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https://bicbv.sharepoint.com/sites/BiC-aanbestedingen/Gedeelde documenten/Lopende aanbestedingen/Talland Alkmaar/EA Microsoft Dynamics inrichting en supportpartner 2026/Aanbestedingsdocument en bijlagen/Concept/"/>
    </mc:Choice>
  </mc:AlternateContent>
  <xr:revisionPtr revIDLastSave="20" documentId="13_ncr:1_{3AE7CDBB-EC2A-4B4B-9D9B-22F88DB0F503}" xr6:coauthVersionLast="47" xr6:coauthVersionMax="47" xr10:uidLastSave="{1F64AF8F-C36A-B143-963F-D08164813354}"/>
  <bookViews>
    <workbookView xWindow="38920" yWindow="600" windowWidth="34560" windowHeight="20680" tabRatio="500" firstSheet="7" activeTab="11" xr2:uid="{00000000-000D-0000-FFFF-FFFF00000000}"/>
  </bookViews>
  <sheets>
    <sheet name="OPEN VRAGEN" sheetId="1" r:id="rId1"/>
    <sheet name="Beoordelaar 1" sheetId="2" r:id="rId2"/>
    <sheet name="Beoordelaar 2" sheetId="3" r:id="rId3"/>
    <sheet name="Beoordelaar 3" sheetId="4" r:id="rId4"/>
    <sheet name="Beoordelaar 4" sheetId="5" r:id="rId5"/>
    <sheet name="Beoordelaar 5" sheetId="6" r:id="rId6"/>
    <sheet name="Beoordelaar 6" sheetId="7" r:id="rId7"/>
    <sheet name="Beoordelaar 7" sheetId="8" r:id="rId8"/>
    <sheet name="Beoordelaar 8" sheetId="9" r:id="rId9"/>
    <sheet name="Beoordelaar 9" sheetId="10" r:id="rId10"/>
    <sheet name="Beoordelaar 10" sheetId="11" r:id="rId11"/>
    <sheet name="Consensus" sheetId="12" r:id="rId12"/>
  </sheets>
  <definedNames>
    <definedName name="SCORE">'OPEN VRAGEN'!$C$1:$C$6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40" i="11" l="1"/>
  <c r="A39" i="11"/>
  <c r="A38" i="11"/>
  <c r="A37" i="11"/>
  <c r="A36" i="11"/>
  <c r="A35" i="11"/>
  <c r="A34" i="11"/>
  <c r="A33" i="11"/>
  <c r="A32" i="11"/>
  <c r="A31" i="11"/>
  <c r="A30" i="11"/>
  <c r="A29" i="11"/>
  <c r="A28" i="11"/>
  <c r="A27" i="11"/>
  <c r="A26" i="11"/>
  <c r="A25" i="11"/>
  <c r="A24" i="11"/>
  <c r="A23" i="11"/>
  <c r="A22" i="11"/>
  <c r="A21" i="11"/>
  <c r="A20" i="11"/>
  <c r="A19" i="11"/>
  <c r="A18" i="11"/>
  <c r="A17" i="11"/>
  <c r="A16" i="11"/>
  <c r="A15" i="11"/>
  <c r="A14" i="11"/>
  <c r="A13" i="11"/>
  <c r="A12" i="11"/>
  <c r="A11" i="11"/>
  <c r="A10" i="11"/>
  <c r="A9" i="11"/>
  <c r="A8" i="11"/>
  <c r="A7" i="11"/>
  <c r="A6" i="11"/>
  <c r="A5" i="11"/>
  <c r="A4" i="11"/>
  <c r="A3" i="11"/>
  <c r="A2" i="11"/>
  <c r="I1" i="11"/>
  <c r="F1" i="11"/>
  <c r="C1" i="11"/>
  <c r="A40" i="10"/>
  <c r="A39" i="10"/>
  <c r="A38" i="10"/>
  <c r="A37" i="10"/>
  <c r="A36" i="10"/>
  <c r="A35" i="10"/>
  <c r="A34" i="10"/>
  <c r="A33" i="10"/>
  <c r="A32" i="10"/>
  <c r="A31" i="10"/>
  <c r="A30" i="10"/>
  <c r="A29" i="10"/>
  <c r="A28" i="10"/>
  <c r="A27" i="10"/>
  <c r="A26" i="10"/>
  <c r="A25" i="10"/>
  <c r="A24" i="10"/>
  <c r="A23" i="10"/>
  <c r="A22" i="10"/>
  <c r="A21" i="10"/>
  <c r="A20" i="10"/>
  <c r="A19" i="10"/>
  <c r="A18" i="10"/>
  <c r="A17" i="10"/>
  <c r="A16" i="10"/>
  <c r="A15" i="10"/>
  <c r="A14" i="10"/>
  <c r="A13" i="10"/>
  <c r="A12" i="10"/>
  <c r="A11" i="10"/>
  <c r="A10" i="10"/>
  <c r="A9" i="10"/>
  <c r="A8" i="10"/>
  <c r="A7" i="10"/>
  <c r="A6" i="10"/>
  <c r="A5" i="10"/>
  <c r="A4" i="10"/>
  <c r="A3" i="10"/>
  <c r="A2" i="10"/>
  <c r="I1" i="10"/>
  <c r="F1" i="10"/>
  <c r="C1" i="10"/>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I1" i="9"/>
  <c r="F1" i="9"/>
  <c r="C1" i="9"/>
  <c r="A40" i="8"/>
  <c r="A39" i="8"/>
  <c r="A38" i="8"/>
  <c r="A37" i="8"/>
  <c r="A36" i="8"/>
  <c r="A35" i="8"/>
  <c r="A34" i="8"/>
  <c r="A33" i="8"/>
  <c r="A32" i="8"/>
  <c r="A31" i="8"/>
  <c r="A30" i="8"/>
  <c r="A29" i="8"/>
  <c r="A28" i="8"/>
  <c r="A27" i="8"/>
  <c r="A26" i="8"/>
  <c r="A25" i="8"/>
  <c r="A24" i="8"/>
  <c r="A23" i="8"/>
  <c r="A22" i="8"/>
  <c r="A21" i="8"/>
  <c r="A20" i="8"/>
  <c r="A19" i="8"/>
  <c r="A18" i="8"/>
  <c r="A17" i="8"/>
  <c r="A16" i="8"/>
  <c r="A15" i="8"/>
  <c r="A14" i="8"/>
  <c r="A13" i="8"/>
  <c r="A12" i="8"/>
  <c r="A11" i="8"/>
  <c r="A10" i="8"/>
  <c r="A9" i="8"/>
  <c r="A8" i="8"/>
  <c r="A7" i="8"/>
  <c r="A6" i="8"/>
  <c r="A5" i="8"/>
  <c r="A4" i="8"/>
  <c r="A3" i="8"/>
  <c r="A2" i="8"/>
  <c r="I1" i="8"/>
  <c r="F1" i="8"/>
  <c r="C1" i="8"/>
  <c r="A40" i="7"/>
  <c r="A39" i="7"/>
  <c r="A38" i="7"/>
  <c r="A37" i="7"/>
  <c r="A36" i="7"/>
  <c r="A35" i="7"/>
  <c r="A34" i="7"/>
  <c r="A33" i="7"/>
  <c r="A32" i="7"/>
  <c r="A31" i="7"/>
  <c r="A30" i="7"/>
  <c r="A29" i="7"/>
  <c r="A28" i="7"/>
  <c r="A27" i="7"/>
  <c r="A26" i="7"/>
  <c r="A25" i="7"/>
  <c r="A24" i="7"/>
  <c r="A23" i="7"/>
  <c r="A22" i="7"/>
  <c r="A21" i="7"/>
  <c r="A20" i="7"/>
  <c r="A19" i="7"/>
  <c r="A18" i="7"/>
  <c r="A17" i="7"/>
  <c r="A16" i="7"/>
  <c r="A15" i="7"/>
  <c r="A14" i="7"/>
  <c r="A13" i="7"/>
  <c r="A12" i="7"/>
  <c r="A11" i="7"/>
  <c r="A10" i="7"/>
  <c r="A9" i="7"/>
  <c r="A8" i="7"/>
  <c r="A7" i="7"/>
  <c r="A6" i="7"/>
  <c r="A5" i="7"/>
  <c r="A4" i="7"/>
  <c r="A3" i="7"/>
  <c r="A2" i="7"/>
  <c r="I1" i="7"/>
  <c r="F1" i="7"/>
  <c r="C1" i="7"/>
  <c r="A40" i="6"/>
  <c r="A39" i="6"/>
  <c r="A38" i="6"/>
  <c r="A37" i="6"/>
  <c r="A36" i="6"/>
  <c r="A35" i="6"/>
  <c r="A34" i="6"/>
  <c r="A33" i="6"/>
  <c r="A32" i="6"/>
  <c r="A31" i="6"/>
  <c r="A30" i="6"/>
  <c r="A29" i="6"/>
  <c r="A28" i="6"/>
  <c r="A27" i="6"/>
  <c r="A26" i="6"/>
  <c r="A25" i="6"/>
  <c r="A24" i="6"/>
  <c r="A23" i="6"/>
  <c r="A22" i="6"/>
  <c r="A21" i="6"/>
  <c r="A20" i="6"/>
  <c r="A19" i="6"/>
  <c r="A18" i="6"/>
  <c r="A17" i="6"/>
  <c r="A16" i="6"/>
  <c r="A15" i="6"/>
  <c r="A14" i="6"/>
  <c r="A13" i="6"/>
  <c r="A12" i="6"/>
  <c r="A11" i="6"/>
  <c r="A10" i="6"/>
  <c r="A9" i="6"/>
  <c r="A8" i="6"/>
  <c r="A7" i="6"/>
  <c r="A6" i="6"/>
  <c r="A5" i="6"/>
  <c r="A4" i="6"/>
  <c r="A3" i="6"/>
  <c r="A2" i="6"/>
  <c r="A40" i="5"/>
  <c r="A39" i="5"/>
  <c r="A38" i="5"/>
  <c r="A37" i="5"/>
  <c r="A36" i="5"/>
  <c r="A35" i="5"/>
  <c r="A34" i="5"/>
  <c r="A33" i="5"/>
  <c r="A32" i="5"/>
  <c r="A31" i="5"/>
  <c r="A30" i="5"/>
  <c r="A29" i="5"/>
  <c r="A28" i="5"/>
  <c r="A27" i="5"/>
  <c r="A26" i="5"/>
  <c r="A25" i="5"/>
  <c r="A24" i="5"/>
  <c r="A23" i="5"/>
  <c r="A22" i="5"/>
  <c r="A21" i="5"/>
  <c r="A20" i="5"/>
  <c r="A19" i="5"/>
  <c r="A18" i="5"/>
  <c r="A17" i="5"/>
  <c r="A16" i="5"/>
  <c r="A15" i="5"/>
  <c r="A14" i="5"/>
  <c r="A13" i="5"/>
  <c r="A12" i="5"/>
  <c r="A11" i="5"/>
  <c r="A10" i="5"/>
  <c r="A9" i="5"/>
  <c r="A8" i="5"/>
  <c r="A7" i="5"/>
  <c r="A6" i="5"/>
  <c r="A5" i="5"/>
  <c r="A4" i="5"/>
  <c r="A3" i="5"/>
  <c r="A2" i="5"/>
  <c r="I1" i="5"/>
  <c r="F1" i="5"/>
  <c r="C1" i="5"/>
  <c r="A40" i="4"/>
  <c r="A39" i="4"/>
  <c r="A38" i="4"/>
  <c r="A37" i="4"/>
  <c r="A36" i="4"/>
  <c r="A35" i="4"/>
  <c r="A34" i="4"/>
  <c r="A33" i="4"/>
  <c r="A32" i="4"/>
  <c r="A31" i="4"/>
  <c r="A30" i="4"/>
  <c r="A29" i="4"/>
  <c r="A28" i="4"/>
  <c r="A27" i="4"/>
  <c r="A26" i="4"/>
  <c r="A25" i="4"/>
  <c r="A24" i="4"/>
  <c r="A23" i="4"/>
  <c r="A22" i="4"/>
  <c r="A21" i="4"/>
  <c r="A20" i="4"/>
  <c r="A19" i="4"/>
  <c r="A18" i="4"/>
  <c r="A17" i="4"/>
  <c r="A16" i="4"/>
  <c r="A15" i="4"/>
  <c r="A14" i="4"/>
  <c r="A13" i="4"/>
  <c r="A12" i="4"/>
  <c r="A11" i="4"/>
  <c r="A10" i="4"/>
  <c r="A9" i="4"/>
  <c r="A8" i="4"/>
  <c r="A7" i="4"/>
  <c r="A6" i="4"/>
  <c r="A5" i="4"/>
  <c r="A4" i="4"/>
  <c r="A3" i="4"/>
  <c r="A2" i="4"/>
  <c r="I1" i="4"/>
  <c r="F1" i="4"/>
  <c r="C1" i="4"/>
  <c r="A40" i="3"/>
  <c r="A39" i="3"/>
  <c r="A38" i="3"/>
  <c r="A37" i="3"/>
  <c r="A36" i="3"/>
  <c r="A35" i="3"/>
  <c r="A34" i="3"/>
  <c r="A33" i="3"/>
  <c r="A32" i="3"/>
  <c r="A31" i="3"/>
  <c r="A30" i="3"/>
  <c r="A29" i="3"/>
  <c r="A28" i="3"/>
  <c r="A27" i="3"/>
  <c r="A26" i="3"/>
  <c r="A25" i="3"/>
  <c r="A24" i="3"/>
  <c r="A23" i="3"/>
  <c r="A22" i="3"/>
  <c r="A21" i="3"/>
  <c r="A20" i="3"/>
  <c r="A19" i="3"/>
  <c r="A18" i="3"/>
  <c r="A17" i="3"/>
  <c r="A16" i="3"/>
  <c r="A15" i="3"/>
  <c r="A14" i="3"/>
  <c r="A13" i="3"/>
  <c r="A12" i="3"/>
  <c r="A11" i="3"/>
  <c r="A10" i="3"/>
  <c r="A9" i="3"/>
  <c r="A8" i="3"/>
  <c r="A7" i="3"/>
  <c r="A6" i="3"/>
  <c r="A5" i="3"/>
  <c r="A4" i="3"/>
  <c r="A3" i="3"/>
  <c r="A2" i="3"/>
  <c r="I1" i="3"/>
  <c r="F1" i="3"/>
  <c r="C1" i="3"/>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A6" i="2"/>
  <c r="A5" i="2"/>
  <c r="A4" i="2"/>
  <c r="A3" i="2"/>
  <c r="A2" i="2"/>
  <c r="J235" i="12"/>
  <c r="J237" i="12" s="1"/>
  <c r="G235" i="12"/>
  <c r="G237" i="12" s="1"/>
  <c r="D235" i="12"/>
  <c r="D237" i="12" s="1"/>
  <c r="J233" i="12"/>
  <c r="G233" i="12"/>
  <c r="D233" i="12"/>
  <c r="B233" i="12"/>
  <c r="J232" i="12"/>
  <c r="G232" i="12"/>
  <c r="D232" i="12"/>
  <c r="B232" i="12"/>
  <c r="J231" i="12"/>
  <c r="G231" i="12"/>
  <c r="D231" i="12"/>
  <c r="B231" i="12"/>
  <c r="J230" i="12"/>
  <c r="G230" i="12"/>
  <c r="D230" i="12"/>
  <c r="B230" i="12"/>
  <c r="J229" i="12"/>
  <c r="G229" i="12"/>
  <c r="D229" i="12"/>
  <c r="B229" i="12"/>
  <c r="J228" i="12"/>
  <c r="G228" i="12"/>
  <c r="D228" i="12"/>
  <c r="B228" i="12"/>
  <c r="J227" i="12"/>
  <c r="G227" i="12"/>
  <c r="D227" i="12"/>
  <c r="B227" i="12"/>
  <c r="J226" i="12"/>
  <c r="G226" i="12"/>
  <c r="D226" i="12"/>
  <c r="B226" i="12"/>
  <c r="J225" i="12"/>
  <c r="G225" i="12"/>
  <c r="D225" i="12"/>
  <c r="B225" i="12"/>
  <c r="J224" i="12"/>
  <c r="G224" i="12"/>
  <c r="D224" i="12"/>
  <c r="B224" i="12"/>
  <c r="A224" i="12"/>
  <c r="A223" i="12"/>
  <c r="J219" i="12"/>
  <c r="G219" i="12"/>
  <c r="D219" i="12"/>
  <c r="J217" i="12"/>
  <c r="G217" i="12"/>
  <c r="D217" i="12"/>
  <c r="B217" i="12"/>
  <c r="J216" i="12"/>
  <c r="G216" i="12"/>
  <c r="D216" i="12"/>
  <c r="B216" i="12"/>
  <c r="J215" i="12"/>
  <c r="G215" i="12"/>
  <c r="D215" i="12"/>
  <c r="B215" i="12"/>
  <c r="J214" i="12"/>
  <c r="G214" i="12"/>
  <c r="D214" i="12"/>
  <c r="B214" i="12"/>
  <c r="J213" i="12"/>
  <c r="G213" i="12"/>
  <c r="D213" i="12"/>
  <c r="B213" i="12"/>
  <c r="J212" i="12"/>
  <c r="G212" i="12"/>
  <c r="D212" i="12"/>
  <c r="B212" i="12"/>
  <c r="J211" i="12"/>
  <c r="G211" i="12"/>
  <c r="D211" i="12"/>
  <c r="B211" i="12"/>
  <c r="J210" i="12"/>
  <c r="G210" i="12"/>
  <c r="D210" i="12"/>
  <c r="B210" i="12"/>
  <c r="J209" i="12"/>
  <c r="G209" i="12"/>
  <c r="D209" i="12"/>
  <c r="B209" i="12"/>
  <c r="J208" i="12"/>
  <c r="G208" i="12"/>
  <c r="D208" i="12"/>
  <c r="B208" i="12"/>
  <c r="A208" i="12"/>
  <c r="J206" i="12"/>
  <c r="G206" i="12"/>
  <c r="D206" i="12"/>
  <c r="J204" i="12"/>
  <c r="G204" i="12"/>
  <c r="D204" i="12"/>
  <c r="B204" i="12"/>
  <c r="J203" i="12"/>
  <c r="G203" i="12"/>
  <c r="D203" i="12"/>
  <c r="B203" i="12"/>
  <c r="J202" i="12"/>
  <c r="G202" i="12"/>
  <c r="D202" i="12"/>
  <c r="B202" i="12"/>
  <c r="J201" i="12"/>
  <c r="G201" i="12"/>
  <c r="D201" i="12"/>
  <c r="B201" i="12"/>
  <c r="J200" i="12"/>
  <c r="G200" i="12"/>
  <c r="D200" i="12"/>
  <c r="B200" i="12"/>
  <c r="J199" i="12"/>
  <c r="G199" i="12"/>
  <c r="D199" i="12"/>
  <c r="B199" i="12"/>
  <c r="J198" i="12"/>
  <c r="G198" i="12"/>
  <c r="D198" i="12"/>
  <c r="B198" i="12"/>
  <c r="J197" i="12"/>
  <c r="G197" i="12"/>
  <c r="D197" i="12"/>
  <c r="B197" i="12"/>
  <c r="J196" i="12"/>
  <c r="G196" i="12"/>
  <c r="D196" i="12"/>
  <c r="B196" i="12"/>
  <c r="J195" i="12"/>
  <c r="G195" i="12"/>
  <c r="D195" i="12"/>
  <c r="B195" i="12"/>
  <c r="A195" i="12"/>
  <c r="J193" i="12"/>
  <c r="G193" i="12"/>
  <c r="D193" i="12"/>
  <c r="J191" i="12"/>
  <c r="G191" i="12"/>
  <c r="D191" i="12"/>
  <c r="B191" i="12"/>
  <c r="J190" i="12"/>
  <c r="G190" i="12"/>
  <c r="D190" i="12"/>
  <c r="B190" i="12"/>
  <c r="J189" i="12"/>
  <c r="G189" i="12"/>
  <c r="D189" i="12"/>
  <c r="B189" i="12"/>
  <c r="J188" i="12"/>
  <c r="G188" i="12"/>
  <c r="D188" i="12"/>
  <c r="B188" i="12"/>
  <c r="J187" i="12"/>
  <c r="G187" i="12"/>
  <c r="D187" i="12"/>
  <c r="B187" i="12"/>
  <c r="J186" i="12"/>
  <c r="G186" i="12"/>
  <c r="D186" i="12"/>
  <c r="B186" i="12"/>
  <c r="J185" i="12"/>
  <c r="G185" i="12"/>
  <c r="D185" i="12"/>
  <c r="B185" i="12"/>
  <c r="J184" i="12"/>
  <c r="G184" i="12"/>
  <c r="D184" i="12"/>
  <c r="B184" i="12"/>
  <c r="J183" i="12"/>
  <c r="G183" i="12"/>
  <c r="D183" i="12"/>
  <c r="B183" i="12"/>
  <c r="J182" i="12"/>
  <c r="G182" i="12"/>
  <c r="D182" i="12"/>
  <c r="B182" i="12"/>
  <c r="A182" i="12"/>
  <c r="J180" i="12"/>
  <c r="J221" i="12" s="1"/>
  <c r="G180" i="12"/>
  <c r="G221" i="12" s="1"/>
  <c r="D180" i="12"/>
  <c r="D221" i="12" s="1"/>
  <c r="J178" i="12"/>
  <c r="G178" i="12"/>
  <c r="D178" i="12"/>
  <c r="B178" i="12"/>
  <c r="J177" i="12"/>
  <c r="G177" i="12"/>
  <c r="D177" i="12"/>
  <c r="B177" i="12"/>
  <c r="J176" i="12"/>
  <c r="G176" i="12"/>
  <c r="D176" i="12"/>
  <c r="B176" i="12"/>
  <c r="J175" i="12"/>
  <c r="G175" i="12"/>
  <c r="D175" i="12"/>
  <c r="B175" i="12"/>
  <c r="J174" i="12"/>
  <c r="G174" i="12"/>
  <c r="D174" i="12"/>
  <c r="B174" i="12"/>
  <c r="J173" i="12"/>
  <c r="G173" i="12"/>
  <c r="D173" i="12"/>
  <c r="B173" i="12"/>
  <c r="J172" i="12"/>
  <c r="G172" i="12"/>
  <c r="D172" i="12"/>
  <c r="B172" i="12"/>
  <c r="J171" i="12"/>
  <c r="G171" i="12"/>
  <c r="D171" i="12"/>
  <c r="B171" i="12"/>
  <c r="J170" i="12"/>
  <c r="G170" i="12"/>
  <c r="D170" i="12"/>
  <c r="B170" i="12"/>
  <c r="J169" i="12"/>
  <c r="G169" i="12"/>
  <c r="D169" i="12"/>
  <c r="B169" i="12"/>
  <c r="A169" i="12"/>
  <c r="A168" i="12"/>
  <c r="J164" i="12"/>
  <c r="G164" i="12"/>
  <c r="D164" i="12"/>
  <c r="J162" i="12"/>
  <c r="G162" i="12"/>
  <c r="D162" i="12"/>
  <c r="B162" i="12"/>
  <c r="J161" i="12"/>
  <c r="G161" i="12"/>
  <c r="D161" i="12"/>
  <c r="B161" i="12"/>
  <c r="J160" i="12"/>
  <c r="G160" i="12"/>
  <c r="D160" i="12"/>
  <c r="B160" i="12"/>
  <c r="J159" i="12"/>
  <c r="G159" i="12"/>
  <c r="D159" i="12"/>
  <c r="B159" i="12"/>
  <c r="J158" i="12"/>
  <c r="G158" i="12"/>
  <c r="D158" i="12"/>
  <c r="B158" i="12"/>
  <c r="B157" i="12"/>
  <c r="B156" i="12"/>
  <c r="B155" i="12"/>
  <c r="B154" i="12"/>
  <c r="B153" i="12"/>
  <c r="A153" i="12"/>
  <c r="J151" i="12"/>
  <c r="G151" i="12"/>
  <c r="D151" i="12"/>
  <c r="J149" i="12"/>
  <c r="G149" i="12"/>
  <c r="D149" i="12"/>
  <c r="B149" i="12"/>
  <c r="J148" i="12"/>
  <c r="G148" i="12"/>
  <c r="D148" i="12"/>
  <c r="B148" i="12"/>
  <c r="J147" i="12"/>
  <c r="G147" i="12"/>
  <c r="D147" i="12"/>
  <c r="B147" i="12"/>
  <c r="J146" i="12"/>
  <c r="G146" i="12"/>
  <c r="D146" i="12"/>
  <c r="B146" i="12"/>
  <c r="J145" i="12"/>
  <c r="G145" i="12"/>
  <c r="D145" i="12"/>
  <c r="B145" i="12"/>
  <c r="B144" i="12"/>
  <c r="B143" i="12"/>
  <c r="B142" i="12"/>
  <c r="B141" i="12"/>
  <c r="B140" i="12"/>
  <c r="A140" i="12"/>
  <c r="J138" i="12"/>
  <c r="G138" i="12"/>
  <c r="D138" i="12"/>
  <c r="J136" i="12"/>
  <c r="G136" i="12"/>
  <c r="D136" i="12"/>
  <c r="B136" i="12"/>
  <c r="J135" i="12"/>
  <c r="G135" i="12"/>
  <c r="D135" i="12"/>
  <c r="B135" i="12"/>
  <c r="J134" i="12"/>
  <c r="G134" i="12"/>
  <c r="D134" i="12"/>
  <c r="B134" i="12"/>
  <c r="J133" i="12"/>
  <c r="G133" i="12"/>
  <c r="D133" i="12"/>
  <c r="B133" i="12"/>
  <c r="J132" i="12"/>
  <c r="G132" i="12"/>
  <c r="D132" i="12"/>
  <c r="B132" i="12"/>
  <c r="B131" i="12"/>
  <c r="B130" i="12"/>
  <c r="B129" i="12"/>
  <c r="B128" i="12"/>
  <c r="B127" i="12"/>
  <c r="A127" i="12"/>
  <c r="J125" i="12"/>
  <c r="J166" i="12" s="1"/>
  <c r="G125" i="12"/>
  <c r="D125" i="12"/>
  <c r="D166" i="12" s="1"/>
  <c r="J123" i="12"/>
  <c r="G123" i="12"/>
  <c r="D123" i="12"/>
  <c r="B123" i="12"/>
  <c r="J122" i="12"/>
  <c r="G122" i="12"/>
  <c r="D122" i="12"/>
  <c r="B122" i="12"/>
  <c r="J121" i="12"/>
  <c r="G121" i="12"/>
  <c r="D121" i="12"/>
  <c r="B121" i="12"/>
  <c r="J120" i="12"/>
  <c r="G120" i="12"/>
  <c r="D120" i="12"/>
  <c r="B120" i="12"/>
  <c r="J119" i="12"/>
  <c r="G119" i="12"/>
  <c r="D119" i="12"/>
  <c r="B119" i="12"/>
  <c r="B118" i="12"/>
  <c r="B117" i="12"/>
  <c r="B116" i="12"/>
  <c r="B115" i="12"/>
  <c r="B114" i="12"/>
  <c r="A114" i="12"/>
  <c r="J112" i="12"/>
  <c r="G112" i="12"/>
  <c r="G166" i="12" s="1"/>
  <c r="D112" i="12"/>
  <c r="J110" i="12"/>
  <c r="G110" i="12"/>
  <c r="D110" i="12"/>
  <c r="B110" i="12"/>
  <c r="J109" i="12"/>
  <c r="G109" i="12"/>
  <c r="D109" i="12"/>
  <c r="B109" i="12"/>
  <c r="J108" i="12"/>
  <c r="G108" i="12"/>
  <c r="D108" i="12"/>
  <c r="B108" i="12"/>
  <c r="J107" i="12"/>
  <c r="G107" i="12"/>
  <c r="D107" i="12"/>
  <c r="B107" i="12"/>
  <c r="J106" i="12"/>
  <c r="G106" i="12"/>
  <c r="D106" i="12"/>
  <c r="B106" i="12"/>
  <c r="B105" i="12"/>
  <c r="B104" i="12"/>
  <c r="B103" i="12"/>
  <c r="B102" i="12"/>
  <c r="B101" i="12"/>
  <c r="A101" i="12"/>
  <c r="A100" i="12"/>
  <c r="J96" i="12"/>
  <c r="G96" i="12"/>
  <c r="D96" i="12"/>
  <c r="J94" i="12"/>
  <c r="G94" i="12"/>
  <c r="D94" i="12"/>
  <c r="B94" i="12"/>
  <c r="J93" i="12"/>
  <c r="G93" i="12"/>
  <c r="D93" i="12"/>
  <c r="B93" i="12"/>
  <c r="J92" i="12"/>
  <c r="G92" i="12"/>
  <c r="D92" i="12"/>
  <c r="B92" i="12"/>
  <c r="J91" i="12"/>
  <c r="G91" i="12"/>
  <c r="D91" i="12"/>
  <c r="B91" i="12"/>
  <c r="J90" i="12"/>
  <c r="G90" i="12"/>
  <c r="D90" i="12"/>
  <c r="B90" i="12"/>
  <c r="J89" i="12"/>
  <c r="G89" i="12"/>
  <c r="D89" i="12"/>
  <c r="B89" i="12"/>
  <c r="J88" i="12"/>
  <c r="G88" i="12"/>
  <c r="D88" i="12"/>
  <c r="B88" i="12"/>
  <c r="J87" i="12"/>
  <c r="G87" i="12"/>
  <c r="D87" i="12"/>
  <c r="B87" i="12"/>
  <c r="J86" i="12"/>
  <c r="G86" i="12"/>
  <c r="D86" i="12"/>
  <c r="B86" i="12"/>
  <c r="J85" i="12"/>
  <c r="G85" i="12"/>
  <c r="D85" i="12"/>
  <c r="B85" i="12"/>
  <c r="A85" i="12"/>
  <c r="J83" i="12"/>
  <c r="G83" i="12"/>
  <c r="D83" i="12"/>
  <c r="J81" i="12"/>
  <c r="G81" i="12"/>
  <c r="D81" i="12"/>
  <c r="B81" i="12"/>
  <c r="J80" i="12"/>
  <c r="G80" i="12"/>
  <c r="D80" i="12"/>
  <c r="B80" i="12"/>
  <c r="J79" i="12"/>
  <c r="G79" i="12"/>
  <c r="D79" i="12"/>
  <c r="B79" i="12"/>
  <c r="J78" i="12"/>
  <c r="G78" i="12"/>
  <c r="D78" i="12"/>
  <c r="B78" i="12"/>
  <c r="J77" i="12"/>
  <c r="G77" i="12"/>
  <c r="D77" i="12"/>
  <c r="B77" i="12"/>
  <c r="J76" i="12"/>
  <c r="G76" i="12"/>
  <c r="D76" i="12"/>
  <c r="B76" i="12"/>
  <c r="J75" i="12"/>
  <c r="G75" i="12"/>
  <c r="D75" i="12"/>
  <c r="B75" i="12"/>
  <c r="J74" i="12"/>
  <c r="G74" i="12"/>
  <c r="D74" i="12"/>
  <c r="B74" i="12"/>
  <c r="J73" i="12"/>
  <c r="G73" i="12"/>
  <c r="D73" i="12"/>
  <c r="B73" i="12"/>
  <c r="J72" i="12"/>
  <c r="G72" i="12"/>
  <c r="D72" i="12"/>
  <c r="B72" i="12"/>
  <c r="A72" i="12"/>
  <c r="J70" i="12"/>
  <c r="J98" i="12" s="1"/>
  <c r="G70" i="12"/>
  <c r="D70" i="12"/>
  <c r="J68" i="12"/>
  <c r="G68" i="12"/>
  <c r="D68" i="12"/>
  <c r="B68" i="12"/>
  <c r="J67" i="12"/>
  <c r="G67" i="12"/>
  <c r="D67" i="12"/>
  <c r="B67" i="12"/>
  <c r="J66" i="12"/>
  <c r="G66" i="12"/>
  <c r="D66" i="12"/>
  <c r="B66" i="12"/>
  <c r="J65" i="12"/>
  <c r="G65" i="12"/>
  <c r="D65" i="12"/>
  <c r="B65" i="12"/>
  <c r="J64" i="12"/>
  <c r="G64" i="12"/>
  <c r="D64" i="12"/>
  <c r="B64" i="12"/>
  <c r="J63" i="12"/>
  <c r="G63" i="12"/>
  <c r="D63" i="12"/>
  <c r="B63" i="12"/>
  <c r="J62" i="12"/>
  <c r="G62" i="12"/>
  <c r="D62" i="12"/>
  <c r="B62" i="12"/>
  <c r="J61" i="12"/>
  <c r="G61" i="12"/>
  <c r="D61" i="12"/>
  <c r="B61" i="12"/>
  <c r="J60" i="12"/>
  <c r="G60" i="12"/>
  <c r="D60" i="12"/>
  <c r="B60" i="12"/>
  <c r="J59" i="12"/>
  <c r="G59" i="12"/>
  <c r="D59" i="12"/>
  <c r="B59" i="12"/>
  <c r="A59" i="12"/>
  <c r="J57" i="12"/>
  <c r="G57" i="12"/>
  <c r="G98" i="12" s="1"/>
  <c r="D57" i="12"/>
  <c r="D98" i="12" s="1"/>
  <c r="J55" i="12"/>
  <c r="G55" i="12"/>
  <c r="D55" i="12"/>
  <c r="B55" i="12"/>
  <c r="J54" i="12"/>
  <c r="G54" i="12"/>
  <c r="D54" i="12"/>
  <c r="B54" i="12"/>
  <c r="J53" i="12"/>
  <c r="G53" i="12"/>
  <c r="D53" i="12"/>
  <c r="B53" i="12"/>
  <c r="J52" i="12"/>
  <c r="G52" i="12"/>
  <c r="D52" i="12"/>
  <c r="B52" i="12"/>
  <c r="J51" i="12"/>
  <c r="G51" i="12"/>
  <c r="D51" i="12"/>
  <c r="B51" i="12"/>
  <c r="J50" i="12"/>
  <c r="G50" i="12"/>
  <c r="D50" i="12"/>
  <c r="B50" i="12"/>
  <c r="J49" i="12"/>
  <c r="G49" i="12"/>
  <c r="D49" i="12"/>
  <c r="B49" i="12"/>
  <c r="J48" i="12"/>
  <c r="G48" i="12"/>
  <c r="D48" i="12"/>
  <c r="B48" i="12"/>
  <c r="J47" i="12"/>
  <c r="G47" i="12"/>
  <c r="D47" i="12"/>
  <c r="B47" i="12"/>
  <c r="J46" i="12"/>
  <c r="G46" i="12"/>
  <c r="D46" i="12"/>
  <c r="B46" i="12"/>
  <c r="A46" i="12"/>
  <c r="A45" i="12"/>
  <c r="J41" i="12"/>
  <c r="G41" i="12"/>
  <c r="D41" i="12"/>
  <c r="B39" i="12"/>
  <c r="B38" i="12"/>
  <c r="B37" i="12"/>
  <c r="B36" i="12"/>
  <c r="J35" i="12"/>
  <c r="G35" i="12"/>
  <c r="D35" i="12"/>
  <c r="B35" i="12"/>
  <c r="J34" i="12"/>
  <c r="G34" i="12"/>
  <c r="D34" i="12"/>
  <c r="B34" i="12"/>
  <c r="J33" i="12"/>
  <c r="G33" i="12"/>
  <c r="D33" i="12"/>
  <c r="B33" i="12"/>
  <c r="J32" i="12"/>
  <c r="G32" i="12"/>
  <c r="D32" i="12"/>
  <c r="B32" i="12"/>
  <c r="J31" i="12"/>
  <c r="G31" i="12"/>
  <c r="D31" i="12"/>
  <c r="B31" i="12"/>
  <c r="J30" i="12"/>
  <c r="G30" i="12"/>
  <c r="D30" i="12"/>
  <c r="B30" i="12"/>
  <c r="A30" i="12"/>
  <c r="J28" i="12"/>
  <c r="G28" i="12"/>
  <c r="D28" i="12"/>
  <c r="B26" i="12"/>
  <c r="B25" i="12"/>
  <c r="B24" i="12"/>
  <c r="B23" i="12"/>
  <c r="J22" i="12"/>
  <c r="G22" i="12"/>
  <c r="D22" i="12"/>
  <c r="B22" i="12"/>
  <c r="J21" i="12"/>
  <c r="G21" i="12"/>
  <c r="D21" i="12"/>
  <c r="B21" i="12"/>
  <c r="J20" i="12"/>
  <c r="G20" i="12"/>
  <c r="D20" i="12"/>
  <c r="B20" i="12"/>
  <c r="J19" i="12"/>
  <c r="G19" i="12"/>
  <c r="D19" i="12"/>
  <c r="B19" i="12"/>
  <c r="J18" i="12"/>
  <c r="G18" i="12"/>
  <c r="D18" i="12"/>
  <c r="B18" i="12"/>
  <c r="J17" i="12"/>
  <c r="G17" i="12"/>
  <c r="D17" i="12"/>
  <c r="B17" i="12"/>
  <c r="A17" i="12"/>
  <c r="J15" i="12"/>
  <c r="J43" i="12" s="1"/>
  <c r="G15" i="12"/>
  <c r="G43" i="12" s="1"/>
  <c r="D15" i="12"/>
  <c r="D43" i="12" s="1"/>
  <c r="B13" i="12"/>
  <c r="B12" i="12"/>
  <c r="B11" i="12"/>
  <c r="B10" i="12"/>
  <c r="J9" i="12"/>
  <c r="G9" i="12"/>
  <c r="D9" i="12"/>
  <c r="B9" i="12"/>
  <c r="J8" i="12"/>
  <c r="G8" i="12"/>
  <c r="D8" i="12"/>
  <c r="B8" i="12"/>
  <c r="J7" i="12"/>
  <c r="G7" i="12"/>
  <c r="D7" i="12"/>
  <c r="B7" i="12"/>
  <c r="J6" i="12"/>
  <c r="G6" i="12"/>
  <c r="D6" i="12"/>
  <c r="B6" i="12"/>
  <c r="J5" i="12"/>
  <c r="G5" i="12"/>
  <c r="D5" i="12"/>
  <c r="B5" i="12"/>
  <c r="J4" i="12"/>
  <c r="G4" i="12"/>
  <c r="D4" i="12"/>
  <c r="B4" i="12"/>
  <c r="A4" i="12"/>
  <c r="A3" i="12"/>
  <c r="J1" i="12"/>
  <c r="G1" i="12"/>
  <c r="D1" i="12"/>
  <c r="D239" i="12" l="1"/>
  <c r="D244" i="12" s="1"/>
  <c r="G239" i="12"/>
  <c r="G244" i="12" s="1"/>
  <c r="J239" i="12"/>
  <c r="J244" i="12" s="1"/>
</calcChain>
</file>

<file path=xl/sharedStrings.xml><?xml version="1.0" encoding="utf-8"?>
<sst xmlns="http://schemas.openxmlformats.org/spreadsheetml/2006/main" count="1353" uniqueCount="68">
  <si>
    <t>BEANTWOORDING VAN DE OPEN VRAGEN – GUNNINGSCRITERIA KWALITEIT TC26MD</t>
  </si>
  <si>
    <t>SCORE</t>
  </si>
  <si>
    <t>Naast de gestelde eisen uit deze aanbesteding is de Aanbestedende dienst op zoek naar een Opdrachtnemer, of beter een partner, die haar gedurende de periode van de Raamovereenkomst kan voorzien van veel toegevoegde waarde en advies. Hoe meer toegevoegde waarde een Inschrijver biedt, ten opzichte van wat er al vereist is, hoe hoger zij op dit onderdeel kwaliteit scoort. De waarden per score volgen uit bijlage 9 en worden bij gunnen op waarde in mindering gebracht op de inschrijfprijs.</t>
  </si>
  <si>
    <t>Uitmuntend</t>
  </si>
  <si>
    <t>Goed</t>
  </si>
  <si>
    <t xml:space="preserve">Gunningscriterium 1: Casus LLO – Inrichten van het offerte- en calculatieproces </t>
  </si>
  <si>
    <t>Voldoende</t>
  </si>
  <si>
    <t>Vraag 1.1: Procesinrichting</t>
  </si>
  <si>
    <t>Matig</t>
  </si>
  <si>
    <t>Zie bijlage 7 Gunningscriteria kwaliteit.</t>
  </si>
  <si>
    <t>Onvoldoende</t>
  </si>
  <si>
    <t>Vraag 1.2: Koppelingen en datastromen</t>
  </si>
  <si>
    <t>Vraag 1.3: Schaalbaarheid, beheer en toekomstbestendigheid</t>
  </si>
  <si>
    <t>Gunningscriterium 2: Borging van adoptie &amp; duurzaam gebruik van de oplossing</t>
  </si>
  <si>
    <t>Vraag 2.1: Adoptiestrategie van Inschrijver</t>
  </si>
  <si>
    <t>Vraag 2.2: Trainingsaanpak voor gebruikers én functioneel beheerders</t>
  </si>
  <si>
    <t>Vraag 2.3: Borging zelfstandigheid beheerorganisatie</t>
  </si>
  <si>
    <t>Vraag 2.4: Monitoring &amp; continu verbeteren</t>
  </si>
  <si>
    <t>Gunningscriterium 3: Casus: Ontwikkeling dashboards en rapportages</t>
  </si>
  <si>
    <t>Vraag 3.1: Gefaseerde aanpak</t>
  </si>
  <si>
    <t>Vraag 3.2: Ontwerpkeuzes op hoofdlijnen</t>
  </si>
  <si>
    <t>Vraag 3.3: Vertrouwen in cijfers</t>
  </si>
  <si>
    <t>Vraag 3.4: Samenwerking en overdraagbaarheid</t>
  </si>
  <si>
    <t>Vraag 3.5: Proactieve advieswaarde en ondersteuning van datagedreven werken</t>
  </si>
  <si>
    <t>Gunningscriterium 4: Teamsamenstelling, continuïteit en samenwerking</t>
  </si>
  <si>
    <t>Vraag 4.1: Teamsamenstelling, inzetbaarheid en capaciteit</t>
  </si>
  <si>
    <t>Vraag 4.2: Afstemming en samenhang tussen projecten i.r.t. inrichting</t>
  </si>
  <si>
    <t>Vraag 4.3: Ondersteuning na oplevering</t>
  </si>
  <si>
    <t>Vraag 4.4: Kennisontwikkeling en kennisdeling</t>
  </si>
  <si>
    <t>Gunningscriterium 5: Strategisch partnerschap</t>
  </si>
  <si>
    <t>Vraag 5.1: Rol als strategisch partner</t>
  </si>
  <si>
    <t>SCORE:</t>
  </si>
  <si>
    <t>Uitmuntend (5)</t>
  </si>
  <si>
    <t>Goed (4)</t>
  </si>
  <si>
    <t>Voldoende (3)</t>
  </si>
  <si>
    <t>Matig (2)</t>
  </si>
  <si>
    <t>Onvoldoende (1)</t>
  </si>
  <si>
    <t>Beoordelaar 1 – Projectleider</t>
  </si>
  <si>
    <t>INSCHRIJVER 1</t>
  </si>
  <si>
    <t>INSCHRIJVER 2</t>
  </si>
  <si>
    <t>INSCHRIJVER 3</t>
  </si>
  <si>
    <t>&lt;MOTIVATIE&gt;</t>
  </si>
  <si>
    <t>n.v.t.</t>
  </si>
  <si>
    <t>Deze rol beoordeelt dit gunningscriterium niet (§ 5.3 aanbestedingsdocument).</t>
  </si>
  <si>
    <t>Beoordelaar 2 – Materiedeskundige LLO, extern IV&amp;ICT</t>
  </si>
  <si>
    <t>Beoordelaar 3 – Accountmanager bedrijfsopleidingen LLO, user CRM</t>
  </si>
  <si>
    <t>Beoordelaar 4 – Medewerker backoffice bedrijfsopleidingen / key user CRM</t>
  </si>
  <si>
    <t>Beoordelaar 5 – Programmamanager LLO</t>
  </si>
  <si>
    <t>Beoordelaar 6 – Functioneel beheerder</t>
  </si>
  <si>
    <t>Beoordelaar 7 – Key user CRM Marketing en communicatie</t>
  </si>
  <si>
    <t>Beoordelaar 8 – User CRM Marketing en communicatie</t>
  </si>
  <si>
    <t>Beoordelaar 9 – Informatiemanager IV&amp;ICT</t>
  </si>
  <si>
    <t>Beoordelaar 10 – Directeur Onderwijs &amp; Organisatie-ontwikkeling</t>
  </si>
  <si>
    <t>Gunningscriterium / beoordelaar</t>
  </si>
  <si>
    <t>Score</t>
  </si>
  <si>
    <t>Motivatie consensus:</t>
  </si>
  <si>
    <t>Consensus</t>
  </si>
  <si>
    <t>Waarde (bijlage 9)</t>
  </si>
  <si>
    <t>Subtotaal gunningscriterium 1:</t>
  </si>
  <si>
    <t>Subtotaal gunningscriterium 2:</t>
  </si>
  <si>
    <t>Subtotaal gunningscriterium 3:</t>
  </si>
  <si>
    <t>Subtotaal gunningscriterium 4:</t>
  </si>
  <si>
    <t>Subtotaal gunningscriterium 5:</t>
  </si>
  <si>
    <t>Totaal behaalde waarde kwaliteit:</t>
  </si>
  <si>
    <t>Inschrijfprijs (Formulier C, totaalsom t.b.v. prijsbeoordeling):</t>
  </si>
  <si>
    <t>Fictieve inschrijvingsprijs (inschrijfprijs – kwaliteitswaarde):</t>
  </si>
  <si>
    <t>De inschrijver met de laagste fictieve inschrijvingsprijs heeft de inschrijving met de beste prijs-kwaliteitverhouding ingediend (§ 4.3 aanbestedingsdocument).</t>
  </si>
  <si>
    <t>Zie bijlage 9 voor wanneer een inschrijver bij welke score uitgesloten wordt.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</si>
</sst>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0.00;&quot;€ &quot;0.00"/>
  </numFmts>
  <fonts count="13" x14ac:knownFonts="1">
    <font>
      <sz val="11"/>
      <color theme="1"/>
      <name val="Calibri"/>
      <family val="2"/>
      <charset val="1"/>
    </font>
    <font>
      <b/>
      <sz val="12"/>
      <color rgb="FFFFFFFF"/>
      <name val="Verdana"/>
      <family val="2"/>
      <charset val="1"/>
    </font>
    <font>
      <b/>
      <sz val="10"/>
      <color rgb="FF000000"/>
      <name val="Verdana"/>
      <family val="2"/>
      <charset val="1"/>
    </font>
    <font>
      <b/>
      <sz val="11"/>
      <color rgb="FFFFFFFF"/>
      <name val="Verdana"/>
      <family val="2"/>
      <charset val="1"/>
    </font>
    <font>
      <b/>
      <sz val="10"/>
      <color rgb="FFFFFFFF"/>
      <name val="Verdana"/>
      <family val="2"/>
      <charset val="1"/>
    </font>
    <font>
      <sz val="10"/>
      <color rgb="FF000000"/>
      <name val="Verdana"/>
      <family val="2"/>
      <charset val="1"/>
    </font>
    <font>
      <b/>
      <sz val="10"/>
      <color rgb="FFFF0000"/>
      <name val="Verdana"/>
      <family val="2"/>
      <charset val="1"/>
    </font>
    <font>
      <i/>
      <sz val="9"/>
      <color rgb="FF000000"/>
      <name val="Verdana"/>
      <family val="2"/>
      <charset val="1"/>
    </font>
    <font>
      <i/>
      <sz val="10"/>
      <color rgb="FF000000"/>
      <name val="Verdana"/>
      <family val="2"/>
      <charset val="1"/>
    </font>
    <font>
      <sz val="9"/>
      <color rgb="FF000000"/>
      <name val="Verdana"/>
      <family val="2"/>
      <charset val="1"/>
    </font>
    <font>
      <b/>
      <sz val="9"/>
      <color rgb="FFFFFFFF"/>
      <name val="Verdana"/>
      <family val="2"/>
      <charset val="1"/>
    </font>
    <font>
      <b/>
      <sz val="8"/>
      <color theme="0"/>
      <name val="Verdana"/>
      <family val="2"/>
      <charset val="1"/>
    </font>
    <font>
      <sz val="11"/>
      <color rgb="FFFF0000"/>
      <name val="Verdana"/>
      <family val="2"/>
    </font>
  </fonts>
  <fills count="6">
    <fill>
      <patternFill patternType="none"/>
    </fill>
    <fill>
      <patternFill patternType="gray125"/>
    </fill>
    <fill>
      <patternFill patternType="solid">
        <fgColor rgb="FF000000"/>
        <bgColor rgb="FF003300"/>
      </patternFill>
    </fill>
    <fill>
      <patternFill patternType="solid">
        <fgColor rgb="FFEAF1DD"/>
        <bgColor rgb="FFFFFFFF"/>
      </patternFill>
    </fill>
    <fill>
      <patternFill patternType="solid">
        <fgColor rgb="FF346E3A"/>
        <bgColor rgb="FF008000"/>
      </patternFill>
    </fill>
    <fill>
      <patternFill patternType="solid">
        <fgColor rgb="FFD9D9D9"/>
        <bgColor rgb="FFEAF1DD"/>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7">
    <xf numFmtId="0" fontId="0" fillId="0" borderId="0" xfId="0"/>
    <xf numFmtId="0" fontId="7" fillId="0" borderId="0" xfId="0" applyFont="1" applyAlignment="1">
      <alignment horizontal="left" vertical="center" wrapText="1"/>
    </xf>
    <xf numFmtId="164" fontId="4" fillId="4" borderId="1" xfId="0" applyNumberFormat="1" applyFont="1" applyFill="1" applyBorder="1" applyAlignment="1">
      <alignment horizontal="center" vertical="center" wrapText="1"/>
    </xf>
    <xf numFmtId="0" fontId="2" fillId="3"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6" fillId="0" borderId="0" xfId="0" applyFont="1" applyAlignment="1">
      <alignment horizontal="left" vertical="center" wrapText="1"/>
    </xf>
    <xf numFmtId="0" fontId="8" fillId="5"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9"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10" fillId="4" borderId="1" xfId="0" applyFont="1" applyFill="1" applyBorder="1" applyAlignment="1" applyProtection="1">
      <alignment horizontal="center" vertical="center" wrapText="1"/>
      <protection locked="0"/>
    </xf>
    <xf numFmtId="0" fontId="11" fillId="4" borderId="1" xfId="0" applyFont="1" applyFill="1" applyBorder="1" applyAlignment="1">
      <alignment horizontal="center" vertical="center" wrapText="1"/>
    </xf>
    <xf numFmtId="0" fontId="5" fillId="4" borderId="1" xfId="0" applyFont="1" applyFill="1" applyBorder="1" applyAlignment="1">
      <alignment vertical="center" wrapText="1"/>
    </xf>
    <xf numFmtId="0" fontId="1" fillId="2" borderId="1" xfId="0" applyFont="1" applyFill="1" applyBorder="1" applyAlignment="1">
      <alignment horizontal="right" vertical="center" wrapText="1"/>
    </xf>
    <xf numFmtId="164" fontId="1" fillId="2" borderId="1" xfId="0" applyNumberFormat="1" applyFont="1" applyFill="1" applyBorder="1" applyAlignment="1">
      <alignment horizontal="center" vertical="center" wrapText="1"/>
    </xf>
    <xf numFmtId="0" fontId="7" fillId="0" borderId="0" xfId="0" applyFont="1" applyAlignment="1">
      <alignment horizontal="left" vertical="center" wrapText="1"/>
    </xf>
    <xf numFmtId="0" fontId="3" fillId="4" borderId="1" xfId="0" applyFont="1" applyFill="1" applyBorder="1" applyAlignment="1">
      <alignment horizontal="right" vertical="center" wrapText="1"/>
    </xf>
    <xf numFmtId="0" fontId="1" fillId="4" borderId="1" xfId="0" applyFont="1" applyFill="1" applyBorder="1" applyAlignment="1">
      <alignment horizontal="right" vertical="center" wrapText="1"/>
    </xf>
    <xf numFmtId="164" fontId="4" fillId="4" borderId="1" xfId="0" applyNumberFormat="1" applyFont="1" applyFill="1" applyBorder="1" applyAlignment="1">
      <alignment horizontal="center" vertical="center" wrapText="1"/>
    </xf>
    <xf numFmtId="0" fontId="12" fillId="0" borderId="0" xfId="0" applyFont="1" applyAlignment="1">
      <alignment horizontal="center" vertical="center" wrapText="1"/>
    </xf>
    <xf numFmtId="164" fontId="1" fillId="4" borderId="1" xfId="0" applyNumberFormat="1" applyFont="1" applyFill="1" applyBorder="1" applyAlignment="1" applyProtection="1">
      <alignment horizontal="center" vertical="center" wrapText="1"/>
      <protection locked="0"/>
    </xf>
    <xf numFmtId="0" fontId="2" fillId="3" borderId="1" xfId="0" applyFont="1" applyFill="1" applyBorder="1" applyAlignment="1">
      <alignment horizontal="left" vertical="center" wrapText="1"/>
    </xf>
    <xf numFmtId="0" fontId="5" fillId="3" borderId="1" xfId="0" applyFont="1" applyFill="1" applyBorder="1" applyAlignment="1" applyProtection="1">
      <alignment horizontal="center" vertical="center" wrapText="1"/>
      <protection locked="0"/>
    </xf>
    <xf numFmtId="0" fontId="3" fillId="2"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4" fillId="4" borderId="1" xfId="0" applyFont="1" applyFill="1" applyBorder="1" applyAlignment="1" applyProtection="1">
      <alignment horizontal="center" vertical="center" wrapText="1"/>
      <protection locked="0"/>
    </xf>
    <xf numFmtId="0" fontId="5" fillId="2" borderId="0" xfId="0" applyFont="1" applyFill="1" applyAlignment="1">
      <alignment vertical="center" wrapText="1"/>
    </xf>
    <xf numFmtId="0" fontId="8" fillId="5"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 fillId="2" borderId="1" xfId="0" applyFont="1" applyFill="1" applyBorder="1" applyAlignment="1" applyProtection="1">
      <alignment horizontal="center" vertical="center" wrapText="1"/>
      <protection locked="0"/>
    </xf>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AF1DD"/>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46E3A"/>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185760</xdr:colOff>
      <xdr:row>0</xdr:row>
      <xdr:rowOff>117360</xdr:rowOff>
    </xdr:from>
    <xdr:to>
      <xdr:col>4</xdr:col>
      <xdr:colOff>491760</xdr:colOff>
      <xdr:row>0</xdr:row>
      <xdr:rowOff>459360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6881760" y="117360"/>
          <a:ext cx="1128240" cy="342000"/>
        </a:xfrm>
        <a:prstGeom prst="rect">
          <a:avLst/>
        </a:prstGeom>
        <a:ln w="0">
          <a:noFill/>
        </a:ln>
      </xdr:spPr>
    </xdr:pic>
    <xdr:clientData/>
  </xdr:twoCellAnchor>
  <xdr:twoCellAnchor editAs="oneCell">
    <xdr:from>
      <xdr:col>5</xdr:col>
      <xdr:colOff>68400</xdr:colOff>
      <xdr:row>0</xdr:row>
      <xdr:rowOff>127080</xdr:rowOff>
    </xdr:from>
    <xdr:to>
      <xdr:col>6</xdr:col>
      <xdr:colOff>255960</xdr:colOff>
      <xdr:row>0</xdr:row>
      <xdr:rowOff>469080</xdr:rowOff>
    </xdr:to>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8197560" y="127080"/>
          <a:ext cx="798480" cy="3420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12</xdr:col>
      <xdr:colOff>530640</xdr:colOff>
      <xdr:row>0</xdr:row>
      <xdr:rowOff>342000</xdr:rowOff>
    </xdr:to>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17348040" y="0"/>
          <a:ext cx="1141560" cy="342000"/>
        </a:xfrm>
        <a:prstGeom prst="rect">
          <a:avLst/>
        </a:prstGeom>
        <a:ln w="0">
          <a:noFill/>
        </a:ln>
      </xdr:spPr>
    </xdr:pic>
    <xdr:clientData/>
  </xdr:twoCellAnchor>
  <xdr:twoCellAnchor editAs="oneCell">
    <xdr:from>
      <xdr:col>14</xdr:col>
      <xdr:colOff>0</xdr:colOff>
      <xdr:row>0</xdr:row>
      <xdr:rowOff>0</xdr:rowOff>
    </xdr:from>
    <xdr:to>
      <xdr:col>15</xdr:col>
      <xdr:colOff>187560</xdr:colOff>
      <xdr:row>0</xdr:row>
      <xdr:rowOff>342000</xdr:rowOff>
    </xdr:to>
    <xdr:pic>
      <xdr:nvPicPr>
        <xdr:cNvPr id="3" name="Image 2" descr="Picture">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a:stretch/>
      </xdr:blipFill>
      <xdr:spPr>
        <a:xfrm>
          <a:off x="19180800" y="0"/>
          <a:ext cx="798480" cy="34200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12</xdr:col>
      <xdr:colOff>530640</xdr:colOff>
      <xdr:row>0</xdr:row>
      <xdr:rowOff>342000</xdr:rowOff>
    </xdr:to>
    <xdr:pic>
      <xdr:nvPicPr>
        <xdr:cNvPr id="4" name="Image 1"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a:stretch/>
      </xdr:blipFill>
      <xdr:spPr>
        <a:xfrm>
          <a:off x="17348040" y="0"/>
          <a:ext cx="1141560" cy="342000"/>
        </a:xfrm>
        <a:prstGeom prst="rect">
          <a:avLst/>
        </a:prstGeom>
        <a:ln w="0">
          <a:noFill/>
        </a:ln>
      </xdr:spPr>
    </xdr:pic>
    <xdr:clientData/>
  </xdr:twoCellAnchor>
  <xdr:twoCellAnchor editAs="oneCell">
    <xdr:from>
      <xdr:col>14</xdr:col>
      <xdr:colOff>0</xdr:colOff>
      <xdr:row>0</xdr:row>
      <xdr:rowOff>0</xdr:rowOff>
    </xdr:from>
    <xdr:to>
      <xdr:col>15</xdr:col>
      <xdr:colOff>187560</xdr:colOff>
      <xdr:row>0</xdr:row>
      <xdr:rowOff>342000</xdr:rowOff>
    </xdr:to>
    <xdr:pic>
      <xdr:nvPicPr>
        <xdr:cNvPr id="5" name="Image 2" descr="Picture">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2"/>
        <a:stretch/>
      </xdr:blipFill>
      <xdr:spPr>
        <a:xfrm>
          <a:off x="19180800" y="0"/>
          <a:ext cx="798480" cy="34200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12</xdr:col>
      <xdr:colOff>530640</xdr:colOff>
      <xdr:row>0</xdr:row>
      <xdr:rowOff>342000</xdr:rowOff>
    </xdr:to>
    <xdr:pic>
      <xdr:nvPicPr>
        <xdr:cNvPr id="6" name="Image 1" descr="Picture">
          <a:extLst>
            <a:ext uri="{FF2B5EF4-FFF2-40B4-BE49-F238E27FC236}">
              <a16:creationId xmlns:a16="http://schemas.microsoft.com/office/drawing/2014/main" id="{00000000-0008-0000-0300-000006000000}"/>
            </a:ext>
          </a:extLst>
        </xdr:cNvPr>
        <xdr:cNvPicPr/>
      </xdr:nvPicPr>
      <xdr:blipFill>
        <a:blip xmlns:r="http://schemas.openxmlformats.org/officeDocument/2006/relationships" r:embed="rId1"/>
        <a:stretch/>
      </xdr:blipFill>
      <xdr:spPr>
        <a:xfrm>
          <a:off x="17348040" y="0"/>
          <a:ext cx="1141560" cy="342000"/>
        </a:xfrm>
        <a:prstGeom prst="rect">
          <a:avLst/>
        </a:prstGeom>
        <a:ln w="0">
          <a:noFill/>
        </a:ln>
      </xdr:spPr>
    </xdr:pic>
    <xdr:clientData/>
  </xdr:twoCellAnchor>
  <xdr:twoCellAnchor editAs="oneCell">
    <xdr:from>
      <xdr:col>14</xdr:col>
      <xdr:colOff>0</xdr:colOff>
      <xdr:row>0</xdr:row>
      <xdr:rowOff>0</xdr:rowOff>
    </xdr:from>
    <xdr:to>
      <xdr:col>15</xdr:col>
      <xdr:colOff>187560</xdr:colOff>
      <xdr:row>0</xdr:row>
      <xdr:rowOff>342000</xdr:rowOff>
    </xdr:to>
    <xdr:pic>
      <xdr:nvPicPr>
        <xdr:cNvPr id="7" name="Image 2" descr="Picture">
          <a:extLst>
            <a:ext uri="{FF2B5EF4-FFF2-40B4-BE49-F238E27FC236}">
              <a16:creationId xmlns:a16="http://schemas.microsoft.com/office/drawing/2014/main" id="{00000000-0008-0000-0300-000007000000}"/>
            </a:ext>
          </a:extLst>
        </xdr:cNvPr>
        <xdr:cNvPicPr/>
      </xdr:nvPicPr>
      <xdr:blipFill>
        <a:blip xmlns:r="http://schemas.openxmlformats.org/officeDocument/2006/relationships" r:embed="rId2"/>
        <a:stretch/>
      </xdr:blipFill>
      <xdr:spPr>
        <a:xfrm>
          <a:off x="19180800" y="0"/>
          <a:ext cx="798480" cy="34200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12</xdr:col>
      <xdr:colOff>530640</xdr:colOff>
      <xdr:row>0</xdr:row>
      <xdr:rowOff>342000</xdr:rowOff>
    </xdr:to>
    <xdr:pic>
      <xdr:nvPicPr>
        <xdr:cNvPr id="8" name="Image 1" descr="Picture">
          <a:extLst>
            <a:ext uri="{FF2B5EF4-FFF2-40B4-BE49-F238E27FC236}">
              <a16:creationId xmlns:a16="http://schemas.microsoft.com/office/drawing/2014/main" id="{00000000-0008-0000-0400-000008000000}"/>
            </a:ext>
          </a:extLst>
        </xdr:cNvPr>
        <xdr:cNvPicPr/>
      </xdr:nvPicPr>
      <xdr:blipFill>
        <a:blip xmlns:r="http://schemas.openxmlformats.org/officeDocument/2006/relationships" r:embed="rId1"/>
        <a:stretch/>
      </xdr:blipFill>
      <xdr:spPr>
        <a:xfrm>
          <a:off x="17348040" y="0"/>
          <a:ext cx="1141560" cy="342000"/>
        </a:xfrm>
        <a:prstGeom prst="rect">
          <a:avLst/>
        </a:prstGeom>
        <a:ln w="0">
          <a:noFill/>
        </a:ln>
      </xdr:spPr>
    </xdr:pic>
    <xdr:clientData/>
  </xdr:twoCellAnchor>
  <xdr:twoCellAnchor editAs="oneCell">
    <xdr:from>
      <xdr:col>14</xdr:col>
      <xdr:colOff>0</xdr:colOff>
      <xdr:row>0</xdr:row>
      <xdr:rowOff>0</xdr:rowOff>
    </xdr:from>
    <xdr:to>
      <xdr:col>15</xdr:col>
      <xdr:colOff>187560</xdr:colOff>
      <xdr:row>0</xdr:row>
      <xdr:rowOff>342000</xdr:rowOff>
    </xdr:to>
    <xdr:pic>
      <xdr:nvPicPr>
        <xdr:cNvPr id="9" name="Image 2" descr="Picture">
          <a:extLst>
            <a:ext uri="{FF2B5EF4-FFF2-40B4-BE49-F238E27FC236}">
              <a16:creationId xmlns:a16="http://schemas.microsoft.com/office/drawing/2014/main" id="{00000000-0008-0000-0400-000009000000}"/>
            </a:ext>
          </a:extLst>
        </xdr:cNvPr>
        <xdr:cNvPicPr/>
      </xdr:nvPicPr>
      <xdr:blipFill>
        <a:blip xmlns:r="http://schemas.openxmlformats.org/officeDocument/2006/relationships" r:embed="rId2"/>
        <a:stretch/>
      </xdr:blipFill>
      <xdr:spPr>
        <a:xfrm>
          <a:off x="19180800" y="0"/>
          <a:ext cx="798480" cy="34200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12</xdr:col>
      <xdr:colOff>530640</xdr:colOff>
      <xdr:row>0</xdr:row>
      <xdr:rowOff>342000</xdr:rowOff>
    </xdr:to>
    <xdr:pic>
      <xdr:nvPicPr>
        <xdr:cNvPr id="10" name="Image 3" descr="Picture">
          <a:extLst>
            <a:ext uri="{FF2B5EF4-FFF2-40B4-BE49-F238E27FC236}">
              <a16:creationId xmlns:a16="http://schemas.microsoft.com/office/drawing/2014/main" id="{00000000-0008-0000-0500-00000A000000}"/>
            </a:ext>
          </a:extLst>
        </xdr:cNvPr>
        <xdr:cNvPicPr/>
      </xdr:nvPicPr>
      <xdr:blipFill>
        <a:blip xmlns:r="http://schemas.openxmlformats.org/officeDocument/2006/relationships" r:embed="rId1"/>
        <a:stretch/>
      </xdr:blipFill>
      <xdr:spPr>
        <a:xfrm>
          <a:off x="17348040" y="0"/>
          <a:ext cx="1141560" cy="342000"/>
        </a:xfrm>
        <a:prstGeom prst="rect">
          <a:avLst/>
        </a:prstGeom>
        <a:ln w="0">
          <a:noFill/>
        </a:ln>
      </xdr:spPr>
    </xdr:pic>
    <xdr:clientData/>
  </xdr:twoCellAnchor>
  <xdr:twoCellAnchor editAs="oneCell">
    <xdr:from>
      <xdr:col>14</xdr:col>
      <xdr:colOff>0</xdr:colOff>
      <xdr:row>0</xdr:row>
      <xdr:rowOff>0</xdr:rowOff>
    </xdr:from>
    <xdr:to>
      <xdr:col>15</xdr:col>
      <xdr:colOff>187560</xdr:colOff>
      <xdr:row>0</xdr:row>
      <xdr:rowOff>342000</xdr:rowOff>
    </xdr:to>
    <xdr:pic>
      <xdr:nvPicPr>
        <xdr:cNvPr id="11" name="Image 4" descr="Picture">
          <a:extLst>
            <a:ext uri="{FF2B5EF4-FFF2-40B4-BE49-F238E27FC236}">
              <a16:creationId xmlns:a16="http://schemas.microsoft.com/office/drawing/2014/main" id="{00000000-0008-0000-0500-00000B000000}"/>
            </a:ext>
          </a:extLst>
        </xdr:cNvPr>
        <xdr:cNvPicPr/>
      </xdr:nvPicPr>
      <xdr:blipFill>
        <a:blip xmlns:r="http://schemas.openxmlformats.org/officeDocument/2006/relationships" r:embed="rId2"/>
        <a:stretch/>
      </xdr:blipFill>
      <xdr:spPr>
        <a:xfrm>
          <a:off x="19180800" y="0"/>
          <a:ext cx="798480" cy="34200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12</xdr:col>
      <xdr:colOff>530640</xdr:colOff>
      <xdr:row>0</xdr:row>
      <xdr:rowOff>342000</xdr:rowOff>
    </xdr:to>
    <xdr:pic>
      <xdr:nvPicPr>
        <xdr:cNvPr id="12" name="Image 1" descr="Picture">
          <a:extLst>
            <a:ext uri="{FF2B5EF4-FFF2-40B4-BE49-F238E27FC236}">
              <a16:creationId xmlns:a16="http://schemas.microsoft.com/office/drawing/2014/main" id="{00000000-0008-0000-0600-00000C000000}"/>
            </a:ext>
          </a:extLst>
        </xdr:cNvPr>
        <xdr:cNvPicPr/>
      </xdr:nvPicPr>
      <xdr:blipFill>
        <a:blip xmlns:r="http://schemas.openxmlformats.org/officeDocument/2006/relationships" r:embed="rId1"/>
        <a:stretch/>
      </xdr:blipFill>
      <xdr:spPr>
        <a:xfrm>
          <a:off x="17348040" y="0"/>
          <a:ext cx="1141560" cy="342000"/>
        </a:xfrm>
        <a:prstGeom prst="rect">
          <a:avLst/>
        </a:prstGeom>
        <a:ln w="0">
          <a:noFill/>
        </a:ln>
      </xdr:spPr>
    </xdr:pic>
    <xdr:clientData/>
  </xdr:twoCellAnchor>
  <xdr:twoCellAnchor editAs="oneCell">
    <xdr:from>
      <xdr:col>14</xdr:col>
      <xdr:colOff>0</xdr:colOff>
      <xdr:row>0</xdr:row>
      <xdr:rowOff>0</xdr:rowOff>
    </xdr:from>
    <xdr:to>
      <xdr:col>15</xdr:col>
      <xdr:colOff>187560</xdr:colOff>
      <xdr:row>0</xdr:row>
      <xdr:rowOff>342000</xdr:rowOff>
    </xdr:to>
    <xdr:pic>
      <xdr:nvPicPr>
        <xdr:cNvPr id="13" name="Image 2" descr="Picture">
          <a:extLst>
            <a:ext uri="{FF2B5EF4-FFF2-40B4-BE49-F238E27FC236}">
              <a16:creationId xmlns:a16="http://schemas.microsoft.com/office/drawing/2014/main" id="{00000000-0008-0000-0600-00000D000000}"/>
            </a:ext>
          </a:extLst>
        </xdr:cNvPr>
        <xdr:cNvPicPr/>
      </xdr:nvPicPr>
      <xdr:blipFill>
        <a:blip xmlns:r="http://schemas.openxmlformats.org/officeDocument/2006/relationships" r:embed="rId2"/>
        <a:stretch/>
      </xdr:blipFill>
      <xdr:spPr>
        <a:xfrm>
          <a:off x="19180800" y="0"/>
          <a:ext cx="798480" cy="34200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12</xdr:col>
      <xdr:colOff>530640</xdr:colOff>
      <xdr:row>0</xdr:row>
      <xdr:rowOff>342000</xdr:rowOff>
    </xdr:to>
    <xdr:pic>
      <xdr:nvPicPr>
        <xdr:cNvPr id="14" name="Image 1" descr="Picture">
          <a:extLst>
            <a:ext uri="{FF2B5EF4-FFF2-40B4-BE49-F238E27FC236}">
              <a16:creationId xmlns:a16="http://schemas.microsoft.com/office/drawing/2014/main" id="{00000000-0008-0000-0700-00000E000000}"/>
            </a:ext>
          </a:extLst>
        </xdr:cNvPr>
        <xdr:cNvPicPr/>
      </xdr:nvPicPr>
      <xdr:blipFill>
        <a:blip xmlns:r="http://schemas.openxmlformats.org/officeDocument/2006/relationships" r:embed="rId1"/>
        <a:stretch/>
      </xdr:blipFill>
      <xdr:spPr>
        <a:xfrm>
          <a:off x="17348040" y="0"/>
          <a:ext cx="1141560" cy="342000"/>
        </a:xfrm>
        <a:prstGeom prst="rect">
          <a:avLst/>
        </a:prstGeom>
        <a:ln w="0">
          <a:noFill/>
        </a:ln>
      </xdr:spPr>
    </xdr:pic>
    <xdr:clientData/>
  </xdr:twoCellAnchor>
  <xdr:twoCellAnchor editAs="oneCell">
    <xdr:from>
      <xdr:col>14</xdr:col>
      <xdr:colOff>0</xdr:colOff>
      <xdr:row>0</xdr:row>
      <xdr:rowOff>0</xdr:rowOff>
    </xdr:from>
    <xdr:to>
      <xdr:col>15</xdr:col>
      <xdr:colOff>187560</xdr:colOff>
      <xdr:row>0</xdr:row>
      <xdr:rowOff>342000</xdr:rowOff>
    </xdr:to>
    <xdr:pic>
      <xdr:nvPicPr>
        <xdr:cNvPr id="15" name="Image 2" descr="Picture">
          <a:extLst>
            <a:ext uri="{FF2B5EF4-FFF2-40B4-BE49-F238E27FC236}">
              <a16:creationId xmlns:a16="http://schemas.microsoft.com/office/drawing/2014/main" id="{00000000-0008-0000-0700-00000F000000}"/>
            </a:ext>
          </a:extLst>
        </xdr:cNvPr>
        <xdr:cNvPicPr/>
      </xdr:nvPicPr>
      <xdr:blipFill>
        <a:blip xmlns:r="http://schemas.openxmlformats.org/officeDocument/2006/relationships" r:embed="rId2"/>
        <a:stretch/>
      </xdr:blipFill>
      <xdr:spPr>
        <a:xfrm>
          <a:off x="19180800" y="0"/>
          <a:ext cx="798480" cy="342000"/>
        </a:xfrm>
        <a:prstGeom prst="rect">
          <a:avLst/>
        </a:prstGeom>
        <a:ln w="0">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12</xdr:col>
      <xdr:colOff>530640</xdr:colOff>
      <xdr:row>0</xdr:row>
      <xdr:rowOff>342000</xdr:rowOff>
    </xdr:to>
    <xdr:pic>
      <xdr:nvPicPr>
        <xdr:cNvPr id="16" name="Image 1" descr="Picture">
          <a:extLst>
            <a:ext uri="{FF2B5EF4-FFF2-40B4-BE49-F238E27FC236}">
              <a16:creationId xmlns:a16="http://schemas.microsoft.com/office/drawing/2014/main" id="{00000000-0008-0000-0800-000010000000}"/>
            </a:ext>
          </a:extLst>
        </xdr:cNvPr>
        <xdr:cNvPicPr/>
      </xdr:nvPicPr>
      <xdr:blipFill>
        <a:blip xmlns:r="http://schemas.openxmlformats.org/officeDocument/2006/relationships" r:embed="rId1"/>
        <a:stretch/>
      </xdr:blipFill>
      <xdr:spPr>
        <a:xfrm>
          <a:off x="17348040" y="0"/>
          <a:ext cx="1141560" cy="342000"/>
        </a:xfrm>
        <a:prstGeom prst="rect">
          <a:avLst/>
        </a:prstGeom>
        <a:ln w="0">
          <a:noFill/>
        </a:ln>
      </xdr:spPr>
    </xdr:pic>
    <xdr:clientData/>
  </xdr:twoCellAnchor>
  <xdr:twoCellAnchor editAs="oneCell">
    <xdr:from>
      <xdr:col>14</xdr:col>
      <xdr:colOff>0</xdr:colOff>
      <xdr:row>0</xdr:row>
      <xdr:rowOff>0</xdr:rowOff>
    </xdr:from>
    <xdr:to>
      <xdr:col>15</xdr:col>
      <xdr:colOff>187560</xdr:colOff>
      <xdr:row>0</xdr:row>
      <xdr:rowOff>342000</xdr:rowOff>
    </xdr:to>
    <xdr:pic>
      <xdr:nvPicPr>
        <xdr:cNvPr id="17" name="Image 2" descr="Picture">
          <a:extLst>
            <a:ext uri="{FF2B5EF4-FFF2-40B4-BE49-F238E27FC236}">
              <a16:creationId xmlns:a16="http://schemas.microsoft.com/office/drawing/2014/main" id="{00000000-0008-0000-0800-000011000000}"/>
            </a:ext>
          </a:extLst>
        </xdr:cNvPr>
        <xdr:cNvPicPr/>
      </xdr:nvPicPr>
      <xdr:blipFill>
        <a:blip xmlns:r="http://schemas.openxmlformats.org/officeDocument/2006/relationships" r:embed="rId2"/>
        <a:stretch/>
      </xdr:blipFill>
      <xdr:spPr>
        <a:xfrm>
          <a:off x="19180800" y="0"/>
          <a:ext cx="798480" cy="342000"/>
        </a:xfrm>
        <a:prstGeom prst="rect">
          <a:avLst/>
        </a:prstGeom>
        <a:ln w="0">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12</xdr:col>
      <xdr:colOff>530640</xdr:colOff>
      <xdr:row>0</xdr:row>
      <xdr:rowOff>342000</xdr:rowOff>
    </xdr:to>
    <xdr:pic>
      <xdr:nvPicPr>
        <xdr:cNvPr id="18" name="Image 1" descr="Picture">
          <a:extLst>
            <a:ext uri="{FF2B5EF4-FFF2-40B4-BE49-F238E27FC236}">
              <a16:creationId xmlns:a16="http://schemas.microsoft.com/office/drawing/2014/main" id="{00000000-0008-0000-0900-000012000000}"/>
            </a:ext>
          </a:extLst>
        </xdr:cNvPr>
        <xdr:cNvPicPr/>
      </xdr:nvPicPr>
      <xdr:blipFill>
        <a:blip xmlns:r="http://schemas.openxmlformats.org/officeDocument/2006/relationships" r:embed="rId1"/>
        <a:stretch/>
      </xdr:blipFill>
      <xdr:spPr>
        <a:xfrm>
          <a:off x="17348040" y="0"/>
          <a:ext cx="1141560" cy="342000"/>
        </a:xfrm>
        <a:prstGeom prst="rect">
          <a:avLst/>
        </a:prstGeom>
        <a:ln w="0">
          <a:noFill/>
        </a:ln>
      </xdr:spPr>
    </xdr:pic>
    <xdr:clientData/>
  </xdr:twoCellAnchor>
  <xdr:twoCellAnchor editAs="oneCell">
    <xdr:from>
      <xdr:col>14</xdr:col>
      <xdr:colOff>0</xdr:colOff>
      <xdr:row>0</xdr:row>
      <xdr:rowOff>0</xdr:rowOff>
    </xdr:from>
    <xdr:to>
      <xdr:col>15</xdr:col>
      <xdr:colOff>187560</xdr:colOff>
      <xdr:row>0</xdr:row>
      <xdr:rowOff>342000</xdr:rowOff>
    </xdr:to>
    <xdr:pic>
      <xdr:nvPicPr>
        <xdr:cNvPr id="19" name="Image 2" descr="Picture">
          <a:extLst>
            <a:ext uri="{FF2B5EF4-FFF2-40B4-BE49-F238E27FC236}">
              <a16:creationId xmlns:a16="http://schemas.microsoft.com/office/drawing/2014/main" id="{00000000-0008-0000-0900-000013000000}"/>
            </a:ext>
          </a:extLst>
        </xdr:cNvPr>
        <xdr:cNvPicPr/>
      </xdr:nvPicPr>
      <xdr:blipFill>
        <a:blip xmlns:r="http://schemas.openxmlformats.org/officeDocument/2006/relationships" r:embed="rId2"/>
        <a:stretch/>
      </xdr:blipFill>
      <xdr:spPr>
        <a:xfrm>
          <a:off x="19180800" y="0"/>
          <a:ext cx="798480" cy="342000"/>
        </a:xfrm>
        <a:prstGeom prst="rect">
          <a:avLst/>
        </a:prstGeom>
        <a:ln w="0">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12</xdr:col>
      <xdr:colOff>530640</xdr:colOff>
      <xdr:row>0</xdr:row>
      <xdr:rowOff>342000</xdr:rowOff>
    </xdr:to>
    <xdr:pic>
      <xdr:nvPicPr>
        <xdr:cNvPr id="20" name="Image 1" descr="Picture">
          <a:extLst>
            <a:ext uri="{FF2B5EF4-FFF2-40B4-BE49-F238E27FC236}">
              <a16:creationId xmlns:a16="http://schemas.microsoft.com/office/drawing/2014/main" id="{00000000-0008-0000-0A00-000014000000}"/>
            </a:ext>
          </a:extLst>
        </xdr:cNvPr>
        <xdr:cNvPicPr/>
      </xdr:nvPicPr>
      <xdr:blipFill>
        <a:blip xmlns:r="http://schemas.openxmlformats.org/officeDocument/2006/relationships" r:embed="rId1"/>
        <a:stretch/>
      </xdr:blipFill>
      <xdr:spPr>
        <a:xfrm>
          <a:off x="17348040" y="0"/>
          <a:ext cx="1141560" cy="342000"/>
        </a:xfrm>
        <a:prstGeom prst="rect">
          <a:avLst/>
        </a:prstGeom>
        <a:ln w="0">
          <a:noFill/>
        </a:ln>
      </xdr:spPr>
    </xdr:pic>
    <xdr:clientData/>
  </xdr:twoCellAnchor>
  <xdr:twoCellAnchor editAs="oneCell">
    <xdr:from>
      <xdr:col>14</xdr:col>
      <xdr:colOff>0</xdr:colOff>
      <xdr:row>0</xdr:row>
      <xdr:rowOff>0</xdr:rowOff>
    </xdr:from>
    <xdr:to>
      <xdr:col>15</xdr:col>
      <xdr:colOff>187560</xdr:colOff>
      <xdr:row>0</xdr:row>
      <xdr:rowOff>342000</xdr:rowOff>
    </xdr:to>
    <xdr:pic>
      <xdr:nvPicPr>
        <xdr:cNvPr id="21" name="Image 2" descr="Picture">
          <a:extLst>
            <a:ext uri="{FF2B5EF4-FFF2-40B4-BE49-F238E27FC236}">
              <a16:creationId xmlns:a16="http://schemas.microsoft.com/office/drawing/2014/main" id="{00000000-0008-0000-0A00-000015000000}"/>
            </a:ext>
          </a:extLst>
        </xdr:cNvPr>
        <xdr:cNvPicPr/>
      </xdr:nvPicPr>
      <xdr:blipFill>
        <a:blip xmlns:r="http://schemas.openxmlformats.org/officeDocument/2006/relationships" r:embed="rId2"/>
        <a:stretch/>
      </xdr:blipFill>
      <xdr:spPr>
        <a:xfrm>
          <a:off x="19180800" y="0"/>
          <a:ext cx="798480" cy="342000"/>
        </a:xfrm>
        <a:prstGeom prst="rect">
          <a:avLst/>
        </a:prstGeom>
        <a:ln w="0">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13</xdr:col>
      <xdr:colOff>530280</xdr:colOff>
      <xdr:row>0</xdr:row>
      <xdr:rowOff>342000</xdr:rowOff>
    </xdr:to>
    <xdr:pic>
      <xdr:nvPicPr>
        <xdr:cNvPr id="22" name="Image 1" descr="Picture">
          <a:extLst>
            <a:ext uri="{FF2B5EF4-FFF2-40B4-BE49-F238E27FC236}">
              <a16:creationId xmlns:a16="http://schemas.microsoft.com/office/drawing/2014/main" id="{00000000-0008-0000-0B00-000016000000}"/>
            </a:ext>
          </a:extLst>
        </xdr:cNvPr>
        <xdr:cNvPicPr/>
      </xdr:nvPicPr>
      <xdr:blipFill>
        <a:blip xmlns:r="http://schemas.openxmlformats.org/officeDocument/2006/relationships" r:embed="rId1"/>
        <a:stretch/>
      </xdr:blipFill>
      <xdr:spPr>
        <a:xfrm>
          <a:off x="21931560" y="0"/>
          <a:ext cx="1141200" cy="342000"/>
        </a:xfrm>
        <a:prstGeom prst="rect">
          <a:avLst/>
        </a:prstGeom>
        <a:ln w="0">
          <a:noFill/>
        </a:ln>
      </xdr:spPr>
    </xdr:pic>
    <xdr:clientData/>
  </xdr:twoCellAnchor>
  <xdr:twoCellAnchor editAs="oneCell">
    <xdr:from>
      <xdr:col>15</xdr:col>
      <xdr:colOff>0</xdr:colOff>
      <xdr:row>0</xdr:row>
      <xdr:rowOff>0</xdr:rowOff>
    </xdr:from>
    <xdr:to>
      <xdr:col>16</xdr:col>
      <xdr:colOff>187560</xdr:colOff>
      <xdr:row>0</xdr:row>
      <xdr:rowOff>342000</xdr:rowOff>
    </xdr:to>
    <xdr:pic>
      <xdr:nvPicPr>
        <xdr:cNvPr id="23" name="Image 2" descr="Picture">
          <a:extLst>
            <a:ext uri="{FF2B5EF4-FFF2-40B4-BE49-F238E27FC236}">
              <a16:creationId xmlns:a16="http://schemas.microsoft.com/office/drawing/2014/main" id="{00000000-0008-0000-0B00-000017000000}"/>
            </a:ext>
          </a:extLst>
        </xdr:cNvPr>
        <xdr:cNvPicPr/>
      </xdr:nvPicPr>
      <xdr:blipFill>
        <a:blip xmlns:r="http://schemas.openxmlformats.org/officeDocument/2006/relationships" r:embed="rId2"/>
        <a:stretch/>
      </xdr:blipFill>
      <xdr:spPr>
        <a:xfrm>
          <a:off x="23764320" y="0"/>
          <a:ext cx="798480" cy="34200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3"/>
  <sheetViews>
    <sheetView showGridLines="0" zoomScale="130" zoomScaleNormal="130" workbookViewId="0">
      <selection activeCell="A53" sqref="A53"/>
    </sheetView>
  </sheetViews>
  <sheetFormatPr baseColWidth="10" defaultColWidth="8.6640625" defaultRowHeight="15" x14ac:dyDescent="0.2"/>
  <cols>
    <col min="1" max="1" width="95" customWidth="1"/>
    <col min="2" max="2" width="3" customWidth="1"/>
    <col min="3" max="3" width="13" hidden="1" customWidth="1"/>
  </cols>
  <sheetData>
    <row r="1" spans="1:3" ht="49.5" customHeight="1" x14ac:dyDescent="0.2">
      <c r="A1" s="6" t="s">
        <v>0</v>
      </c>
      <c r="C1" t="s">
        <v>1</v>
      </c>
    </row>
    <row r="2" spans="1:3" ht="99.75" customHeight="1" x14ac:dyDescent="0.2">
      <c r="A2" s="3" t="s">
        <v>2</v>
      </c>
      <c r="C2" t="s">
        <v>3</v>
      </c>
    </row>
    <row r="3" spans="1:3" x14ac:dyDescent="0.2">
      <c r="C3" t="s">
        <v>4</v>
      </c>
    </row>
    <row r="4" spans="1:3" ht="34.5" customHeight="1" x14ac:dyDescent="0.2">
      <c r="A4" s="4" t="s">
        <v>5</v>
      </c>
      <c r="C4" t="s">
        <v>6</v>
      </c>
    </row>
    <row r="5" spans="1:3" ht="30" customHeight="1" x14ac:dyDescent="0.2">
      <c r="A5" s="8" t="s">
        <v>7</v>
      </c>
      <c r="C5" t="s">
        <v>8</v>
      </c>
    </row>
    <row r="6" spans="1:3" ht="34.5" customHeight="1" x14ac:dyDescent="0.2">
      <c r="A6" s="9" t="s">
        <v>9</v>
      </c>
      <c r="C6" t="s">
        <v>10</v>
      </c>
    </row>
    <row r="7" spans="1:3" ht="30" customHeight="1" x14ac:dyDescent="0.2">
      <c r="A7" s="8" t="s">
        <v>11</v>
      </c>
    </row>
    <row r="8" spans="1:3" ht="34.5" customHeight="1" x14ac:dyDescent="0.2">
      <c r="A8" s="9" t="s">
        <v>9</v>
      </c>
    </row>
    <row r="9" spans="1:3" ht="30" customHeight="1" x14ac:dyDescent="0.2">
      <c r="A9" s="8" t="s">
        <v>12</v>
      </c>
    </row>
    <row r="10" spans="1:3" ht="34.5" customHeight="1" x14ac:dyDescent="0.2">
      <c r="A10" s="9" t="s">
        <v>9</v>
      </c>
    </row>
    <row r="11" spans="1:3" ht="34.5" customHeight="1" x14ac:dyDescent="0.2">
      <c r="A11" s="4" t="s">
        <v>13</v>
      </c>
    </row>
    <row r="12" spans="1:3" ht="30" customHeight="1" x14ac:dyDescent="0.2">
      <c r="A12" s="8" t="s">
        <v>14</v>
      </c>
    </row>
    <row r="13" spans="1:3" ht="34.5" customHeight="1" x14ac:dyDescent="0.2">
      <c r="A13" s="9" t="s">
        <v>9</v>
      </c>
    </row>
    <row r="14" spans="1:3" ht="30" customHeight="1" x14ac:dyDescent="0.2">
      <c r="A14" s="8" t="s">
        <v>15</v>
      </c>
    </row>
    <row r="15" spans="1:3" ht="34.5" customHeight="1" x14ac:dyDescent="0.2">
      <c r="A15" s="9" t="s">
        <v>9</v>
      </c>
    </row>
    <row r="16" spans="1:3" ht="30" customHeight="1" x14ac:dyDescent="0.2">
      <c r="A16" s="8" t="s">
        <v>16</v>
      </c>
    </row>
    <row r="17" spans="1:1" ht="34.5" customHeight="1" x14ac:dyDescent="0.2">
      <c r="A17" s="9" t="s">
        <v>9</v>
      </c>
    </row>
    <row r="18" spans="1:1" ht="30" customHeight="1" x14ac:dyDescent="0.2">
      <c r="A18" s="8" t="s">
        <v>17</v>
      </c>
    </row>
    <row r="19" spans="1:1" ht="34.5" customHeight="1" x14ac:dyDescent="0.2">
      <c r="A19" s="9" t="s">
        <v>9</v>
      </c>
    </row>
    <row r="20" spans="1:1" ht="34.5" customHeight="1" x14ac:dyDescent="0.2">
      <c r="A20" s="4" t="s">
        <v>18</v>
      </c>
    </row>
    <row r="21" spans="1:1" ht="30" customHeight="1" x14ac:dyDescent="0.2">
      <c r="A21" s="8" t="s">
        <v>19</v>
      </c>
    </row>
    <row r="22" spans="1:1" ht="34.5" customHeight="1" x14ac:dyDescent="0.2">
      <c r="A22" s="9" t="s">
        <v>9</v>
      </c>
    </row>
    <row r="23" spans="1:1" ht="30" customHeight="1" x14ac:dyDescent="0.2">
      <c r="A23" s="8" t="s">
        <v>20</v>
      </c>
    </row>
    <row r="24" spans="1:1" ht="34.5" customHeight="1" x14ac:dyDescent="0.2">
      <c r="A24" s="9" t="s">
        <v>9</v>
      </c>
    </row>
    <row r="25" spans="1:1" ht="30" customHeight="1" x14ac:dyDescent="0.2">
      <c r="A25" s="8" t="s">
        <v>21</v>
      </c>
    </row>
    <row r="26" spans="1:1" ht="34.5" customHeight="1" x14ac:dyDescent="0.2">
      <c r="A26" s="9" t="s">
        <v>9</v>
      </c>
    </row>
    <row r="27" spans="1:1" ht="30" customHeight="1" x14ac:dyDescent="0.2">
      <c r="A27" s="8" t="s">
        <v>22</v>
      </c>
    </row>
    <row r="28" spans="1:1" ht="34.5" customHeight="1" x14ac:dyDescent="0.2">
      <c r="A28" s="9" t="s">
        <v>9</v>
      </c>
    </row>
    <row r="29" spans="1:1" ht="30" customHeight="1" x14ac:dyDescent="0.2">
      <c r="A29" s="8" t="s">
        <v>23</v>
      </c>
    </row>
    <row r="30" spans="1:1" ht="34.5" customHeight="1" x14ac:dyDescent="0.2">
      <c r="A30" s="9" t="s">
        <v>9</v>
      </c>
    </row>
    <row r="31" spans="1:1" ht="34.5" customHeight="1" x14ac:dyDescent="0.2">
      <c r="A31" s="4" t="s">
        <v>24</v>
      </c>
    </row>
    <row r="32" spans="1:1" ht="30" customHeight="1" x14ac:dyDescent="0.2">
      <c r="A32" s="8" t="s">
        <v>25</v>
      </c>
    </row>
    <row r="33" spans="1:1" ht="34.5" customHeight="1" x14ac:dyDescent="0.2">
      <c r="A33" s="9" t="s">
        <v>9</v>
      </c>
    </row>
    <row r="34" spans="1:1" ht="30" customHeight="1" x14ac:dyDescent="0.2">
      <c r="A34" s="8" t="s">
        <v>26</v>
      </c>
    </row>
    <row r="35" spans="1:1" ht="34.5" customHeight="1" x14ac:dyDescent="0.2">
      <c r="A35" s="9" t="s">
        <v>9</v>
      </c>
    </row>
    <row r="36" spans="1:1" ht="30" customHeight="1" x14ac:dyDescent="0.2">
      <c r="A36" s="8" t="s">
        <v>27</v>
      </c>
    </row>
    <row r="37" spans="1:1" ht="34.5" customHeight="1" x14ac:dyDescent="0.2">
      <c r="A37" s="9" t="s">
        <v>9</v>
      </c>
    </row>
    <row r="38" spans="1:1" ht="30" customHeight="1" x14ac:dyDescent="0.2">
      <c r="A38" s="8" t="s">
        <v>28</v>
      </c>
    </row>
    <row r="39" spans="1:1" ht="34.5" customHeight="1" x14ac:dyDescent="0.2">
      <c r="A39" s="9" t="s">
        <v>9</v>
      </c>
    </row>
    <row r="40" spans="1:1" ht="34.5" customHeight="1" x14ac:dyDescent="0.2">
      <c r="A40" s="4" t="s">
        <v>29</v>
      </c>
    </row>
    <row r="41" spans="1:1" ht="30" customHeight="1" x14ac:dyDescent="0.2">
      <c r="A41" s="8" t="s">
        <v>30</v>
      </c>
    </row>
    <row r="42" spans="1:1" ht="34.5" customHeight="1" x14ac:dyDescent="0.2">
      <c r="A42" s="9" t="s">
        <v>9</v>
      </c>
    </row>
    <row r="44" spans="1:1" x14ac:dyDescent="0.2">
      <c r="A44" s="8" t="s">
        <v>31</v>
      </c>
    </row>
    <row r="45" spans="1:1" ht="19.5" customHeight="1" x14ac:dyDescent="0.2">
      <c r="A45" s="9" t="s">
        <v>32</v>
      </c>
    </row>
    <row r="46" spans="1:1" ht="19.5" customHeight="1" x14ac:dyDescent="0.2">
      <c r="A46" s="9" t="s">
        <v>33</v>
      </c>
    </row>
    <row r="47" spans="1:1" ht="19.5" customHeight="1" x14ac:dyDescent="0.2">
      <c r="A47" s="9" t="s">
        <v>34</v>
      </c>
    </row>
    <row r="48" spans="1:1" ht="19.5" customHeight="1" x14ac:dyDescent="0.2">
      <c r="A48" s="9" t="s">
        <v>35</v>
      </c>
    </row>
    <row r="49" spans="1:1" ht="19.5" customHeight="1" x14ac:dyDescent="0.2">
      <c r="A49" s="9" t="s">
        <v>36</v>
      </c>
    </row>
    <row r="51" spans="1:1" ht="34.5" customHeight="1" x14ac:dyDescent="0.2">
      <c r="A51" s="10"/>
    </row>
    <row r="52" spans="1:1" ht="15" customHeight="1" x14ac:dyDescent="0.2">
      <c r="A52" s="1"/>
    </row>
    <row r="53" spans="1:1" ht="48" customHeight="1" x14ac:dyDescent="0.2">
      <c r="A53" s="1"/>
    </row>
  </sheetData>
  <sheetProtection algorithmName="SHA-512" hashValue="wFRI9n7AoVf7NTR3CIFmRrlZHKI+XzJwCtCwX3k+e0sX4by4Chq1yIATeffWy1CbAqF4iTQHtGEkiSl6tJAabA==" saltValue="8UGRcP6G7BfVOWu1WRWPBA==" spinCount="100000" sheet="1" formatColumns="0" formatRows="0"/>
  <pageMargins left="0.75" right="0.75" top="1" bottom="1" header="0.511811023622047" footer="0.5"/>
  <pageSetup paperSize="9" fitToHeight="0" orientation="landscape" horizontalDpi="300" verticalDpi="300"/>
  <headerFooter>
    <oddFooter>&amp;C&amp;8 Bijlage 11 Beoordelingsformulier kwaliteit – TC26MD – concept BiC</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1"/>
  <sheetViews>
    <sheetView showGridLines="0" zoomScaleNormal="100" workbookViewId="0">
      <pane xSplit="1" ySplit="1" topLeftCell="B2" activePane="bottomRight" state="frozen"/>
      <selection pane="topRight" activeCell="B1" sqref="B1"/>
      <selection pane="bottomLeft" activeCell="A2" sqref="A2"/>
      <selection pane="bottomRight" activeCell="C7" sqref="C7"/>
    </sheetView>
  </sheetViews>
  <sheetFormatPr baseColWidth="10" defaultColWidth="8.6640625" defaultRowHeight="15" x14ac:dyDescent="0.2"/>
  <cols>
    <col min="1" max="1" width="95" customWidth="1"/>
    <col min="2" max="2" width="2.83203125" customWidth="1"/>
    <col min="3" max="3" width="40.83203125" customWidth="1"/>
    <col min="4" max="4" width="3.83203125" customWidth="1"/>
    <col min="5" max="5" width="2.83203125" customWidth="1"/>
    <col min="6" max="6" width="40.83203125" customWidth="1"/>
    <col min="7" max="7" width="3.83203125" customWidth="1"/>
    <col min="8" max="8" width="2.83203125" customWidth="1"/>
    <col min="9" max="9" width="40.83203125" customWidth="1"/>
    <col min="10" max="10" width="3.83203125" customWidth="1"/>
  </cols>
  <sheetData>
    <row r="1" spans="1:10" ht="49.5" customHeight="1" x14ac:dyDescent="0.2">
      <c r="A1" s="7" t="s">
        <v>37</v>
      </c>
      <c r="C1" s="36" t="s">
        <v>38</v>
      </c>
      <c r="D1" s="36"/>
      <c r="F1" s="36" t="s">
        <v>39</v>
      </c>
      <c r="G1" s="36"/>
      <c r="I1" s="36" t="s">
        <v>40</v>
      </c>
      <c r="J1" s="36"/>
    </row>
    <row r="2" spans="1:10" ht="27.75" customHeight="1" x14ac:dyDescent="0.2">
      <c r="A2" s="28" t="str">
        <f>'OPEN VRAGEN'!A4</f>
        <v xml:space="preserve">Gunningscriterium 1: Casus LLO – Inrichten van het offerte- en calculatieproces </v>
      </c>
      <c r="B2" s="28"/>
      <c r="C2" s="28"/>
      <c r="D2" s="28"/>
      <c r="E2" s="28"/>
      <c r="F2" s="28"/>
      <c r="G2" s="28"/>
      <c r="H2" s="28"/>
      <c r="I2" s="28"/>
      <c r="J2" s="28"/>
    </row>
    <row r="3" spans="1:10" ht="39.75" customHeight="1" x14ac:dyDescent="0.2">
      <c r="A3" s="8" t="str">
        <f>'OPEN VRAGEN'!A5</f>
        <v>Vraag 1.1: Procesinrichting</v>
      </c>
      <c r="C3" s="32" t="s">
        <v>1</v>
      </c>
      <c r="D3" s="32"/>
      <c r="F3" s="32" t="s">
        <v>1</v>
      </c>
      <c r="G3" s="32"/>
      <c r="I3" s="32" t="s">
        <v>1</v>
      </c>
      <c r="J3" s="32"/>
    </row>
    <row r="4" spans="1:10" ht="150" customHeight="1" x14ac:dyDescent="0.2">
      <c r="A4" s="9" t="str">
        <f>'OPEN VRAGEN'!A6</f>
        <v>Zie bijlage 7 Gunningscriteria kwaliteit.</v>
      </c>
      <c r="C4" s="27" t="s">
        <v>41</v>
      </c>
      <c r="D4" s="27"/>
      <c r="F4" s="27" t="s">
        <v>41</v>
      </c>
      <c r="G4" s="27"/>
      <c r="I4" s="27" t="s">
        <v>41</v>
      </c>
      <c r="J4" s="27"/>
    </row>
    <row r="5" spans="1:10" ht="39.75" customHeight="1" x14ac:dyDescent="0.2">
      <c r="A5" s="8" t="str">
        <f>'OPEN VRAGEN'!A7</f>
        <v>Vraag 1.2: Koppelingen en datastromen</v>
      </c>
      <c r="C5" s="32" t="s">
        <v>1</v>
      </c>
      <c r="D5" s="32"/>
      <c r="F5" s="32" t="s">
        <v>1</v>
      </c>
      <c r="G5" s="32"/>
      <c r="I5" s="32" t="s">
        <v>1</v>
      </c>
      <c r="J5" s="32"/>
    </row>
    <row r="6" spans="1:10" ht="150" customHeight="1" x14ac:dyDescent="0.2">
      <c r="A6" s="9" t="str">
        <f>'OPEN VRAGEN'!A8</f>
        <v>Zie bijlage 7 Gunningscriteria kwaliteit.</v>
      </c>
      <c r="C6" s="27" t="s">
        <v>41</v>
      </c>
      <c r="D6" s="27"/>
      <c r="F6" s="27" t="s">
        <v>41</v>
      </c>
      <c r="G6" s="27"/>
      <c r="I6" s="27" t="s">
        <v>41</v>
      </c>
      <c r="J6" s="27"/>
    </row>
    <row r="7" spans="1:10" ht="39.75" customHeight="1" x14ac:dyDescent="0.2">
      <c r="A7" s="8" t="str">
        <f>'OPEN VRAGEN'!A9</f>
        <v>Vraag 1.3: Schaalbaarheid, beheer en toekomstbestendigheid</v>
      </c>
      <c r="C7" s="32" t="s">
        <v>1</v>
      </c>
      <c r="D7" s="32"/>
      <c r="F7" s="32" t="s">
        <v>1</v>
      </c>
      <c r="G7" s="32"/>
      <c r="I7" s="32" t="s">
        <v>1</v>
      </c>
      <c r="J7" s="32"/>
    </row>
    <row r="8" spans="1:10" ht="150" customHeight="1" x14ac:dyDescent="0.2">
      <c r="A8" s="9" t="str">
        <f>'OPEN VRAGEN'!A10</f>
        <v>Zie bijlage 7 Gunningscriteria kwaliteit.</v>
      </c>
      <c r="C8" s="27" t="s">
        <v>41</v>
      </c>
      <c r="D8" s="27"/>
      <c r="F8" s="27" t="s">
        <v>41</v>
      </c>
      <c r="G8" s="27"/>
      <c r="I8" s="27" t="s">
        <v>41</v>
      </c>
      <c r="J8" s="27"/>
    </row>
    <row r="9" spans="1:10" ht="27.75" customHeight="1" x14ac:dyDescent="0.2">
      <c r="A9" s="28" t="str">
        <f>'OPEN VRAGEN'!A11</f>
        <v>Gunningscriterium 2: Borging van adoptie &amp; duurzaam gebruik van de oplossing</v>
      </c>
      <c r="B9" s="28"/>
      <c r="C9" s="28"/>
      <c r="D9" s="28"/>
      <c r="E9" s="28"/>
      <c r="F9" s="28"/>
      <c r="G9" s="28"/>
      <c r="H9" s="28"/>
      <c r="I9" s="28"/>
      <c r="J9" s="28"/>
    </row>
    <row r="10" spans="1:10" ht="39.75" customHeight="1" x14ac:dyDescent="0.2">
      <c r="A10" s="8" t="str">
        <f>'OPEN VRAGEN'!A12</f>
        <v>Vraag 2.1: Adoptiestrategie van Inschrijver</v>
      </c>
      <c r="C10" s="32" t="s">
        <v>1</v>
      </c>
      <c r="D10" s="32"/>
      <c r="F10" s="32" t="s">
        <v>1</v>
      </c>
      <c r="G10" s="32"/>
      <c r="I10" s="32" t="s">
        <v>1</v>
      </c>
      <c r="J10" s="32"/>
    </row>
    <row r="11" spans="1:10" ht="150" customHeight="1" x14ac:dyDescent="0.2">
      <c r="A11" s="9" t="str">
        <f>'OPEN VRAGEN'!A13</f>
        <v>Zie bijlage 7 Gunningscriteria kwaliteit.</v>
      </c>
      <c r="C11" s="27" t="s">
        <v>41</v>
      </c>
      <c r="D11" s="27"/>
      <c r="F11" s="27" t="s">
        <v>41</v>
      </c>
      <c r="G11" s="27"/>
      <c r="I11" s="27" t="s">
        <v>41</v>
      </c>
      <c r="J11" s="27"/>
    </row>
    <row r="12" spans="1:10" ht="39.75" customHeight="1" x14ac:dyDescent="0.2">
      <c r="A12" s="8" t="str">
        <f>'OPEN VRAGEN'!A14</f>
        <v>Vraag 2.2: Trainingsaanpak voor gebruikers én functioneel beheerders</v>
      </c>
      <c r="C12" s="32" t="s">
        <v>1</v>
      </c>
      <c r="D12" s="32"/>
      <c r="F12" s="32" t="s">
        <v>1</v>
      </c>
      <c r="G12" s="32"/>
      <c r="I12" s="32" t="s">
        <v>1</v>
      </c>
      <c r="J12" s="32"/>
    </row>
    <row r="13" spans="1:10" ht="150" customHeight="1" x14ac:dyDescent="0.2">
      <c r="A13" s="9" t="str">
        <f>'OPEN VRAGEN'!A15</f>
        <v>Zie bijlage 7 Gunningscriteria kwaliteit.</v>
      </c>
      <c r="C13" s="27" t="s">
        <v>41</v>
      </c>
      <c r="D13" s="27"/>
      <c r="F13" s="27" t="s">
        <v>41</v>
      </c>
      <c r="G13" s="27"/>
      <c r="I13" s="27" t="s">
        <v>41</v>
      </c>
      <c r="J13" s="27"/>
    </row>
    <row r="14" spans="1:10" ht="39.75" customHeight="1" x14ac:dyDescent="0.2">
      <c r="A14" s="8" t="str">
        <f>'OPEN VRAGEN'!A16</f>
        <v>Vraag 2.3: Borging zelfstandigheid beheerorganisatie</v>
      </c>
      <c r="C14" s="32" t="s">
        <v>1</v>
      </c>
      <c r="D14" s="32"/>
      <c r="F14" s="32" t="s">
        <v>1</v>
      </c>
      <c r="G14" s="32"/>
      <c r="I14" s="32" t="s">
        <v>1</v>
      </c>
      <c r="J14" s="32"/>
    </row>
    <row r="15" spans="1:10" ht="150" customHeight="1" x14ac:dyDescent="0.2">
      <c r="A15" s="9" t="str">
        <f>'OPEN VRAGEN'!A17</f>
        <v>Zie bijlage 7 Gunningscriteria kwaliteit.</v>
      </c>
      <c r="C15" s="27" t="s">
        <v>41</v>
      </c>
      <c r="D15" s="27"/>
      <c r="F15" s="27" t="s">
        <v>41</v>
      </c>
      <c r="G15" s="27"/>
      <c r="I15" s="27" t="s">
        <v>41</v>
      </c>
      <c r="J15" s="27"/>
    </row>
    <row r="16" spans="1:10" ht="39.75" customHeight="1" x14ac:dyDescent="0.2">
      <c r="A16" s="8" t="str">
        <f>'OPEN VRAGEN'!A18</f>
        <v>Vraag 2.4: Monitoring &amp; continu verbeteren</v>
      </c>
      <c r="C16" s="32" t="s">
        <v>1</v>
      </c>
      <c r="D16" s="32"/>
      <c r="F16" s="32" t="s">
        <v>1</v>
      </c>
      <c r="G16" s="32"/>
      <c r="I16" s="32" t="s">
        <v>1</v>
      </c>
      <c r="J16" s="32"/>
    </row>
    <row r="17" spans="1:10" ht="150" customHeight="1" x14ac:dyDescent="0.2">
      <c r="A17" s="9" t="str">
        <f>'OPEN VRAGEN'!A19</f>
        <v>Zie bijlage 7 Gunningscriteria kwaliteit.</v>
      </c>
      <c r="C17" s="27" t="s">
        <v>41</v>
      </c>
      <c r="D17" s="27"/>
      <c r="F17" s="27" t="s">
        <v>41</v>
      </c>
      <c r="G17" s="27"/>
      <c r="I17" s="27" t="s">
        <v>41</v>
      </c>
      <c r="J17" s="27"/>
    </row>
    <row r="18" spans="1:10" ht="27.75" customHeight="1" x14ac:dyDescent="0.2">
      <c r="A18" s="28" t="str">
        <f>'OPEN VRAGEN'!A20</f>
        <v>Gunningscriterium 3: Casus: Ontwikkeling dashboards en rapportages</v>
      </c>
      <c r="B18" s="28"/>
      <c r="C18" s="28"/>
      <c r="D18" s="28"/>
      <c r="E18" s="28"/>
      <c r="F18" s="28"/>
      <c r="G18" s="28"/>
      <c r="H18" s="28"/>
      <c r="I18" s="28"/>
      <c r="J18" s="28"/>
    </row>
    <row r="19" spans="1:10" ht="39.75" customHeight="1" x14ac:dyDescent="0.2">
      <c r="A19" s="8" t="str">
        <f>'OPEN VRAGEN'!A21</f>
        <v>Vraag 3.1: Gefaseerde aanpak</v>
      </c>
      <c r="C19" s="35" t="s">
        <v>42</v>
      </c>
      <c r="D19" s="35"/>
      <c r="F19" s="35" t="s">
        <v>42</v>
      </c>
      <c r="G19" s="35"/>
      <c r="I19" s="35" t="s">
        <v>42</v>
      </c>
      <c r="J19" s="35"/>
    </row>
    <row r="20" spans="1:10" ht="150" customHeight="1" x14ac:dyDescent="0.2">
      <c r="A20" s="9" t="str">
        <f>'OPEN VRAGEN'!A22</f>
        <v>Zie bijlage 7 Gunningscriteria kwaliteit.</v>
      </c>
      <c r="C20" s="34" t="s">
        <v>43</v>
      </c>
      <c r="D20" s="34"/>
      <c r="F20" s="34" t="s">
        <v>43</v>
      </c>
      <c r="G20" s="34"/>
      <c r="I20" s="34" t="s">
        <v>43</v>
      </c>
      <c r="J20" s="34"/>
    </row>
    <row r="21" spans="1:10" ht="39.75" customHeight="1" x14ac:dyDescent="0.2">
      <c r="A21" s="8" t="str">
        <f>'OPEN VRAGEN'!A23</f>
        <v>Vraag 3.2: Ontwerpkeuzes op hoofdlijnen</v>
      </c>
      <c r="C21" s="35" t="s">
        <v>42</v>
      </c>
      <c r="D21" s="35"/>
      <c r="F21" s="35" t="s">
        <v>42</v>
      </c>
      <c r="G21" s="35"/>
      <c r="I21" s="35" t="s">
        <v>42</v>
      </c>
      <c r="J21" s="35"/>
    </row>
    <row r="22" spans="1:10" ht="150" customHeight="1" x14ac:dyDescent="0.2">
      <c r="A22" s="9" t="str">
        <f>'OPEN VRAGEN'!A24</f>
        <v>Zie bijlage 7 Gunningscriteria kwaliteit.</v>
      </c>
      <c r="C22" s="34" t="s">
        <v>43</v>
      </c>
      <c r="D22" s="34"/>
      <c r="F22" s="34" t="s">
        <v>43</v>
      </c>
      <c r="G22" s="34"/>
      <c r="I22" s="34" t="s">
        <v>43</v>
      </c>
      <c r="J22" s="34"/>
    </row>
    <row r="23" spans="1:10" ht="39.75" customHeight="1" x14ac:dyDescent="0.2">
      <c r="A23" s="8" t="str">
        <f>'OPEN VRAGEN'!A25</f>
        <v>Vraag 3.3: Vertrouwen in cijfers</v>
      </c>
      <c r="C23" s="35" t="s">
        <v>42</v>
      </c>
      <c r="D23" s="35"/>
      <c r="F23" s="35" t="s">
        <v>42</v>
      </c>
      <c r="G23" s="35"/>
      <c r="I23" s="35" t="s">
        <v>42</v>
      </c>
      <c r="J23" s="35"/>
    </row>
    <row r="24" spans="1:10" ht="150" customHeight="1" x14ac:dyDescent="0.2">
      <c r="A24" s="9" t="str">
        <f>'OPEN VRAGEN'!A26</f>
        <v>Zie bijlage 7 Gunningscriteria kwaliteit.</v>
      </c>
      <c r="C24" s="34" t="s">
        <v>43</v>
      </c>
      <c r="D24" s="34"/>
      <c r="F24" s="34" t="s">
        <v>43</v>
      </c>
      <c r="G24" s="34"/>
      <c r="I24" s="34" t="s">
        <v>43</v>
      </c>
      <c r="J24" s="34"/>
    </row>
    <row r="25" spans="1:10" ht="39.75" customHeight="1" x14ac:dyDescent="0.2">
      <c r="A25" s="8" t="str">
        <f>'OPEN VRAGEN'!A27</f>
        <v>Vraag 3.4: Samenwerking en overdraagbaarheid</v>
      </c>
      <c r="C25" s="35" t="s">
        <v>42</v>
      </c>
      <c r="D25" s="35"/>
      <c r="F25" s="35" t="s">
        <v>42</v>
      </c>
      <c r="G25" s="35"/>
      <c r="I25" s="35" t="s">
        <v>42</v>
      </c>
      <c r="J25" s="35"/>
    </row>
    <row r="26" spans="1:10" ht="150" customHeight="1" x14ac:dyDescent="0.2">
      <c r="A26" s="9" t="str">
        <f>'OPEN VRAGEN'!A28</f>
        <v>Zie bijlage 7 Gunningscriteria kwaliteit.</v>
      </c>
      <c r="C26" s="34" t="s">
        <v>43</v>
      </c>
      <c r="D26" s="34"/>
      <c r="F26" s="34" t="s">
        <v>43</v>
      </c>
      <c r="G26" s="34"/>
      <c r="I26" s="34" t="s">
        <v>43</v>
      </c>
      <c r="J26" s="34"/>
    </row>
    <row r="27" spans="1:10" ht="39.75" customHeight="1" x14ac:dyDescent="0.2">
      <c r="A27" s="8" t="str">
        <f>'OPEN VRAGEN'!A29</f>
        <v>Vraag 3.5: Proactieve advieswaarde en ondersteuning van datagedreven werken</v>
      </c>
      <c r="C27" s="35" t="s">
        <v>42</v>
      </c>
      <c r="D27" s="35"/>
      <c r="F27" s="35" t="s">
        <v>42</v>
      </c>
      <c r="G27" s="35"/>
      <c r="I27" s="35" t="s">
        <v>42</v>
      </c>
      <c r="J27" s="35"/>
    </row>
    <row r="28" spans="1:10" ht="150" customHeight="1" x14ac:dyDescent="0.2">
      <c r="A28" s="9" t="str">
        <f>'OPEN VRAGEN'!A30</f>
        <v>Zie bijlage 7 Gunningscriteria kwaliteit.</v>
      </c>
      <c r="C28" s="34" t="s">
        <v>43</v>
      </c>
      <c r="D28" s="34"/>
      <c r="F28" s="34" t="s">
        <v>43</v>
      </c>
      <c r="G28" s="34"/>
      <c r="I28" s="34" t="s">
        <v>43</v>
      </c>
      <c r="J28" s="34"/>
    </row>
    <row r="29" spans="1:10" ht="27.75" customHeight="1" x14ac:dyDescent="0.2">
      <c r="A29" s="28" t="str">
        <f>'OPEN VRAGEN'!A31</f>
        <v>Gunningscriterium 4: Teamsamenstelling, continuïteit en samenwerking</v>
      </c>
      <c r="B29" s="28"/>
      <c r="C29" s="28"/>
      <c r="D29" s="28"/>
      <c r="E29" s="28"/>
      <c r="F29" s="28"/>
      <c r="G29" s="28"/>
      <c r="H29" s="28"/>
      <c r="I29" s="28"/>
      <c r="J29" s="28"/>
    </row>
    <row r="30" spans="1:10" ht="39.75" customHeight="1" x14ac:dyDescent="0.2">
      <c r="A30" s="8" t="str">
        <f>'OPEN VRAGEN'!A32</f>
        <v>Vraag 4.1: Teamsamenstelling, inzetbaarheid en capaciteit</v>
      </c>
      <c r="C30" s="32" t="s">
        <v>1</v>
      </c>
      <c r="D30" s="32"/>
      <c r="F30" s="32" t="s">
        <v>1</v>
      </c>
      <c r="G30" s="32"/>
      <c r="I30" s="32" t="s">
        <v>1</v>
      </c>
      <c r="J30" s="32"/>
    </row>
    <row r="31" spans="1:10" ht="150" customHeight="1" x14ac:dyDescent="0.2">
      <c r="A31" s="9" t="str">
        <f>'OPEN VRAGEN'!A33</f>
        <v>Zie bijlage 7 Gunningscriteria kwaliteit.</v>
      </c>
      <c r="C31" s="27" t="s">
        <v>41</v>
      </c>
      <c r="D31" s="27"/>
      <c r="F31" s="27" t="s">
        <v>41</v>
      </c>
      <c r="G31" s="27"/>
      <c r="I31" s="27" t="s">
        <v>41</v>
      </c>
      <c r="J31" s="27"/>
    </row>
    <row r="32" spans="1:10" ht="39.75" customHeight="1" x14ac:dyDescent="0.2">
      <c r="A32" s="8" t="str">
        <f>'OPEN VRAGEN'!A34</f>
        <v>Vraag 4.2: Afstemming en samenhang tussen projecten i.r.t. inrichting</v>
      </c>
      <c r="C32" s="32" t="s">
        <v>1</v>
      </c>
      <c r="D32" s="32"/>
      <c r="F32" s="32" t="s">
        <v>1</v>
      </c>
      <c r="G32" s="32"/>
      <c r="I32" s="32" t="s">
        <v>1</v>
      </c>
      <c r="J32" s="32"/>
    </row>
    <row r="33" spans="1:10" ht="150" customHeight="1" x14ac:dyDescent="0.2">
      <c r="A33" s="9" t="str">
        <f>'OPEN VRAGEN'!A35</f>
        <v>Zie bijlage 7 Gunningscriteria kwaliteit.</v>
      </c>
      <c r="C33" s="27" t="s">
        <v>41</v>
      </c>
      <c r="D33" s="27"/>
      <c r="F33" s="27" t="s">
        <v>41</v>
      </c>
      <c r="G33" s="27"/>
      <c r="I33" s="27" t="s">
        <v>41</v>
      </c>
      <c r="J33" s="27"/>
    </row>
    <row r="34" spans="1:10" ht="39.75" customHeight="1" x14ac:dyDescent="0.2">
      <c r="A34" s="8" t="str">
        <f>'OPEN VRAGEN'!A36</f>
        <v>Vraag 4.3: Ondersteuning na oplevering</v>
      </c>
      <c r="C34" s="32" t="s">
        <v>1</v>
      </c>
      <c r="D34" s="32"/>
      <c r="F34" s="32" t="s">
        <v>1</v>
      </c>
      <c r="G34" s="32"/>
      <c r="I34" s="32" t="s">
        <v>1</v>
      </c>
      <c r="J34" s="32"/>
    </row>
    <row r="35" spans="1:10" ht="150" customHeight="1" x14ac:dyDescent="0.2">
      <c r="A35" s="9" t="str">
        <f>'OPEN VRAGEN'!A37</f>
        <v>Zie bijlage 7 Gunningscriteria kwaliteit.</v>
      </c>
      <c r="C35" s="27" t="s">
        <v>41</v>
      </c>
      <c r="D35" s="27"/>
      <c r="F35" s="27" t="s">
        <v>41</v>
      </c>
      <c r="G35" s="27"/>
      <c r="I35" s="27" t="s">
        <v>41</v>
      </c>
      <c r="J35" s="27"/>
    </row>
    <row r="36" spans="1:10" ht="39.75" customHeight="1" x14ac:dyDescent="0.2">
      <c r="A36" s="8" t="str">
        <f>'OPEN VRAGEN'!A38</f>
        <v>Vraag 4.4: Kennisontwikkeling en kennisdeling</v>
      </c>
      <c r="C36" s="32" t="s">
        <v>1</v>
      </c>
      <c r="D36" s="32"/>
      <c r="F36" s="32" t="s">
        <v>1</v>
      </c>
      <c r="G36" s="32"/>
      <c r="I36" s="32" t="s">
        <v>1</v>
      </c>
      <c r="J36" s="32"/>
    </row>
    <row r="37" spans="1:10" ht="150" customHeight="1" x14ac:dyDescent="0.2">
      <c r="A37" s="9" t="str">
        <f>'OPEN VRAGEN'!A39</f>
        <v>Zie bijlage 7 Gunningscriteria kwaliteit.</v>
      </c>
      <c r="C37" s="27" t="s">
        <v>41</v>
      </c>
      <c r="D37" s="27"/>
      <c r="F37" s="27" t="s">
        <v>41</v>
      </c>
      <c r="G37" s="27"/>
      <c r="I37" s="27" t="s">
        <v>41</v>
      </c>
      <c r="J37" s="27"/>
    </row>
    <row r="38" spans="1:10" ht="27.75" customHeight="1" x14ac:dyDescent="0.2">
      <c r="A38" s="28" t="str">
        <f>'OPEN VRAGEN'!A40</f>
        <v>Gunningscriterium 5: Strategisch partnerschap</v>
      </c>
      <c r="B38" s="28"/>
      <c r="C38" s="28"/>
      <c r="D38" s="28"/>
      <c r="E38" s="28"/>
      <c r="F38" s="28"/>
      <c r="G38" s="28"/>
      <c r="H38" s="28"/>
      <c r="I38" s="28"/>
      <c r="J38" s="28"/>
    </row>
    <row r="39" spans="1:10" ht="39.75" customHeight="1" x14ac:dyDescent="0.2">
      <c r="A39" s="8" t="str">
        <f>'OPEN VRAGEN'!A41</f>
        <v>Vraag 5.1: Rol als strategisch partner</v>
      </c>
      <c r="C39" s="32" t="s">
        <v>1</v>
      </c>
      <c r="D39" s="32"/>
      <c r="F39" s="32" t="s">
        <v>1</v>
      </c>
      <c r="G39" s="32"/>
      <c r="I39" s="32" t="s">
        <v>1</v>
      </c>
      <c r="J39" s="32"/>
    </row>
    <row r="40" spans="1:10" ht="150" customHeight="1" x14ac:dyDescent="0.2">
      <c r="A40" s="9" t="str">
        <f>'OPEN VRAGEN'!A42</f>
        <v>Zie bijlage 7 Gunningscriteria kwaliteit.</v>
      </c>
      <c r="C40" s="27" t="s">
        <v>41</v>
      </c>
      <c r="D40" s="27"/>
      <c r="F40" s="27" t="s">
        <v>41</v>
      </c>
      <c r="G40" s="27"/>
      <c r="I40" s="27" t="s">
        <v>41</v>
      </c>
      <c r="J40" s="27"/>
    </row>
    <row r="41" spans="1:10" ht="19.5" customHeight="1" x14ac:dyDescent="0.2">
      <c r="A41" s="33"/>
      <c r="B41" s="33"/>
      <c r="C41" s="33"/>
      <c r="D41" s="33"/>
      <c r="E41" s="33"/>
      <c r="F41" s="33"/>
      <c r="G41" s="33"/>
      <c r="H41" s="33"/>
      <c r="I41" s="33"/>
      <c r="J41" s="33"/>
    </row>
  </sheetData>
  <sheetProtection algorithmName="SHA-512" hashValue="0ko+LajNJd5yxUgKoDbt4RKW5e7DOMnC5dPm47+re8LFgY/z7MxV5AsY7VY79dH27KDNySStlymSG8wcbAeI/w==" saltValue="w/esOnXKwVQl3jRwpXvMew==" spinCount="100000" sheet="1" formatColumns="0" formatRows="0"/>
  <mergeCells count="111">
    <mergeCell ref="C1:D1"/>
    <mergeCell ref="F1:G1"/>
    <mergeCell ref="I1:J1"/>
    <mergeCell ref="A2:J2"/>
    <mergeCell ref="C3:D3"/>
    <mergeCell ref="F3:G3"/>
    <mergeCell ref="I3:J3"/>
    <mergeCell ref="C4:D4"/>
    <mergeCell ref="F4:G4"/>
    <mergeCell ref="I4:J4"/>
    <mergeCell ref="C5:D5"/>
    <mergeCell ref="F5:G5"/>
    <mergeCell ref="I5:J5"/>
    <mergeCell ref="C6:D6"/>
    <mergeCell ref="F6:G6"/>
    <mergeCell ref="I6:J6"/>
    <mergeCell ref="C7:D7"/>
    <mergeCell ref="F7:G7"/>
    <mergeCell ref="I7:J7"/>
    <mergeCell ref="C8:D8"/>
    <mergeCell ref="F8:G8"/>
    <mergeCell ref="I8:J8"/>
    <mergeCell ref="A9:J9"/>
    <mergeCell ref="C10:D10"/>
    <mergeCell ref="F10:G10"/>
    <mergeCell ref="I10:J10"/>
    <mergeCell ref="C11:D11"/>
    <mergeCell ref="F11:G11"/>
    <mergeCell ref="I11:J11"/>
    <mergeCell ref="C12:D12"/>
    <mergeCell ref="F12:G12"/>
    <mergeCell ref="I12:J12"/>
    <mergeCell ref="C13:D13"/>
    <mergeCell ref="F13:G13"/>
    <mergeCell ref="I13:J13"/>
    <mergeCell ref="C14:D14"/>
    <mergeCell ref="F14:G14"/>
    <mergeCell ref="I14:J14"/>
    <mergeCell ref="C15:D15"/>
    <mergeCell ref="F15:G15"/>
    <mergeCell ref="I15:J15"/>
    <mergeCell ref="C16:D16"/>
    <mergeCell ref="F16:G16"/>
    <mergeCell ref="I16:J16"/>
    <mergeCell ref="C17:D17"/>
    <mergeCell ref="F17:G17"/>
    <mergeCell ref="I17:J17"/>
    <mergeCell ref="A18:J18"/>
    <mergeCell ref="C19:D19"/>
    <mergeCell ref="F19:G19"/>
    <mergeCell ref="I19:J19"/>
    <mergeCell ref="C20:D20"/>
    <mergeCell ref="F20:G20"/>
    <mergeCell ref="I20:J20"/>
    <mergeCell ref="C21:D21"/>
    <mergeCell ref="F21:G21"/>
    <mergeCell ref="I21:J21"/>
    <mergeCell ref="C22:D22"/>
    <mergeCell ref="F22:G22"/>
    <mergeCell ref="I22:J22"/>
    <mergeCell ref="C23:D23"/>
    <mergeCell ref="F23:G23"/>
    <mergeCell ref="I23:J23"/>
    <mergeCell ref="C24:D24"/>
    <mergeCell ref="F24:G24"/>
    <mergeCell ref="I24:J24"/>
    <mergeCell ref="C25:D25"/>
    <mergeCell ref="F25:G25"/>
    <mergeCell ref="I25:J25"/>
    <mergeCell ref="C26:D26"/>
    <mergeCell ref="F26:G26"/>
    <mergeCell ref="I26:J26"/>
    <mergeCell ref="C27:D27"/>
    <mergeCell ref="F27:G27"/>
    <mergeCell ref="I27:J27"/>
    <mergeCell ref="C28:D28"/>
    <mergeCell ref="F28:G28"/>
    <mergeCell ref="I28:J28"/>
    <mergeCell ref="A29:J29"/>
    <mergeCell ref="C30:D30"/>
    <mergeCell ref="F30:G30"/>
    <mergeCell ref="I30:J30"/>
    <mergeCell ref="C31:D31"/>
    <mergeCell ref="F31:G31"/>
    <mergeCell ref="I31:J31"/>
    <mergeCell ref="C32:D32"/>
    <mergeCell ref="F32:G32"/>
    <mergeCell ref="I32:J32"/>
    <mergeCell ref="C33:D33"/>
    <mergeCell ref="F33:G33"/>
    <mergeCell ref="I33:J33"/>
    <mergeCell ref="C34:D34"/>
    <mergeCell ref="F34:G34"/>
    <mergeCell ref="I34:J34"/>
    <mergeCell ref="A38:J38"/>
    <mergeCell ref="C39:D39"/>
    <mergeCell ref="F39:G39"/>
    <mergeCell ref="I39:J39"/>
    <mergeCell ref="C40:D40"/>
    <mergeCell ref="F40:G40"/>
    <mergeCell ref="I40:J40"/>
    <mergeCell ref="A41:J41"/>
    <mergeCell ref="C35:D35"/>
    <mergeCell ref="F35:G35"/>
    <mergeCell ref="I35:J35"/>
    <mergeCell ref="C36:D36"/>
    <mergeCell ref="F36:G36"/>
    <mergeCell ref="I36:J36"/>
    <mergeCell ref="C37:D37"/>
    <mergeCell ref="F37:G37"/>
    <mergeCell ref="I37:J37"/>
  </mergeCells>
  <dataValidations count="1">
    <dataValidation type="list" allowBlank="1" sqref="C3 F3 I3 C5 F5 I5 C7 F7 I7 C10 F10 I10 C12 F12 I12 C14 F14 I14 C16 F16 I16 C30 F30 I30 C32 F32 I32 C34 F34 I34 C36 F36 I36 C39 F39 I39" xr:uid="{00000000-0002-0000-0100-000000000000}">
      <formula1>SCORE</formula1>
      <formula2>0</formula2>
    </dataValidation>
  </dataValidations>
  <pageMargins left="0.75" right="0.75" top="1" bottom="1" header="0.511811023622047" footer="0.5"/>
  <pageSetup paperSize="9" fitToHeight="0" orientation="landscape" horizontalDpi="300" verticalDpi="300"/>
  <headerFooter>
    <oddFooter>&amp;C&amp;8 Bijlage 11 Beoordelingsformulier kwaliteit – TC26MD – concept BiC</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41"/>
  <sheetViews>
    <sheetView showGridLines="0" zoomScaleNormal="100" workbookViewId="0">
      <pane xSplit="1" ySplit="1" topLeftCell="B2" activePane="bottomRight" state="frozen"/>
      <selection pane="topRight" activeCell="B1" sqref="B1"/>
      <selection pane="bottomLeft" activeCell="A2" sqref="A2"/>
      <selection pane="bottomRight" activeCell="C1" sqref="C1"/>
    </sheetView>
  </sheetViews>
  <sheetFormatPr baseColWidth="10" defaultColWidth="8.6640625" defaultRowHeight="15" x14ac:dyDescent="0.2"/>
  <cols>
    <col min="1" max="1" width="95" customWidth="1"/>
    <col min="2" max="2" width="2.83203125" customWidth="1"/>
    <col min="3" max="3" width="40.83203125" customWidth="1"/>
    <col min="4" max="4" width="3.83203125" customWidth="1"/>
    <col min="5" max="5" width="2.83203125" customWidth="1"/>
    <col min="6" max="6" width="40.83203125" customWidth="1"/>
    <col min="7" max="7" width="3.83203125" customWidth="1"/>
    <col min="8" max="8" width="2.83203125" customWidth="1"/>
    <col min="9" max="9" width="40.83203125" customWidth="1"/>
    <col min="10" max="10" width="3.83203125" customWidth="1"/>
  </cols>
  <sheetData>
    <row r="1" spans="1:10" ht="49.5" customHeight="1" x14ac:dyDescent="0.2">
      <c r="A1" s="7" t="s">
        <v>44</v>
      </c>
      <c r="C1" s="30" t="str">
        <f>'Beoordelaar 1'!C1</f>
        <v>INSCHRIJVER 1</v>
      </c>
      <c r="D1" s="30"/>
      <c r="F1" s="30" t="str">
        <f>'Beoordelaar 1'!F1</f>
        <v>INSCHRIJVER 2</v>
      </c>
      <c r="G1" s="30"/>
      <c r="I1" s="30" t="str">
        <f>'Beoordelaar 1'!I1</f>
        <v>INSCHRIJVER 3</v>
      </c>
      <c r="J1" s="30"/>
    </row>
    <row r="2" spans="1:10" ht="27.75" customHeight="1" x14ac:dyDescent="0.2">
      <c r="A2" s="28" t="str">
        <f>'OPEN VRAGEN'!A4</f>
        <v xml:space="preserve">Gunningscriterium 1: Casus LLO – Inrichten van het offerte- en calculatieproces </v>
      </c>
      <c r="B2" s="28"/>
      <c r="C2" s="28"/>
      <c r="D2" s="28"/>
      <c r="E2" s="28"/>
      <c r="F2" s="28"/>
      <c r="G2" s="28"/>
      <c r="H2" s="28"/>
      <c r="I2" s="28"/>
      <c r="J2" s="28"/>
    </row>
    <row r="3" spans="1:10" ht="39.75" customHeight="1" x14ac:dyDescent="0.2">
      <c r="A3" s="8" t="str">
        <f>'OPEN VRAGEN'!A5</f>
        <v>Vraag 1.1: Procesinrichting</v>
      </c>
      <c r="C3" s="32" t="s">
        <v>1</v>
      </c>
      <c r="D3" s="32"/>
      <c r="F3" s="32" t="s">
        <v>1</v>
      </c>
      <c r="G3" s="32"/>
      <c r="I3" s="32" t="s">
        <v>1</v>
      </c>
      <c r="J3" s="32"/>
    </row>
    <row r="4" spans="1:10" ht="150" customHeight="1" x14ac:dyDescent="0.2">
      <c r="A4" s="9" t="str">
        <f>'OPEN VRAGEN'!A6</f>
        <v>Zie bijlage 7 Gunningscriteria kwaliteit.</v>
      </c>
      <c r="C4" s="27" t="s">
        <v>41</v>
      </c>
      <c r="D4" s="27"/>
      <c r="F4" s="27" t="s">
        <v>41</v>
      </c>
      <c r="G4" s="27"/>
      <c r="I4" s="27" t="s">
        <v>41</v>
      </c>
      <c r="J4" s="27"/>
    </row>
    <row r="5" spans="1:10" ht="39.75" customHeight="1" x14ac:dyDescent="0.2">
      <c r="A5" s="8" t="str">
        <f>'OPEN VRAGEN'!A7</f>
        <v>Vraag 1.2: Koppelingen en datastromen</v>
      </c>
      <c r="C5" s="32" t="s">
        <v>1</v>
      </c>
      <c r="D5" s="32"/>
      <c r="F5" s="32" t="s">
        <v>1</v>
      </c>
      <c r="G5" s="32"/>
      <c r="I5" s="32" t="s">
        <v>1</v>
      </c>
      <c r="J5" s="32"/>
    </row>
    <row r="6" spans="1:10" ht="150" customHeight="1" x14ac:dyDescent="0.2">
      <c r="A6" s="9" t="str">
        <f>'OPEN VRAGEN'!A8</f>
        <v>Zie bijlage 7 Gunningscriteria kwaliteit.</v>
      </c>
      <c r="C6" s="27" t="s">
        <v>41</v>
      </c>
      <c r="D6" s="27"/>
      <c r="F6" s="27" t="s">
        <v>41</v>
      </c>
      <c r="G6" s="27"/>
      <c r="I6" s="27" t="s">
        <v>41</v>
      </c>
      <c r="J6" s="27"/>
    </row>
    <row r="7" spans="1:10" ht="39.75" customHeight="1" x14ac:dyDescent="0.2">
      <c r="A7" s="8" t="str">
        <f>'OPEN VRAGEN'!A9</f>
        <v>Vraag 1.3: Schaalbaarheid, beheer en toekomstbestendigheid</v>
      </c>
      <c r="C7" s="32" t="s">
        <v>1</v>
      </c>
      <c r="D7" s="32"/>
      <c r="F7" s="32" t="s">
        <v>1</v>
      </c>
      <c r="G7" s="32"/>
      <c r="I7" s="32" t="s">
        <v>1</v>
      </c>
      <c r="J7" s="32"/>
    </row>
    <row r="8" spans="1:10" ht="150" customHeight="1" x14ac:dyDescent="0.2">
      <c r="A8" s="9" t="str">
        <f>'OPEN VRAGEN'!A10</f>
        <v>Zie bijlage 7 Gunningscriteria kwaliteit.</v>
      </c>
      <c r="C8" s="27" t="s">
        <v>41</v>
      </c>
      <c r="D8" s="27"/>
      <c r="F8" s="27" t="s">
        <v>41</v>
      </c>
      <c r="G8" s="27"/>
      <c r="I8" s="27" t="s">
        <v>41</v>
      </c>
      <c r="J8" s="27"/>
    </row>
    <row r="9" spans="1:10" ht="27.75" customHeight="1" x14ac:dyDescent="0.2">
      <c r="A9" s="28" t="str">
        <f>'OPEN VRAGEN'!A11</f>
        <v>Gunningscriterium 2: Borging van adoptie &amp; duurzaam gebruik van de oplossing</v>
      </c>
      <c r="B9" s="28"/>
      <c r="C9" s="28"/>
      <c r="D9" s="28"/>
      <c r="E9" s="28"/>
      <c r="F9" s="28"/>
      <c r="G9" s="28"/>
      <c r="H9" s="28"/>
      <c r="I9" s="28"/>
      <c r="J9" s="28"/>
    </row>
    <row r="10" spans="1:10" ht="39.75" customHeight="1" x14ac:dyDescent="0.2">
      <c r="A10" s="8" t="str">
        <f>'OPEN VRAGEN'!A12</f>
        <v>Vraag 2.1: Adoptiestrategie van Inschrijver</v>
      </c>
      <c r="C10" s="32" t="s">
        <v>1</v>
      </c>
      <c r="D10" s="32"/>
      <c r="F10" s="32" t="s">
        <v>1</v>
      </c>
      <c r="G10" s="32"/>
      <c r="I10" s="32" t="s">
        <v>1</v>
      </c>
      <c r="J10" s="32"/>
    </row>
    <row r="11" spans="1:10" ht="150" customHeight="1" x14ac:dyDescent="0.2">
      <c r="A11" s="9" t="str">
        <f>'OPEN VRAGEN'!A13</f>
        <v>Zie bijlage 7 Gunningscriteria kwaliteit.</v>
      </c>
      <c r="C11" s="27" t="s">
        <v>41</v>
      </c>
      <c r="D11" s="27"/>
      <c r="F11" s="27" t="s">
        <v>41</v>
      </c>
      <c r="G11" s="27"/>
      <c r="I11" s="27" t="s">
        <v>41</v>
      </c>
      <c r="J11" s="27"/>
    </row>
    <row r="12" spans="1:10" ht="39.75" customHeight="1" x14ac:dyDescent="0.2">
      <c r="A12" s="8" t="str">
        <f>'OPEN VRAGEN'!A14</f>
        <v>Vraag 2.2: Trainingsaanpak voor gebruikers én functioneel beheerders</v>
      </c>
      <c r="C12" s="32" t="s">
        <v>1</v>
      </c>
      <c r="D12" s="32"/>
      <c r="F12" s="32" t="s">
        <v>1</v>
      </c>
      <c r="G12" s="32"/>
      <c r="I12" s="32" t="s">
        <v>1</v>
      </c>
      <c r="J12" s="32"/>
    </row>
    <row r="13" spans="1:10" ht="150" customHeight="1" x14ac:dyDescent="0.2">
      <c r="A13" s="9" t="str">
        <f>'OPEN VRAGEN'!A15</f>
        <v>Zie bijlage 7 Gunningscriteria kwaliteit.</v>
      </c>
      <c r="C13" s="27" t="s">
        <v>41</v>
      </c>
      <c r="D13" s="27"/>
      <c r="F13" s="27" t="s">
        <v>41</v>
      </c>
      <c r="G13" s="27"/>
      <c r="I13" s="27" t="s">
        <v>41</v>
      </c>
      <c r="J13" s="27"/>
    </row>
    <row r="14" spans="1:10" ht="39.75" customHeight="1" x14ac:dyDescent="0.2">
      <c r="A14" s="8" t="str">
        <f>'OPEN VRAGEN'!A16</f>
        <v>Vraag 2.3: Borging zelfstandigheid beheerorganisatie</v>
      </c>
      <c r="C14" s="32" t="s">
        <v>1</v>
      </c>
      <c r="D14" s="32"/>
      <c r="F14" s="32" t="s">
        <v>1</v>
      </c>
      <c r="G14" s="32"/>
      <c r="I14" s="32" t="s">
        <v>1</v>
      </c>
      <c r="J14" s="32"/>
    </row>
    <row r="15" spans="1:10" ht="150" customHeight="1" x14ac:dyDescent="0.2">
      <c r="A15" s="9" t="str">
        <f>'OPEN VRAGEN'!A17</f>
        <v>Zie bijlage 7 Gunningscriteria kwaliteit.</v>
      </c>
      <c r="C15" s="27" t="s">
        <v>41</v>
      </c>
      <c r="D15" s="27"/>
      <c r="F15" s="27" t="s">
        <v>41</v>
      </c>
      <c r="G15" s="27"/>
      <c r="I15" s="27" t="s">
        <v>41</v>
      </c>
      <c r="J15" s="27"/>
    </row>
    <row r="16" spans="1:10" ht="39.75" customHeight="1" x14ac:dyDescent="0.2">
      <c r="A16" s="8" t="str">
        <f>'OPEN VRAGEN'!A18</f>
        <v>Vraag 2.4: Monitoring &amp; continu verbeteren</v>
      </c>
      <c r="C16" s="32" t="s">
        <v>1</v>
      </c>
      <c r="D16" s="32"/>
      <c r="F16" s="32" t="s">
        <v>1</v>
      </c>
      <c r="G16" s="32"/>
      <c r="I16" s="32" t="s">
        <v>1</v>
      </c>
      <c r="J16" s="32"/>
    </row>
    <row r="17" spans="1:10" ht="150" customHeight="1" x14ac:dyDescent="0.2">
      <c r="A17" s="9" t="str">
        <f>'OPEN VRAGEN'!A19</f>
        <v>Zie bijlage 7 Gunningscriteria kwaliteit.</v>
      </c>
      <c r="C17" s="27" t="s">
        <v>41</v>
      </c>
      <c r="D17" s="27"/>
      <c r="F17" s="27" t="s">
        <v>41</v>
      </c>
      <c r="G17" s="27"/>
      <c r="I17" s="27" t="s">
        <v>41</v>
      </c>
      <c r="J17" s="27"/>
    </row>
    <row r="18" spans="1:10" ht="27.75" customHeight="1" x14ac:dyDescent="0.2">
      <c r="A18" s="28" t="str">
        <f>'OPEN VRAGEN'!A20</f>
        <v>Gunningscriterium 3: Casus: Ontwikkeling dashboards en rapportages</v>
      </c>
      <c r="B18" s="28"/>
      <c r="C18" s="28"/>
      <c r="D18" s="28"/>
      <c r="E18" s="28"/>
      <c r="F18" s="28"/>
      <c r="G18" s="28"/>
      <c r="H18" s="28"/>
      <c r="I18" s="28"/>
      <c r="J18" s="28"/>
    </row>
    <row r="19" spans="1:10" ht="39.75" customHeight="1" x14ac:dyDescent="0.2">
      <c r="A19" s="8" t="str">
        <f>'OPEN VRAGEN'!A21</f>
        <v>Vraag 3.1: Gefaseerde aanpak</v>
      </c>
      <c r="C19" s="35" t="s">
        <v>42</v>
      </c>
      <c r="D19" s="35"/>
      <c r="F19" s="35" t="s">
        <v>42</v>
      </c>
      <c r="G19" s="35"/>
      <c r="I19" s="35" t="s">
        <v>42</v>
      </c>
      <c r="J19" s="35"/>
    </row>
    <row r="20" spans="1:10" ht="150" customHeight="1" x14ac:dyDescent="0.2">
      <c r="A20" s="9" t="str">
        <f>'OPEN VRAGEN'!A22</f>
        <v>Zie bijlage 7 Gunningscriteria kwaliteit.</v>
      </c>
      <c r="C20" s="34" t="s">
        <v>43</v>
      </c>
      <c r="D20" s="34"/>
      <c r="F20" s="34" t="s">
        <v>43</v>
      </c>
      <c r="G20" s="34"/>
      <c r="I20" s="34" t="s">
        <v>43</v>
      </c>
      <c r="J20" s="34"/>
    </row>
    <row r="21" spans="1:10" ht="39.75" customHeight="1" x14ac:dyDescent="0.2">
      <c r="A21" s="8" t="str">
        <f>'OPEN VRAGEN'!A23</f>
        <v>Vraag 3.2: Ontwerpkeuzes op hoofdlijnen</v>
      </c>
      <c r="C21" s="35" t="s">
        <v>42</v>
      </c>
      <c r="D21" s="35"/>
      <c r="F21" s="35" t="s">
        <v>42</v>
      </c>
      <c r="G21" s="35"/>
      <c r="I21" s="35" t="s">
        <v>42</v>
      </c>
      <c r="J21" s="35"/>
    </row>
    <row r="22" spans="1:10" ht="150" customHeight="1" x14ac:dyDescent="0.2">
      <c r="A22" s="9" t="str">
        <f>'OPEN VRAGEN'!A24</f>
        <v>Zie bijlage 7 Gunningscriteria kwaliteit.</v>
      </c>
      <c r="C22" s="34" t="s">
        <v>43</v>
      </c>
      <c r="D22" s="34"/>
      <c r="F22" s="34" t="s">
        <v>43</v>
      </c>
      <c r="G22" s="34"/>
      <c r="I22" s="34" t="s">
        <v>43</v>
      </c>
      <c r="J22" s="34"/>
    </row>
    <row r="23" spans="1:10" ht="39.75" customHeight="1" x14ac:dyDescent="0.2">
      <c r="A23" s="8" t="str">
        <f>'OPEN VRAGEN'!A25</f>
        <v>Vraag 3.3: Vertrouwen in cijfers</v>
      </c>
      <c r="C23" s="35" t="s">
        <v>42</v>
      </c>
      <c r="D23" s="35"/>
      <c r="F23" s="35" t="s">
        <v>42</v>
      </c>
      <c r="G23" s="35"/>
      <c r="I23" s="35" t="s">
        <v>42</v>
      </c>
      <c r="J23" s="35"/>
    </row>
    <row r="24" spans="1:10" ht="150" customHeight="1" x14ac:dyDescent="0.2">
      <c r="A24" s="9" t="str">
        <f>'OPEN VRAGEN'!A26</f>
        <v>Zie bijlage 7 Gunningscriteria kwaliteit.</v>
      </c>
      <c r="C24" s="34" t="s">
        <v>43</v>
      </c>
      <c r="D24" s="34"/>
      <c r="F24" s="34" t="s">
        <v>43</v>
      </c>
      <c r="G24" s="34"/>
      <c r="I24" s="34" t="s">
        <v>43</v>
      </c>
      <c r="J24" s="34"/>
    </row>
    <row r="25" spans="1:10" ht="39.75" customHeight="1" x14ac:dyDescent="0.2">
      <c r="A25" s="8" t="str">
        <f>'OPEN VRAGEN'!A27</f>
        <v>Vraag 3.4: Samenwerking en overdraagbaarheid</v>
      </c>
      <c r="C25" s="35" t="s">
        <v>42</v>
      </c>
      <c r="D25" s="35"/>
      <c r="F25" s="35" t="s">
        <v>42</v>
      </c>
      <c r="G25" s="35"/>
      <c r="I25" s="35" t="s">
        <v>42</v>
      </c>
      <c r="J25" s="35"/>
    </row>
    <row r="26" spans="1:10" ht="150" customHeight="1" x14ac:dyDescent="0.2">
      <c r="A26" s="9" t="str">
        <f>'OPEN VRAGEN'!A28</f>
        <v>Zie bijlage 7 Gunningscriteria kwaliteit.</v>
      </c>
      <c r="C26" s="34" t="s">
        <v>43</v>
      </c>
      <c r="D26" s="34"/>
      <c r="F26" s="34" t="s">
        <v>43</v>
      </c>
      <c r="G26" s="34"/>
      <c r="I26" s="34" t="s">
        <v>43</v>
      </c>
      <c r="J26" s="34"/>
    </row>
    <row r="27" spans="1:10" ht="39.75" customHeight="1" x14ac:dyDescent="0.2">
      <c r="A27" s="8" t="str">
        <f>'OPEN VRAGEN'!A29</f>
        <v>Vraag 3.5: Proactieve advieswaarde en ondersteuning van datagedreven werken</v>
      </c>
      <c r="C27" s="35" t="s">
        <v>42</v>
      </c>
      <c r="D27" s="35"/>
      <c r="F27" s="35" t="s">
        <v>42</v>
      </c>
      <c r="G27" s="35"/>
      <c r="I27" s="35" t="s">
        <v>42</v>
      </c>
      <c r="J27" s="35"/>
    </row>
    <row r="28" spans="1:10" ht="150" customHeight="1" x14ac:dyDescent="0.2">
      <c r="A28" s="9" t="str">
        <f>'OPEN VRAGEN'!A30</f>
        <v>Zie bijlage 7 Gunningscriteria kwaliteit.</v>
      </c>
      <c r="C28" s="34" t="s">
        <v>43</v>
      </c>
      <c r="D28" s="34"/>
      <c r="F28" s="34" t="s">
        <v>43</v>
      </c>
      <c r="G28" s="34"/>
      <c r="I28" s="34" t="s">
        <v>43</v>
      </c>
      <c r="J28" s="34"/>
    </row>
    <row r="29" spans="1:10" ht="27.75" customHeight="1" x14ac:dyDescent="0.2">
      <c r="A29" s="28" t="str">
        <f>'OPEN VRAGEN'!A31</f>
        <v>Gunningscriterium 4: Teamsamenstelling, continuïteit en samenwerking</v>
      </c>
      <c r="B29" s="28"/>
      <c r="C29" s="28"/>
      <c r="D29" s="28"/>
      <c r="E29" s="28"/>
      <c r="F29" s="28"/>
      <c r="G29" s="28"/>
      <c r="H29" s="28"/>
      <c r="I29" s="28"/>
      <c r="J29" s="28"/>
    </row>
    <row r="30" spans="1:10" ht="39.75" customHeight="1" x14ac:dyDescent="0.2">
      <c r="A30" s="8" t="str">
        <f>'OPEN VRAGEN'!A32</f>
        <v>Vraag 4.1: Teamsamenstelling, inzetbaarheid en capaciteit</v>
      </c>
      <c r="C30" s="32" t="s">
        <v>1</v>
      </c>
      <c r="D30" s="32"/>
      <c r="F30" s="32" t="s">
        <v>1</v>
      </c>
      <c r="G30" s="32"/>
      <c r="I30" s="32" t="s">
        <v>1</v>
      </c>
      <c r="J30" s="32"/>
    </row>
    <row r="31" spans="1:10" ht="150" customHeight="1" x14ac:dyDescent="0.2">
      <c r="A31" s="9" t="str">
        <f>'OPEN VRAGEN'!A33</f>
        <v>Zie bijlage 7 Gunningscriteria kwaliteit.</v>
      </c>
      <c r="C31" s="27" t="s">
        <v>41</v>
      </c>
      <c r="D31" s="27"/>
      <c r="F31" s="27" t="s">
        <v>41</v>
      </c>
      <c r="G31" s="27"/>
      <c r="I31" s="27" t="s">
        <v>41</v>
      </c>
      <c r="J31" s="27"/>
    </row>
    <row r="32" spans="1:10" ht="39.75" customHeight="1" x14ac:dyDescent="0.2">
      <c r="A32" s="8" t="str">
        <f>'OPEN VRAGEN'!A34</f>
        <v>Vraag 4.2: Afstemming en samenhang tussen projecten i.r.t. inrichting</v>
      </c>
      <c r="C32" s="32" t="s">
        <v>1</v>
      </c>
      <c r="D32" s="32"/>
      <c r="F32" s="32" t="s">
        <v>1</v>
      </c>
      <c r="G32" s="32"/>
      <c r="I32" s="32" t="s">
        <v>1</v>
      </c>
      <c r="J32" s="32"/>
    </row>
    <row r="33" spans="1:10" ht="150" customHeight="1" x14ac:dyDescent="0.2">
      <c r="A33" s="9" t="str">
        <f>'OPEN VRAGEN'!A35</f>
        <v>Zie bijlage 7 Gunningscriteria kwaliteit.</v>
      </c>
      <c r="C33" s="27" t="s">
        <v>41</v>
      </c>
      <c r="D33" s="27"/>
      <c r="F33" s="27" t="s">
        <v>41</v>
      </c>
      <c r="G33" s="27"/>
      <c r="I33" s="27" t="s">
        <v>41</v>
      </c>
      <c r="J33" s="27"/>
    </row>
    <row r="34" spans="1:10" ht="39.75" customHeight="1" x14ac:dyDescent="0.2">
      <c r="A34" s="8" t="str">
        <f>'OPEN VRAGEN'!A36</f>
        <v>Vraag 4.3: Ondersteuning na oplevering</v>
      </c>
      <c r="C34" s="32" t="s">
        <v>1</v>
      </c>
      <c r="D34" s="32"/>
      <c r="F34" s="32" t="s">
        <v>1</v>
      </c>
      <c r="G34" s="32"/>
      <c r="I34" s="32" t="s">
        <v>1</v>
      </c>
      <c r="J34" s="32"/>
    </row>
    <row r="35" spans="1:10" ht="150" customHeight="1" x14ac:dyDescent="0.2">
      <c r="A35" s="9" t="str">
        <f>'OPEN VRAGEN'!A37</f>
        <v>Zie bijlage 7 Gunningscriteria kwaliteit.</v>
      </c>
      <c r="C35" s="27" t="s">
        <v>41</v>
      </c>
      <c r="D35" s="27"/>
      <c r="F35" s="27" t="s">
        <v>41</v>
      </c>
      <c r="G35" s="27"/>
      <c r="I35" s="27" t="s">
        <v>41</v>
      </c>
      <c r="J35" s="27"/>
    </row>
    <row r="36" spans="1:10" ht="39.75" customHeight="1" x14ac:dyDescent="0.2">
      <c r="A36" s="8" t="str">
        <f>'OPEN VRAGEN'!A38</f>
        <v>Vraag 4.4: Kennisontwikkeling en kennisdeling</v>
      </c>
      <c r="C36" s="32" t="s">
        <v>1</v>
      </c>
      <c r="D36" s="32"/>
      <c r="F36" s="32" t="s">
        <v>1</v>
      </c>
      <c r="G36" s="32"/>
      <c r="I36" s="32" t="s">
        <v>1</v>
      </c>
      <c r="J36" s="32"/>
    </row>
    <row r="37" spans="1:10" ht="150" customHeight="1" x14ac:dyDescent="0.2">
      <c r="A37" s="9" t="str">
        <f>'OPEN VRAGEN'!A39</f>
        <v>Zie bijlage 7 Gunningscriteria kwaliteit.</v>
      </c>
      <c r="C37" s="27" t="s">
        <v>41</v>
      </c>
      <c r="D37" s="27"/>
      <c r="F37" s="27" t="s">
        <v>41</v>
      </c>
      <c r="G37" s="27"/>
      <c r="I37" s="27" t="s">
        <v>41</v>
      </c>
      <c r="J37" s="27"/>
    </row>
    <row r="38" spans="1:10" ht="27.75" customHeight="1" x14ac:dyDescent="0.2">
      <c r="A38" s="28" t="str">
        <f>'OPEN VRAGEN'!A40</f>
        <v>Gunningscriterium 5: Strategisch partnerschap</v>
      </c>
      <c r="B38" s="28"/>
      <c r="C38" s="28"/>
      <c r="D38" s="28"/>
      <c r="E38" s="28"/>
      <c r="F38" s="28"/>
      <c r="G38" s="28"/>
      <c r="H38" s="28"/>
      <c r="I38" s="28"/>
      <c r="J38" s="28"/>
    </row>
    <row r="39" spans="1:10" ht="39.75" customHeight="1" x14ac:dyDescent="0.2">
      <c r="A39" s="8" t="str">
        <f>'OPEN VRAGEN'!A41</f>
        <v>Vraag 5.1: Rol als strategisch partner</v>
      </c>
      <c r="C39" s="32" t="s">
        <v>1</v>
      </c>
      <c r="D39" s="32"/>
      <c r="F39" s="32" t="s">
        <v>1</v>
      </c>
      <c r="G39" s="32"/>
      <c r="I39" s="32" t="s">
        <v>1</v>
      </c>
      <c r="J39" s="32"/>
    </row>
    <row r="40" spans="1:10" ht="150" customHeight="1" x14ac:dyDescent="0.2">
      <c r="A40" s="9" t="str">
        <f>'OPEN VRAGEN'!A42</f>
        <v>Zie bijlage 7 Gunningscriteria kwaliteit.</v>
      </c>
      <c r="C40" s="27" t="s">
        <v>41</v>
      </c>
      <c r="D40" s="27"/>
      <c r="F40" s="27" t="s">
        <v>41</v>
      </c>
      <c r="G40" s="27"/>
      <c r="I40" s="27" t="s">
        <v>41</v>
      </c>
      <c r="J40" s="27"/>
    </row>
    <row r="41" spans="1:10" ht="19.5" customHeight="1" x14ac:dyDescent="0.2">
      <c r="A41" s="33"/>
      <c r="B41" s="33"/>
      <c r="C41" s="33"/>
      <c r="D41" s="33"/>
      <c r="E41" s="33"/>
      <c r="F41" s="33"/>
      <c r="G41" s="33"/>
      <c r="H41" s="33"/>
      <c r="I41" s="33"/>
      <c r="J41" s="33"/>
    </row>
  </sheetData>
  <sheetProtection algorithmName="SHA-512" hashValue="+INdRo8w/RqnHzOJuVGYNSzWyxBpQN6cr2pEyw5CzbjiCY2qhQ1eMAcUNonGA9yQ6dWwgcDjYLXiGGWIdDRDCA==" saltValue="4Cgqw3yOjtNXW2RoyT9jog==" spinCount="100000" sheet="1" formatColumns="0" formatRows="0"/>
  <mergeCells count="111">
    <mergeCell ref="C1:D1"/>
    <mergeCell ref="F1:G1"/>
    <mergeCell ref="I1:J1"/>
    <mergeCell ref="A2:J2"/>
    <mergeCell ref="C3:D3"/>
    <mergeCell ref="F3:G3"/>
    <mergeCell ref="I3:J3"/>
    <mergeCell ref="C4:D4"/>
    <mergeCell ref="F4:G4"/>
    <mergeCell ref="I4:J4"/>
    <mergeCell ref="C5:D5"/>
    <mergeCell ref="F5:G5"/>
    <mergeCell ref="I5:J5"/>
    <mergeCell ref="C6:D6"/>
    <mergeCell ref="F6:G6"/>
    <mergeCell ref="I6:J6"/>
    <mergeCell ref="C7:D7"/>
    <mergeCell ref="F7:G7"/>
    <mergeCell ref="I7:J7"/>
    <mergeCell ref="C8:D8"/>
    <mergeCell ref="F8:G8"/>
    <mergeCell ref="I8:J8"/>
    <mergeCell ref="A9:J9"/>
    <mergeCell ref="C10:D10"/>
    <mergeCell ref="F10:G10"/>
    <mergeCell ref="I10:J10"/>
    <mergeCell ref="C11:D11"/>
    <mergeCell ref="F11:G11"/>
    <mergeCell ref="I11:J11"/>
    <mergeCell ref="C12:D12"/>
    <mergeCell ref="F12:G12"/>
    <mergeCell ref="I12:J12"/>
    <mergeCell ref="C13:D13"/>
    <mergeCell ref="F13:G13"/>
    <mergeCell ref="I13:J13"/>
    <mergeCell ref="C14:D14"/>
    <mergeCell ref="F14:G14"/>
    <mergeCell ref="I14:J14"/>
    <mergeCell ref="C15:D15"/>
    <mergeCell ref="F15:G15"/>
    <mergeCell ref="I15:J15"/>
    <mergeCell ref="C16:D16"/>
    <mergeCell ref="F16:G16"/>
    <mergeCell ref="I16:J16"/>
    <mergeCell ref="C17:D17"/>
    <mergeCell ref="F17:G17"/>
    <mergeCell ref="I17:J17"/>
    <mergeCell ref="A18:J18"/>
    <mergeCell ref="C19:D19"/>
    <mergeCell ref="F19:G19"/>
    <mergeCell ref="I19:J19"/>
    <mergeCell ref="C20:D20"/>
    <mergeCell ref="F20:G20"/>
    <mergeCell ref="I20:J20"/>
    <mergeCell ref="C21:D21"/>
    <mergeCell ref="F21:G21"/>
    <mergeCell ref="I21:J21"/>
    <mergeCell ref="C22:D22"/>
    <mergeCell ref="F22:G22"/>
    <mergeCell ref="I22:J22"/>
    <mergeCell ref="C23:D23"/>
    <mergeCell ref="F23:G23"/>
    <mergeCell ref="I23:J23"/>
    <mergeCell ref="C24:D24"/>
    <mergeCell ref="F24:G24"/>
    <mergeCell ref="I24:J24"/>
    <mergeCell ref="C25:D25"/>
    <mergeCell ref="F25:G25"/>
    <mergeCell ref="I25:J25"/>
    <mergeCell ref="C26:D26"/>
    <mergeCell ref="F26:G26"/>
    <mergeCell ref="I26:J26"/>
    <mergeCell ref="C27:D27"/>
    <mergeCell ref="F27:G27"/>
    <mergeCell ref="I27:J27"/>
    <mergeCell ref="C28:D28"/>
    <mergeCell ref="F28:G28"/>
    <mergeCell ref="I28:J28"/>
    <mergeCell ref="A29:J29"/>
    <mergeCell ref="C30:D30"/>
    <mergeCell ref="F30:G30"/>
    <mergeCell ref="I30:J30"/>
    <mergeCell ref="C31:D31"/>
    <mergeCell ref="F31:G31"/>
    <mergeCell ref="I31:J31"/>
    <mergeCell ref="C32:D32"/>
    <mergeCell ref="F32:G32"/>
    <mergeCell ref="I32:J32"/>
    <mergeCell ref="C33:D33"/>
    <mergeCell ref="F33:G33"/>
    <mergeCell ref="I33:J33"/>
    <mergeCell ref="C34:D34"/>
    <mergeCell ref="F34:G34"/>
    <mergeCell ref="I34:J34"/>
    <mergeCell ref="A38:J38"/>
    <mergeCell ref="C39:D39"/>
    <mergeCell ref="F39:G39"/>
    <mergeCell ref="I39:J39"/>
    <mergeCell ref="C40:D40"/>
    <mergeCell ref="F40:G40"/>
    <mergeCell ref="I40:J40"/>
    <mergeCell ref="A41:J41"/>
    <mergeCell ref="C35:D35"/>
    <mergeCell ref="F35:G35"/>
    <mergeCell ref="I35:J35"/>
    <mergeCell ref="C36:D36"/>
    <mergeCell ref="F36:G36"/>
    <mergeCell ref="I36:J36"/>
    <mergeCell ref="C37:D37"/>
    <mergeCell ref="F37:G37"/>
    <mergeCell ref="I37:J37"/>
  </mergeCells>
  <dataValidations count="1">
    <dataValidation type="list" allowBlank="1" sqref="C3 F3 I3 C5 F5 I5 C7 F7 I7 C10 F10 I10 C12 F12 I12 C14 F14 I14 C16 F16 I16 C30 F30 I30 C32 F32 I32 C34 F34 I34 C36 F36 I36 C39 F39 I39" xr:uid="{00000000-0002-0000-0200-000000000000}">
      <formula1>SCORE</formula1>
      <formula2>0</formula2>
    </dataValidation>
  </dataValidations>
  <pageMargins left="0.75" right="0.75" top="1" bottom="1" header="0.511811023622047" footer="0.5"/>
  <pageSetup paperSize="9" fitToHeight="0" orientation="landscape" horizontalDpi="300" verticalDpi="300"/>
  <headerFooter>
    <oddFooter>&amp;C&amp;8 Bijlage 11 Beoordelingsformulier kwaliteit – TC26MD – concept BiC</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41"/>
  <sheetViews>
    <sheetView showGridLines="0" zoomScaleNormal="100" workbookViewId="0">
      <pane xSplit="1" ySplit="1" topLeftCell="B2" activePane="bottomRight" state="frozen"/>
      <selection pane="topRight" activeCell="B1" sqref="B1"/>
      <selection pane="bottomLeft" activeCell="A2" sqref="A2"/>
      <selection pane="bottomRight" activeCell="A39" sqref="A39"/>
    </sheetView>
  </sheetViews>
  <sheetFormatPr baseColWidth="10" defaultColWidth="8.6640625" defaultRowHeight="15" x14ac:dyDescent="0.2"/>
  <cols>
    <col min="1" max="1" width="95" customWidth="1"/>
    <col min="2" max="2" width="2.83203125" customWidth="1"/>
    <col min="3" max="3" width="40.83203125" customWidth="1"/>
    <col min="4" max="4" width="3.83203125" customWidth="1"/>
    <col min="5" max="5" width="2.83203125" customWidth="1"/>
    <col min="6" max="6" width="40.83203125" customWidth="1"/>
    <col min="7" max="7" width="3.83203125" customWidth="1"/>
    <col min="8" max="8" width="2.83203125" customWidth="1"/>
    <col min="9" max="9" width="40.83203125" customWidth="1"/>
    <col min="10" max="10" width="3.83203125" customWidth="1"/>
  </cols>
  <sheetData>
    <row r="1" spans="1:10" ht="49.5" customHeight="1" x14ac:dyDescent="0.2">
      <c r="A1" s="7" t="s">
        <v>45</v>
      </c>
      <c r="C1" s="30" t="str">
        <f>'Beoordelaar 1'!C1</f>
        <v>INSCHRIJVER 1</v>
      </c>
      <c r="D1" s="30"/>
      <c r="F1" s="30" t="str">
        <f>'Beoordelaar 1'!F1</f>
        <v>INSCHRIJVER 2</v>
      </c>
      <c r="G1" s="30"/>
      <c r="I1" s="30" t="str">
        <f>'Beoordelaar 1'!I1</f>
        <v>INSCHRIJVER 3</v>
      </c>
      <c r="J1" s="30"/>
    </row>
    <row r="2" spans="1:10" ht="27.75" customHeight="1" x14ac:dyDescent="0.2">
      <c r="A2" s="28" t="str">
        <f>'OPEN VRAGEN'!A4</f>
        <v xml:space="preserve">Gunningscriterium 1: Casus LLO – Inrichten van het offerte- en calculatieproces </v>
      </c>
      <c r="B2" s="28"/>
      <c r="C2" s="28"/>
      <c r="D2" s="28"/>
      <c r="E2" s="28"/>
      <c r="F2" s="28"/>
      <c r="G2" s="28"/>
      <c r="H2" s="28"/>
      <c r="I2" s="28"/>
      <c r="J2" s="28"/>
    </row>
    <row r="3" spans="1:10" ht="39.75" customHeight="1" x14ac:dyDescent="0.2">
      <c r="A3" s="8" t="str">
        <f>'OPEN VRAGEN'!A5</f>
        <v>Vraag 1.1: Procesinrichting</v>
      </c>
      <c r="C3" s="32" t="s">
        <v>1</v>
      </c>
      <c r="D3" s="32"/>
      <c r="F3" s="32" t="s">
        <v>1</v>
      </c>
      <c r="G3" s="32"/>
      <c r="I3" s="32" t="s">
        <v>1</v>
      </c>
      <c r="J3" s="32"/>
    </row>
    <row r="4" spans="1:10" ht="150" customHeight="1" x14ac:dyDescent="0.2">
      <c r="A4" s="9" t="str">
        <f>'OPEN VRAGEN'!A6</f>
        <v>Zie bijlage 7 Gunningscriteria kwaliteit.</v>
      </c>
      <c r="C4" s="27" t="s">
        <v>41</v>
      </c>
      <c r="D4" s="27"/>
      <c r="F4" s="27" t="s">
        <v>41</v>
      </c>
      <c r="G4" s="27"/>
      <c r="I4" s="27" t="s">
        <v>41</v>
      </c>
      <c r="J4" s="27"/>
    </row>
    <row r="5" spans="1:10" ht="39.75" customHeight="1" x14ac:dyDescent="0.2">
      <c r="A5" s="8" t="str">
        <f>'OPEN VRAGEN'!A7</f>
        <v>Vraag 1.2: Koppelingen en datastromen</v>
      </c>
      <c r="C5" s="32" t="s">
        <v>1</v>
      </c>
      <c r="D5" s="32"/>
      <c r="F5" s="32" t="s">
        <v>1</v>
      </c>
      <c r="G5" s="32"/>
      <c r="I5" s="32" t="s">
        <v>1</v>
      </c>
      <c r="J5" s="32"/>
    </row>
    <row r="6" spans="1:10" ht="150" customHeight="1" x14ac:dyDescent="0.2">
      <c r="A6" s="9" t="str">
        <f>'OPEN VRAGEN'!A8</f>
        <v>Zie bijlage 7 Gunningscriteria kwaliteit.</v>
      </c>
      <c r="C6" s="27" t="s">
        <v>41</v>
      </c>
      <c r="D6" s="27"/>
      <c r="F6" s="27" t="s">
        <v>41</v>
      </c>
      <c r="G6" s="27"/>
      <c r="I6" s="27" t="s">
        <v>41</v>
      </c>
      <c r="J6" s="27"/>
    </row>
    <row r="7" spans="1:10" ht="39.75" customHeight="1" x14ac:dyDescent="0.2">
      <c r="A7" s="8" t="str">
        <f>'OPEN VRAGEN'!A9</f>
        <v>Vraag 1.3: Schaalbaarheid, beheer en toekomstbestendigheid</v>
      </c>
      <c r="C7" s="32" t="s">
        <v>1</v>
      </c>
      <c r="D7" s="32"/>
      <c r="F7" s="32" t="s">
        <v>1</v>
      </c>
      <c r="G7" s="32"/>
      <c r="I7" s="32" t="s">
        <v>1</v>
      </c>
      <c r="J7" s="32"/>
    </row>
    <row r="8" spans="1:10" ht="150" customHeight="1" x14ac:dyDescent="0.2">
      <c r="A8" s="9" t="str">
        <f>'OPEN VRAGEN'!A10</f>
        <v>Zie bijlage 7 Gunningscriteria kwaliteit.</v>
      </c>
      <c r="C8" s="27" t="s">
        <v>41</v>
      </c>
      <c r="D8" s="27"/>
      <c r="F8" s="27" t="s">
        <v>41</v>
      </c>
      <c r="G8" s="27"/>
      <c r="I8" s="27" t="s">
        <v>41</v>
      </c>
      <c r="J8" s="27"/>
    </row>
    <row r="9" spans="1:10" ht="27.75" customHeight="1" x14ac:dyDescent="0.2">
      <c r="A9" s="28" t="str">
        <f>'OPEN VRAGEN'!A11</f>
        <v>Gunningscriterium 2: Borging van adoptie &amp; duurzaam gebruik van de oplossing</v>
      </c>
      <c r="B9" s="28"/>
      <c r="C9" s="28"/>
      <c r="D9" s="28"/>
      <c r="E9" s="28"/>
      <c r="F9" s="28"/>
      <c r="G9" s="28"/>
      <c r="H9" s="28"/>
      <c r="I9" s="28"/>
      <c r="J9" s="28"/>
    </row>
    <row r="10" spans="1:10" ht="39.75" customHeight="1" x14ac:dyDescent="0.2">
      <c r="A10" s="8" t="str">
        <f>'OPEN VRAGEN'!A12</f>
        <v>Vraag 2.1: Adoptiestrategie van Inschrijver</v>
      </c>
      <c r="C10" s="32" t="s">
        <v>1</v>
      </c>
      <c r="D10" s="32"/>
      <c r="F10" s="32" t="s">
        <v>1</v>
      </c>
      <c r="G10" s="32"/>
      <c r="I10" s="32" t="s">
        <v>1</v>
      </c>
      <c r="J10" s="32"/>
    </row>
    <row r="11" spans="1:10" ht="150" customHeight="1" x14ac:dyDescent="0.2">
      <c r="A11" s="9" t="str">
        <f>'OPEN VRAGEN'!A13</f>
        <v>Zie bijlage 7 Gunningscriteria kwaliteit.</v>
      </c>
      <c r="C11" s="27" t="s">
        <v>41</v>
      </c>
      <c r="D11" s="27"/>
      <c r="F11" s="27" t="s">
        <v>41</v>
      </c>
      <c r="G11" s="27"/>
      <c r="I11" s="27" t="s">
        <v>41</v>
      </c>
      <c r="J11" s="27"/>
    </row>
    <row r="12" spans="1:10" ht="39.75" customHeight="1" x14ac:dyDescent="0.2">
      <c r="A12" s="8" t="str">
        <f>'OPEN VRAGEN'!A14</f>
        <v>Vraag 2.2: Trainingsaanpak voor gebruikers én functioneel beheerders</v>
      </c>
      <c r="C12" s="32" t="s">
        <v>1</v>
      </c>
      <c r="D12" s="32"/>
      <c r="F12" s="32" t="s">
        <v>1</v>
      </c>
      <c r="G12" s="32"/>
      <c r="I12" s="32" t="s">
        <v>1</v>
      </c>
      <c r="J12" s="32"/>
    </row>
    <row r="13" spans="1:10" ht="150" customHeight="1" x14ac:dyDescent="0.2">
      <c r="A13" s="9" t="str">
        <f>'OPEN VRAGEN'!A15</f>
        <v>Zie bijlage 7 Gunningscriteria kwaliteit.</v>
      </c>
      <c r="C13" s="27" t="s">
        <v>41</v>
      </c>
      <c r="D13" s="27"/>
      <c r="F13" s="27" t="s">
        <v>41</v>
      </c>
      <c r="G13" s="27"/>
      <c r="I13" s="27" t="s">
        <v>41</v>
      </c>
      <c r="J13" s="27"/>
    </row>
    <row r="14" spans="1:10" ht="39.75" customHeight="1" x14ac:dyDescent="0.2">
      <c r="A14" s="8" t="str">
        <f>'OPEN VRAGEN'!A16</f>
        <v>Vraag 2.3: Borging zelfstandigheid beheerorganisatie</v>
      </c>
      <c r="C14" s="32" t="s">
        <v>1</v>
      </c>
      <c r="D14" s="32"/>
      <c r="F14" s="32" t="s">
        <v>1</v>
      </c>
      <c r="G14" s="32"/>
      <c r="I14" s="32" t="s">
        <v>1</v>
      </c>
      <c r="J14" s="32"/>
    </row>
    <row r="15" spans="1:10" ht="150" customHeight="1" x14ac:dyDescent="0.2">
      <c r="A15" s="9" t="str">
        <f>'OPEN VRAGEN'!A17</f>
        <v>Zie bijlage 7 Gunningscriteria kwaliteit.</v>
      </c>
      <c r="C15" s="27" t="s">
        <v>41</v>
      </c>
      <c r="D15" s="27"/>
      <c r="F15" s="27" t="s">
        <v>41</v>
      </c>
      <c r="G15" s="27"/>
      <c r="I15" s="27" t="s">
        <v>41</v>
      </c>
      <c r="J15" s="27"/>
    </row>
    <row r="16" spans="1:10" ht="39.75" customHeight="1" x14ac:dyDescent="0.2">
      <c r="A16" s="8" t="str">
        <f>'OPEN VRAGEN'!A18</f>
        <v>Vraag 2.4: Monitoring &amp; continu verbeteren</v>
      </c>
      <c r="C16" s="32" t="s">
        <v>1</v>
      </c>
      <c r="D16" s="32"/>
      <c r="F16" s="32" t="s">
        <v>1</v>
      </c>
      <c r="G16" s="32"/>
      <c r="I16" s="32" t="s">
        <v>1</v>
      </c>
      <c r="J16" s="32"/>
    </row>
    <row r="17" spans="1:10" ht="150" customHeight="1" x14ac:dyDescent="0.2">
      <c r="A17" s="9" t="str">
        <f>'OPEN VRAGEN'!A19</f>
        <v>Zie bijlage 7 Gunningscriteria kwaliteit.</v>
      </c>
      <c r="C17" s="27" t="s">
        <v>41</v>
      </c>
      <c r="D17" s="27"/>
      <c r="F17" s="27" t="s">
        <v>41</v>
      </c>
      <c r="G17" s="27"/>
      <c r="I17" s="27" t="s">
        <v>41</v>
      </c>
      <c r="J17" s="27"/>
    </row>
    <row r="18" spans="1:10" ht="27.75" customHeight="1" x14ac:dyDescent="0.2">
      <c r="A18" s="28" t="str">
        <f>'OPEN VRAGEN'!A20</f>
        <v>Gunningscriterium 3: Casus: Ontwikkeling dashboards en rapportages</v>
      </c>
      <c r="B18" s="28"/>
      <c r="C18" s="28"/>
      <c r="D18" s="28"/>
      <c r="E18" s="28"/>
      <c r="F18" s="28"/>
      <c r="G18" s="28"/>
      <c r="H18" s="28"/>
      <c r="I18" s="28"/>
      <c r="J18" s="28"/>
    </row>
    <row r="19" spans="1:10" ht="39.75" customHeight="1" x14ac:dyDescent="0.2">
      <c r="A19" s="8" t="str">
        <f>'OPEN VRAGEN'!A21</f>
        <v>Vraag 3.1: Gefaseerde aanpak</v>
      </c>
      <c r="C19" s="35" t="s">
        <v>42</v>
      </c>
      <c r="D19" s="35"/>
      <c r="F19" s="35" t="s">
        <v>42</v>
      </c>
      <c r="G19" s="35"/>
      <c r="I19" s="35" t="s">
        <v>42</v>
      </c>
      <c r="J19" s="35"/>
    </row>
    <row r="20" spans="1:10" ht="150" customHeight="1" x14ac:dyDescent="0.2">
      <c r="A20" s="9" t="str">
        <f>'OPEN VRAGEN'!A22</f>
        <v>Zie bijlage 7 Gunningscriteria kwaliteit.</v>
      </c>
      <c r="C20" s="34" t="s">
        <v>43</v>
      </c>
      <c r="D20" s="34"/>
      <c r="F20" s="34" t="s">
        <v>43</v>
      </c>
      <c r="G20" s="34"/>
      <c r="I20" s="34" t="s">
        <v>43</v>
      </c>
      <c r="J20" s="34"/>
    </row>
    <row r="21" spans="1:10" ht="39.75" customHeight="1" x14ac:dyDescent="0.2">
      <c r="A21" s="8" t="str">
        <f>'OPEN VRAGEN'!A23</f>
        <v>Vraag 3.2: Ontwerpkeuzes op hoofdlijnen</v>
      </c>
      <c r="C21" s="35" t="s">
        <v>42</v>
      </c>
      <c r="D21" s="35"/>
      <c r="F21" s="35" t="s">
        <v>42</v>
      </c>
      <c r="G21" s="35"/>
      <c r="I21" s="35" t="s">
        <v>42</v>
      </c>
      <c r="J21" s="35"/>
    </row>
    <row r="22" spans="1:10" ht="150" customHeight="1" x14ac:dyDescent="0.2">
      <c r="A22" s="9" t="str">
        <f>'OPEN VRAGEN'!A24</f>
        <v>Zie bijlage 7 Gunningscriteria kwaliteit.</v>
      </c>
      <c r="C22" s="34" t="s">
        <v>43</v>
      </c>
      <c r="D22" s="34"/>
      <c r="F22" s="34" t="s">
        <v>43</v>
      </c>
      <c r="G22" s="34"/>
      <c r="I22" s="34" t="s">
        <v>43</v>
      </c>
      <c r="J22" s="34"/>
    </row>
    <row r="23" spans="1:10" ht="39.75" customHeight="1" x14ac:dyDescent="0.2">
      <c r="A23" s="8" t="str">
        <f>'OPEN VRAGEN'!A25</f>
        <v>Vraag 3.3: Vertrouwen in cijfers</v>
      </c>
      <c r="C23" s="35" t="s">
        <v>42</v>
      </c>
      <c r="D23" s="35"/>
      <c r="F23" s="35" t="s">
        <v>42</v>
      </c>
      <c r="G23" s="35"/>
      <c r="I23" s="35" t="s">
        <v>42</v>
      </c>
      <c r="J23" s="35"/>
    </row>
    <row r="24" spans="1:10" ht="150" customHeight="1" x14ac:dyDescent="0.2">
      <c r="A24" s="9" t="str">
        <f>'OPEN VRAGEN'!A26</f>
        <v>Zie bijlage 7 Gunningscriteria kwaliteit.</v>
      </c>
      <c r="C24" s="34" t="s">
        <v>43</v>
      </c>
      <c r="D24" s="34"/>
      <c r="F24" s="34" t="s">
        <v>43</v>
      </c>
      <c r="G24" s="34"/>
      <c r="I24" s="34" t="s">
        <v>43</v>
      </c>
      <c r="J24" s="34"/>
    </row>
    <row r="25" spans="1:10" ht="39.75" customHeight="1" x14ac:dyDescent="0.2">
      <c r="A25" s="8" t="str">
        <f>'OPEN VRAGEN'!A27</f>
        <v>Vraag 3.4: Samenwerking en overdraagbaarheid</v>
      </c>
      <c r="C25" s="35" t="s">
        <v>42</v>
      </c>
      <c r="D25" s="35"/>
      <c r="F25" s="35" t="s">
        <v>42</v>
      </c>
      <c r="G25" s="35"/>
      <c r="I25" s="35" t="s">
        <v>42</v>
      </c>
      <c r="J25" s="35"/>
    </row>
    <row r="26" spans="1:10" ht="150" customHeight="1" x14ac:dyDescent="0.2">
      <c r="A26" s="9" t="str">
        <f>'OPEN VRAGEN'!A28</f>
        <v>Zie bijlage 7 Gunningscriteria kwaliteit.</v>
      </c>
      <c r="C26" s="34" t="s">
        <v>43</v>
      </c>
      <c r="D26" s="34"/>
      <c r="F26" s="34" t="s">
        <v>43</v>
      </c>
      <c r="G26" s="34"/>
      <c r="I26" s="34" t="s">
        <v>43</v>
      </c>
      <c r="J26" s="34"/>
    </row>
    <row r="27" spans="1:10" ht="39.75" customHeight="1" x14ac:dyDescent="0.2">
      <c r="A27" s="8" t="str">
        <f>'OPEN VRAGEN'!A29</f>
        <v>Vraag 3.5: Proactieve advieswaarde en ondersteuning van datagedreven werken</v>
      </c>
      <c r="C27" s="35" t="s">
        <v>42</v>
      </c>
      <c r="D27" s="35"/>
      <c r="F27" s="35" t="s">
        <v>42</v>
      </c>
      <c r="G27" s="35"/>
      <c r="I27" s="35" t="s">
        <v>42</v>
      </c>
      <c r="J27" s="35"/>
    </row>
    <row r="28" spans="1:10" ht="150" customHeight="1" x14ac:dyDescent="0.2">
      <c r="A28" s="9" t="str">
        <f>'OPEN VRAGEN'!A30</f>
        <v>Zie bijlage 7 Gunningscriteria kwaliteit.</v>
      </c>
      <c r="C28" s="34" t="s">
        <v>43</v>
      </c>
      <c r="D28" s="34"/>
      <c r="F28" s="34" t="s">
        <v>43</v>
      </c>
      <c r="G28" s="34"/>
      <c r="I28" s="34" t="s">
        <v>43</v>
      </c>
      <c r="J28" s="34"/>
    </row>
    <row r="29" spans="1:10" ht="27.75" customHeight="1" x14ac:dyDescent="0.2">
      <c r="A29" s="28" t="str">
        <f>'OPEN VRAGEN'!A31</f>
        <v>Gunningscriterium 4: Teamsamenstelling, continuïteit en samenwerking</v>
      </c>
      <c r="B29" s="28"/>
      <c r="C29" s="28"/>
      <c r="D29" s="28"/>
      <c r="E29" s="28"/>
      <c r="F29" s="28"/>
      <c r="G29" s="28"/>
      <c r="H29" s="28"/>
      <c r="I29" s="28"/>
      <c r="J29" s="28"/>
    </row>
    <row r="30" spans="1:10" ht="39.75" customHeight="1" x14ac:dyDescent="0.2">
      <c r="A30" s="8" t="str">
        <f>'OPEN VRAGEN'!A32</f>
        <v>Vraag 4.1: Teamsamenstelling, inzetbaarheid en capaciteit</v>
      </c>
      <c r="C30" s="32" t="s">
        <v>1</v>
      </c>
      <c r="D30" s="32"/>
      <c r="F30" s="32" t="s">
        <v>1</v>
      </c>
      <c r="G30" s="32"/>
      <c r="I30" s="32" t="s">
        <v>1</v>
      </c>
      <c r="J30" s="32"/>
    </row>
    <row r="31" spans="1:10" ht="150" customHeight="1" x14ac:dyDescent="0.2">
      <c r="A31" s="9" t="str">
        <f>'OPEN VRAGEN'!A33</f>
        <v>Zie bijlage 7 Gunningscriteria kwaliteit.</v>
      </c>
      <c r="C31" s="27" t="s">
        <v>41</v>
      </c>
      <c r="D31" s="27"/>
      <c r="F31" s="27" t="s">
        <v>41</v>
      </c>
      <c r="G31" s="27"/>
      <c r="I31" s="27" t="s">
        <v>41</v>
      </c>
      <c r="J31" s="27"/>
    </row>
    <row r="32" spans="1:10" ht="39.75" customHeight="1" x14ac:dyDescent="0.2">
      <c r="A32" s="8" t="str">
        <f>'OPEN VRAGEN'!A34</f>
        <v>Vraag 4.2: Afstemming en samenhang tussen projecten i.r.t. inrichting</v>
      </c>
      <c r="C32" s="32" t="s">
        <v>1</v>
      </c>
      <c r="D32" s="32"/>
      <c r="F32" s="32" t="s">
        <v>1</v>
      </c>
      <c r="G32" s="32"/>
      <c r="I32" s="32" t="s">
        <v>1</v>
      </c>
      <c r="J32" s="32"/>
    </row>
    <row r="33" spans="1:10" ht="150" customHeight="1" x14ac:dyDescent="0.2">
      <c r="A33" s="9" t="str">
        <f>'OPEN VRAGEN'!A35</f>
        <v>Zie bijlage 7 Gunningscriteria kwaliteit.</v>
      </c>
      <c r="C33" s="27" t="s">
        <v>41</v>
      </c>
      <c r="D33" s="27"/>
      <c r="F33" s="27" t="s">
        <v>41</v>
      </c>
      <c r="G33" s="27"/>
      <c r="I33" s="27" t="s">
        <v>41</v>
      </c>
      <c r="J33" s="27"/>
    </row>
    <row r="34" spans="1:10" ht="39.75" customHeight="1" x14ac:dyDescent="0.2">
      <c r="A34" s="8" t="str">
        <f>'OPEN VRAGEN'!A36</f>
        <v>Vraag 4.3: Ondersteuning na oplevering</v>
      </c>
      <c r="C34" s="32" t="s">
        <v>1</v>
      </c>
      <c r="D34" s="32"/>
      <c r="F34" s="32" t="s">
        <v>1</v>
      </c>
      <c r="G34" s="32"/>
      <c r="I34" s="32" t="s">
        <v>1</v>
      </c>
      <c r="J34" s="32"/>
    </row>
    <row r="35" spans="1:10" ht="150" customHeight="1" x14ac:dyDescent="0.2">
      <c r="A35" s="9" t="str">
        <f>'OPEN VRAGEN'!A37</f>
        <v>Zie bijlage 7 Gunningscriteria kwaliteit.</v>
      </c>
      <c r="C35" s="27" t="s">
        <v>41</v>
      </c>
      <c r="D35" s="27"/>
      <c r="F35" s="27" t="s">
        <v>41</v>
      </c>
      <c r="G35" s="27"/>
      <c r="I35" s="27" t="s">
        <v>41</v>
      </c>
      <c r="J35" s="27"/>
    </row>
    <row r="36" spans="1:10" ht="39.75" customHeight="1" x14ac:dyDescent="0.2">
      <c r="A36" s="8" t="str">
        <f>'OPEN VRAGEN'!A38</f>
        <v>Vraag 4.4: Kennisontwikkeling en kennisdeling</v>
      </c>
      <c r="C36" s="32" t="s">
        <v>1</v>
      </c>
      <c r="D36" s="32"/>
      <c r="F36" s="32" t="s">
        <v>1</v>
      </c>
      <c r="G36" s="32"/>
      <c r="I36" s="32" t="s">
        <v>1</v>
      </c>
      <c r="J36" s="32"/>
    </row>
    <row r="37" spans="1:10" ht="150" customHeight="1" x14ac:dyDescent="0.2">
      <c r="A37" s="9" t="str">
        <f>'OPEN VRAGEN'!A39</f>
        <v>Zie bijlage 7 Gunningscriteria kwaliteit.</v>
      </c>
      <c r="C37" s="27" t="s">
        <v>41</v>
      </c>
      <c r="D37" s="27"/>
      <c r="F37" s="27" t="s">
        <v>41</v>
      </c>
      <c r="G37" s="27"/>
      <c r="I37" s="27" t="s">
        <v>41</v>
      </c>
      <c r="J37" s="27"/>
    </row>
    <row r="38" spans="1:10" ht="27.75" customHeight="1" x14ac:dyDescent="0.2">
      <c r="A38" s="28" t="str">
        <f>'OPEN VRAGEN'!A40</f>
        <v>Gunningscriterium 5: Strategisch partnerschap</v>
      </c>
      <c r="B38" s="28"/>
      <c r="C38" s="28"/>
      <c r="D38" s="28"/>
      <c r="E38" s="28"/>
      <c r="F38" s="28"/>
      <c r="G38" s="28"/>
      <c r="H38" s="28"/>
      <c r="I38" s="28"/>
      <c r="J38" s="28"/>
    </row>
    <row r="39" spans="1:10" ht="39.75" customHeight="1" x14ac:dyDescent="0.2">
      <c r="A39" s="8" t="str">
        <f>'OPEN VRAGEN'!A41</f>
        <v>Vraag 5.1: Rol als strategisch partner</v>
      </c>
      <c r="C39" s="32" t="s">
        <v>1</v>
      </c>
      <c r="D39" s="32"/>
      <c r="F39" s="32" t="s">
        <v>1</v>
      </c>
      <c r="G39" s="32"/>
      <c r="I39" s="32" t="s">
        <v>1</v>
      </c>
      <c r="J39" s="32"/>
    </row>
    <row r="40" spans="1:10" ht="150" customHeight="1" x14ac:dyDescent="0.2">
      <c r="A40" s="9" t="str">
        <f>'OPEN VRAGEN'!A42</f>
        <v>Zie bijlage 7 Gunningscriteria kwaliteit.</v>
      </c>
      <c r="C40" s="27" t="s">
        <v>41</v>
      </c>
      <c r="D40" s="27"/>
      <c r="F40" s="27" t="s">
        <v>41</v>
      </c>
      <c r="G40" s="27"/>
      <c r="I40" s="27" t="s">
        <v>41</v>
      </c>
      <c r="J40" s="27"/>
    </row>
    <row r="41" spans="1:10" ht="19.5" customHeight="1" x14ac:dyDescent="0.2">
      <c r="A41" s="33"/>
      <c r="B41" s="33"/>
      <c r="C41" s="33"/>
      <c r="D41" s="33"/>
      <c r="E41" s="33"/>
      <c r="F41" s="33"/>
      <c r="G41" s="33"/>
      <c r="H41" s="33"/>
      <c r="I41" s="33"/>
      <c r="J41" s="33"/>
    </row>
  </sheetData>
  <sheetProtection algorithmName="SHA-512" hashValue="RCj4gjnusNfdWiUzYc91TyENs3SGk6yrJfOOXq8UMAFK7SUfmUKFnCwMOLrCNPYba5cfMUrxFY/Y70msGDrF9g==" saltValue="qDUSrdvdwFsR2kiblgOVNQ==" spinCount="100000" sheet="1" formatColumns="0" formatRows="0"/>
  <mergeCells count="111">
    <mergeCell ref="C1:D1"/>
    <mergeCell ref="F1:G1"/>
    <mergeCell ref="I1:J1"/>
    <mergeCell ref="A2:J2"/>
    <mergeCell ref="C3:D3"/>
    <mergeCell ref="F3:G3"/>
    <mergeCell ref="I3:J3"/>
    <mergeCell ref="C4:D4"/>
    <mergeCell ref="F4:G4"/>
    <mergeCell ref="I4:J4"/>
    <mergeCell ref="C5:D5"/>
    <mergeCell ref="F5:G5"/>
    <mergeCell ref="I5:J5"/>
    <mergeCell ref="C6:D6"/>
    <mergeCell ref="F6:G6"/>
    <mergeCell ref="I6:J6"/>
    <mergeCell ref="C7:D7"/>
    <mergeCell ref="F7:G7"/>
    <mergeCell ref="I7:J7"/>
    <mergeCell ref="C8:D8"/>
    <mergeCell ref="F8:G8"/>
    <mergeCell ref="I8:J8"/>
    <mergeCell ref="A9:J9"/>
    <mergeCell ref="C10:D10"/>
    <mergeCell ref="F10:G10"/>
    <mergeCell ref="I10:J10"/>
    <mergeCell ref="C11:D11"/>
    <mergeCell ref="F11:G11"/>
    <mergeCell ref="I11:J11"/>
    <mergeCell ref="C12:D12"/>
    <mergeCell ref="F12:G12"/>
    <mergeCell ref="I12:J12"/>
    <mergeCell ref="C13:D13"/>
    <mergeCell ref="F13:G13"/>
    <mergeCell ref="I13:J13"/>
    <mergeCell ref="C14:D14"/>
    <mergeCell ref="F14:G14"/>
    <mergeCell ref="I14:J14"/>
    <mergeCell ref="C15:D15"/>
    <mergeCell ref="F15:G15"/>
    <mergeCell ref="I15:J15"/>
    <mergeCell ref="C16:D16"/>
    <mergeCell ref="F16:G16"/>
    <mergeCell ref="I16:J16"/>
    <mergeCell ref="C17:D17"/>
    <mergeCell ref="F17:G17"/>
    <mergeCell ref="I17:J17"/>
    <mergeCell ref="A18:J18"/>
    <mergeCell ref="C19:D19"/>
    <mergeCell ref="F19:G19"/>
    <mergeCell ref="I19:J19"/>
    <mergeCell ref="C20:D20"/>
    <mergeCell ref="F20:G20"/>
    <mergeCell ref="I20:J20"/>
    <mergeCell ref="C21:D21"/>
    <mergeCell ref="F21:G21"/>
    <mergeCell ref="I21:J21"/>
    <mergeCell ref="C22:D22"/>
    <mergeCell ref="F22:G22"/>
    <mergeCell ref="I22:J22"/>
    <mergeCell ref="C23:D23"/>
    <mergeCell ref="F23:G23"/>
    <mergeCell ref="I23:J23"/>
    <mergeCell ref="C24:D24"/>
    <mergeCell ref="F24:G24"/>
    <mergeCell ref="I24:J24"/>
    <mergeCell ref="C25:D25"/>
    <mergeCell ref="F25:G25"/>
    <mergeCell ref="I25:J25"/>
    <mergeCell ref="C26:D26"/>
    <mergeCell ref="F26:G26"/>
    <mergeCell ref="I26:J26"/>
    <mergeCell ref="C27:D27"/>
    <mergeCell ref="F27:G27"/>
    <mergeCell ref="I27:J27"/>
    <mergeCell ref="C28:D28"/>
    <mergeCell ref="F28:G28"/>
    <mergeCell ref="I28:J28"/>
    <mergeCell ref="A29:J29"/>
    <mergeCell ref="C30:D30"/>
    <mergeCell ref="F30:G30"/>
    <mergeCell ref="I30:J30"/>
    <mergeCell ref="C31:D31"/>
    <mergeCell ref="F31:G31"/>
    <mergeCell ref="I31:J31"/>
    <mergeCell ref="C32:D32"/>
    <mergeCell ref="F32:G32"/>
    <mergeCell ref="I32:J32"/>
    <mergeCell ref="C33:D33"/>
    <mergeCell ref="F33:G33"/>
    <mergeCell ref="I33:J33"/>
    <mergeCell ref="C34:D34"/>
    <mergeCell ref="F34:G34"/>
    <mergeCell ref="I34:J34"/>
    <mergeCell ref="A38:J38"/>
    <mergeCell ref="C39:D39"/>
    <mergeCell ref="F39:G39"/>
    <mergeCell ref="I39:J39"/>
    <mergeCell ref="C40:D40"/>
    <mergeCell ref="F40:G40"/>
    <mergeCell ref="I40:J40"/>
    <mergeCell ref="A41:J41"/>
    <mergeCell ref="C35:D35"/>
    <mergeCell ref="F35:G35"/>
    <mergeCell ref="I35:J35"/>
    <mergeCell ref="C36:D36"/>
    <mergeCell ref="F36:G36"/>
    <mergeCell ref="I36:J36"/>
    <mergeCell ref="C37:D37"/>
    <mergeCell ref="F37:G37"/>
    <mergeCell ref="I37:J37"/>
  </mergeCells>
  <dataValidations count="1">
    <dataValidation type="list" allowBlank="1" sqref="C3 F3 I3 C5 F5 I5 C7 F7 I7 C10 F10 I10 C12 F12 I12 C14 F14 I14 C16 F16 I16 C30 F30 I30 C32 F32 I32 C34 F34 I34 C36 F36 I36 C39 F39 I39" xr:uid="{00000000-0002-0000-0300-000000000000}">
      <formula1>SCORE</formula1>
      <formula2>0</formula2>
    </dataValidation>
  </dataValidations>
  <pageMargins left="0.75" right="0.75" top="1" bottom="1" header="0.511811023622047" footer="0.5"/>
  <pageSetup paperSize="9" fitToHeight="0" orientation="landscape" horizontalDpi="300" verticalDpi="300"/>
  <headerFooter>
    <oddFooter>&amp;C&amp;8 Bijlage 11 Beoordelingsformulier kwaliteit – TC26MD – concept BiC</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41"/>
  <sheetViews>
    <sheetView showGridLines="0" zoomScaleNormal="100" workbookViewId="0">
      <pane xSplit="1" ySplit="1" topLeftCell="B2" activePane="bottomRight" state="frozen"/>
      <selection pane="topRight" activeCell="B1" sqref="B1"/>
      <selection pane="bottomLeft" activeCell="A2" sqref="A2"/>
      <selection pane="bottomRight" activeCell="C39" sqref="C39"/>
    </sheetView>
  </sheetViews>
  <sheetFormatPr baseColWidth="10" defaultColWidth="8.6640625" defaultRowHeight="15" x14ac:dyDescent="0.2"/>
  <cols>
    <col min="1" max="1" width="95" customWidth="1"/>
    <col min="2" max="2" width="2.83203125" customWidth="1"/>
    <col min="3" max="3" width="40.83203125" customWidth="1"/>
    <col min="4" max="4" width="3.83203125" customWidth="1"/>
    <col min="5" max="5" width="2.83203125" customWidth="1"/>
    <col min="6" max="6" width="40.83203125" customWidth="1"/>
    <col min="7" max="7" width="3.83203125" customWidth="1"/>
    <col min="8" max="8" width="2.83203125" customWidth="1"/>
    <col min="9" max="9" width="40.83203125" customWidth="1"/>
    <col min="10" max="10" width="3.83203125" customWidth="1"/>
  </cols>
  <sheetData>
    <row r="1" spans="1:10" ht="49.5" customHeight="1" x14ac:dyDescent="0.2">
      <c r="A1" s="7" t="s">
        <v>46</v>
      </c>
      <c r="C1" s="30" t="str">
        <f>'Beoordelaar 1'!C1</f>
        <v>INSCHRIJVER 1</v>
      </c>
      <c r="D1" s="30"/>
      <c r="F1" s="30" t="str">
        <f>'Beoordelaar 1'!F1</f>
        <v>INSCHRIJVER 2</v>
      </c>
      <c r="G1" s="30"/>
      <c r="I1" s="30" t="str">
        <f>'Beoordelaar 1'!I1</f>
        <v>INSCHRIJVER 3</v>
      </c>
      <c r="J1" s="30"/>
    </row>
    <row r="2" spans="1:10" ht="27.75" customHeight="1" x14ac:dyDescent="0.2">
      <c r="A2" s="28" t="str">
        <f>'OPEN VRAGEN'!A4</f>
        <v xml:space="preserve">Gunningscriterium 1: Casus LLO – Inrichten van het offerte- en calculatieproces </v>
      </c>
      <c r="B2" s="28"/>
      <c r="C2" s="28"/>
      <c r="D2" s="28"/>
      <c r="E2" s="28"/>
      <c r="F2" s="28"/>
      <c r="G2" s="28"/>
      <c r="H2" s="28"/>
      <c r="I2" s="28"/>
      <c r="J2" s="28"/>
    </row>
    <row r="3" spans="1:10" ht="39.75" customHeight="1" x14ac:dyDescent="0.2">
      <c r="A3" s="8" t="str">
        <f>'OPEN VRAGEN'!A5</f>
        <v>Vraag 1.1: Procesinrichting</v>
      </c>
      <c r="C3" s="32" t="s">
        <v>1</v>
      </c>
      <c r="D3" s="32"/>
      <c r="F3" s="32" t="s">
        <v>1</v>
      </c>
      <c r="G3" s="32"/>
      <c r="I3" s="32" t="s">
        <v>1</v>
      </c>
      <c r="J3" s="32"/>
    </row>
    <row r="4" spans="1:10" ht="150" customHeight="1" x14ac:dyDescent="0.2">
      <c r="A4" s="9" t="str">
        <f>'OPEN VRAGEN'!A6</f>
        <v>Zie bijlage 7 Gunningscriteria kwaliteit.</v>
      </c>
      <c r="C4" s="27" t="s">
        <v>41</v>
      </c>
      <c r="D4" s="27"/>
      <c r="F4" s="27" t="s">
        <v>41</v>
      </c>
      <c r="G4" s="27"/>
      <c r="I4" s="27" t="s">
        <v>41</v>
      </c>
      <c r="J4" s="27"/>
    </row>
    <row r="5" spans="1:10" ht="39.75" customHeight="1" x14ac:dyDescent="0.2">
      <c r="A5" s="8" t="str">
        <f>'OPEN VRAGEN'!A7</f>
        <v>Vraag 1.2: Koppelingen en datastromen</v>
      </c>
      <c r="C5" s="32" t="s">
        <v>1</v>
      </c>
      <c r="D5" s="32"/>
      <c r="F5" s="32" t="s">
        <v>1</v>
      </c>
      <c r="G5" s="32"/>
      <c r="I5" s="32" t="s">
        <v>1</v>
      </c>
      <c r="J5" s="32"/>
    </row>
    <row r="6" spans="1:10" ht="150" customHeight="1" x14ac:dyDescent="0.2">
      <c r="A6" s="9" t="str">
        <f>'OPEN VRAGEN'!A8</f>
        <v>Zie bijlage 7 Gunningscriteria kwaliteit.</v>
      </c>
      <c r="C6" s="27" t="s">
        <v>41</v>
      </c>
      <c r="D6" s="27"/>
      <c r="F6" s="27" t="s">
        <v>41</v>
      </c>
      <c r="G6" s="27"/>
      <c r="I6" s="27" t="s">
        <v>41</v>
      </c>
      <c r="J6" s="27"/>
    </row>
    <row r="7" spans="1:10" ht="39.75" customHeight="1" x14ac:dyDescent="0.2">
      <c r="A7" s="8" t="str">
        <f>'OPEN VRAGEN'!A9</f>
        <v>Vraag 1.3: Schaalbaarheid, beheer en toekomstbestendigheid</v>
      </c>
      <c r="C7" s="32" t="s">
        <v>1</v>
      </c>
      <c r="D7" s="32"/>
      <c r="F7" s="32" t="s">
        <v>1</v>
      </c>
      <c r="G7" s="32"/>
      <c r="I7" s="32" t="s">
        <v>1</v>
      </c>
      <c r="J7" s="32"/>
    </row>
    <row r="8" spans="1:10" ht="150" customHeight="1" x14ac:dyDescent="0.2">
      <c r="A8" s="9" t="str">
        <f>'OPEN VRAGEN'!A10</f>
        <v>Zie bijlage 7 Gunningscriteria kwaliteit.</v>
      </c>
      <c r="C8" s="27" t="s">
        <v>41</v>
      </c>
      <c r="D8" s="27"/>
      <c r="F8" s="27" t="s">
        <v>41</v>
      </c>
      <c r="G8" s="27"/>
      <c r="I8" s="27" t="s">
        <v>41</v>
      </c>
      <c r="J8" s="27"/>
    </row>
    <row r="9" spans="1:10" ht="27.75" customHeight="1" x14ac:dyDescent="0.2">
      <c r="A9" s="28" t="str">
        <f>'OPEN VRAGEN'!A11</f>
        <v>Gunningscriterium 2: Borging van adoptie &amp; duurzaam gebruik van de oplossing</v>
      </c>
      <c r="B9" s="28"/>
      <c r="C9" s="28"/>
      <c r="D9" s="28"/>
      <c r="E9" s="28"/>
      <c r="F9" s="28"/>
      <c r="G9" s="28"/>
      <c r="H9" s="28"/>
      <c r="I9" s="28"/>
      <c r="J9" s="28"/>
    </row>
    <row r="10" spans="1:10" ht="39.75" customHeight="1" x14ac:dyDescent="0.2">
      <c r="A10" s="8" t="str">
        <f>'OPEN VRAGEN'!A12</f>
        <v>Vraag 2.1: Adoptiestrategie van Inschrijver</v>
      </c>
      <c r="C10" s="32" t="s">
        <v>1</v>
      </c>
      <c r="D10" s="32"/>
      <c r="F10" s="32" t="s">
        <v>1</v>
      </c>
      <c r="G10" s="32"/>
      <c r="I10" s="32" t="s">
        <v>1</v>
      </c>
      <c r="J10" s="32"/>
    </row>
    <row r="11" spans="1:10" ht="150" customHeight="1" x14ac:dyDescent="0.2">
      <c r="A11" s="9" t="str">
        <f>'OPEN VRAGEN'!A13</f>
        <v>Zie bijlage 7 Gunningscriteria kwaliteit.</v>
      </c>
      <c r="C11" s="27" t="s">
        <v>41</v>
      </c>
      <c r="D11" s="27"/>
      <c r="F11" s="27" t="s">
        <v>41</v>
      </c>
      <c r="G11" s="27"/>
      <c r="I11" s="27" t="s">
        <v>41</v>
      </c>
      <c r="J11" s="27"/>
    </row>
    <row r="12" spans="1:10" ht="39.75" customHeight="1" x14ac:dyDescent="0.2">
      <c r="A12" s="8" t="str">
        <f>'OPEN VRAGEN'!A14</f>
        <v>Vraag 2.2: Trainingsaanpak voor gebruikers én functioneel beheerders</v>
      </c>
      <c r="C12" s="32" t="s">
        <v>1</v>
      </c>
      <c r="D12" s="32"/>
      <c r="F12" s="32" t="s">
        <v>1</v>
      </c>
      <c r="G12" s="32"/>
      <c r="I12" s="32" t="s">
        <v>1</v>
      </c>
      <c r="J12" s="32"/>
    </row>
    <row r="13" spans="1:10" ht="150" customHeight="1" x14ac:dyDescent="0.2">
      <c r="A13" s="9" t="str">
        <f>'OPEN VRAGEN'!A15</f>
        <v>Zie bijlage 7 Gunningscriteria kwaliteit.</v>
      </c>
      <c r="C13" s="27" t="s">
        <v>41</v>
      </c>
      <c r="D13" s="27"/>
      <c r="F13" s="27" t="s">
        <v>41</v>
      </c>
      <c r="G13" s="27"/>
      <c r="I13" s="27" t="s">
        <v>41</v>
      </c>
      <c r="J13" s="27"/>
    </row>
    <row r="14" spans="1:10" ht="39.75" customHeight="1" x14ac:dyDescent="0.2">
      <c r="A14" s="8" t="str">
        <f>'OPEN VRAGEN'!A16</f>
        <v>Vraag 2.3: Borging zelfstandigheid beheerorganisatie</v>
      </c>
      <c r="C14" s="32" t="s">
        <v>1</v>
      </c>
      <c r="D14" s="32"/>
      <c r="F14" s="32" t="s">
        <v>1</v>
      </c>
      <c r="G14" s="32"/>
      <c r="I14" s="32" t="s">
        <v>1</v>
      </c>
      <c r="J14" s="32"/>
    </row>
    <row r="15" spans="1:10" ht="150" customHeight="1" x14ac:dyDescent="0.2">
      <c r="A15" s="9" t="str">
        <f>'OPEN VRAGEN'!A17</f>
        <v>Zie bijlage 7 Gunningscriteria kwaliteit.</v>
      </c>
      <c r="C15" s="27" t="s">
        <v>41</v>
      </c>
      <c r="D15" s="27"/>
      <c r="F15" s="27" t="s">
        <v>41</v>
      </c>
      <c r="G15" s="27"/>
      <c r="I15" s="27" t="s">
        <v>41</v>
      </c>
      <c r="J15" s="27"/>
    </row>
    <row r="16" spans="1:10" ht="39.75" customHeight="1" x14ac:dyDescent="0.2">
      <c r="A16" s="8" t="str">
        <f>'OPEN VRAGEN'!A18</f>
        <v>Vraag 2.4: Monitoring &amp; continu verbeteren</v>
      </c>
      <c r="C16" s="32" t="s">
        <v>1</v>
      </c>
      <c r="D16" s="32"/>
      <c r="F16" s="32" t="s">
        <v>1</v>
      </c>
      <c r="G16" s="32"/>
      <c r="I16" s="32" t="s">
        <v>1</v>
      </c>
      <c r="J16" s="32"/>
    </row>
    <row r="17" spans="1:10" ht="150" customHeight="1" x14ac:dyDescent="0.2">
      <c r="A17" s="9" t="str">
        <f>'OPEN VRAGEN'!A19</f>
        <v>Zie bijlage 7 Gunningscriteria kwaliteit.</v>
      </c>
      <c r="C17" s="27" t="s">
        <v>41</v>
      </c>
      <c r="D17" s="27"/>
      <c r="F17" s="27" t="s">
        <v>41</v>
      </c>
      <c r="G17" s="27"/>
      <c r="I17" s="27" t="s">
        <v>41</v>
      </c>
      <c r="J17" s="27"/>
    </row>
    <row r="18" spans="1:10" ht="27.75" customHeight="1" x14ac:dyDescent="0.2">
      <c r="A18" s="28" t="str">
        <f>'OPEN VRAGEN'!A20</f>
        <v>Gunningscriterium 3: Casus: Ontwikkeling dashboards en rapportages</v>
      </c>
      <c r="B18" s="28"/>
      <c r="C18" s="28"/>
      <c r="D18" s="28"/>
      <c r="E18" s="28"/>
      <c r="F18" s="28"/>
      <c r="G18" s="28"/>
      <c r="H18" s="28"/>
      <c r="I18" s="28"/>
      <c r="J18" s="28"/>
    </row>
    <row r="19" spans="1:10" ht="39.75" customHeight="1" x14ac:dyDescent="0.2">
      <c r="A19" s="8" t="str">
        <f>'OPEN VRAGEN'!A21</f>
        <v>Vraag 3.1: Gefaseerde aanpak</v>
      </c>
      <c r="C19" s="35" t="s">
        <v>42</v>
      </c>
      <c r="D19" s="35"/>
      <c r="F19" s="35" t="s">
        <v>42</v>
      </c>
      <c r="G19" s="35"/>
      <c r="I19" s="35" t="s">
        <v>42</v>
      </c>
      <c r="J19" s="35"/>
    </row>
    <row r="20" spans="1:10" ht="150" customHeight="1" x14ac:dyDescent="0.2">
      <c r="A20" s="9" t="str">
        <f>'OPEN VRAGEN'!A22</f>
        <v>Zie bijlage 7 Gunningscriteria kwaliteit.</v>
      </c>
      <c r="C20" s="34" t="s">
        <v>43</v>
      </c>
      <c r="D20" s="34"/>
      <c r="F20" s="34" t="s">
        <v>43</v>
      </c>
      <c r="G20" s="34"/>
      <c r="I20" s="34" t="s">
        <v>43</v>
      </c>
      <c r="J20" s="34"/>
    </row>
    <row r="21" spans="1:10" ht="39.75" customHeight="1" x14ac:dyDescent="0.2">
      <c r="A21" s="8" t="str">
        <f>'OPEN VRAGEN'!A23</f>
        <v>Vraag 3.2: Ontwerpkeuzes op hoofdlijnen</v>
      </c>
      <c r="C21" s="35" t="s">
        <v>42</v>
      </c>
      <c r="D21" s="35"/>
      <c r="F21" s="35" t="s">
        <v>42</v>
      </c>
      <c r="G21" s="35"/>
      <c r="I21" s="35" t="s">
        <v>42</v>
      </c>
      <c r="J21" s="35"/>
    </row>
    <row r="22" spans="1:10" ht="150" customHeight="1" x14ac:dyDescent="0.2">
      <c r="A22" s="9" t="str">
        <f>'OPEN VRAGEN'!A24</f>
        <v>Zie bijlage 7 Gunningscriteria kwaliteit.</v>
      </c>
      <c r="C22" s="34" t="s">
        <v>43</v>
      </c>
      <c r="D22" s="34"/>
      <c r="F22" s="34" t="s">
        <v>43</v>
      </c>
      <c r="G22" s="34"/>
      <c r="I22" s="34" t="s">
        <v>43</v>
      </c>
      <c r="J22" s="34"/>
    </row>
    <row r="23" spans="1:10" ht="39.75" customHeight="1" x14ac:dyDescent="0.2">
      <c r="A23" s="8" t="str">
        <f>'OPEN VRAGEN'!A25</f>
        <v>Vraag 3.3: Vertrouwen in cijfers</v>
      </c>
      <c r="C23" s="35" t="s">
        <v>42</v>
      </c>
      <c r="D23" s="35"/>
      <c r="F23" s="35" t="s">
        <v>42</v>
      </c>
      <c r="G23" s="35"/>
      <c r="I23" s="35" t="s">
        <v>42</v>
      </c>
      <c r="J23" s="35"/>
    </row>
    <row r="24" spans="1:10" ht="150" customHeight="1" x14ac:dyDescent="0.2">
      <c r="A24" s="9" t="str">
        <f>'OPEN VRAGEN'!A26</f>
        <v>Zie bijlage 7 Gunningscriteria kwaliteit.</v>
      </c>
      <c r="C24" s="34" t="s">
        <v>43</v>
      </c>
      <c r="D24" s="34"/>
      <c r="F24" s="34" t="s">
        <v>43</v>
      </c>
      <c r="G24" s="34"/>
      <c r="I24" s="34" t="s">
        <v>43</v>
      </c>
      <c r="J24" s="34"/>
    </row>
    <row r="25" spans="1:10" ht="39.75" customHeight="1" x14ac:dyDescent="0.2">
      <c r="A25" s="8" t="str">
        <f>'OPEN VRAGEN'!A27</f>
        <v>Vraag 3.4: Samenwerking en overdraagbaarheid</v>
      </c>
      <c r="C25" s="35" t="s">
        <v>42</v>
      </c>
      <c r="D25" s="35"/>
      <c r="F25" s="35" t="s">
        <v>42</v>
      </c>
      <c r="G25" s="35"/>
      <c r="I25" s="35" t="s">
        <v>42</v>
      </c>
      <c r="J25" s="35"/>
    </row>
    <row r="26" spans="1:10" ht="150" customHeight="1" x14ac:dyDescent="0.2">
      <c r="A26" s="9" t="str">
        <f>'OPEN VRAGEN'!A28</f>
        <v>Zie bijlage 7 Gunningscriteria kwaliteit.</v>
      </c>
      <c r="C26" s="34" t="s">
        <v>43</v>
      </c>
      <c r="D26" s="34"/>
      <c r="F26" s="34" t="s">
        <v>43</v>
      </c>
      <c r="G26" s="34"/>
      <c r="I26" s="34" t="s">
        <v>43</v>
      </c>
      <c r="J26" s="34"/>
    </row>
    <row r="27" spans="1:10" ht="39.75" customHeight="1" x14ac:dyDescent="0.2">
      <c r="A27" s="8" t="str">
        <f>'OPEN VRAGEN'!A29</f>
        <v>Vraag 3.5: Proactieve advieswaarde en ondersteuning van datagedreven werken</v>
      </c>
      <c r="C27" s="35" t="s">
        <v>42</v>
      </c>
      <c r="D27" s="35"/>
      <c r="F27" s="35" t="s">
        <v>42</v>
      </c>
      <c r="G27" s="35"/>
      <c r="I27" s="35" t="s">
        <v>42</v>
      </c>
      <c r="J27" s="35"/>
    </row>
    <row r="28" spans="1:10" ht="150" customHeight="1" x14ac:dyDescent="0.2">
      <c r="A28" s="9" t="str">
        <f>'OPEN VRAGEN'!A30</f>
        <v>Zie bijlage 7 Gunningscriteria kwaliteit.</v>
      </c>
      <c r="C28" s="34" t="s">
        <v>43</v>
      </c>
      <c r="D28" s="34"/>
      <c r="F28" s="34" t="s">
        <v>43</v>
      </c>
      <c r="G28" s="34"/>
      <c r="I28" s="34" t="s">
        <v>43</v>
      </c>
      <c r="J28" s="34"/>
    </row>
    <row r="29" spans="1:10" ht="27.75" customHeight="1" x14ac:dyDescent="0.2">
      <c r="A29" s="28" t="str">
        <f>'OPEN VRAGEN'!A31</f>
        <v>Gunningscriterium 4: Teamsamenstelling, continuïteit en samenwerking</v>
      </c>
      <c r="B29" s="28"/>
      <c r="C29" s="28"/>
      <c r="D29" s="28"/>
      <c r="E29" s="28"/>
      <c r="F29" s="28"/>
      <c r="G29" s="28"/>
      <c r="H29" s="28"/>
      <c r="I29" s="28"/>
      <c r="J29" s="28"/>
    </row>
    <row r="30" spans="1:10" ht="39.75" customHeight="1" x14ac:dyDescent="0.2">
      <c r="A30" s="8" t="str">
        <f>'OPEN VRAGEN'!A32</f>
        <v>Vraag 4.1: Teamsamenstelling, inzetbaarheid en capaciteit</v>
      </c>
      <c r="C30" s="32" t="s">
        <v>1</v>
      </c>
      <c r="D30" s="32"/>
      <c r="F30" s="32" t="s">
        <v>1</v>
      </c>
      <c r="G30" s="32"/>
      <c r="I30" s="32" t="s">
        <v>1</v>
      </c>
      <c r="J30" s="32"/>
    </row>
    <row r="31" spans="1:10" ht="150" customHeight="1" x14ac:dyDescent="0.2">
      <c r="A31" s="9" t="str">
        <f>'OPEN VRAGEN'!A33</f>
        <v>Zie bijlage 7 Gunningscriteria kwaliteit.</v>
      </c>
      <c r="C31" s="27" t="s">
        <v>41</v>
      </c>
      <c r="D31" s="27"/>
      <c r="F31" s="27" t="s">
        <v>41</v>
      </c>
      <c r="G31" s="27"/>
      <c r="I31" s="27" t="s">
        <v>41</v>
      </c>
      <c r="J31" s="27"/>
    </row>
    <row r="32" spans="1:10" ht="39.75" customHeight="1" x14ac:dyDescent="0.2">
      <c r="A32" s="8" t="str">
        <f>'OPEN VRAGEN'!A34</f>
        <v>Vraag 4.2: Afstemming en samenhang tussen projecten i.r.t. inrichting</v>
      </c>
      <c r="C32" s="32" t="s">
        <v>1</v>
      </c>
      <c r="D32" s="32"/>
      <c r="F32" s="32" t="s">
        <v>1</v>
      </c>
      <c r="G32" s="32"/>
      <c r="I32" s="32" t="s">
        <v>1</v>
      </c>
      <c r="J32" s="32"/>
    </row>
    <row r="33" spans="1:10" ht="150" customHeight="1" x14ac:dyDescent="0.2">
      <c r="A33" s="9" t="str">
        <f>'OPEN VRAGEN'!A35</f>
        <v>Zie bijlage 7 Gunningscriteria kwaliteit.</v>
      </c>
      <c r="C33" s="27" t="s">
        <v>41</v>
      </c>
      <c r="D33" s="27"/>
      <c r="F33" s="27" t="s">
        <v>41</v>
      </c>
      <c r="G33" s="27"/>
      <c r="I33" s="27" t="s">
        <v>41</v>
      </c>
      <c r="J33" s="27"/>
    </row>
    <row r="34" spans="1:10" ht="39.75" customHeight="1" x14ac:dyDescent="0.2">
      <c r="A34" s="8" t="str">
        <f>'OPEN VRAGEN'!A36</f>
        <v>Vraag 4.3: Ondersteuning na oplevering</v>
      </c>
      <c r="C34" s="32" t="s">
        <v>1</v>
      </c>
      <c r="D34" s="32"/>
      <c r="F34" s="32" t="s">
        <v>1</v>
      </c>
      <c r="G34" s="32"/>
      <c r="I34" s="32" t="s">
        <v>1</v>
      </c>
      <c r="J34" s="32"/>
    </row>
    <row r="35" spans="1:10" ht="150" customHeight="1" x14ac:dyDescent="0.2">
      <c r="A35" s="9" t="str">
        <f>'OPEN VRAGEN'!A37</f>
        <v>Zie bijlage 7 Gunningscriteria kwaliteit.</v>
      </c>
      <c r="C35" s="27" t="s">
        <v>41</v>
      </c>
      <c r="D35" s="27"/>
      <c r="F35" s="27" t="s">
        <v>41</v>
      </c>
      <c r="G35" s="27"/>
      <c r="I35" s="27" t="s">
        <v>41</v>
      </c>
      <c r="J35" s="27"/>
    </row>
    <row r="36" spans="1:10" ht="39.75" customHeight="1" x14ac:dyDescent="0.2">
      <c r="A36" s="8" t="str">
        <f>'OPEN VRAGEN'!A38</f>
        <v>Vraag 4.4: Kennisontwikkeling en kennisdeling</v>
      </c>
      <c r="C36" s="32" t="s">
        <v>1</v>
      </c>
      <c r="D36" s="32"/>
      <c r="F36" s="32" t="s">
        <v>1</v>
      </c>
      <c r="G36" s="32"/>
      <c r="I36" s="32" t="s">
        <v>1</v>
      </c>
      <c r="J36" s="32"/>
    </row>
    <row r="37" spans="1:10" ht="150" customHeight="1" x14ac:dyDescent="0.2">
      <c r="A37" s="9" t="str">
        <f>'OPEN VRAGEN'!A39</f>
        <v>Zie bijlage 7 Gunningscriteria kwaliteit.</v>
      </c>
      <c r="C37" s="27" t="s">
        <v>41</v>
      </c>
      <c r="D37" s="27"/>
      <c r="F37" s="27" t="s">
        <v>41</v>
      </c>
      <c r="G37" s="27"/>
      <c r="I37" s="27" t="s">
        <v>41</v>
      </c>
      <c r="J37" s="27"/>
    </row>
    <row r="38" spans="1:10" ht="27.75" customHeight="1" x14ac:dyDescent="0.2">
      <c r="A38" s="28" t="str">
        <f>'OPEN VRAGEN'!A40</f>
        <v>Gunningscriterium 5: Strategisch partnerschap</v>
      </c>
      <c r="B38" s="28"/>
      <c r="C38" s="28"/>
      <c r="D38" s="28"/>
      <c r="E38" s="28"/>
      <c r="F38" s="28"/>
      <c r="G38" s="28"/>
      <c r="H38" s="28"/>
      <c r="I38" s="28"/>
      <c r="J38" s="28"/>
    </row>
    <row r="39" spans="1:10" ht="39.75" customHeight="1" x14ac:dyDescent="0.2">
      <c r="A39" s="8" t="str">
        <f>'OPEN VRAGEN'!A41</f>
        <v>Vraag 5.1: Rol als strategisch partner</v>
      </c>
      <c r="C39" s="32" t="s">
        <v>1</v>
      </c>
      <c r="D39" s="32"/>
      <c r="F39" s="32" t="s">
        <v>1</v>
      </c>
      <c r="G39" s="32"/>
      <c r="I39" s="32" t="s">
        <v>1</v>
      </c>
      <c r="J39" s="32"/>
    </row>
    <row r="40" spans="1:10" ht="150" customHeight="1" x14ac:dyDescent="0.2">
      <c r="A40" s="9" t="str">
        <f>'OPEN VRAGEN'!A42</f>
        <v>Zie bijlage 7 Gunningscriteria kwaliteit.</v>
      </c>
      <c r="C40" s="27" t="s">
        <v>41</v>
      </c>
      <c r="D40" s="27"/>
      <c r="F40" s="27" t="s">
        <v>41</v>
      </c>
      <c r="G40" s="27"/>
      <c r="I40" s="27" t="s">
        <v>41</v>
      </c>
      <c r="J40" s="27"/>
    </row>
    <row r="41" spans="1:10" ht="19.5" customHeight="1" x14ac:dyDescent="0.2">
      <c r="A41" s="33"/>
      <c r="B41" s="33"/>
      <c r="C41" s="33"/>
      <c r="D41" s="33"/>
      <c r="E41" s="33"/>
      <c r="F41" s="33"/>
      <c r="G41" s="33"/>
      <c r="H41" s="33"/>
      <c r="I41" s="33"/>
      <c r="J41" s="33"/>
    </row>
  </sheetData>
  <sheetProtection algorithmName="SHA-512" hashValue="QuQidJ3CFYsD9/XaR+JSkyO9/fsh1Vs9iJjj+S/OxWdNfkceuXHb33uNTmDYCf0KQ7+PV8rWyEcMQxinZPD+EA==" saltValue="TQHfKNj4hPrkzc6K1eVIbw==" spinCount="100000" sheet="1" formatColumns="0" formatRows="0"/>
  <mergeCells count="111">
    <mergeCell ref="C1:D1"/>
    <mergeCell ref="F1:G1"/>
    <mergeCell ref="I1:J1"/>
    <mergeCell ref="A2:J2"/>
    <mergeCell ref="C3:D3"/>
    <mergeCell ref="F3:G3"/>
    <mergeCell ref="I3:J3"/>
    <mergeCell ref="C4:D4"/>
    <mergeCell ref="F4:G4"/>
    <mergeCell ref="I4:J4"/>
    <mergeCell ref="C5:D5"/>
    <mergeCell ref="F5:G5"/>
    <mergeCell ref="I5:J5"/>
    <mergeCell ref="C6:D6"/>
    <mergeCell ref="F6:G6"/>
    <mergeCell ref="I6:J6"/>
    <mergeCell ref="C7:D7"/>
    <mergeCell ref="F7:G7"/>
    <mergeCell ref="I7:J7"/>
    <mergeCell ref="C8:D8"/>
    <mergeCell ref="F8:G8"/>
    <mergeCell ref="I8:J8"/>
    <mergeCell ref="A9:J9"/>
    <mergeCell ref="C10:D10"/>
    <mergeCell ref="F10:G10"/>
    <mergeCell ref="I10:J10"/>
    <mergeCell ref="C11:D11"/>
    <mergeCell ref="F11:G11"/>
    <mergeCell ref="I11:J11"/>
    <mergeCell ref="C12:D12"/>
    <mergeCell ref="F12:G12"/>
    <mergeCell ref="I12:J12"/>
    <mergeCell ref="C13:D13"/>
    <mergeCell ref="F13:G13"/>
    <mergeCell ref="I13:J13"/>
    <mergeCell ref="C14:D14"/>
    <mergeCell ref="F14:G14"/>
    <mergeCell ref="I14:J14"/>
    <mergeCell ref="C15:D15"/>
    <mergeCell ref="F15:G15"/>
    <mergeCell ref="I15:J15"/>
    <mergeCell ref="C16:D16"/>
    <mergeCell ref="F16:G16"/>
    <mergeCell ref="I16:J16"/>
    <mergeCell ref="C17:D17"/>
    <mergeCell ref="F17:G17"/>
    <mergeCell ref="I17:J17"/>
    <mergeCell ref="A18:J18"/>
    <mergeCell ref="C19:D19"/>
    <mergeCell ref="F19:G19"/>
    <mergeCell ref="I19:J19"/>
    <mergeCell ref="C20:D20"/>
    <mergeCell ref="F20:G20"/>
    <mergeCell ref="I20:J20"/>
    <mergeCell ref="C21:D21"/>
    <mergeCell ref="F21:G21"/>
    <mergeCell ref="I21:J21"/>
    <mergeCell ref="C22:D22"/>
    <mergeCell ref="F22:G22"/>
    <mergeCell ref="I22:J22"/>
    <mergeCell ref="C23:D23"/>
    <mergeCell ref="F23:G23"/>
    <mergeCell ref="I23:J23"/>
    <mergeCell ref="C24:D24"/>
    <mergeCell ref="F24:G24"/>
    <mergeCell ref="I24:J24"/>
    <mergeCell ref="C25:D25"/>
    <mergeCell ref="F25:G25"/>
    <mergeCell ref="I25:J25"/>
    <mergeCell ref="C26:D26"/>
    <mergeCell ref="F26:G26"/>
    <mergeCell ref="I26:J26"/>
    <mergeCell ref="C27:D27"/>
    <mergeCell ref="F27:G27"/>
    <mergeCell ref="I27:J27"/>
    <mergeCell ref="C28:D28"/>
    <mergeCell ref="F28:G28"/>
    <mergeCell ref="I28:J28"/>
    <mergeCell ref="A29:J29"/>
    <mergeCell ref="C30:D30"/>
    <mergeCell ref="F30:G30"/>
    <mergeCell ref="I30:J30"/>
    <mergeCell ref="C31:D31"/>
    <mergeCell ref="F31:G31"/>
    <mergeCell ref="I31:J31"/>
    <mergeCell ref="C32:D32"/>
    <mergeCell ref="F32:G32"/>
    <mergeCell ref="I32:J32"/>
    <mergeCell ref="C33:D33"/>
    <mergeCell ref="F33:G33"/>
    <mergeCell ref="I33:J33"/>
    <mergeCell ref="C34:D34"/>
    <mergeCell ref="F34:G34"/>
    <mergeCell ref="I34:J34"/>
    <mergeCell ref="A38:J38"/>
    <mergeCell ref="C39:D39"/>
    <mergeCell ref="F39:G39"/>
    <mergeCell ref="I39:J39"/>
    <mergeCell ref="C40:D40"/>
    <mergeCell ref="F40:G40"/>
    <mergeCell ref="I40:J40"/>
    <mergeCell ref="A41:J41"/>
    <mergeCell ref="C35:D35"/>
    <mergeCell ref="F35:G35"/>
    <mergeCell ref="I35:J35"/>
    <mergeCell ref="C36:D36"/>
    <mergeCell ref="F36:G36"/>
    <mergeCell ref="I36:J36"/>
    <mergeCell ref="C37:D37"/>
    <mergeCell ref="F37:G37"/>
    <mergeCell ref="I37:J37"/>
  </mergeCells>
  <dataValidations count="1">
    <dataValidation type="list" allowBlank="1" sqref="C3 F3 I3 C5 F5 I5 C7 F7 I7 C10 F10 I10 C12 F12 I12 C14 F14 I14 C16 F16 I16 C30 F30 I30 C32 F32 I32 C34 F34 I34 C36 F36 I36 C39 F39 I39" xr:uid="{00000000-0002-0000-0400-000000000000}">
      <formula1>SCORE</formula1>
      <formula2>0</formula2>
    </dataValidation>
  </dataValidations>
  <pageMargins left="0.75" right="0.75" top="1" bottom="1" header="0.511811023622047" footer="0.5"/>
  <pageSetup paperSize="9" fitToHeight="0" orientation="landscape" horizontalDpi="300" verticalDpi="300"/>
  <headerFooter>
    <oddFooter>&amp;C&amp;8 Bijlage 11 Beoordelingsformulier kwaliteit – TC26MD – concept BiC</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41"/>
  <sheetViews>
    <sheetView showGridLines="0" zoomScaleNormal="100" workbookViewId="0">
      <pane xSplit="1" ySplit="1" topLeftCell="B2" activePane="bottomRight" state="frozen"/>
      <selection pane="topRight" activeCell="B1" sqref="B1"/>
      <selection pane="bottomLeft" activeCell="A2" sqref="A2"/>
      <selection pane="bottomRight" activeCell="C7" sqref="C7"/>
    </sheetView>
  </sheetViews>
  <sheetFormatPr baseColWidth="10" defaultColWidth="8.6640625" defaultRowHeight="15" x14ac:dyDescent="0.2"/>
  <cols>
    <col min="1" max="1" width="95" customWidth="1"/>
    <col min="2" max="2" width="2.83203125" customWidth="1"/>
    <col min="3" max="3" width="40.83203125" customWidth="1"/>
    <col min="4" max="4" width="3.83203125" customWidth="1"/>
    <col min="5" max="5" width="2.83203125" customWidth="1"/>
    <col min="6" max="6" width="40.83203125" customWidth="1"/>
    <col min="7" max="7" width="3.83203125" customWidth="1"/>
    <col min="8" max="8" width="2.83203125" customWidth="1"/>
    <col min="9" max="9" width="40.83203125" customWidth="1"/>
    <col min="10" max="10" width="3.83203125" customWidth="1"/>
  </cols>
  <sheetData>
    <row r="1" spans="1:10" ht="49.5" customHeight="1" x14ac:dyDescent="0.2">
      <c r="A1" s="7" t="s">
        <v>47</v>
      </c>
      <c r="C1" s="36" t="s">
        <v>38</v>
      </c>
      <c r="D1" s="36"/>
      <c r="F1" s="36" t="s">
        <v>39</v>
      </c>
      <c r="G1" s="36"/>
      <c r="I1" s="36" t="s">
        <v>40</v>
      </c>
      <c r="J1" s="36"/>
    </row>
    <row r="2" spans="1:10" ht="27.75" customHeight="1" x14ac:dyDescent="0.2">
      <c r="A2" s="28" t="str">
        <f>'OPEN VRAGEN'!A4</f>
        <v xml:space="preserve">Gunningscriterium 1: Casus LLO – Inrichten van het offerte- en calculatieproces </v>
      </c>
      <c r="B2" s="28"/>
      <c r="C2" s="28"/>
      <c r="D2" s="28"/>
      <c r="E2" s="28"/>
      <c r="F2" s="28"/>
      <c r="G2" s="28"/>
      <c r="H2" s="28"/>
      <c r="I2" s="28"/>
      <c r="J2" s="28"/>
    </row>
    <row r="3" spans="1:10" ht="39.75" customHeight="1" x14ac:dyDescent="0.2">
      <c r="A3" s="8" t="str">
        <f>'OPEN VRAGEN'!A5</f>
        <v>Vraag 1.1: Procesinrichting</v>
      </c>
      <c r="C3" s="32" t="s">
        <v>1</v>
      </c>
      <c r="D3" s="32"/>
      <c r="F3" s="32" t="s">
        <v>1</v>
      </c>
      <c r="G3" s="32"/>
      <c r="I3" s="32" t="s">
        <v>1</v>
      </c>
      <c r="J3" s="32"/>
    </row>
    <row r="4" spans="1:10" ht="150" customHeight="1" x14ac:dyDescent="0.2">
      <c r="A4" s="9" t="str">
        <f>'OPEN VRAGEN'!A6</f>
        <v>Zie bijlage 7 Gunningscriteria kwaliteit.</v>
      </c>
      <c r="C4" s="27" t="s">
        <v>41</v>
      </c>
      <c r="D4" s="27"/>
      <c r="F4" s="27" t="s">
        <v>41</v>
      </c>
      <c r="G4" s="27"/>
      <c r="I4" s="27" t="s">
        <v>41</v>
      </c>
      <c r="J4" s="27"/>
    </row>
    <row r="5" spans="1:10" ht="39.75" customHeight="1" x14ac:dyDescent="0.2">
      <c r="A5" s="8" t="str">
        <f>'OPEN VRAGEN'!A7</f>
        <v>Vraag 1.2: Koppelingen en datastromen</v>
      </c>
      <c r="C5" s="32" t="s">
        <v>1</v>
      </c>
      <c r="D5" s="32"/>
      <c r="F5" s="32" t="s">
        <v>1</v>
      </c>
      <c r="G5" s="32"/>
      <c r="I5" s="32" t="s">
        <v>1</v>
      </c>
      <c r="J5" s="32"/>
    </row>
    <row r="6" spans="1:10" ht="150" customHeight="1" x14ac:dyDescent="0.2">
      <c r="A6" s="9" t="str">
        <f>'OPEN VRAGEN'!A8</f>
        <v>Zie bijlage 7 Gunningscriteria kwaliteit.</v>
      </c>
      <c r="C6" s="27" t="s">
        <v>41</v>
      </c>
      <c r="D6" s="27"/>
      <c r="F6" s="27" t="s">
        <v>41</v>
      </c>
      <c r="G6" s="27"/>
      <c r="I6" s="27" t="s">
        <v>41</v>
      </c>
      <c r="J6" s="27"/>
    </row>
    <row r="7" spans="1:10" ht="39.75" customHeight="1" x14ac:dyDescent="0.2">
      <c r="A7" s="8" t="str">
        <f>'OPEN VRAGEN'!A9</f>
        <v>Vraag 1.3: Schaalbaarheid, beheer en toekomstbestendigheid</v>
      </c>
      <c r="C7" s="32" t="s">
        <v>1</v>
      </c>
      <c r="D7" s="32"/>
      <c r="F7" s="32" t="s">
        <v>1</v>
      </c>
      <c r="G7" s="32"/>
      <c r="I7" s="32" t="s">
        <v>1</v>
      </c>
      <c r="J7" s="32"/>
    </row>
    <row r="8" spans="1:10" ht="150" customHeight="1" x14ac:dyDescent="0.2">
      <c r="A8" s="9" t="str">
        <f>'OPEN VRAGEN'!A10</f>
        <v>Zie bijlage 7 Gunningscriteria kwaliteit.</v>
      </c>
      <c r="C8" s="27" t="s">
        <v>41</v>
      </c>
      <c r="D8" s="27"/>
      <c r="F8" s="27" t="s">
        <v>41</v>
      </c>
      <c r="G8" s="27"/>
      <c r="I8" s="27" t="s">
        <v>41</v>
      </c>
      <c r="J8" s="27"/>
    </row>
    <row r="9" spans="1:10" ht="27.75" customHeight="1" x14ac:dyDescent="0.2">
      <c r="A9" s="28" t="str">
        <f>'OPEN VRAGEN'!A11</f>
        <v>Gunningscriterium 2: Borging van adoptie &amp; duurzaam gebruik van de oplossing</v>
      </c>
      <c r="B9" s="28"/>
      <c r="C9" s="28"/>
      <c r="D9" s="28"/>
      <c r="E9" s="28"/>
      <c r="F9" s="28"/>
      <c r="G9" s="28"/>
      <c r="H9" s="28"/>
      <c r="I9" s="28"/>
      <c r="J9" s="28"/>
    </row>
    <row r="10" spans="1:10" ht="39.75" customHeight="1" x14ac:dyDescent="0.2">
      <c r="A10" s="8" t="str">
        <f>'OPEN VRAGEN'!A12</f>
        <v>Vraag 2.1: Adoptiestrategie van Inschrijver</v>
      </c>
      <c r="C10" s="32" t="s">
        <v>1</v>
      </c>
      <c r="D10" s="32"/>
      <c r="F10" s="32" t="s">
        <v>1</v>
      </c>
      <c r="G10" s="32"/>
      <c r="I10" s="32" t="s">
        <v>1</v>
      </c>
      <c r="J10" s="32"/>
    </row>
    <row r="11" spans="1:10" ht="150" customHeight="1" x14ac:dyDescent="0.2">
      <c r="A11" s="9" t="str">
        <f>'OPEN VRAGEN'!A13</f>
        <v>Zie bijlage 7 Gunningscriteria kwaliteit.</v>
      </c>
      <c r="C11" s="27" t="s">
        <v>41</v>
      </c>
      <c r="D11" s="27"/>
      <c r="F11" s="27" t="s">
        <v>41</v>
      </c>
      <c r="G11" s="27"/>
      <c r="I11" s="27" t="s">
        <v>41</v>
      </c>
      <c r="J11" s="27"/>
    </row>
    <row r="12" spans="1:10" ht="39.75" customHeight="1" x14ac:dyDescent="0.2">
      <c r="A12" s="8" t="str">
        <f>'OPEN VRAGEN'!A14</f>
        <v>Vraag 2.2: Trainingsaanpak voor gebruikers én functioneel beheerders</v>
      </c>
      <c r="C12" s="32" t="s">
        <v>1</v>
      </c>
      <c r="D12" s="32"/>
      <c r="F12" s="32" t="s">
        <v>1</v>
      </c>
      <c r="G12" s="32"/>
      <c r="I12" s="32" t="s">
        <v>1</v>
      </c>
      <c r="J12" s="32"/>
    </row>
    <row r="13" spans="1:10" ht="150" customHeight="1" x14ac:dyDescent="0.2">
      <c r="A13" s="9" t="str">
        <f>'OPEN VRAGEN'!A15</f>
        <v>Zie bijlage 7 Gunningscriteria kwaliteit.</v>
      </c>
      <c r="C13" s="27" t="s">
        <v>41</v>
      </c>
      <c r="D13" s="27"/>
      <c r="F13" s="27" t="s">
        <v>41</v>
      </c>
      <c r="G13" s="27"/>
      <c r="I13" s="27" t="s">
        <v>41</v>
      </c>
      <c r="J13" s="27"/>
    </row>
    <row r="14" spans="1:10" ht="39.75" customHeight="1" x14ac:dyDescent="0.2">
      <c r="A14" s="8" t="str">
        <f>'OPEN VRAGEN'!A16</f>
        <v>Vraag 2.3: Borging zelfstandigheid beheerorganisatie</v>
      </c>
      <c r="C14" s="32" t="s">
        <v>1</v>
      </c>
      <c r="D14" s="32"/>
      <c r="F14" s="32" t="s">
        <v>1</v>
      </c>
      <c r="G14" s="32"/>
      <c r="I14" s="32" t="s">
        <v>1</v>
      </c>
      <c r="J14" s="32"/>
    </row>
    <row r="15" spans="1:10" ht="150" customHeight="1" x14ac:dyDescent="0.2">
      <c r="A15" s="9" t="str">
        <f>'OPEN VRAGEN'!A17</f>
        <v>Zie bijlage 7 Gunningscriteria kwaliteit.</v>
      </c>
      <c r="C15" s="27" t="s">
        <v>41</v>
      </c>
      <c r="D15" s="27"/>
      <c r="F15" s="27" t="s">
        <v>41</v>
      </c>
      <c r="G15" s="27"/>
      <c r="I15" s="27" t="s">
        <v>41</v>
      </c>
      <c r="J15" s="27"/>
    </row>
    <row r="16" spans="1:10" ht="39.75" customHeight="1" x14ac:dyDescent="0.2">
      <c r="A16" s="8" t="str">
        <f>'OPEN VRAGEN'!A18</f>
        <v>Vraag 2.4: Monitoring &amp; continu verbeteren</v>
      </c>
      <c r="C16" s="32" t="s">
        <v>1</v>
      </c>
      <c r="D16" s="32"/>
      <c r="F16" s="32" t="s">
        <v>1</v>
      </c>
      <c r="G16" s="32"/>
      <c r="I16" s="32" t="s">
        <v>1</v>
      </c>
      <c r="J16" s="32"/>
    </row>
    <row r="17" spans="1:10" ht="150" customHeight="1" x14ac:dyDescent="0.2">
      <c r="A17" s="9" t="str">
        <f>'OPEN VRAGEN'!A19</f>
        <v>Zie bijlage 7 Gunningscriteria kwaliteit.</v>
      </c>
      <c r="C17" s="27" t="s">
        <v>41</v>
      </c>
      <c r="D17" s="27"/>
      <c r="F17" s="27" t="s">
        <v>41</v>
      </c>
      <c r="G17" s="27"/>
      <c r="I17" s="27" t="s">
        <v>41</v>
      </c>
      <c r="J17" s="27"/>
    </row>
    <row r="18" spans="1:10" ht="27.75" customHeight="1" x14ac:dyDescent="0.2">
      <c r="A18" s="28" t="str">
        <f>'OPEN VRAGEN'!A20</f>
        <v>Gunningscriterium 3: Casus: Ontwikkeling dashboards en rapportages</v>
      </c>
      <c r="B18" s="28"/>
      <c r="C18" s="28"/>
      <c r="D18" s="28"/>
      <c r="E18" s="28"/>
      <c r="F18" s="28"/>
      <c r="G18" s="28"/>
      <c r="H18" s="28"/>
      <c r="I18" s="28"/>
      <c r="J18" s="28"/>
    </row>
    <row r="19" spans="1:10" ht="39.75" customHeight="1" x14ac:dyDescent="0.2">
      <c r="A19" s="8" t="str">
        <f>'OPEN VRAGEN'!A21</f>
        <v>Vraag 3.1: Gefaseerde aanpak</v>
      </c>
      <c r="C19" s="35" t="s">
        <v>42</v>
      </c>
      <c r="D19" s="35"/>
      <c r="F19" s="35" t="s">
        <v>42</v>
      </c>
      <c r="G19" s="35"/>
      <c r="I19" s="35" t="s">
        <v>42</v>
      </c>
      <c r="J19" s="35"/>
    </row>
    <row r="20" spans="1:10" ht="150" customHeight="1" x14ac:dyDescent="0.2">
      <c r="A20" s="9" t="str">
        <f>'OPEN VRAGEN'!A22</f>
        <v>Zie bijlage 7 Gunningscriteria kwaliteit.</v>
      </c>
      <c r="C20" s="34" t="s">
        <v>43</v>
      </c>
      <c r="D20" s="34"/>
      <c r="F20" s="34" t="s">
        <v>43</v>
      </c>
      <c r="G20" s="34"/>
      <c r="I20" s="34" t="s">
        <v>43</v>
      </c>
      <c r="J20" s="34"/>
    </row>
    <row r="21" spans="1:10" ht="39.75" customHeight="1" x14ac:dyDescent="0.2">
      <c r="A21" s="8" t="str">
        <f>'OPEN VRAGEN'!A23</f>
        <v>Vraag 3.2: Ontwerpkeuzes op hoofdlijnen</v>
      </c>
      <c r="C21" s="35" t="s">
        <v>42</v>
      </c>
      <c r="D21" s="35"/>
      <c r="F21" s="35" t="s">
        <v>42</v>
      </c>
      <c r="G21" s="35"/>
      <c r="I21" s="35" t="s">
        <v>42</v>
      </c>
      <c r="J21" s="35"/>
    </row>
    <row r="22" spans="1:10" ht="150" customHeight="1" x14ac:dyDescent="0.2">
      <c r="A22" s="9" t="str">
        <f>'OPEN VRAGEN'!A24</f>
        <v>Zie bijlage 7 Gunningscriteria kwaliteit.</v>
      </c>
      <c r="C22" s="34" t="s">
        <v>43</v>
      </c>
      <c r="D22" s="34"/>
      <c r="F22" s="34" t="s">
        <v>43</v>
      </c>
      <c r="G22" s="34"/>
      <c r="I22" s="34" t="s">
        <v>43</v>
      </c>
      <c r="J22" s="34"/>
    </row>
    <row r="23" spans="1:10" ht="39.75" customHeight="1" x14ac:dyDescent="0.2">
      <c r="A23" s="8" t="str">
        <f>'OPEN VRAGEN'!A25</f>
        <v>Vraag 3.3: Vertrouwen in cijfers</v>
      </c>
      <c r="C23" s="35" t="s">
        <v>42</v>
      </c>
      <c r="D23" s="35"/>
      <c r="F23" s="35" t="s">
        <v>42</v>
      </c>
      <c r="G23" s="35"/>
      <c r="I23" s="35" t="s">
        <v>42</v>
      </c>
      <c r="J23" s="35"/>
    </row>
    <row r="24" spans="1:10" ht="150" customHeight="1" x14ac:dyDescent="0.2">
      <c r="A24" s="9" t="str">
        <f>'OPEN VRAGEN'!A26</f>
        <v>Zie bijlage 7 Gunningscriteria kwaliteit.</v>
      </c>
      <c r="C24" s="34" t="s">
        <v>43</v>
      </c>
      <c r="D24" s="34"/>
      <c r="F24" s="34" t="s">
        <v>43</v>
      </c>
      <c r="G24" s="34"/>
      <c r="I24" s="34" t="s">
        <v>43</v>
      </c>
      <c r="J24" s="34"/>
    </row>
    <row r="25" spans="1:10" ht="39.75" customHeight="1" x14ac:dyDescent="0.2">
      <c r="A25" s="8" t="str">
        <f>'OPEN VRAGEN'!A27</f>
        <v>Vraag 3.4: Samenwerking en overdraagbaarheid</v>
      </c>
      <c r="C25" s="35" t="s">
        <v>42</v>
      </c>
      <c r="D25" s="35"/>
      <c r="F25" s="35" t="s">
        <v>42</v>
      </c>
      <c r="G25" s="35"/>
      <c r="I25" s="35" t="s">
        <v>42</v>
      </c>
      <c r="J25" s="35"/>
    </row>
    <row r="26" spans="1:10" ht="150" customHeight="1" x14ac:dyDescent="0.2">
      <c r="A26" s="9" t="str">
        <f>'OPEN VRAGEN'!A28</f>
        <v>Zie bijlage 7 Gunningscriteria kwaliteit.</v>
      </c>
      <c r="C26" s="34" t="s">
        <v>43</v>
      </c>
      <c r="D26" s="34"/>
      <c r="F26" s="34" t="s">
        <v>43</v>
      </c>
      <c r="G26" s="34"/>
      <c r="I26" s="34" t="s">
        <v>43</v>
      </c>
      <c r="J26" s="34"/>
    </row>
    <row r="27" spans="1:10" ht="39.75" customHeight="1" x14ac:dyDescent="0.2">
      <c r="A27" s="8" t="str">
        <f>'OPEN VRAGEN'!A29</f>
        <v>Vraag 3.5: Proactieve advieswaarde en ondersteuning van datagedreven werken</v>
      </c>
      <c r="C27" s="35" t="s">
        <v>42</v>
      </c>
      <c r="D27" s="35"/>
      <c r="F27" s="35" t="s">
        <v>42</v>
      </c>
      <c r="G27" s="35"/>
      <c r="I27" s="35" t="s">
        <v>42</v>
      </c>
      <c r="J27" s="35"/>
    </row>
    <row r="28" spans="1:10" ht="150" customHeight="1" x14ac:dyDescent="0.2">
      <c r="A28" s="9" t="str">
        <f>'OPEN VRAGEN'!A30</f>
        <v>Zie bijlage 7 Gunningscriteria kwaliteit.</v>
      </c>
      <c r="C28" s="34" t="s">
        <v>43</v>
      </c>
      <c r="D28" s="34"/>
      <c r="F28" s="34" t="s">
        <v>43</v>
      </c>
      <c r="G28" s="34"/>
      <c r="I28" s="34" t="s">
        <v>43</v>
      </c>
      <c r="J28" s="34"/>
    </row>
    <row r="29" spans="1:10" ht="27.75" customHeight="1" x14ac:dyDescent="0.2">
      <c r="A29" s="28" t="str">
        <f>'OPEN VRAGEN'!A31</f>
        <v>Gunningscriterium 4: Teamsamenstelling, continuïteit en samenwerking</v>
      </c>
      <c r="B29" s="28"/>
      <c r="C29" s="28"/>
      <c r="D29" s="28"/>
      <c r="E29" s="28"/>
      <c r="F29" s="28"/>
      <c r="G29" s="28"/>
      <c r="H29" s="28"/>
      <c r="I29" s="28"/>
      <c r="J29" s="28"/>
    </row>
    <row r="30" spans="1:10" ht="39.75" customHeight="1" x14ac:dyDescent="0.2">
      <c r="A30" s="8" t="str">
        <f>'OPEN VRAGEN'!A32</f>
        <v>Vraag 4.1: Teamsamenstelling, inzetbaarheid en capaciteit</v>
      </c>
      <c r="C30" s="32" t="s">
        <v>1</v>
      </c>
      <c r="D30" s="32"/>
      <c r="F30" s="32" t="s">
        <v>1</v>
      </c>
      <c r="G30" s="32"/>
      <c r="I30" s="32" t="s">
        <v>1</v>
      </c>
      <c r="J30" s="32"/>
    </row>
    <row r="31" spans="1:10" ht="150" customHeight="1" x14ac:dyDescent="0.2">
      <c r="A31" s="9" t="str">
        <f>'OPEN VRAGEN'!A33</f>
        <v>Zie bijlage 7 Gunningscriteria kwaliteit.</v>
      </c>
      <c r="C31" s="27" t="s">
        <v>41</v>
      </c>
      <c r="D31" s="27"/>
      <c r="F31" s="27" t="s">
        <v>41</v>
      </c>
      <c r="G31" s="27"/>
      <c r="I31" s="27" t="s">
        <v>41</v>
      </c>
      <c r="J31" s="27"/>
    </row>
    <row r="32" spans="1:10" ht="39.75" customHeight="1" x14ac:dyDescent="0.2">
      <c r="A32" s="8" t="str">
        <f>'OPEN VRAGEN'!A34</f>
        <v>Vraag 4.2: Afstemming en samenhang tussen projecten i.r.t. inrichting</v>
      </c>
      <c r="C32" s="32" t="s">
        <v>1</v>
      </c>
      <c r="D32" s="32"/>
      <c r="F32" s="32" t="s">
        <v>1</v>
      </c>
      <c r="G32" s="32"/>
      <c r="I32" s="32" t="s">
        <v>1</v>
      </c>
      <c r="J32" s="32"/>
    </row>
    <row r="33" spans="1:10" ht="150" customHeight="1" x14ac:dyDescent="0.2">
      <c r="A33" s="9" t="str">
        <f>'OPEN VRAGEN'!A35</f>
        <v>Zie bijlage 7 Gunningscriteria kwaliteit.</v>
      </c>
      <c r="C33" s="27" t="s">
        <v>41</v>
      </c>
      <c r="D33" s="27"/>
      <c r="F33" s="27" t="s">
        <v>41</v>
      </c>
      <c r="G33" s="27"/>
      <c r="I33" s="27" t="s">
        <v>41</v>
      </c>
      <c r="J33" s="27"/>
    </row>
    <row r="34" spans="1:10" ht="39.75" customHeight="1" x14ac:dyDescent="0.2">
      <c r="A34" s="8" t="str">
        <f>'OPEN VRAGEN'!A36</f>
        <v>Vraag 4.3: Ondersteuning na oplevering</v>
      </c>
      <c r="C34" s="32" t="s">
        <v>1</v>
      </c>
      <c r="D34" s="32"/>
      <c r="F34" s="32" t="s">
        <v>1</v>
      </c>
      <c r="G34" s="32"/>
      <c r="I34" s="32" t="s">
        <v>1</v>
      </c>
      <c r="J34" s="32"/>
    </row>
    <row r="35" spans="1:10" ht="150" customHeight="1" x14ac:dyDescent="0.2">
      <c r="A35" s="9" t="str">
        <f>'OPEN VRAGEN'!A37</f>
        <v>Zie bijlage 7 Gunningscriteria kwaliteit.</v>
      </c>
      <c r="C35" s="27" t="s">
        <v>41</v>
      </c>
      <c r="D35" s="27"/>
      <c r="F35" s="27" t="s">
        <v>41</v>
      </c>
      <c r="G35" s="27"/>
      <c r="I35" s="27" t="s">
        <v>41</v>
      </c>
      <c r="J35" s="27"/>
    </row>
    <row r="36" spans="1:10" ht="39.75" customHeight="1" x14ac:dyDescent="0.2">
      <c r="A36" s="8" t="str">
        <f>'OPEN VRAGEN'!A38</f>
        <v>Vraag 4.4: Kennisontwikkeling en kennisdeling</v>
      </c>
      <c r="C36" s="32" t="s">
        <v>1</v>
      </c>
      <c r="D36" s="32"/>
      <c r="F36" s="32" t="s">
        <v>1</v>
      </c>
      <c r="G36" s="32"/>
      <c r="I36" s="32" t="s">
        <v>1</v>
      </c>
      <c r="J36" s="32"/>
    </row>
    <row r="37" spans="1:10" ht="150" customHeight="1" x14ac:dyDescent="0.2">
      <c r="A37" s="9" t="str">
        <f>'OPEN VRAGEN'!A39</f>
        <v>Zie bijlage 7 Gunningscriteria kwaliteit.</v>
      </c>
      <c r="C37" s="27" t="s">
        <v>41</v>
      </c>
      <c r="D37" s="27"/>
      <c r="F37" s="27" t="s">
        <v>41</v>
      </c>
      <c r="G37" s="27"/>
      <c r="I37" s="27" t="s">
        <v>41</v>
      </c>
      <c r="J37" s="27"/>
    </row>
    <row r="38" spans="1:10" ht="27.75" customHeight="1" x14ac:dyDescent="0.2">
      <c r="A38" s="28" t="str">
        <f>'OPEN VRAGEN'!A40</f>
        <v>Gunningscriterium 5: Strategisch partnerschap</v>
      </c>
      <c r="B38" s="28"/>
      <c r="C38" s="28"/>
      <c r="D38" s="28"/>
      <c r="E38" s="28"/>
      <c r="F38" s="28"/>
      <c r="G38" s="28"/>
      <c r="H38" s="28"/>
      <c r="I38" s="28"/>
      <c r="J38" s="28"/>
    </row>
    <row r="39" spans="1:10" ht="39.75" customHeight="1" x14ac:dyDescent="0.2">
      <c r="A39" s="8" t="str">
        <f>'OPEN VRAGEN'!A41</f>
        <v>Vraag 5.1: Rol als strategisch partner</v>
      </c>
      <c r="C39" s="32" t="s">
        <v>1</v>
      </c>
      <c r="D39" s="32"/>
      <c r="F39" s="32" t="s">
        <v>1</v>
      </c>
      <c r="G39" s="32"/>
      <c r="I39" s="32" t="s">
        <v>1</v>
      </c>
      <c r="J39" s="32"/>
    </row>
    <row r="40" spans="1:10" ht="150" customHeight="1" x14ac:dyDescent="0.2">
      <c r="A40" s="9" t="str">
        <f>'OPEN VRAGEN'!A42</f>
        <v>Zie bijlage 7 Gunningscriteria kwaliteit.</v>
      </c>
      <c r="C40" s="27" t="s">
        <v>41</v>
      </c>
      <c r="D40" s="27"/>
      <c r="F40" s="27" t="s">
        <v>41</v>
      </c>
      <c r="G40" s="27"/>
      <c r="I40" s="27" t="s">
        <v>41</v>
      </c>
      <c r="J40" s="27"/>
    </row>
    <row r="41" spans="1:10" ht="19.5" customHeight="1" x14ac:dyDescent="0.2">
      <c r="A41" s="33"/>
      <c r="B41" s="33"/>
      <c r="C41" s="33"/>
      <c r="D41" s="33"/>
      <c r="E41" s="33"/>
      <c r="F41" s="33"/>
      <c r="G41" s="33"/>
      <c r="H41" s="33"/>
      <c r="I41" s="33"/>
      <c r="J41" s="33"/>
    </row>
  </sheetData>
  <sheetProtection algorithmName="SHA-512" hashValue="0ko+LajNJd5yxUgKoDbt4RKW5e7DOMnC5dPm47+re8LFgY/z7MxV5AsY7VY79dH27KDNySStlymSG8wcbAeI/w==" saltValue="w/esOnXKwVQl3jRwpXvMew==" spinCount="100000" sheet="1" formatColumns="0" formatRows="0"/>
  <mergeCells count="111">
    <mergeCell ref="C1:D1"/>
    <mergeCell ref="F1:G1"/>
    <mergeCell ref="I1:J1"/>
    <mergeCell ref="A2:J2"/>
    <mergeCell ref="C3:D3"/>
    <mergeCell ref="F3:G3"/>
    <mergeCell ref="I3:J3"/>
    <mergeCell ref="C4:D4"/>
    <mergeCell ref="F4:G4"/>
    <mergeCell ref="I4:J4"/>
    <mergeCell ref="C5:D5"/>
    <mergeCell ref="F5:G5"/>
    <mergeCell ref="I5:J5"/>
    <mergeCell ref="C6:D6"/>
    <mergeCell ref="F6:G6"/>
    <mergeCell ref="I6:J6"/>
    <mergeCell ref="C7:D7"/>
    <mergeCell ref="F7:G7"/>
    <mergeCell ref="I7:J7"/>
    <mergeCell ref="C8:D8"/>
    <mergeCell ref="F8:G8"/>
    <mergeCell ref="I8:J8"/>
    <mergeCell ref="A9:J9"/>
    <mergeCell ref="C10:D10"/>
    <mergeCell ref="F10:G10"/>
    <mergeCell ref="I10:J10"/>
    <mergeCell ref="C11:D11"/>
    <mergeCell ref="F11:G11"/>
    <mergeCell ref="I11:J11"/>
    <mergeCell ref="C12:D12"/>
    <mergeCell ref="F12:G12"/>
    <mergeCell ref="I12:J12"/>
    <mergeCell ref="C13:D13"/>
    <mergeCell ref="F13:G13"/>
    <mergeCell ref="I13:J13"/>
    <mergeCell ref="C14:D14"/>
    <mergeCell ref="F14:G14"/>
    <mergeCell ref="I14:J14"/>
    <mergeCell ref="C15:D15"/>
    <mergeCell ref="F15:G15"/>
    <mergeCell ref="I15:J15"/>
    <mergeCell ref="C16:D16"/>
    <mergeCell ref="F16:G16"/>
    <mergeCell ref="I16:J16"/>
    <mergeCell ref="C17:D17"/>
    <mergeCell ref="F17:G17"/>
    <mergeCell ref="I17:J17"/>
    <mergeCell ref="A18:J18"/>
    <mergeCell ref="C19:D19"/>
    <mergeCell ref="F19:G19"/>
    <mergeCell ref="I19:J19"/>
    <mergeCell ref="C20:D20"/>
    <mergeCell ref="F20:G20"/>
    <mergeCell ref="I20:J20"/>
    <mergeCell ref="C21:D21"/>
    <mergeCell ref="F21:G21"/>
    <mergeCell ref="I21:J21"/>
    <mergeCell ref="C22:D22"/>
    <mergeCell ref="F22:G22"/>
    <mergeCell ref="I22:J22"/>
    <mergeCell ref="C23:D23"/>
    <mergeCell ref="F23:G23"/>
    <mergeCell ref="I23:J23"/>
    <mergeCell ref="C24:D24"/>
    <mergeCell ref="F24:G24"/>
    <mergeCell ref="I24:J24"/>
    <mergeCell ref="C25:D25"/>
    <mergeCell ref="F25:G25"/>
    <mergeCell ref="I25:J25"/>
    <mergeCell ref="C26:D26"/>
    <mergeCell ref="F26:G26"/>
    <mergeCell ref="I26:J26"/>
    <mergeCell ref="C27:D27"/>
    <mergeCell ref="F27:G27"/>
    <mergeCell ref="I27:J27"/>
    <mergeCell ref="C28:D28"/>
    <mergeCell ref="F28:G28"/>
    <mergeCell ref="I28:J28"/>
    <mergeCell ref="A29:J29"/>
    <mergeCell ref="C30:D30"/>
    <mergeCell ref="F30:G30"/>
    <mergeCell ref="I30:J30"/>
    <mergeCell ref="C31:D31"/>
    <mergeCell ref="F31:G31"/>
    <mergeCell ref="I31:J31"/>
    <mergeCell ref="C32:D32"/>
    <mergeCell ref="F32:G32"/>
    <mergeCell ref="I32:J32"/>
    <mergeCell ref="C33:D33"/>
    <mergeCell ref="F33:G33"/>
    <mergeCell ref="I33:J33"/>
    <mergeCell ref="C34:D34"/>
    <mergeCell ref="F34:G34"/>
    <mergeCell ref="I34:J34"/>
    <mergeCell ref="A38:J38"/>
    <mergeCell ref="C39:D39"/>
    <mergeCell ref="F39:G39"/>
    <mergeCell ref="I39:J39"/>
    <mergeCell ref="C40:D40"/>
    <mergeCell ref="F40:G40"/>
    <mergeCell ref="I40:J40"/>
    <mergeCell ref="A41:J41"/>
    <mergeCell ref="C35:D35"/>
    <mergeCell ref="F35:G35"/>
    <mergeCell ref="I35:J35"/>
    <mergeCell ref="C36:D36"/>
    <mergeCell ref="F36:G36"/>
    <mergeCell ref="I36:J36"/>
    <mergeCell ref="C37:D37"/>
    <mergeCell ref="F37:G37"/>
    <mergeCell ref="I37:J37"/>
  </mergeCells>
  <dataValidations count="1">
    <dataValidation type="list" allowBlank="1" sqref="C3 F3 I3 C5 F5 I5 C7 F7 I7 C10 F10 I10 C12 F12 I12 C14 F14 I14 C16 F16 I16 C30 F30 I30 C32 F32 I32 C34 F34 I34 C36 F36 I36 C39 F39 I39" xr:uid="{00000000-0002-0000-0500-000000000000}">
      <formula1>SCORE</formula1>
      <formula2>0</formula2>
    </dataValidation>
  </dataValidations>
  <pageMargins left="0.75" right="0.75" top="1" bottom="1" header="0.511811023622047" footer="0.5"/>
  <pageSetup paperSize="9" fitToHeight="0" orientation="landscape" horizontalDpi="300" verticalDpi="300"/>
  <headerFooter>
    <oddFooter>&amp;C&amp;8 Bijlage 11 Beoordelingsformulier kwaliteit – TC26MD – concept BiC</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41"/>
  <sheetViews>
    <sheetView showGridLines="0" zoomScaleNormal="100" workbookViewId="0">
      <pane xSplit="1" ySplit="1" topLeftCell="B2" activePane="bottomRight" state="frozen"/>
      <selection pane="topRight" activeCell="B1" sqref="B1"/>
      <selection pane="bottomLeft" activeCell="A2" sqref="A2"/>
      <selection pane="bottomRight" activeCell="A39" sqref="A39"/>
    </sheetView>
  </sheetViews>
  <sheetFormatPr baseColWidth="10" defaultColWidth="8.6640625" defaultRowHeight="15" x14ac:dyDescent="0.2"/>
  <cols>
    <col min="1" max="1" width="95" customWidth="1"/>
    <col min="2" max="2" width="2.83203125" customWidth="1"/>
    <col min="3" max="3" width="40.83203125" customWidth="1"/>
    <col min="4" max="4" width="3.83203125" customWidth="1"/>
    <col min="5" max="5" width="2.83203125" customWidth="1"/>
    <col min="6" max="6" width="40.83203125" customWidth="1"/>
    <col min="7" max="7" width="3.83203125" customWidth="1"/>
    <col min="8" max="8" width="2.83203125" customWidth="1"/>
    <col min="9" max="9" width="40.83203125" customWidth="1"/>
    <col min="10" max="10" width="3.83203125" customWidth="1"/>
  </cols>
  <sheetData>
    <row r="1" spans="1:10" ht="49.5" customHeight="1" x14ac:dyDescent="0.2">
      <c r="A1" s="7" t="s">
        <v>48</v>
      </c>
      <c r="C1" s="30" t="str">
        <f>'Beoordelaar 1'!C1</f>
        <v>INSCHRIJVER 1</v>
      </c>
      <c r="D1" s="30"/>
      <c r="F1" s="30" t="str">
        <f>'Beoordelaar 1'!F1</f>
        <v>INSCHRIJVER 2</v>
      </c>
      <c r="G1" s="30"/>
      <c r="I1" s="30" t="str">
        <f>'Beoordelaar 1'!I1</f>
        <v>INSCHRIJVER 3</v>
      </c>
      <c r="J1" s="30"/>
    </row>
    <row r="2" spans="1:10" ht="27.75" customHeight="1" x14ac:dyDescent="0.2">
      <c r="A2" s="28" t="str">
        <f>'OPEN VRAGEN'!A4</f>
        <v xml:space="preserve">Gunningscriterium 1: Casus LLO – Inrichten van het offerte- en calculatieproces </v>
      </c>
      <c r="B2" s="28"/>
      <c r="C2" s="28"/>
      <c r="D2" s="28"/>
      <c r="E2" s="28"/>
      <c r="F2" s="28"/>
      <c r="G2" s="28"/>
      <c r="H2" s="28"/>
      <c r="I2" s="28"/>
      <c r="J2" s="28"/>
    </row>
    <row r="3" spans="1:10" ht="39.75" customHeight="1" x14ac:dyDescent="0.2">
      <c r="A3" s="8" t="str">
        <f>'OPEN VRAGEN'!A5</f>
        <v>Vraag 1.1: Procesinrichting</v>
      </c>
      <c r="C3" s="32" t="s">
        <v>1</v>
      </c>
      <c r="D3" s="32"/>
      <c r="F3" s="32" t="s">
        <v>1</v>
      </c>
      <c r="G3" s="32"/>
      <c r="I3" s="32" t="s">
        <v>1</v>
      </c>
      <c r="J3" s="32"/>
    </row>
    <row r="4" spans="1:10" ht="150" customHeight="1" x14ac:dyDescent="0.2">
      <c r="A4" s="9" t="str">
        <f>'OPEN VRAGEN'!A6</f>
        <v>Zie bijlage 7 Gunningscriteria kwaliteit.</v>
      </c>
      <c r="C4" s="27" t="s">
        <v>41</v>
      </c>
      <c r="D4" s="27"/>
      <c r="F4" s="27" t="s">
        <v>41</v>
      </c>
      <c r="G4" s="27"/>
      <c r="I4" s="27" t="s">
        <v>41</v>
      </c>
      <c r="J4" s="27"/>
    </row>
    <row r="5" spans="1:10" ht="39.75" customHeight="1" x14ac:dyDescent="0.2">
      <c r="A5" s="8" t="str">
        <f>'OPEN VRAGEN'!A7</f>
        <v>Vraag 1.2: Koppelingen en datastromen</v>
      </c>
      <c r="C5" s="32" t="s">
        <v>1</v>
      </c>
      <c r="D5" s="32"/>
      <c r="F5" s="32" t="s">
        <v>1</v>
      </c>
      <c r="G5" s="32"/>
      <c r="I5" s="32" t="s">
        <v>1</v>
      </c>
      <c r="J5" s="32"/>
    </row>
    <row r="6" spans="1:10" ht="150" customHeight="1" x14ac:dyDescent="0.2">
      <c r="A6" s="9" t="str">
        <f>'OPEN VRAGEN'!A8</f>
        <v>Zie bijlage 7 Gunningscriteria kwaliteit.</v>
      </c>
      <c r="C6" s="27" t="s">
        <v>41</v>
      </c>
      <c r="D6" s="27"/>
      <c r="F6" s="27" t="s">
        <v>41</v>
      </c>
      <c r="G6" s="27"/>
      <c r="I6" s="27" t="s">
        <v>41</v>
      </c>
      <c r="J6" s="27"/>
    </row>
    <row r="7" spans="1:10" ht="39.75" customHeight="1" x14ac:dyDescent="0.2">
      <c r="A7" s="8" t="str">
        <f>'OPEN VRAGEN'!A9</f>
        <v>Vraag 1.3: Schaalbaarheid, beheer en toekomstbestendigheid</v>
      </c>
      <c r="C7" s="32" t="s">
        <v>1</v>
      </c>
      <c r="D7" s="32"/>
      <c r="F7" s="32" t="s">
        <v>1</v>
      </c>
      <c r="G7" s="32"/>
      <c r="I7" s="32" t="s">
        <v>1</v>
      </c>
      <c r="J7" s="32"/>
    </row>
    <row r="8" spans="1:10" ht="150" customHeight="1" x14ac:dyDescent="0.2">
      <c r="A8" s="9" t="str">
        <f>'OPEN VRAGEN'!A10</f>
        <v>Zie bijlage 7 Gunningscriteria kwaliteit.</v>
      </c>
      <c r="C8" s="27" t="s">
        <v>41</v>
      </c>
      <c r="D8" s="27"/>
      <c r="F8" s="27" t="s">
        <v>41</v>
      </c>
      <c r="G8" s="27"/>
      <c r="I8" s="27" t="s">
        <v>41</v>
      </c>
      <c r="J8" s="27"/>
    </row>
    <row r="9" spans="1:10" ht="27.75" customHeight="1" x14ac:dyDescent="0.2">
      <c r="A9" s="28" t="str">
        <f>'OPEN VRAGEN'!A11</f>
        <v>Gunningscriterium 2: Borging van adoptie &amp; duurzaam gebruik van de oplossing</v>
      </c>
      <c r="B9" s="28"/>
      <c r="C9" s="28"/>
      <c r="D9" s="28"/>
      <c r="E9" s="28"/>
      <c r="F9" s="28"/>
      <c r="G9" s="28"/>
      <c r="H9" s="28"/>
      <c r="I9" s="28"/>
      <c r="J9" s="28"/>
    </row>
    <row r="10" spans="1:10" ht="39.75" customHeight="1" x14ac:dyDescent="0.2">
      <c r="A10" s="8" t="str">
        <f>'OPEN VRAGEN'!A12</f>
        <v>Vraag 2.1: Adoptiestrategie van Inschrijver</v>
      </c>
      <c r="C10" s="32" t="s">
        <v>1</v>
      </c>
      <c r="D10" s="32"/>
      <c r="F10" s="32" t="s">
        <v>1</v>
      </c>
      <c r="G10" s="32"/>
      <c r="I10" s="32" t="s">
        <v>1</v>
      </c>
      <c r="J10" s="32"/>
    </row>
    <row r="11" spans="1:10" ht="150" customHeight="1" x14ac:dyDescent="0.2">
      <c r="A11" s="9" t="str">
        <f>'OPEN VRAGEN'!A13</f>
        <v>Zie bijlage 7 Gunningscriteria kwaliteit.</v>
      </c>
      <c r="C11" s="27" t="s">
        <v>41</v>
      </c>
      <c r="D11" s="27"/>
      <c r="F11" s="27" t="s">
        <v>41</v>
      </c>
      <c r="G11" s="27"/>
      <c r="I11" s="27" t="s">
        <v>41</v>
      </c>
      <c r="J11" s="27"/>
    </row>
    <row r="12" spans="1:10" ht="39.75" customHeight="1" x14ac:dyDescent="0.2">
      <c r="A12" s="8" t="str">
        <f>'OPEN VRAGEN'!A14</f>
        <v>Vraag 2.2: Trainingsaanpak voor gebruikers én functioneel beheerders</v>
      </c>
      <c r="C12" s="32" t="s">
        <v>1</v>
      </c>
      <c r="D12" s="32"/>
      <c r="F12" s="32" t="s">
        <v>1</v>
      </c>
      <c r="G12" s="32"/>
      <c r="I12" s="32" t="s">
        <v>1</v>
      </c>
      <c r="J12" s="32"/>
    </row>
    <row r="13" spans="1:10" ht="150" customHeight="1" x14ac:dyDescent="0.2">
      <c r="A13" s="9" t="str">
        <f>'OPEN VRAGEN'!A15</f>
        <v>Zie bijlage 7 Gunningscriteria kwaliteit.</v>
      </c>
      <c r="C13" s="27" t="s">
        <v>41</v>
      </c>
      <c r="D13" s="27"/>
      <c r="F13" s="27" t="s">
        <v>41</v>
      </c>
      <c r="G13" s="27"/>
      <c r="I13" s="27" t="s">
        <v>41</v>
      </c>
      <c r="J13" s="27"/>
    </row>
    <row r="14" spans="1:10" ht="39.75" customHeight="1" x14ac:dyDescent="0.2">
      <c r="A14" s="8" t="str">
        <f>'OPEN VRAGEN'!A16</f>
        <v>Vraag 2.3: Borging zelfstandigheid beheerorganisatie</v>
      </c>
      <c r="C14" s="32" t="s">
        <v>1</v>
      </c>
      <c r="D14" s="32"/>
      <c r="F14" s="32" t="s">
        <v>1</v>
      </c>
      <c r="G14" s="32"/>
      <c r="I14" s="32" t="s">
        <v>1</v>
      </c>
      <c r="J14" s="32"/>
    </row>
    <row r="15" spans="1:10" ht="150" customHeight="1" x14ac:dyDescent="0.2">
      <c r="A15" s="9" t="str">
        <f>'OPEN VRAGEN'!A17</f>
        <v>Zie bijlage 7 Gunningscriteria kwaliteit.</v>
      </c>
      <c r="C15" s="27" t="s">
        <v>41</v>
      </c>
      <c r="D15" s="27"/>
      <c r="F15" s="27" t="s">
        <v>41</v>
      </c>
      <c r="G15" s="27"/>
      <c r="I15" s="27" t="s">
        <v>41</v>
      </c>
      <c r="J15" s="27"/>
    </row>
    <row r="16" spans="1:10" ht="39.75" customHeight="1" x14ac:dyDescent="0.2">
      <c r="A16" s="8" t="str">
        <f>'OPEN VRAGEN'!A18</f>
        <v>Vraag 2.4: Monitoring &amp; continu verbeteren</v>
      </c>
      <c r="C16" s="32" t="s">
        <v>1</v>
      </c>
      <c r="D16" s="32"/>
      <c r="F16" s="32" t="s">
        <v>1</v>
      </c>
      <c r="G16" s="32"/>
      <c r="I16" s="32" t="s">
        <v>1</v>
      </c>
      <c r="J16" s="32"/>
    </row>
    <row r="17" spans="1:10" ht="150" customHeight="1" x14ac:dyDescent="0.2">
      <c r="A17" s="9" t="str">
        <f>'OPEN VRAGEN'!A19</f>
        <v>Zie bijlage 7 Gunningscriteria kwaliteit.</v>
      </c>
      <c r="C17" s="27" t="s">
        <v>41</v>
      </c>
      <c r="D17" s="27"/>
      <c r="F17" s="27" t="s">
        <v>41</v>
      </c>
      <c r="G17" s="27"/>
      <c r="I17" s="27" t="s">
        <v>41</v>
      </c>
      <c r="J17" s="27"/>
    </row>
    <row r="18" spans="1:10" ht="27.75" customHeight="1" x14ac:dyDescent="0.2">
      <c r="A18" s="28" t="str">
        <f>'OPEN VRAGEN'!A20</f>
        <v>Gunningscriterium 3: Casus: Ontwikkeling dashboards en rapportages</v>
      </c>
      <c r="B18" s="28"/>
      <c r="C18" s="28"/>
      <c r="D18" s="28"/>
      <c r="E18" s="28"/>
      <c r="F18" s="28"/>
      <c r="G18" s="28"/>
      <c r="H18" s="28"/>
      <c r="I18" s="28"/>
      <c r="J18" s="28"/>
    </row>
    <row r="19" spans="1:10" ht="39.75" customHeight="1" x14ac:dyDescent="0.2">
      <c r="A19" s="8" t="str">
        <f>'OPEN VRAGEN'!A21</f>
        <v>Vraag 3.1: Gefaseerde aanpak</v>
      </c>
      <c r="C19" s="32" t="s">
        <v>1</v>
      </c>
      <c r="D19" s="32"/>
      <c r="F19" s="32" t="s">
        <v>1</v>
      </c>
      <c r="G19" s="32"/>
      <c r="I19" s="32" t="s">
        <v>1</v>
      </c>
      <c r="J19" s="32"/>
    </row>
    <row r="20" spans="1:10" ht="150" customHeight="1" x14ac:dyDescent="0.2">
      <c r="A20" s="9" t="str">
        <f>'OPEN VRAGEN'!A22</f>
        <v>Zie bijlage 7 Gunningscriteria kwaliteit.</v>
      </c>
      <c r="C20" s="27" t="s">
        <v>41</v>
      </c>
      <c r="D20" s="27"/>
      <c r="F20" s="27" t="s">
        <v>41</v>
      </c>
      <c r="G20" s="27"/>
      <c r="I20" s="27" t="s">
        <v>41</v>
      </c>
      <c r="J20" s="27"/>
    </row>
    <row r="21" spans="1:10" ht="39.75" customHeight="1" x14ac:dyDescent="0.2">
      <c r="A21" s="8" t="str">
        <f>'OPEN VRAGEN'!A23</f>
        <v>Vraag 3.2: Ontwerpkeuzes op hoofdlijnen</v>
      </c>
      <c r="C21" s="32" t="s">
        <v>1</v>
      </c>
      <c r="D21" s="32"/>
      <c r="F21" s="32" t="s">
        <v>1</v>
      </c>
      <c r="G21" s="32"/>
      <c r="I21" s="32" t="s">
        <v>1</v>
      </c>
      <c r="J21" s="32"/>
    </row>
    <row r="22" spans="1:10" ht="150" customHeight="1" x14ac:dyDescent="0.2">
      <c r="A22" s="9" t="str">
        <f>'OPEN VRAGEN'!A24</f>
        <v>Zie bijlage 7 Gunningscriteria kwaliteit.</v>
      </c>
      <c r="C22" s="27" t="s">
        <v>41</v>
      </c>
      <c r="D22" s="27"/>
      <c r="F22" s="27" t="s">
        <v>41</v>
      </c>
      <c r="G22" s="27"/>
      <c r="I22" s="27" t="s">
        <v>41</v>
      </c>
      <c r="J22" s="27"/>
    </row>
    <row r="23" spans="1:10" ht="39.75" customHeight="1" x14ac:dyDescent="0.2">
      <c r="A23" s="8" t="str">
        <f>'OPEN VRAGEN'!A25</f>
        <v>Vraag 3.3: Vertrouwen in cijfers</v>
      </c>
      <c r="C23" s="32" t="s">
        <v>1</v>
      </c>
      <c r="D23" s="32"/>
      <c r="F23" s="32" t="s">
        <v>1</v>
      </c>
      <c r="G23" s="32"/>
      <c r="I23" s="32" t="s">
        <v>1</v>
      </c>
      <c r="J23" s="32"/>
    </row>
    <row r="24" spans="1:10" ht="150" customHeight="1" x14ac:dyDescent="0.2">
      <c r="A24" s="9" t="str">
        <f>'OPEN VRAGEN'!A26</f>
        <v>Zie bijlage 7 Gunningscriteria kwaliteit.</v>
      </c>
      <c r="C24" s="27" t="s">
        <v>41</v>
      </c>
      <c r="D24" s="27"/>
      <c r="F24" s="27" t="s">
        <v>41</v>
      </c>
      <c r="G24" s="27"/>
      <c r="I24" s="27" t="s">
        <v>41</v>
      </c>
      <c r="J24" s="27"/>
    </row>
    <row r="25" spans="1:10" ht="39.75" customHeight="1" x14ac:dyDescent="0.2">
      <c r="A25" s="8" t="str">
        <f>'OPEN VRAGEN'!A27</f>
        <v>Vraag 3.4: Samenwerking en overdraagbaarheid</v>
      </c>
      <c r="C25" s="32" t="s">
        <v>1</v>
      </c>
      <c r="D25" s="32"/>
      <c r="F25" s="32" t="s">
        <v>1</v>
      </c>
      <c r="G25" s="32"/>
      <c r="I25" s="32" t="s">
        <v>1</v>
      </c>
      <c r="J25" s="32"/>
    </row>
    <row r="26" spans="1:10" ht="150" customHeight="1" x14ac:dyDescent="0.2">
      <c r="A26" s="9" t="str">
        <f>'OPEN VRAGEN'!A28</f>
        <v>Zie bijlage 7 Gunningscriteria kwaliteit.</v>
      </c>
      <c r="C26" s="27" t="s">
        <v>41</v>
      </c>
      <c r="D26" s="27"/>
      <c r="F26" s="27" t="s">
        <v>41</v>
      </c>
      <c r="G26" s="27"/>
      <c r="I26" s="27" t="s">
        <v>41</v>
      </c>
      <c r="J26" s="27"/>
    </row>
    <row r="27" spans="1:10" ht="39.75" customHeight="1" x14ac:dyDescent="0.2">
      <c r="A27" s="8" t="str">
        <f>'OPEN VRAGEN'!A29</f>
        <v>Vraag 3.5: Proactieve advieswaarde en ondersteuning van datagedreven werken</v>
      </c>
      <c r="C27" s="32" t="s">
        <v>1</v>
      </c>
      <c r="D27" s="32"/>
      <c r="F27" s="32" t="s">
        <v>1</v>
      </c>
      <c r="G27" s="32"/>
      <c r="I27" s="32" t="s">
        <v>1</v>
      </c>
      <c r="J27" s="32"/>
    </row>
    <row r="28" spans="1:10" ht="150" customHeight="1" x14ac:dyDescent="0.2">
      <c r="A28" s="9" t="str">
        <f>'OPEN VRAGEN'!A30</f>
        <v>Zie bijlage 7 Gunningscriteria kwaliteit.</v>
      </c>
      <c r="C28" s="27" t="s">
        <v>41</v>
      </c>
      <c r="D28" s="27"/>
      <c r="F28" s="27" t="s">
        <v>41</v>
      </c>
      <c r="G28" s="27"/>
      <c r="I28" s="27" t="s">
        <v>41</v>
      </c>
      <c r="J28" s="27"/>
    </row>
    <row r="29" spans="1:10" ht="27.75" customHeight="1" x14ac:dyDescent="0.2">
      <c r="A29" s="28" t="str">
        <f>'OPEN VRAGEN'!A31</f>
        <v>Gunningscriterium 4: Teamsamenstelling, continuïteit en samenwerking</v>
      </c>
      <c r="B29" s="28"/>
      <c r="C29" s="28"/>
      <c r="D29" s="28"/>
      <c r="E29" s="28"/>
      <c r="F29" s="28"/>
      <c r="G29" s="28"/>
      <c r="H29" s="28"/>
      <c r="I29" s="28"/>
      <c r="J29" s="28"/>
    </row>
    <row r="30" spans="1:10" ht="39.75" customHeight="1" x14ac:dyDescent="0.2">
      <c r="A30" s="8" t="str">
        <f>'OPEN VRAGEN'!A32</f>
        <v>Vraag 4.1: Teamsamenstelling, inzetbaarheid en capaciteit</v>
      </c>
      <c r="C30" s="32" t="s">
        <v>1</v>
      </c>
      <c r="D30" s="32"/>
      <c r="F30" s="32" t="s">
        <v>1</v>
      </c>
      <c r="G30" s="32"/>
      <c r="I30" s="32" t="s">
        <v>1</v>
      </c>
      <c r="J30" s="32"/>
    </row>
    <row r="31" spans="1:10" ht="150" customHeight="1" x14ac:dyDescent="0.2">
      <c r="A31" s="9" t="str">
        <f>'OPEN VRAGEN'!A33</f>
        <v>Zie bijlage 7 Gunningscriteria kwaliteit.</v>
      </c>
      <c r="C31" s="27" t="s">
        <v>41</v>
      </c>
      <c r="D31" s="27"/>
      <c r="F31" s="27" t="s">
        <v>41</v>
      </c>
      <c r="G31" s="27"/>
      <c r="I31" s="27" t="s">
        <v>41</v>
      </c>
      <c r="J31" s="27"/>
    </row>
    <row r="32" spans="1:10" ht="39.75" customHeight="1" x14ac:dyDescent="0.2">
      <c r="A32" s="8" t="str">
        <f>'OPEN VRAGEN'!A34</f>
        <v>Vraag 4.2: Afstemming en samenhang tussen projecten i.r.t. inrichting</v>
      </c>
      <c r="C32" s="32" t="s">
        <v>1</v>
      </c>
      <c r="D32" s="32"/>
      <c r="F32" s="32" t="s">
        <v>1</v>
      </c>
      <c r="G32" s="32"/>
      <c r="I32" s="32" t="s">
        <v>1</v>
      </c>
      <c r="J32" s="32"/>
    </row>
    <row r="33" spans="1:10" ht="150" customHeight="1" x14ac:dyDescent="0.2">
      <c r="A33" s="9" t="str">
        <f>'OPEN VRAGEN'!A35</f>
        <v>Zie bijlage 7 Gunningscriteria kwaliteit.</v>
      </c>
      <c r="C33" s="27" t="s">
        <v>41</v>
      </c>
      <c r="D33" s="27"/>
      <c r="F33" s="27" t="s">
        <v>41</v>
      </c>
      <c r="G33" s="27"/>
      <c r="I33" s="27" t="s">
        <v>41</v>
      </c>
      <c r="J33" s="27"/>
    </row>
    <row r="34" spans="1:10" ht="39.75" customHeight="1" x14ac:dyDescent="0.2">
      <c r="A34" s="8" t="str">
        <f>'OPEN VRAGEN'!A36</f>
        <v>Vraag 4.3: Ondersteuning na oplevering</v>
      </c>
      <c r="C34" s="32" t="s">
        <v>1</v>
      </c>
      <c r="D34" s="32"/>
      <c r="F34" s="32" t="s">
        <v>1</v>
      </c>
      <c r="G34" s="32"/>
      <c r="I34" s="32" t="s">
        <v>1</v>
      </c>
      <c r="J34" s="32"/>
    </row>
    <row r="35" spans="1:10" ht="150" customHeight="1" x14ac:dyDescent="0.2">
      <c r="A35" s="9" t="str">
        <f>'OPEN VRAGEN'!A37</f>
        <v>Zie bijlage 7 Gunningscriteria kwaliteit.</v>
      </c>
      <c r="C35" s="27" t="s">
        <v>41</v>
      </c>
      <c r="D35" s="27"/>
      <c r="F35" s="27" t="s">
        <v>41</v>
      </c>
      <c r="G35" s="27"/>
      <c r="I35" s="27" t="s">
        <v>41</v>
      </c>
      <c r="J35" s="27"/>
    </row>
    <row r="36" spans="1:10" ht="39.75" customHeight="1" x14ac:dyDescent="0.2">
      <c r="A36" s="8" t="str">
        <f>'OPEN VRAGEN'!A38</f>
        <v>Vraag 4.4: Kennisontwikkeling en kennisdeling</v>
      </c>
      <c r="C36" s="32" t="s">
        <v>1</v>
      </c>
      <c r="D36" s="32"/>
      <c r="F36" s="32" t="s">
        <v>1</v>
      </c>
      <c r="G36" s="32"/>
      <c r="I36" s="32" t="s">
        <v>1</v>
      </c>
      <c r="J36" s="32"/>
    </row>
    <row r="37" spans="1:10" ht="150" customHeight="1" x14ac:dyDescent="0.2">
      <c r="A37" s="9" t="str">
        <f>'OPEN VRAGEN'!A39</f>
        <v>Zie bijlage 7 Gunningscriteria kwaliteit.</v>
      </c>
      <c r="C37" s="27" t="s">
        <v>41</v>
      </c>
      <c r="D37" s="27"/>
      <c r="F37" s="27" t="s">
        <v>41</v>
      </c>
      <c r="G37" s="27"/>
      <c r="I37" s="27" t="s">
        <v>41</v>
      </c>
      <c r="J37" s="27"/>
    </row>
    <row r="38" spans="1:10" ht="27.75" customHeight="1" x14ac:dyDescent="0.2">
      <c r="A38" s="28" t="str">
        <f>'OPEN VRAGEN'!A40</f>
        <v>Gunningscriterium 5: Strategisch partnerschap</v>
      </c>
      <c r="B38" s="28"/>
      <c r="C38" s="28"/>
      <c r="D38" s="28"/>
      <c r="E38" s="28"/>
      <c r="F38" s="28"/>
      <c r="G38" s="28"/>
      <c r="H38" s="28"/>
      <c r="I38" s="28"/>
      <c r="J38" s="28"/>
    </row>
    <row r="39" spans="1:10" ht="39.75" customHeight="1" x14ac:dyDescent="0.2">
      <c r="A39" s="8" t="str">
        <f>'OPEN VRAGEN'!A41</f>
        <v>Vraag 5.1: Rol als strategisch partner</v>
      </c>
      <c r="C39" s="32" t="s">
        <v>1</v>
      </c>
      <c r="D39" s="32"/>
      <c r="F39" s="32" t="s">
        <v>1</v>
      </c>
      <c r="G39" s="32"/>
      <c r="I39" s="32" t="s">
        <v>1</v>
      </c>
      <c r="J39" s="32"/>
    </row>
    <row r="40" spans="1:10" ht="150" customHeight="1" x14ac:dyDescent="0.2">
      <c r="A40" s="9" t="str">
        <f>'OPEN VRAGEN'!A42</f>
        <v>Zie bijlage 7 Gunningscriteria kwaliteit.</v>
      </c>
      <c r="C40" s="27" t="s">
        <v>41</v>
      </c>
      <c r="D40" s="27"/>
      <c r="F40" s="27" t="s">
        <v>41</v>
      </c>
      <c r="G40" s="27"/>
      <c r="I40" s="27" t="s">
        <v>41</v>
      </c>
      <c r="J40" s="27"/>
    </row>
    <row r="41" spans="1:10" ht="19.5" customHeight="1" x14ac:dyDescent="0.2">
      <c r="A41" s="33"/>
      <c r="B41" s="33"/>
      <c r="C41" s="33"/>
      <c r="D41" s="33"/>
      <c r="E41" s="33"/>
      <c r="F41" s="33"/>
      <c r="G41" s="33"/>
      <c r="H41" s="33"/>
      <c r="I41" s="33"/>
      <c r="J41" s="33"/>
    </row>
  </sheetData>
  <sheetProtection algorithmName="SHA-512" hashValue="DGnhF+/R1XVbcHC8rMIUleK4iSKzPheUtn4Vd2MpiaWbl+WTIQVAVjVICrSLMqTnjqLKOmK+K0wwyCth8Ifysw==" saltValue="a1LAXIn/LfXmM/8N9sbtSw==" spinCount="100000" sheet="1" formatColumns="0" formatRows="0"/>
  <mergeCells count="111">
    <mergeCell ref="C1:D1"/>
    <mergeCell ref="F1:G1"/>
    <mergeCell ref="I1:J1"/>
    <mergeCell ref="A2:J2"/>
    <mergeCell ref="C3:D3"/>
    <mergeCell ref="F3:G3"/>
    <mergeCell ref="I3:J3"/>
    <mergeCell ref="C4:D4"/>
    <mergeCell ref="F4:G4"/>
    <mergeCell ref="I4:J4"/>
    <mergeCell ref="C5:D5"/>
    <mergeCell ref="F5:G5"/>
    <mergeCell ref="I5:J5"/>
    <mergeCell ref="C6:D6"/>
    <mergeCell ref="F6:G6"/>
    <mergeCell ref="I6:J6"/>
    <mergeCell ref="C7:D7"/>
    <mergeCell ref="F7:G7"/>
    <mergeCell ref="I7:J7"/>
    <mergeCell ref="C8:D8"/>
    <mergeCell ref="F8:G8"/>
    <mergeCell ref="I8:J8"/>
    <mergeCell ref="A9:J9"/>
    <mergeCell ref="C10:D10"/>
    <mergeCell ref="F10:G10"/>
    <mergeCell ref="I10:J10"/>
    <mergeCell ref="C11:D11"/>
    <mergeCell ref="F11:G11"/>
    <mergeCell ref="I11:J11"/>
    <mergeCell ref="C12:D12"/>
    <mergeCell ref="F12:G12"/>
    <mergeCell ref="I12:J12"/>
    <mergeCell ref="C13:D13"/>
    <mergeCell ref="F13:G13"/>
    <mergeCell ref="I13:J13"/>
    <mergeCell ref="C14:D14"/>
    <mergeCell ref="F14:G14"/>
    <mergeCell ref="I14:J14"/>
    <mergeCell ref="C15:D15"/>
    <mergeCell ref="F15:G15"/>
    <mergeCell ref="I15:J15"/>
    <mergeCell ref="C16:D16"/>
    <mergeCell ref="F16:G16"/>
    <mergeCell ref="I16:J16"/>
    <mergeCell ref="C17:D17"/>
    <mergeCell ref="F17:G17"/>
    <mergeCell ref="I17:J17"/>
    <mergeCell ref="A18:J18"/>
    <mergeCell ref="C19:D19"/>
    <mergeCell ref="F19:G19"/>
    <mergeCell ref="I19:J19"/>
    <mergeCell ref="C20:D20"/>
    <mergeCell ref="F20:G20"/>
    <mergeCell ref="I20:J20"/>
    <mergeCell ref="C21:D21"/>
    <mergeCell ref="F21:G21"/>
    <mergeCell ref="I21:J21"/>
    <mergeCell ref="C22:D22"/>
    <mergeCell ref="F22:G22"/>
    <mergeCell ref="I22:J22"/>
    <mergeCell ref="C23:D23"/>
    <mergeCell ref="F23:G23"/>
    <mergeCell ref="I23:J23"/>
    <mergeCell ref="C24:D24"/>
    <mergeCell ref="F24:G24"/>
    <mergeCell ref="I24:J24"/>
    <mergeCell ref="C25:D25"/>
    <mergeCell ref="F25:G25"/>
    <mergeCell ref="I25:J25"/>
    <mergeCell ref="C26:D26"/>
    <mergeCell ref="F26:G26"/>
    <mergeCell ref="I26:J26"/>
    <mergeCell ref="C27:D27"/>
    <mergeCell ref="F27:G27"/>
    <mergeCell ref="I27:J27"/>
    <mergeCell ref="C28:D28"/>
    <mergeCell ref="F28:G28"/>
    <mergeCell ref="I28:J28"/>
    <mergeCell ref="A29:J29"/>
    <mergeCell ref="C30:D30"/>
    <mergeCell ref="F30:G30"/>
    <mergeCell ref="I30:J30"/>
    <mergeCell ref="C31:D31"/>
    <mergeCell ref="F31:G31"/>
    <mergeCell ref="I31:J31"/>
    <mergeCell ref="C32:D32"/>
    <mergeCell ref="F32:G32"/>
    <mergeCell ref="I32:J32"/>
    <mergeCell ref="C33:D33"/>
    <mergeCell ref="F33:G33"/>
    <mergeCell ref="I33:J33"/>
    <mergeCell ref="C34:D34"/>
    <mergeCell ref="F34:G34"/>
    <mergeCell ref="I34:J34"/>
    <mergeCell ref="A38:J38"/>
    <mergeCell ref="C39:D39"/>
    <mergeCell ref="F39:G39"/>
    <mergeCell ref="I39:J39"/>
    <mergeCell ref="C40:D40"/>
    <mergeCell ref="F40:G40"/>
    <mergeCell ref="I40:J40"/>
    <mergeCell ref="A41:J41"/>
    <mergeCell ref="C35:D35"/>
    <mergeCell ref="F35:G35"/>
    <mergeCell ref="I35:J35"/>
    <mergeCell ref="C36:D36"/>
    <mergeCell ref="F36:G36"/>
    <mergeCell ref="I36:J36"/>
    <mergeCell ref="C37:D37"/>
    <mergeCell ref="F37:G37"/>
    <mergeCell ref="I37:J37"/>
  </mergeCells>
  <dataValidations count="1">
    <dataValidation type="list" allowBlank="1" sqref="C3 F3 I3 C5 F5 I5 C7 F7 I7 C10 F10 I10 C12 F12 I12 C14 F14 I14 C16 F16 I16 C19 F19 I19 C21 F21 I21 C23 F23 I23 C25 F25 I25 C27 F27 I27 C30 F30 I30 C32 F32 I32 C34 F34 I34 C36 F36 I36 C39 F39 I39" xr:uid="{00000000-0002-0000-0600-000000000000}">
      <formula1>SCORE</formula1>
      <formula2>0</formula2>
    </dataValidation>
  </dataValidations>
  <pageMargins left="0.75" right="0.75" top="1" bottom="1" header="0.511811023622047" footer="0.5"/>
  <pageSetup paperSize="9" fitToHeight="0" orientation="landscape" horizontalDpi="300" verticalDpi="300"/>
  <headerFooter>
    <oddFooter>&amp;C&amp;8 Bijlage 11 Beoordelingsformulier kwaliteit – TC26MD – concept BiC</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41"/>
  <sheetViews>
    <sheetView showGridLines="0" zoomScaleNormal="100" workbookViewId="0">
      <pane xSplit="1" ySplit="1" topLeftCell="B2" activePane="bottomRight" state="frozen"/>
      <selection pane="topRight" activeCell="B1" sqref="B1"/>
      <selection pane="bottomLeft" activeCell="A2" sqref="A2"/>
      <selection pane="bottomRight" activeCell="A39" sqref="A39"/>
    </sheetView>
  </sheetViews>
  <sheetFormatPr baseColWidth="10" defaultColWidth="8.6640625" defaultRowHeight="15" x14ac:dyDescent="0.2"/>
  <cols>
    <col min="1" max="1" width="95" customWidth="1"/>
    <col min="2" max="2" width="2.83203125" customWidth="1"/>
    <col min="3" max="3" width="40.83203125" customWidth="1"/>
    <col min="4" max="4" width="3.83203125" customWidth="1"/>
    <col min="5" max="5" width="2.83203125" customWidth="1"/>
    <col min="6" max="6" width="40.83203125" customWidth="1"/>
    <col min="7" max="7" width="3.83203125" customWidth="1"/>
    <col min="8" max="8" width="2.83203125" customWidth="1"/>
    <col min="9" max="9" width="40.83203125" customWidth="1"/>
    <col min="10" max="10" width="3.83203125" customWidth="1"/>
  </cols>
  <sheetData>
    <row r="1" spans="1:10" ht="49.5" customHeight="1" x14ac:dyDescent="0.2">
      <c r="A1" s="7" t="s">
        <v>49</v>
      </c>
      <c r="C1" s="30" t="str">
        <f>'Beoordelaar 1'!C1</f>
        <v>INSCHRIJVER 1</v>
      </c>
      <c r="D1" s="30"/>
      <c r="F1" s="30" t="str">
        <f>'Beoordelaar 1'!F1</f>
        <v>INSCHRIJVER 2</v>
      </c>
      <c r="G1" s="30"/>
      <c r="I1" s="30" t="str">
        <f>'Beoordelaar 1'!I1</f>
        <v>INSCHRIJVER 3</v>
      </c>
      <c r="J1" s="30"/>
    </row>
    <row r="2" spans="1:10" ht="27.75" customHeight="1" x14ac:dyDescent="0.2">
      <c r="A2" s="28" t="str">
        <f>'OPEN VRAGEN'!A4</f>
        <v xml:space="preserve">Gunningscriterium 1: Casus LLO – Inrichten van het offerte- en calculatieproces </v>
      </c>
      <c r="B2" s="28"/>
      <c r="C2" s="28"/>
      <c r="D2" s="28"/>
      <c r="E2" s="28"/>
      <c r="F2" s="28"/>
      <c r="G2" s="28"/>
      <c r="H2" s="28"/>
      <c r="I2" s="28"/>
      <c r="J2" s="28"/>
    </row>
    <row r="3" spans="1:10" ht="39.75" customHeight="1" x14ac:dyDescent="0.2">
      <c r="A3" s="8" t="str">
        <f>'OPEN VRAGEN'!A5</f>
        <v>Vraag 1.1: Procesinrichting</v>
      </c>
      <c r="C3" s="35" t="s">
        <v>42</v>
      </c>
      <c r="D3" s="35"/>
      <c r="F3" s="35" t="s">
        <v>42</v>
      </c>
      <c r="G3" s="35"/>
      <c r="I3" s="35" t="s">
        <v>42</v>
      </c>
      <c r="J3" s="35"/>
    </row>
    <row r="4" spans="1:10" ht="150" customHeight="1" x14ac:dyDescent="0.2">
      <c r="A4" s="9" t="str">
        <f>'OPEN VRAGEN'!A6</f>
        <v>Zie bijlage 7 Gunningscriteria kwaliteit.</v>
      </c>
      <c r="C4" s="34" t="s">
        <v>43</v>
      </c>
      <c r="D4" s="34"/>
      <c r="F4" s="34" t="s">
        <v>43</v>
      </c>
      <c r="G4" s="34"/>
      <c r="I4" s="34" t="s">
        <v>43</v>
      </c>
      <c r="J4" s="34"/>
    </row>
    <row r="5" spans="1:10" ht="39.75" customHeight="1" x14ac:dyDescent="0.2">
      <c r="A5" s="8" t="str">
        <f>'OPEN VRAGEN'!A7</f>
        <v>Vraag 1.2: Koppelingen en datastromen</v>
      </c>
      <c r="C5" s="35" t="s">
        <v>42</v>
      </c>
      <c r="D5" s="35"/>
      <c r="F5" s="35" t="s">
        <v>42</v>
      </c>
      <c r="G5" s="35"/>
      <c r="I5" s="35" t="s">
        <v>42</v>
      </c>
      <c r="J5" s="35"/>
    </row>
    <row r="6" spans="1:10" ht="150" customHeight="1" x14ac:dyDescent="0.2">
      <c r="A6" s="9" t="str">
        <f>'OPEN VRAGEN'!A8</f>
        <v>Zie bijlage 7 Gunningscriteria kwaliteit.</v>
      </c>
      <c r="C6" s="34" t="s">
        <v>43</v>
      </c>
      <c r="D6" s="34"/>
      <c r="F6" s="34" t="s">
        <v>43</v>
      </c>
      <c r="G6" s="34"/>
      <c r="I6" s="34" t="s">
        <v>43</v>
      </c>
      <c r="J6" s="34"/>
    </row>
    <row r="7" spans="1:10" ht="39.75" customHeight="1" x14ac:dyDescent="0.2">
      <c r="A7" s="8" t="str">
        <f>'OPEN VRAGEN'!A9</f>
        <v>Vraag 1.3: Schaalbaarheid, beheer en toekomstbestendigheid</v>
      </c>
      <c r="C7" s="35" t="s">
        <v>42</v>
      </c>
      <c r="D7" s="35"/>
      <c r="F7" s="35" t="s">
        <v>42</v>
      </c>
      <c r="G7" s="35"/>
      <c r="I7" s="35" t="s">
        <v>42</v>
      </c>
      <c r="J7" s="35"/>
    </row>
    <row r="8" spans="1:10" ht="150" customHeight="1" x14ac:dyDescent="0.2">
      <c r="A8" s="9" t="str">
        <f>'OPEN VRAGEN'!A10</f>
        <v>Zie bijlage 7 Gunningscriteria kwaliteit.</v>
      </c>
      <c r="C8" s="34" t="s">
        <v>43</v>
      </c>
      <c r="D8" s="34"/>
      <c r="F8" s="34" t="s">
        <v>43</v>
      </c>
      <c r="G8" s="34"/>
      <c r="I8" s="34" t="s">
        <v>43</v>
      </c>
      <c r="J8" s="34"/>
    </row>
    <row r="9" spans="1:10" ht="27.75" customHeight="1" x14ac:dyDescent="0.2">
      <c r="A9" s="28" t="str">
        <f>'OPEN VRAGEN'!A11</f>
        <v>Gunningscriterium 2: Borging van adoptie &amp; duurzaam gebruik van de oplossing</v>
      </c>
      <c r="B9" s="28"/>
      <c r="C9" s="28"/>
      <c r="D9" s="28"/>
      <c r="E9" s="28"/>
      <c r="F9" s="28"/>
      <c r="G9" s="28"/>
      <c r="H9" s="28"/>
      <c r="I9" s="28"/>
      <c r="J9" s="28"/>
    </row>
    <row r="10" spans="1:10" ht="39.75" customHeight="1" x14ac:dyDescent="0.2">
      <c r="A10" s="8" t="str">
        <f>'OPEN VRAGEN'!A12</f>
        <v>Vraag 2.1: Adoptiestrategie van Inschrijver</v>
      </c>
      <c r="C10" s="32" t="s">
        <v>1</v>
      </c>
      <c r="D10" s="32"/>
      <c r="F10" s="32" t="s">
        <v>1</v>
      </c>
      <c r="G10" s="32"/>
      <c r="I10" s="32" t="s">
        <v>1</v>
      </c>
      <c r="J10" s="32"/>
    </row>
    <row r="11" spans="1:10" ht="150" customHeight="1" x14ac:dyDescent="0.2">
      <c r="A11" s="9" t="str">
        <f>'OPEN VRAGEN'!A13</f>
        <v>Zie bijlage 7 Gunningscriteria kwaliteit.</v>
      </c>
      <c r="C11" s="27" t="s">
        <v>41</v>
      </c>
      <c r="D11" s="27"/>
      <c r="F11" s="27" t="s">
        <v>41</v>
      </c>
      <c r="G11" s="27"/>
      <c r="I11" s="27" t="s">
        <v>41</v>
      </c>
      <c r="J11" s="27"/>
    </row>
    <row r="12" spans="1:10" ht="39.75" customHeight="1" x14ac:dyDescent="0.2">
      <c r="A12" s="8" t="str">
        <f>'OPEN VRAGEN'!A14</f>
        <v>Vraag 2.2: Trainingsaanpak voor gebruikers én functioneel beheerders</v>
      </c>
      <c r="C12" s="32" t="s">
        <v>1</v>
      </c>
      <c r="D12" s="32"/>
      <c r="F12" s="32" t="s">
        <v>1</v>
      </c>
      <c r="G12" s="32"/>
      <c r="I12" s="32" t="s">
        <v>1</v>
      </c>
      <c r="J12" s="32"/>
    </row>
    <row r="13" spans="1:10" ht="150" customHeight="1" x14ac:dyDescent="0.2">
      <c r="A13" s="9" t="str">
        <f>'OPEN VRAGEN'!A15</f>
        <v>Zie bijlage 7 Gunningscriteria kwaliteit.</v>
      </c>
      <c r="C13" s="27" t="s">
        <v>41</v>
      </c>
      <c r="D13" s="27"/>
      <c r="F13" s="27" t="s">
        <v>41</v>
      </c>
      <c r="G13" s="27"/>
      <c r="I13" s="27" t="s">
        <v>41</v>
      </c>
      <c r="J13" s="27"/>
    </row>
    <row r="14" spans="1:10" ht="39.75" customHeight="1" x14ac:dyDescent="0.2">
      <c r="A14" s="8" t="str">
        <f>'OPEN VRAGEN'!A16</f>
        <v>Vraag 2.3: Borging zelfstandigheid beheerorganisatie</v>
      </c>
      <c r="C14" s="32" t="s">
        <v>1</v>
      </c>
      <c r="D14" s="32"/>
      <c r="F14" s="32" t="s">
        <v>1</v>
      </c>
      <c r="G14" s="32"/>
      <c r="I14" s="32" t="s">
        <v>1</v>
      </c>
      <c r="J14" s="32"/>
    </row>
    <row r="15" spans="1:10" ht="150" customHeight="1" x14ac:dyDescent="0.2">
      <c r="A15" s="9" t="str">
        <f>'OPEN VRAGEN'!A17</f>
        <v>Zie bijlage 7 Gunningscriteria kwaliteit.</v>
      </c>
      <c r="C15" s="27" t="s">
        <v>41</v>
      </c>
      <c r="D15" s="27"/>
      <c r="F15" s="27" t="s">
        <v>41</v>
      </c>
      <c r="G15" s="27"/>
      <c r="I15" s="27" t="s">
        <v>41</v>
      </c>
      <c r="J15" s="27"/>
    </row>
    <row r="16" spans="1:10" ht="39.75" customHeight="1" x14ac:dyDescent="0.2">
      <c r="A16" s="8" t="str">
        <f>'OPEN VRAGEN'!A18</f>
        <v>Vraag 2.4: Monitoring &amp; continu verbeteren</v>
      </c>
      <c r="C16" s="32" t="s">
        <v>1</v>
      </c>
      <c r="D16" s="32"/>
      <c r="F16" s="32" t="s">
        <v>1</v>
      </c>
      <c r="G16" s="32"/>
      <c r="I16" s="32" t="s">
        <v>1</v>
      </c>
      <c r="J16" s="32"/>
    </row>
    <row r="17" spans="1:10" ht="150" customHeight="1" x14ac:dyDescent="0.2">
      <c r="A17" s="9" t="str">
        <f>'OPEN VRAGEN'!A19</f>
        <v>Zie bijlage 7 Gunningscriteria kwaliteit.</v>
      </c>
      <c r="C17" s="27" t="s">
        <v>41</v>
      </c>
      <c r="D17" s="27"/>
      <c r="F17" s="27" t="s">
        <v>41</v>
      </c>
      <c r="G17" s="27"/>
      <c r="I17" s="27" t="s">
        <v>41</v>
      </c>
      <c r="J17" s="27"/>
    </row>
    <row r="18" spans="1:10" ht="27.75" customHeight="1" x14ac:dyDescent="0.2">
      <c r="A18" s="28" t="str">
        <f>'OPEN VRAGEN'!A20</f>
        <v>Gunningscriterium 3: Casus: Ontwikkeling dashboards en rapportages</v>
      </c>
      <c r="B18" s="28"/>
      <c r="C18" s="28"/>
      <c r="D18" s="28"/>
      <c r="E18" s="28"/>
      <c r="F18" s="28"/>
      <c r="G18" s="28"/>
      <c r="H18" s="28"/>
      <c r="I18" s="28"/>
      <c r="J18" s="28"/>
    </row>
    <row r="19" spans="1:10" ht="39.75" customHeight="1" x14ac:dyDescent="0.2">
      <c r="A19" s="8" t="str">
        <f>'OPEN VRAGEN'!A21</f>
        <v>Vraag 3.1: Gefaseerde aanpak</v>
      </c>
      <c r="C19" s="32" t="s">
        <v>1</v>
      </c>
      <c r="D19" s="32"/>
      <c r="F19" s="32" t="s">
        <v>1</v>
      </c>
      <c r="G19" s="32"/>
      <c r="I19" s="32" t="s">
        <v>1</v>
      </c>
      <c r="J19" s="32"/>
    </row>
    <row r="20" spans="1:10" ht="150" customHeight="1" x14ac:dyDescent="0.2">
      <c r="A20" s="9" t="str">
        <f>'OPEN VRAGEN'!A22</f>
        <v>Zie bijlage 7 Gunningscriteria kwaliteit.</v>
      </c>
      <c r="C20" s="27" t="s">
        <v>41</v>
      </c>
      <c r="D20" s="27"/>
      <c r="F20" s="27" t="s">
        <v>41</v>
      </c>
      <c r="G20" s="27"/>
      <c r="I20" s="27" t="s">
        <v>41</v>
      </c>
      <c r="J20" s="27"/>
    </row>
    <row r="21" spans="1:10" ht="39.75" customHeight="1" x14ac:dyDescent="0.2">
      <c r="A21" s="8" t="str">
        <f>'OPEN VRAGEN'!A23</f>
        <v>Vraag 3.2: Ontwerpkeuzes op hoofdlijnen</v>
      </c>
      <c r="C21" s="32" t="s">
        <v>1</v>
      </c>
      <c r="D21" s="32"/>
      <c r="F21" s="32" t="s">
        <v>1</v>
      </c>
      <c r="G21" s="32"/>
      <c r="I21" s="32" t="s">
        <v>1</v>
      </c>
      <c r="J21" s="32"/>
    </row>
    <row r="22" spans="1:10" ht="150" customHeight="1" x14ac:dyDescent="0.2">
      <c r="A22" s="9" t="str">
        <f>'OPEN VRAGEN'!A24</f>
        <v>Zie bijlage 7 Gunningscriteria kwaliteit.</v>
      </c>
      <c r="C22" s="27" t="s">
        <v>41</v>
      </c>
      <c r="D22" s="27"/>
      <c r="F22" s="27" t="s">
        <v>41</v>
      </c>
      <c r="G22" s="27"/>
      <c r="I22" s="27" t="s">
        <v>41</v>
      </c>
      <c r="J22" s="27"/>
    </row>
    <row r="23" spans="1:10" ht="39.75" customHeight="1" x14ac:dyDescent="0.2">
      <c r="A23" s="8" t="str">
        <f>'OPEN VRAGEN'!A25</f>
        <v>Vraag 3.3: Vertrouwen in cijfers</v>
      </c>
      <c r="C23" s="32" t="s">
        <v>1</v>
      </c>
      <c r="D23" s="32"/>
      <c r="F23" s="32" t="s">
        <v>1</v>
      </c>
      <c r="G23" s="32"/>
      <c r="I23" s="32" t="s">
        <v>1</v>
      </c>
      <c r="J23" s="32"/>
    </row>
    <row r="24" spans="1:10" ht="150" customHeight="1" x14ac:dyDescent="0.2">
      <c r="A24" s="9" t="str">
        <f>'OPEN VRAGEN'!A26</f>
        <v>Zie bijlage 7 Gunningscriteria kwaliteit.</v>
      </c>
      <c r="C24" s="27" t="s">
        <v>41</v>
      </c>
      <c r="D24" s="27"/>
      <c r="F24" s="27" t="s">
        <v>41</v>
      </c>
      <c r="G24" s="27"/>
      <c r="I24" s="27" t="s">
        <v>41</v>
      </c>
      <c r="J24" s="27"/>
    </row>
    <row r="25" spans="1:10" ht="39.75" customHeight="1" x14ac:dyDescent="0.2">
      <c r="A25" s="8" t="str">
        <f>'OPEN VRAGEN'!A27</f>
        <v>Vraag 3.4: Samenwerking en overdraagbaarheid</v>
      </c>
      <c r="C25" s="32" t="s">
        <v>1</v>
      </c>
      <c r="D25" s="32"/>
      <c r="F25" s="32" t="s">
        <v>1</v>
      </c>
      <c r="G25" s="32"/>
      <c r="I25" s="32" t="s">
        <v>1</v>
      </c>
      <c r="J25" s="32"/>
    </row>
    <row r="26" spans="1:10" ht="150" customHeight="1" x14ac:dyDescent="0.2">
      <c r="A26" s="9" t="str">
        <f>'OPEN VRAGEN'!A28</f>
        <v>Zie bijlage 7 Gunningscriteria kwaliteit.</v>
      </c>
      <c r="C26" s="27" t="s">
        <v>41</v>
      </c>
      <c r="D26" s="27"/>
      <c r="F26" s="27" t="s">
        <v>41</v>
      </c>
      <c r="G26" s="27"/>
      <c r="I26" s="27" t="s">
        <v>41</v>
      </c>
      <c r="J26" s="27"/>
    </row>
    <row r="27" spans="1:10" ht="39.75" customHeight="1" x14ac:dyDescent="0.2">
      <c r="A27" s="8" t="str">
        <f>'OPEN VRAGEN'!A29</f>
        <v>Vraag 3.5: Proactieve advieswaarde en ondersteuning van datagedreven werken</v>
      </c>
      <c r="C27" s="32" t="s">
        <v>1</v>
      </c>
      <c r="D27" s="32"/>
      <c r="F27" s="32" t="s">
        <v>1</v>
      </c>
      <c r="G27" s="32"/>
      <c r="I27" s="32" t="s">
        <v>1</v>
      </c>
      <c r="J27" s="32"/>
    </row>
    <row r="28" spans="1:10" ht="150" customHeight="1" x14ac:dyDescent="0.2">
      <c r="A28" s="9" t="str">
        <f>'OPEN VRAGEN'!A30</f>
        <v>Zie bijlage 7 Gunningscriteria kwaliteit.</v>
      </c>
      <c r="C28" s="27" t="s">
        <v>41</v>
      </c>
      <c r="D28" s="27"/>
      <c r="F28" s="27" t="s">
        <v>41</v>
      </c>
      <c r="G28" s="27"/>
      <c r="I28" s="27" t="s">
        <v>41</v>
      </c>
      <c r="J28" s="27"/>
    </row>
    <row r="29" spans="1:10" ht="27.75" customHeight="1" x14ac:dyDescent="0.2">
      <c r="A29" s="28" t="str">
        <f>'OPEN VRAGEN'!A31</f>
        <v>Gunningscriterium 4: Teamsamenstelling, continuïteit en samenwerking</v>
      </c>
      <c r="B29" s="28"/>
      <c r="C29" s="28"/>
      <c r="D29" s="28"/>
      <c r="E29" s="28"/>
      <c r="F29" s="28"/>
      <c r="G29" s="28"/>
      <c r="H29" s="28"/>
      <c r="I29" s="28"/>
      <c r="J29" s="28"/>
    </row>
    <row r="30" spans="1:10" ht="39.75" customHeight="1" x14ac:dyDescent="0.2">
      <c r="A30" s="8" t="str">
        <f>'OPEN VRAGEN'!A32</f>
        <v>Vraag 4.1: Teamsamenstelling, inzetbaarheid en capaciteit</v>
      </c>
      <c r="C30" s="32" t="s">
        <v>1</v>
      </c>
      <c r="D30" s="32"/>
      <c r="F30" s="32" t="s">
        <v>1</v>
      </c>
      <c r="G30" s="32"/>
      <c r="I30" s="32" t="s">
        <v>1</v>
      </c>
      <c r="J30" s="32"/>
    </row>
    <row r="31" spans="1:10" ht="150" customHeight="1" x14ac:dyDescent="0.2">
      <c r="A31" s="9" t="str">
        <f>'OPEN VRAGEN'!A33</f>
        <v>Zie bijlage 7 Gunningscriteria kwaliteit.</v>
      </c>
      <c r="C31" s="27" t="s">
        <v>41</v>
      </c>
      <c r="D31" s="27"/>
      <c r="F31" s="27" t="s">
        <v>41</v>
      </c>
      <c r="G31" s="27"/>
      <c r="I31" s="27" t="s">
        <v>41</v>
      </c>
      <c r="J31" s="27"/>
    </row>
    <row r="32" spans="1:10" ht="39.75" customHeight="1" x14ac:dyDescent="0.2">
      <c r="A32" s="8" t="str">
        <f>'OPEN VRAGEN'!A34</f>
        <v>Vraag 4.2: Afstemming en samenhang tussen projecten i.r.t. inrichting</v>
      </c>
      <c r="C32" s="32" t="s">
        <v>1</v>
      </c>
      <c r="D32" s="32"/>
      <c r="F32" s="32" t="s">
        <v>1</v>
      </c>
      <c r="G32" s="32"/>
      <c r="I32" s="32" t="s">
        <v>1</v>
      </c>
      <c r="J32" s="32"/>
    </row>
    <row r="33" spans="1:10" ht="150" customHeight="1" x14ac:dyDescent="0.2">
      <c r="A33" s="9" t="str">
        <f>'OPEN VRAGEN'!A35</f>
        <v>Zie bijlage 7 Gunningscriteria kwaliteit.</v>
      </c>
      <c r="C33" s="27" t="s">
        <v>41</v>
      </c>
      <c r="D33" s="27"/>
      <c r="F33" s="27" t="s">
        <v>41</v>
      </c>
      <c r="G33" s="27"/>
      <c r="I33" s="27" t="s">
        <v>41</v>
      </c>
      <c r="J33" s="27"/>
    </row>
    <row r="34" spans="1:10" ht="39.75" customHeight="1" x14ac:dyDescent="0.2">
      <c r="A34" s="8" t="str">
        <f>'OPEN VRAGEN'!A36</f>
        <v>Vraag 4.3: Ondersteuning na oplevering</v>
      </c>
      <c r="C34" s="32" t="s">
        <v>1</v>
      </c>
      <c r="D34" s="32"/>
      <c r="F34" s="32" t="s">
        <v>1</v>
      </c>
      <c r="G34" s="32"/>
      <c r="I34" s="32" t="s">
        <v>1</v>
      </c>
      <c r="J34" s="32"/>
    </row>
    <row r="35" spans="1:10" ht="150" customHeight="1" x14ac:dyDescent="0.2">
      <c r="A35" s="9" t="str">
        <f>'OPEN VRAGEN'!A37</f>
        <v>Zie bijlage 7 Gunningscriteria kwaliteit.</v>
      </c>
      <c r="C35" s="27" t="s">
        <v>41</v>
      </c>
      <c r="D35" s="27"/>
      <c r="F35" s="27" t="s">
        <v>41</v>
      </c>
      <c r="G35" s="27"/>
      <c r="I35" s="27" t="s">
        <v>41</v>
      </c>
      <c r="J35" s="27"/>
    </row>
    <row r="36" spans="1:10" ht="39.75" customHeight="1" x14ac:dyDescent="0.2">
      <c r="A36" s="8" t="str">
        <f>'OPEN VRAGEN'!A38</f>
        <v>Vraag 4.4: Kennisontwikkeling en kennisdeling</v>
      </c>
      <c r="C36" s="32" t="s">
        <v>1</v>
      </c>
      <c r="D36" s="32"/>
      <c r="F36" s="32" t="s">
        <v>1</v>
      </c>
      <c r="G36" s="32"/>
      <c r="I36" s="32" t="s">
        <v>1</v>
      </c>
      <c r="J36" s="32"/>
    </row>
    <row r="37" spans="1:10" ht="150" customHeight="1" x14ac:dyDescent="0.2">
      <c r="A37" s="9" t="str">
        <f>'OPEN VRAGEN'!A39</f>
        <v>Zie bijlage 7 Gunningscriteria kwaliteit.</v>
      </c>
      <c r="C37" s="27" t="s">
        <v>41</v>
      </c>
      <c r="D37" s="27"/>
      <c r="F37" s="27" t="s">
        <v>41</v>
      </c>
      <c r="G37" s="27"/>
      <c r="I37" s="27" t="s">
        <v>41</v>
      </c>
      <c r="J37" s="27"/>
    </row>
    <row r="38" spans="1:10" ht="27.75" customHeight="1" x14ac:dyDescent="0.2">
      <c r="A38" s="28" t="str">
        <f>'OPEN VRAGEN'!A40</f>
        <v>Gunningscriterium 5: Strategisch partnerschap</v>
      </c>
      <c r="B38" s="28"/>
      <c r="C38" s="28"/>
      <c r="D38" s="28"/>
      <c r="E38" s="28"/>
      <c r="F38" s="28"/>
      <c r="G38" s="28"/>
      <c r="H38" s="28"/>
      <c r="I38" s="28"/>
      <c r="J38" s="28"/>
    </row>
    <row r="39" spans="1:10" ht="39.75" customHeight="1" x14ac:dyDescent="0.2">
      <c r="A39" s="8" t="str">
        <f>'OPEN VRAGEN'!A41</f>
        <v>Vraag 5.1: Rol als strategisch partner</v>
      </c>
      <c r="C39" s="32" t="s">
        <v>1</v>
      </c>
      <c r="D39" s="32"/>
      <c r="F39" s="32" t="s">
        <v>1</v>
      </c>
      <c r="G39" s="32"/>
      <c r="I39" s="32" t="s">
        <v>1</v>
      </c>
      <c r="J39" s="32"/>
    </row>
    <row r="40" spans="1:10" ht="150" customHeight="1" x14ac:dyDescent="0.2">
      <c r="A40" s="9" t="str">
        <f>'OPEN VRAGEN'!A42</f>
        <v>Zie bijlage 7 Gunningscriteria kwaliteit.</v>
      </c>
      <c r="C40" s="27" t="s">
        <v>41</v>
      </c>
      <c r="D40" s="27"/>
      <c r="F40" s="27" t="s">
        <v>41</v>
      </c>
      <c r="G40" s="27"/>
      <c r="I40" s="27" t="s">
        <v>41</v>
      </c>
      <c r="J40" s="27"/>
    </row>
    <row r="41" spans="1:10" ht="19.5" customHeight="1" x14ac:dyDescent="0.2">
      <c r="A41" s="33"/>
      <c r="B41" s="33"/>
      <c r="C41" s="33"/>
      <c r="D41" s="33"/>
      <c r="E41" s="33"/>
      <c r="F41" s="33"/>
      <c r="G41" s="33"/>
      <c r="H41" s="33"/>
      <c r="I41" s="33"/>
      <c r="J41" s="33"/>
    </row>
  </sheetData>
  <sheetProtection algorithmName="SHA-512" hashValue="eQbZDGZeSQ0fnAs6K3Xyhp5g2WldRDxTQ9CwNIvmwDZ6ElDo6qFUrOfEEifb5qj2mMN5/je1aO/ws/f+W2H3bg==" saltValue="q7qNof3GfBAGaF2qQ/SfLw==" spinCount="100000" sheet="1" formatColumns="0" formatRows="0"/>
  <mergeCells count="111">
    <mergeCell ref="C1:D1"/>
    <mergeCell ref="F1:G1"/>
    <mergeCell ref="I1:J1"/>
    <mergeCell ref="A2:J2"/>
    <mergeCell ref="C3:D3"/>
    <mergeCell ref="F3:G3"/>
    <mergeCell ref="I3:J3"/>
    <mergeCell ref="C4:D4"/>
    <mergeCell ref="F4:G4"/>
    <mergeCell ref="I4:J4"/>
    <mergeCell ref="C5:D5"/>
    <mergeCell ref="F5:G5"/>
    <mergeCell ref="I5:J5"/>
    <mergeCell ref="C6:D6"/>
    <mergeCell ref="F6:G6"/>
    <mergeCell ref="I6:J6"/>
    <mergeCell ref="C7:D7"/>
    <mergeCell ref="F7:G7"/>
    <mergeCell ref="I7:J7"/>
    <mergeCell ref="C8:D8"/>
    <mergeCell ref="F8:G8"/>
    <mergeCell ref="I8:J8"/>
    <mergeCell ref="A9:J9"/>
    <mergeCell ref="C10:D10"/>
    <mergeCell ref="F10:G10"/>
    <mergeCell ref="I10:J10"/>
    <mergeCell ref="C11:D11"/>
    <mergeCell ref="F11:G11"/>
    <mergeCell ref="I11:J11"/>
    <mergeCell ref="C12:D12"/>
    <mergeCell ref="F12:G12"/>
    <mergeCell ref="I12:J12"/>
    <mergeCell ref="C13:D13"/>
    <mergeCell ref="F13:G13"/>
    <mergeCell ref="I13:J13"/>
    <mergeCell ref="C14:D14"/>
    <mergeCell ref="F14:G14"/>
    <mergeCell ref="I14:J14"/>
    <mergeCell ref="C15:D15"/>
    <mergeCell ref="F15:G15"/>
    <mergeCell ref="I15:J15"/>
    <mergeCell ref="C16:D16"/>
    <mergeCell ref="F16:G16"/>
    <mergeCell ref="I16:J16"/>
    <mergeCell ref="C17:D17"/>
    <mergeCell ref="F17:G17"/>
    <mergeCell ref="I17:J17"/>
    <mergeCell ref="A18:J18"/>
    <mergeCell ref="C19:D19"/>
    <mergeCell ref="F19:G19"/>
    <mergeCell ref="I19:J19"/>
    <mergeCell ref="C20:D20"/>
    <mergeCell ref="F20:G20"/>
    <mergeCell ref="I20:J20"/>
    <mergeCell ref="C21:D21"/>
    <mergeCell ref="F21:G21"/>
    <mergeCell ref="I21:J21"/>
    <mergeCell ref="C22:D22"/>
    <mergeCell ref="F22:G22"/>
    <mergeCell ref="I22:J22"/>
    <mergeCell ref="C23:D23"/>
    <mergeCell ref="F23:G23"/>
    <mergeCell ref="I23:J23"/>
    <mergeCell ref="C24:D24"/>
    <mergeCell ref="F24:G24"/>
    <mergeCell ref="I24:J24"/>
    <mergeCell ref="C25:D25"/>
    <mergeCell ref="F25:G25"/>
    <mergeCell ref="I25:J25"/>
    <mergeCell ref="C26:D26"/>
    <mergeCell ref="F26:G26"/>
    <mergeCell ref="I26:J26"/>
    <mergeCell ref="C27:D27"/>
    <mergeCell ref="F27:G27"/>
    <mergeCell ref="I27:J27"/>
    <mergeCell ref="C28:D28"/>
    <mergeCell ref="F28:G28"/>
    <mergeCell ref="I28:J28"/>
    <mergeCell ref="A29:J29"/>
    <mergeCell ref="C30:D30"/>
    <mergeCell ref="F30:G30"/>
    <mergeCell ref="I30:J30"/>
    <mergeCell ref="C31:D31"/>
    <mergeCell ref="F31:G31"/>
    <mergeCell ref="I31:J31"/>
    <mergeCell ref="C32:D32"/>
    <mergeCell ref="F32:G32"/>
    <mergeCell ref="I32:J32"/>
    <mergeCell ref="C33:D33"/>
    <mergeCell ref="F33:G33"/>
    <mergeCell ref="I33:J33"/>
    <mergeCell ref="C34:D34"/>
    <mergeCell ref="F34:G34"/>
    <mergeCell ref="I34:J34"/>
    <mergeCell ref="A38:J38"/>
    <mergeCell ref="C39:D39"/>
    <mergeCell ref="F39:G39"/>
    <mergeCell ref="I39:J39"/>
    <mergeCell ref="C40:D40"/>
    <mergeCell ref="F40:G40"/>
    <mergeCell ref="I40:J40"/>
    <mergeCell ref="A41:J41"/>
    <mergeCell ref="C35:D35"/>
    <mergeCell ref="F35:G35"/>
    <mergeCell ref="I35:J35"/>
    <mergeCell ref="C36:D36"/>
    <mergeCell ref="F36:G36"/>
    <mergeCell ref="I36:J36"/>
    <mergeCell ref="C37:D37"/>
    <mergeCell ref="F37:G37"/>
    <mergeCell ref="I37:J37"/>
  </mergeCells>
  <dataValidations count="1">
    <dataValidation type="list" allowBlank="1" sqref="C10 F10 I10 C12 F12 I12 C14 F14 I14 C16 F16 I16 C19 F19 I19 C21 F21 I21 C23 F23 I23 C25 F25 I25 C27 F27 I27 C30 F30 I30 C32 F32 I32 C34 F34 I34 C36 F36 I36 C39 F39 I39" xr:uid="{00000000-0002-0000-0700-000000000000}">
      <formula1>SCORE</formula1>
      <formula2>0</formula2>
    </dataValidation>
  </dataValidations>
  <pageMargins left="0.75" right="0.75" top="1" bottom="1" header="0.511811023622047" footer="0.5"/>
  <pageSetup paperSize="9" fitToHeight="0" orientation="landscape" horizontalDpi="300" verticalDpi="300"/>
  <headerFooter>
    <oddFooter>&amp;C&amp;8 Bijlage 11 Beoordelingsformulier kwaliteit – TC26MD – concept BiC</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41"/>
  <sheetViews>
    <sheetView showGridLines="0" zoomScaleNormal="100" workbookViewId="0">
      <pane xSplit="1" ySplit="1" topLeftCell="B2" activePane="bottomRight" state="frozen"/>
      <selection pane="topRight" activeCell="B1" sqref="B1"/>
      <selection pane="bottomLeft" activeCell="A2" sqref="A2"/>
      <selection pane="bottomRight" activeCell="A39" sqref="A39"/>
    </sheetView>
  </sheetViews>
  <sheetFormatPr baseColWidth="10" defaultColWidth="8.6640625" defaultRowHeight="15" x14ac:dyDescent="0.2"/>
  <cols>
    <col min="1" max="1" width="95" customWidth="1"/>
    <col min="2" max="2" width="2.83203125" customWidth="1"/>
    <col min="3" max="3" width="40.83203125" customWidth="1"/>
    <col min="4" max="4" width="3.83203125" customWidth="1"/>
    <col min="5" max="5" width="2.83203125" customWidth="1"/>
    <col min="6" max="6" width="40.83203125" customWidth="1"/>
    <col min="7" max="7" width="3.83203125" customWidth="1"/>
    <col min="8" max="8" width="2.83203125" customWidth="1"/>
    <col min="9" max="9" width="40.83203125" customWidth="1"/>
    <col min="10" max="10" width="3.83203125" customWidth="1"/>
  </cols>
  <sheetData>
    <row r="1" spans="1:10" ht="49.5" customHeight="1" x14ac:dyDescent="0.2">
      <c r="A1" s="7" t="s">
        <v>50</v>
      </c>
      <c r="C1" s="30" t="str">
        <f>'Beoordelaar 1'!C1</f>
        <v>INSCHRIJVER 1</v>
      </c>
      <c r="D1" s="30"/>
      <c r="F1" s="30" t="str">
        <f>'Beoordelaar 1'!F1</f>
        <v>INSCHRIJVER 2</v>
      </c>
      <c r="G1" s="30"/>
      <c r="I1" s="30" t="str">
        <f>'Beoordelaar 1'!I1</f>
        <v>INSCHRIJVER 3</v>
      </c>
      <c r="J1" s="30"/>
    </row>
    <row r="2" spans="1:10" ht="27.75" customHeight="1" x14ac:dyDescent="0.2">
      <c r="A2" s="28" t="str">
        <f>'OPEN VRAGEN'!A4</f>
        <v xml:space="preserve">Gunningscriterium 1: Casus LLO – Inrichten van het offerte- en calculatieproces </v>
      </c>
      <c r="B2" s="28"/>
      <c r="C2" s="28"/>
      <c r="D2" s="28"/>
      <c r="E2" s="28"/>
      <c r="F2" s="28"/>
      <c r="G2" s="28"/>
      <c r="H2" s="28"/>
      <c r="I2" s="28"/>
      <c r="J2" s="28"/>
    </row>
    <row r="3" spans="1:10" ht="39.75" customHeight="1" x14ac:dyDescent="0.2">
      <c r="A3" s="8" t="str">
        <f>'OPEN VRAGEN'!A5</f>
        <v>Vraag 1.1: Procesinrichting</v>
      </c>
      <c r="C3" s="35" t="s">
        <v>42</v>
      </c>
      <c r="D3" s="35"/>
      <c r="F3" s="35" t="s">
        <v>42</v>
      </c>
      <c r="G3" s="35"/>
      <c r="I3" s="35" t="s">
        <v>42</v>
      </c>
      <c r="J3" s="35"/>
    </row>
    <row r="4" spans="1:10" ht="150" customHeight="1" x14ac:dyDescent="0.2">
      <c r="A4" s="9" t="str">
        <f>'OPEN VRAGEN'!A6</f>
        <v>Zie bijlage 7 Gunningscriteria kwaliteit.</v>
      </c>
      <c r="C4" s="34" t="s">
        <v>43</v>
      </c>
      <c r="D4" s="34"/>
      <c r="F4" s="34" t="s">
        <v>43</v>
      </c>
      <c r="G4" s="34"/>
      <c r="I4" s="34" t="s">
        <v>43</v>
      </c>
      <c r="J4" s="34"/>
    </row>
    <row r="5" spans="1:10" ht="39.75" customHeight="1" x14ac:dyDescent="0.2">
      <c r="A5" s="8" t="str">
        <f>'OPEN VRAGEN'!A7</f>
        <v>Vraag 1.2: Koppelingen en datastromen</v>
      </c>
      <c r="C5" s="35" t="s">
        <v>42</v>
      </c>
      <c r="D5" s="35"/>
      <c r="F5" s="35" t="s">
        <v>42</v>
      </c>
      <c r="G5" s="35"/>
      <c r="I5" s="35" t="s">
        <v>42</v>
      </c>
      <c r="J5" s="35"/>
    </row>
    <row r="6" spans="1:10" ht="150" customHeight="1" x14ac:dyDescent="0.2">
      <c r="A6" s="9" t="str">
        <f>'OPEN VRAGEN'!A8</f>
        <v>Zie bijlage 7 Gunningscriteria kwaliteit.</v>
      </c>
      <c r="C6" s="34" t="s">
        <v>43</v>
      </c>
      <c r="D6" s="34"/>
      <c r="F6" s="34" t="s">
        <v>43</v>
      </c>
      <c r="G6" s="34"/>
      <c r="I6" s="34" t="s">
        <v>43</v>
      </c>
      <c r="J6" s="34"/>
    </row>
    <row r="7" spans="1:10" ht="39.75" customHeight="1" x14ac:dyDescent="0.2">
      <c r="A7" s="8" t="str">
        <f>'OPEN VRAGEN'!A9</f>
        <v>Vraag 1.3: Schaalbaarheid, beheer en toekomstbestendigheid</v>
      </c>
      <c r="C7" s="35" t="s">
        <v>42</v>
      </c>
      <c r="D7" s="35"/>
      <c r="F7" s="35" t="s">
        <v>42</v>
      </c>
      <c r="G7" s="35"/>
      <c r="I7" s="35" t="s">
        <v>42</v>
      </c>
      <c r="J7" s="35"/>
    </row>
    <row r="8" spans="1:10" ht="150" customHeight="1" x14ac:dyDescent="0.2">
      <c r="A8" s="9" t="str">
        <f>'OPEN VRAGEN'!A10</f>
        <v>Zie bijlage 7 Gunningscriteria kwaliteit.</v>
      </c>
      <c r="C8" s="34" t="s">
        <v>43</v>
      </c>
      <c r="D8" s="34"/>
      <c r="F8" s="34" t="s">
        <v>43</v>
      </c>
      <c r="G8" s="34"/>
      <c r="I8" s="34" t="s">
        <v>43</v>
      </c>
      <c r="J8" s="34"/>
    </row>
    <row r="9" spans="1:10" ht="27.75" customHeight="1" x14ac:dyDescent="0.2">
      <c r="A9" s="28" t="str">
        <f>'OPEN VRAGEN'!A11</f>
        <v>Gunningscriterium 2: Borging van adoptie &amp; duurzaam gebruik van de oplossing</v>
      </c>
      <c r="B9" s="28"/>
      <c r="C9" s="28"/>
      <c r="D9" s="28"/>
      <c r="E9" s="28"/>
      <c r="F9" s="28"/>
      <c r="G9" s="28"/>
      <c r="H9" s="28"/>
      <c r="I9" s="28"/>
      <c r="J9" s="28"/>
    </row>
    <row r="10" spans="1:10" ht="39.75" customHeight="1" x14ac:dyDescent="0.2">
      <c r="A10" s="8" t="str">
        <f>'OPEN VRAGEN'!A12</f>
        <v>Vraag 2.1: Adoptiestrategie van Inschrijver</v>
      </c>
      <c r="C10" s="32" t="s">
        <v>1</v>
      </c>
      <c r="D10" s="32"/>
      <c r="F10" s="32" t="s">
        <v>1</v>
      </c>
      <c r="G10" s="32"/>
      <c r="I10" s="32" t="s">
        <v>1</v>
      </c>
      <c r="J10" s="32"/>
    </row>
    <row r="11" spans="1:10" ht="150" customHeight="1" x14ac:dyDescent="0.2">
      <c r="A11" s="9" t="str">
        <f>'OPEN VRAGEN'!A13</f>
        <v>Zie bijlage 7 Gunningscriteria kwaliteit.</v>
      </c>
      <c r="C11" s="27" t="s">
        <v>41</v>
      </c>
      <c r="D11" s="27"/>
      <c r="F11" s="27" t="s">
        <v>41</v>
      </c>
      <c r="G11" s="27"/>
      <c r="I11" s="27" t="s">
        <v>41</v>
      </c>
      <c r="J11" s="27"/>
    </row>
    <row r="12" spans="1:10" ht="39.75" customHeight="1" x14ac:dyDescent="0.2">
      <c r="A12" s="8" t="str">
        <f>'OPEN VRAGEN'!A14</f>
        <v>Vraag 2.2: Trainingsaanpak voor gebruikers én functioneel beheerders</v>
      </c>
      <c r="C12" s="32" t="s">
        <v>1</v>
      </c>
      <c r="D12" s="32"/>
      <c r="F12" s="32" t="s">
        <v>1</v>
      </c>
      <c r="G12" s="32"/>
      <c r="I12" s="32" t="s">
        <v>1</v>
      </c>
      <c r="J12" s="32"/>
    </row>
    <row r="13" spans="1:10" ht="150" customHeight="1" x14ac:dyDescent="0.2">
      <c r="A13" s="9" t="str">
        <f>'OPEN VRAGEN'!A15</f>
        <v>Zie bijlage 7 Gunningscriteria kwaliteit.</v>
      </c>
      <c r="C13" s="27" t="s">
        <v>41</v>
      </c>
      <c r="D13" s="27"/>
      <c r="F13" s="27" t="s">
        <v>41</v>
      </c>
      <c r="G13" s="27"/>
      <c r="I13" s="27" t="s">
        <v>41</v>
      </c>
      <c r="J13" s="27"/>
    </row>
    <row r="14" spans="1:10" ht="39.75" customHeight="1" x14ac:dyDescent="0.2">
      <c r="A14" s="8" t="str">
        <f>'OPEN VRAGEN'!A16</f>
        <v>Vraag 2.3: Borging zelfstandigheid beheerorganisatie</v>
      </c>
      <c r="C14" s="32" t="s">
        <v>1</v>
      </c>
      <c r="D14" s="32"/>
      <c r="F14" s="32" t="s">
        <v>1</v>
      </c>
      <c r="G14" s="32"/>
      <c r="I14" s="32" t="s">
        <v>1</v>
      </c>
      <c r="J14" s="32"/>
    </row>
    <row r="15" spans="1:10" ht="150" customHeight="1" x14ac:dyDescent="0.2">
      <c r="A15" s="9" t="str">
        <f>'OPEN VRAGEN'!A17</f>
        <v>Zie bijlage 7 Gunningscriteria kwaliteit.</v>
      </c>
      <c r="C15" s="27" t="s">
        <v>41</v>
      </c>
      <c r="D15" s="27"/>
      <c r="F15" s="27" t="s">
        <v>41</v>
      </c>
      <c r="G15" s="27"/>
      <c r="I15" s="27" t="s">
        <v>41</v>
      </c>
      <c r="J15" s="27"/>
    </row>
    <row r="16" spans="1:10" ht="39.75" customHeight="1" x14ac:dyDescent="0.2">
      <c r="A16" s="8" t="str">
        <f>'OPEN VRAGEN'!A18</f>
        <v>Vraag 2.4: Monitoring &amp; continu verbeteren</v>
      </c>
      <c r="C16" s="32" t="s">
        <v>1</v>
      </c>
      <c r="D16" s="32"/>
      <c r="F16" s="32" t="s">
        <v>1</v>
      </c>
      <c r="G16" s="32"/>
      <c r="I16" s="32" t="s">
        <v>1</v>
      </c>
      <c r="J16" s="32"/>
    </row>
    <row r="17" spans="1:10" ht="150" customHeight="1" x14ac:dyDescent="0.2">
      <c r="A17" s="9" t="str">
        <f>'OPEN VRAGEN'!A19</f>
        <v>Zie bijlage 7 Gunningscriteria kwaliteit.</v>
      </c>
      <c r="C17" s="27" t="s">
        <v>41</v>
      </c>
      <c r="D17" s="27"/>
      <c r="F17" s="27" t="s">
        <v>41</v>
      </c>
      <c r="G17" s="27"/>
      <c r="I17" s="27" t="s">
        <v>41</v>
      </c>
      <c r="J17" s="27"/>
    </row>
    <row r="18" spans="1:10" ht="27.75" customHeight="1" x14ac:dyDescent="0.2">
      <c r="A18" s="28" t="str">
        <f>'OPEN VRAGEN'!A20</f>
        <v>Gunningscriterium 3: Casus: Ontwikkeling dashboards en rapportages</v>
      </c>
      <c r="B18" s="28"/>
      <c r="C18" s="28"/>
      <c r="D18" s="28"/>
      <c r="E18" s="28"/>
      <c r="F18" s="28"/>
      <c r="G18" s="28"/>
      <c r="H18" s="28"/>
      <c r="I18" s="28"/>
      <c r="J18" s="28"/>
    </row>
    <row r="19" spans="1:10" ht="39.75" customHeight="1" x14ac:dyDescent="0.2">
      <c r="A19" s="8" t="str">
        <f>'OPEN VRAGEN'!A21</f>
        <v>Vraag 3.1: Gefaseerde aanpak</v>
      </c>
      <c r="C19" s="32" t="s">
        <v>1</v>
      </c>
      <c r="D19" s="32"/>
      <c r="F19" s="32" t="s">
        <v>1</v>
      </c>
      <c r="G19" s="32"/>
      <c r="I19" s="32" t="s">
        <v>1</v>
      </c>
      <c r="J19" s="32"/>
    </row>
    <row r="20" spans="1:10" ht="150" customHeight="1" x14ac:dyDescent="0.2">
      <c r="A20" s="9" t="str">
        <f>'OPEN VRAGEN'!A22</f>
        <v>Zie bijlage 7 Gunningscriteria kwaliteit.</v>
      </c>
      <c r="C20" s="27" t="s">
        <v>41</v>
      </c>
      <c r="D20" s="27"/>
      <c r="F20" s="27" t="s">
        <v>41</v>
      </c>
      <c r="G20" s="27"/>
      <c r="I20" s="27" t="s">
        <v>41</v>
      </c>
      <c r="J20" s="27"/>
    </row>
    <row r="21" spans="1:10" ht="39.75" customHeight="1" x14ac:dyDescent="0.2">
      <c r="A21" s="8" t="str">
        <f>'OPEN VRAGEN'!A23</f>
        <v>Vraag 3.2: Ontwerpkeuzes op hoofdlijnen</v>
      </c>
      <c r="C21" s="32" t="s">
        <v>1</v>
      </c>
      <c r="D21" s="32"/>
      <c r="F21" s="32" t="s">
        <v>1</v>
      </c>
      <c r="G21" s="32"/>
      <c r="I21" s="32" t="s">
        <v>1</v>
      </c>
      <c r="J21" s="32"/>
    </row>
    <row r="22" spans="1:10" ht="150" customHeight="1" x14ac:dyDescent="0.2">
      <c r="A22" s="9" t="str">
        <f>'OPEN VRAGEN'!A24</f>
        <v>Zie bijlage 7 Gunningscriteria kwaliteit.</v>
      </c>
      <c r="C22" s="27" t="s">
        <v>41</v>
      </c>
      <c r="D22" s="27"/>
      <c r="F22" s="27" t="s">
        <v>41</v>
      </c>
      <c r="G22" s="27"/>
      <c r="I22" s="27" t="s">
        <v>41</v>
      </c>
      <c r="J22" s="27"/>
    </row>
    <row r="23" spans="1:10" ht="39.75" customHeight="1" x14ac:dyDescent="0.2">
      <c r="A23" s="8" t="str">
        <f>'OPEN VRAGEN'!A25</f>
        <v>Vraag 3.3: Vertrouwen in cijfers</v>
      </c>
      <c r="C23" s="32" t="s">
        <v>1</v>
      </c>
      <c r="D23" s="32"/>
      <c r="F23" s="32" t="s">
        <v>1</v>
      </c>
      <c r="G23" s="32"/>
      <c r="I23" s="32" t="s">
        <v>1</v>
      </c>
      <c r="J23" s="32"/>
    </row>
    <row r="24" spans="1:10" ht="150" customHeight="1" x14ac:dyDescent="0.2">
      <c r="A24" s="9" t="str">
        <f>'OPEN VRAGEN'!A26</f>
        <v>Zie bijlage 7 Gunningscriteria kwaliteit.</v>
      </c>
      <c r="C24" s="27" t="s">
        <v>41</v>
      </c>
      <c r="D24" s="27"/>
      <c r="F24" s="27" t="s">
        <v>41</v>
      </c>
      <c r="G24" s="27"/>
      <c r="I24" s="27" t="s">
        <v>41</v>
      </c>
      <c r="J24" s="27"/>
    </row>
    <row r="25" spans="1:10" ht="39.75" customHeight="1" x14ac:dyDescent="0.2">
      <c r="A25" s="8" t="str">
        <f>'OPEN VRAGEN'!A27</f>
        <v>Vraag 3.4: Samenwerking en overdraagbaarheid</v>
      </c>
      <c r="C25" s="32" t="s">
        <v>1</v>
      </c>
      <c r="D25" s="32"/>
      <c r="F25" s="32" t="s">
        <v>1</v>
      </c>
      <c r="G25" s="32"/>
      <c r="I25" s="32" t="s">
        <v>1</v>
      </c>
      <c r="J25" s="32"/>
    </row>
    <row r="26" spans="1:10" ht="150" customHeight="1" x14ac:dyDescent="0.2">
      <c r="A26" s="9" t="str">
        <f>'OPEN VRAGEN'!A28</f>
        <v>Zie bijlage 7 Gunningscriteria kwaliteit.</v>
      </c>
      <c r="C26" s="27" t="s">
        <v>41</v>
      </c>
      <c r="D26" s="27"/>
      <c r="F26" s="27" t="s">
        <v>41</v>
      </c>
      <c r="G26" s="27"/>
      <c r="I26" s="27" t="s">
        <v>41</v>
      </c>
      <c r="J26" s="27"/>
    </row>
    <row r="27" spans="1:10" ht="39.75" customHeight="1" x14ac:dyDescent="0.2">
      <c r="A27" s="8" t="str">
        <f>'OPEN VRAGEN'!A29</f>
        <v>Vraag 3.5: Proactieve advieswaarde en ondersteuning van datagedreven werken</v>
      </c>
      <c r="C27" s="32" t="s">
        <v>1</v>
      </c>
      <c r="D27" s="32"/>
      <c r="F27" s="32" t="s">
        <v>1</v>
      </c>
      <c r="G27" s="32"/>
      <c r="I27" s="32" t="s">
        <v>1</v>
      </c>
      <c r="J27" s="32"/>
    </row>
    <row r="28" spans="1:10" ht="150" customHeight="1" x14ac:dyDescent="0.2">
      <c r="A28" s="9" t="str">
        <f>'OPEN VRAGEN'!A30</f>
        <v>Zie bijlage 7 Gunningscriteria kwaliteit.</v>
      </c>
      <c r="C28" s="27" t="s">
        <v>41</v>
      </c>
      <c r="D28" s="27"/>
      <c r="F28" s="27" t="s">
        <v>41</v>
      </c>
      <c r="G28" s="27"/>
      <c r="I28" s="27" t="s">
        <v>41</v>
      </c>
      <c r="J28" s="27"/>
    </row>
    <row r="29" spans="1:10" ht="27.75" customHeight="1" x14ac:dyDescent="0.2">
      <c r="A29" s="28" t="str">
        <f>'OPEN VRAGEN'!A31</f>
        <v>Gunningscriterium 4: Teamsamenstelling, continuïteit en samenwerking</v>
      </c>
      <c r="B29" s="28"/>
      <c r="C29" s="28"/>
      <c r="D29" s="28"/>
      <c r="E29" s="28"/>
      <c r="F29" s="28"/>
      <c r="G29" s="28"/>
      <c r="H29" s="28"/>
      <c r="I29" s="28"/>
      <c r="J29" s="28"/>
    </row>
    <row r="30" spans="1:10" ht="39.75" customHeight="1" x14ac:dyDescent="0.2">
      <c r="A30" s="8" t="str">
        <f>'OPEN VRAGEN'!A32</f>
        <v>Vraag 4.1: Teamsamenstelling, inzetbaarheid en capaciteit</v>
      </c>
      <c r="C30" s="32" t="s">
        <v>1</v>
      </c>
      <c r="D30" s="32"/>
      <c r="F30" s="32" t="s">
        <v>1</v>
      </c>
      <c r="G30" s="32"/>
      <c r="I30" s="32" t="s">
        <v>1</v>
      </c>
      <c r="J30" s="32"/>
    </row>
    <row r="31" spans="1:10" ht="150" customHeight="1" x14ac:dyDescent="0.2">
      <c r="A31" s="9" t="str">
        <f>'OPEN VRAGEN'!A33</f>
        <v>Zie bijlage 7 Gunningscriteria kwaliteit.</v>
      </c>
      <c r="C31" s="27" t="s">
        <v>41</v>
      </c>
      <c r="D31" s="27"/>
      <c r="F31" s="27" t="s">
        <v>41</v>
      </c>
      <c r="G31" s="27"/>
      <c r="I31" s="27" t="s">
        <v>41</v>
      </c>
      <c r="J31" s="27"/>
    </row>
    <row r="32" spans="1:10" ht="39.75" customHeight="1" x14ac:dyDescent="0.2">
      <c r="A32" s="8" t="str">
        <f>'OPEN VRAGEN'!A34</f>
        <v>Vraag 4.2: Afstemming en samenhang tussen projecten i.r.t. inrichting</v>
      </c>
      <c r="C32" s="32" t="s">
        <v>1</v>
      </c>
      <c r="D32" s="32"/>
      <c r="F32" s="32" t="s">
        <v>1</v>
      </c>
      <c r="G32" s="32"/>
      <c r="I32" s="32" t="s">
        <v>1</v>
      </c>
      <c r="J32" s="32"/>
    </row>
    <row r="33" spans="1:10" ht="150" customHeight="1" x14ac:dyDescent="0.2">
      <c r="A33" s="9" t="str">
        <f>'OPEN VRAGEN'!A35</f>
        <v>Zie bijlage 7 Gunningscriteria kwaliteit.</v>
      </c>
      <c r="C33" s="27" t="s">
        <v>41</v>
      </c>
      <c r="D33" s="27"/>
      <c r="F33" s="27" t="s">
        <v>41</v>
      </c>
      <c r="G33" s="27"/>
      <c r="I33" s="27" t="s">
        <v>41</v>
      </c>
      <c r="J33" s="27"/>
    </row>
    <row r="34" spans="1:10" ht="39.75" customHeight="1" x14ac:dyDescent="0.2">
      <c r="A34" s="8" t="str">
        <f>'OPEN VRAGEN'!A36</f>
        <v>Vraag 4.3: Ondersteuning na oplevering</v>
      </c>
      <c r="C34" s="32" t="s">
        <v>1</v>
      </c>
      <c r="D34" s="32"/>
      <c r="F34" s="32" t="s">
        <v>1</v>
      </c>
      <c r="G34" s="32"/>
      <c r="I34" s="32" t="s">
        <v>1</v>
      </c>
      <c r="J34" s="32"/>
    </row>
    <row r="35" spans="1:10" ht="150" customHeight="1" x14ac:dyDescent="0.2">
      <c r="A35" s="9" t="str">
        <f>'OPEN VRAGEN'!A37</f>
        <v>Zie bijlage 7 Gunningscriteria kwaliteit.</v>
      </c>
      <c r="C35" s="27" t="s">
        <v>41</v>
      </c>
      <c r="D35" s="27"/>
      <c r="F35" s="27" t="s">
        <v>41</v>
      </c>
      <c r="G35" s="27"/>
      <c r="I35" s="27" t="s">
        <v>41</v>
      </c>
      <c r="J35" s="27"/>
    </row>
    <row r="36" spans="1:10" ht="39.75" customHeight="1" x14ac:dyDescent="0.2">
      <c r="A36" s="8" t="str">
        <f>'OPEN VRAGEN'!A38</f>
        <v>Vraag 4.4: Kennisontwikkeling en kennisdeling</v>
      </c>
      <c r="C36" s="32" t="s">
        <v>1</v>
      </c>
      <c r="D36" s="32"/>
      <c r="F36" s="32" t="s">
        <v>1</v>
      </c>
      <c r="G36" s="32"/>
      <c r="I36" s="32" t="s">
        <v>1</v>
      </c>
      <c r="J36" s="32"/>
    </row>
    <row r="37" spans="1:10" ht="150" customHeight="1" x14ac:dyDescent="0.2">
      <c r="A37" s="9" t="str">
        <f>'OPEN VRAGEN'!A39</f>
        <v>Zie bijlage 7 Gunningscriteria kwaliteit.</v>
      </c>
      <c r="C37" s="27" t="s">
        <v>41</v>
      </c>
      <c r="D37" s="27"/>
      <c r="F37" s="27" t="s">
        <v>41</v>
      </c>
      <c r="G37" s="27"/>
      <c r="I37" s="27" t="s">
        <v>41</v>
      </c>
      <c r="J37" s="27"/>
    </row>
    <row r="38" spans="1:10" ht="27.75" customHeight="1" x14ac:dyDescent="0.2">
      <c r="A38" s="28" t="str">
        <f>'OPEN VRAGEN'!A40</f>
        <v>Gunningscriterium 5: Strategisch partnerschap</v>
      </c>
      <c r="B38" s="28"/>
      <c r="C38" s="28"/>
      <c r="D38" s="28"/>
      <c r="E38" s="28"/>
      <c r="F38" s="28"/>
      <c r="G38" s="28"/>
      <c r="H38" s="28"/>
      <c r="I38" s="28"/>
      <c r="J38" s="28"/>
    </row>
    <row r="39" spans="1:10" ht="39.75" customHeight="1" x14ac:dyDescent="0.2">
      <c r="A39" s="8" t="str">
        <f>'OPEN VRAGEN'!A41</f>
        <v>Vraag 5.1: Rol als strategisch partner</v>
      </c>
      <c r="C39" s="32" t="s">
        <v>1</v>
      </c>
      <c r="D39" s="32"/>
      <c r="F39" s="32" t="s">
        <v>1</v>
      </c>
      <c r="G39" s="32"/>
      <c r="I39" s="32" t="s">
        <v>1</v>
      </c>
      <c r="J39" s="32"/>
    </row>
    <row r="40" spans="1:10" ht="150" customHeight="1" x14ac:dyDescent="0.2">
      <c r="A40" s="9" t="str">
        <f>'OPEN VRAGEN'!A42</f>
        <v>Zie bijlage 7 Gunningscriteria kwaliteit.</v>
      </c>
      <c r="C40" s="27" t="s">
        <v>41</v>
      </c>
      <c r="D40" s="27"/>
      <c r="F40" s="27" t="s">
        <v>41</v>
      </c>
      <c r="G40" s="27"/>
      <c r="I40" s="27" t="s">
        <v>41</v>
      </c>
      <c r="J40" s="27"/>
    </row>
    <row r="41" spans="1:10" ht="19.5" customHeight="1" x14ac:dyDescent="0.2">
      <c r="A41" s="33"/>
      <c r="B41" s="33"/>
      <c r="C41" s="33"/>
      <c r="D41" s="33"/>
      <c r="E41" s="33"/>
      <c r="F41" s="33"/>
      <c r="G41" s="33"/>
      <c r="H41" s="33"/>
      <c r="I41" s="33"/>
      <c r="J41" s="33"/>
    </row>
  </sheetData>
  <sheetProtection algorithmName="SHA-512" hashValue="oLMXe9gmzS0MWXqRMW+K82MvGPyfB0BiSHXal/Tu1ADX/oqsV972YlXd7S+Kfc8HUwM43ZJotfc7aUDcbPOxmQ==" saltValue="AxKvwK+oCHX1DmzXRqWkEw==" spinCount="100000" sheet="1" formatColumns="0" formatRows="0"/>
  <mergeCells count="111">
    <mergeCell ref="C1:D1"/>
    <mergeCell ref="F1:G1"/>
    <mergeCell ref="I1:J1"/>
    <mergeCell ref="A2:J2"/>
    <mergeCell ref="C3:D3"/>
    <mergeCell ref="F3:G3"/>
    <mergeCell ref="I3:J3"/>
    <mergeCell ref="C4:D4"/>
    <mergeCell ref="F4:G4"/>
    <mergeCell ref="I4:J4"/>
    <mergeCell ref="C5:D5"/>
    <mergeCell ref="F5:G5"/>
    <mergeCell ref="I5:J5"/>
    <mergeCell ref="C6:D6"/>
    <mergeCell ref="F6:G6"/>
    <mergeCell ref="I6:J6"/>
    <mergeCell ref="C7:D7"/>
    <mergeCell ref="F7:G7"/>
    <mergeCell ref="I7:J7"/>
    <mergeCell ref="C8:D8"/>
    <mergeCell ref="F8:G8"/>
    <mergeCell ref="I8:J8"/>
    <mergeCell ref="A9:J9"/>
    <mergeCell ref="C10:D10"/>
    <mergeCell ref="F10:G10"/>
    <mergeCell ref="I10:J10"/>
    <mergeCell ref="C11:D11"/>
    <mergeCell ref="F11:G11"/>
    <mergeCell ref="I11:J11"/>
    <mergeCell ref="C12:D12"/>
    <mergeCell ref="F12:G12"/>
    <mergeCell ref="I12:J12"/>
    <mergeCell ref="C13:D13"/>
    <mergeCell ref="F13:G13"/>
    <mergeCell ref="I13:J13"/>
    <mergeCell ref="C14:D14"/>
    <mergeCell ref="F14:G14"/>
    <mergeCell ref="I14:J14"/>
    <mergeCell ref="C15:D15"/>
    <mergeCell ref="F15:G15"/>
    <mergeCell ref="I15:J15"/>
    <mergeCell ref="C16:D16"/>
    <mergeCell ref="F16:G16"/>
    <mergeCell ref="I16:J16"/>
    <mergeCell ref="C17:D17"/>
    <mergeCell ref="F17:G17"/>
    <mergeCell ref="I17:J17"/>
    <mergeCell ref="A18:J18"/>
    <mergeCell ref="C19:D19"/>
    <mergeCell ref="F19:G19"/>
    <mergeCell ref="I19:J19"/>
    <mergeCell ref="C20:D20"/>
    <mergeCell ref="F20:G20"/>
    <mergeCell ref="I20:J20"/>
    <mergeCell ref="C21:D21"/>
    <mergeCell ref="F21:G21"/>
    <mergeCell ref="I21:J21"/>
    <mergeCell ref="C22:D22"/>
    <mergeCell ref="F22:G22"/>
    <mergeCell ref="I22:J22"/>
    <mergeCell ref="C23:D23"/>
    <mergeCell ref="F23:G23"/>
    <mergeCell ref="I23:J23"/>
    <mergeCell ref="C24:D24"/>
    <mergeCell ref="F24:G24"/>
    <mergeCell ref="I24:J24"/>
    <mergeCell ref="C25:D25"/>
    <mergeCell ref="F25:G25"/>
    <mergeCell ref="I25:J25"/>
    <mergeCell ref="C26:D26"/>
    <mergeCell ref="F26:G26"/>
    <mergeCell ref="I26:J26"/>
    <mergeCell ref="C27:D27"/>
    <mergeCell ref="F27:G27"/>
    <mergeCell ref="I27:J27"/>
    <mergeCell ref="C28:D28"/>
    <mergeCell ref="F28:G28"/>
    <mergeCell ref="I28:J28"/>
    <mergeCell ref="A29:J29"/>
    <mergeCell ref="C30:D30"/>
    <mergeCell ref="F30:G30"/>
    <mergeCell ref="I30:J30"/>
    <mergeCell ref="C31:D31"/>
    <mergeCell ref="F31:G31"/>
    <mergeCell ref="I31:J31"/>
    <mergeCell ref="C32:D32"/>
    <mergeCell ref="F32:G32"/>
    <mergeCell ref="I32:J32"/>
    <mergeCell ref="C33:D33"/>
    <mergeCell ref="F33:G33"/>
    <mergeCell ref="I33:J33"/>
    <mergeCell ref="C34:D34"/>
    <mergeCell ref="F34:G34"/>
    <mergeCell ref="I34:J34"/>
    <mergeCell ref="A38:J38"/>
    <mergeCell ref="C39:D39"/>
    <mergeCell ref="F39:G39"/>
    <mergeCell ref="I39:J39"/>
    <mergeCell ref="C40:D40"/>
    <mergeCell ref="F40:G40"/>
    <mergeCell ref="I40:J40"/>
    <mergeCell ref="A41:J41"/>
    <mergeCell ref="C35:D35"/>
    <mergeCell ref="F35:G35"/>
    <mergeCell ref="I35:J35"/>
    <mergeCell ref="C36:D36"/>
    <mergeCell ref="F36:G36"/>
    <mergeCell ref="I36:J36"/>
    <mergeCell ref="C37:D37"/>
    <mergeCell ref="F37:G37"/>
    <mergeCell ref="I37:J37"/>
  </mergeCells>
  <dataValidations count="1">
    <dataValidation type="list" allowBlank="1" sqref="C10 F10 I10 C12 F12 I12 C14 F14 I14 C16 F16 I16 C19 F19 I19 C21 F21 I21 C23 F23 I23 C25 F25 I25 C27 F27 I27 C30 F30 I30 C32 F32 I32 C34 F34 I34 C36 F36 I36 C39 F39 I39" xr:uid="{00000000-0002-0000-0800-000000000000}">
      <formula1>SCORE</formula1>
      <formula2>0</formula2>
    </dataValidation>
  </dataValidations>
  <pageMargins left="0.75" right="0.75" top="1" bottom="1" header="0.511811023622047" footer="0.5"/>
  <pageSetup paperSize="9" fitToHeight="0" orientation="landscape" horizontalDpi="300" verticalDpi="300"/>
  <headerFooter>
    <oddFooter>&amp;C&amp;8 Bijlage 11 Beoordelingsformulier kwaliteit – TC26MD – concept BiC</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1"/>
  <sheetViews>
    <sheetView showGridLines="0" zoomScaleNormal="100" workbookViewId="0">
      <pane xSplit="1" ySplit="1" topLeftCell="B2" activePane="bottomRight" state="frozen"/>
      <selection pane="topRight" activeCell="B1" sqref="B1"/>
      <selection pane="bottomLeft" activeCell="A2" sqref="A2"/>
      <selection pane="bottomRight" activeCell="A39" sqref="A39"/>
    </sheetView>
  </sheetViews>
  <sheetFormatPr baseColWidth="10" defaultColWidth="8.6640625" defaultRowHeight="15" x14ac:dyDescent="0.2"/>
  <cols>
    <col min="1" max="1" width="95" customWidth="1"/>
    <col min="2" max="2" width="2.83203125" customWidth="1"/>
    <col min="3" max="3" width="40.83203125" customWidth="1"/>
    <col min="4" max="4" width="3.83203125" customWidth="1"/>
    <col min="5" max="5" width="2.83203125" customWidth="1"/>
    <col min="6" max="6" width="40.83203125" customWidth="1"/>
    <col min="7" max="7" width="3.83203125" customWidth="1"/>
    <col min="8" max="8" width="2.83203125" customWidth="1"/>
    <col min="9" max="9" width="40.83203125" customWidth="1"/>
    <col min="10" max="10" width="3.83203125" customWidth="1"/>
  </cols>
  <sheetData>
    <row r="1" spans="1:10" ht="49.5" customHeight="1" x14ac:dyDescent="0.2">
      <c r="A1" s="7" t="s">
        <v>51</v>
      </c>
      <c r="C1" s="30" t="str">
        <f>'Beoordelaar 1'!C1</f>
        <v>INSCHRIJVER 1</v>
      </c>
      <c r="D1" s="30"/>
      <c r="F1" s="30" t="str">
        <f>'Beoordelaar 1'!F1</f>
        <v>INSCHRIJVER 2</v>
      </c>
      <c r="G1" s="30"/>
      <c r="I1" s="30" t="str">
        <f>'Beoordelaar 1'!I1</f>
        <v>INSCHRIJVER 3</v>
      </c>
      <c r="J1" s="30"/>
    </row>
    <row r="2" spans="1:10" ht="27.75" customHeight="1" x14ac:dyDescent="0.2">
      <c r="A2" s="28" t="str">
        <f>'OPEN VRAGEN'!A4</f>
        <v xml:space="preserve">Gunningscriterium 1: Casus LLO – Inrichten van het offerte- en calculatieproces </v>
      </c>
      <c r="B2" s="28"/>
      <c r="C2" s="28"/>
      <c r="D2" s="28"/>
      <c r="E2" s="28"/>
      <c r="F2" s="28"/>
      <c r="G2" s="28"/>
      <c r="H2" s="28"/>
      <c r="I2" s="28"/>
      <c r="J2" s="28"/>
    </row>
    <row r="3" spans="1:10" ht="39.75" customHeight="1" x14ac:dyDescent="0.2">
      <c r="A3" s="8" t="str">
        <f>'OPEN VRAGEN'!A5</f>
        <v>Vraag 1.1: Procesinrichting</v>
      </c>
      <c r="C3" s="35" t="s">
        <v>42</v>
      </c>
      <c r="D3" s="35"/>
      <c r="F3" s="35" t="s">
        <v>42</v>
      </c>
      <c r="G3" s="35"/>
      <c r="I3" s="35" t="s">
        <v>42</v>
      </c>
      <c r="J3" s="35"/>
    </row>
    <row r="4" spans="1:10" ht="150" customHeight="1" x14ac:dyDescent="0.2">
      <c r="A4" s="9" t="str">
        <f>'OPEN VRAGEN'!A6</f>
        <v>Zie bijlage 7 Gunningscriteria kwaliteit.</v>
      </c>
      <c r="C4" s="34" t="s">
        <v>43</v>
      </c>
      <c r="D4" s="34"/>
      <c r="F4" s="34" t="s">
        <v>43</v>
      </c>
      <c r="G4" s="34"/>
      <c r="I4" s="34" t="s">
        <v>43</v>
      </c>
      <c r="J4" s="34"/>
    </row>
    <row r="5" spans="1:10" ht="39.75" customHeight="1" x14ac:dyDescent="0.2">
      <c r="A5" s="8" t="str">
        <f>'OPEN VRAGEN'!A7</f>
        <v>Vraag 1.2: Koppelingen en datastromen</v>
      </c>
      <c r="C5" s="35" t="s">
        <v>42</v>
      </c>
      <c r="D5" s="35"/>
      <c r="F5" s="35" t="s">
        <v>42</v>
      </c>
      <c r="G5" s="35"/>
      <c r="I5" s="35" t="s">
        <v>42</v>
      </c>
      <c r="J5" s="35"/>
    </row>
    <row r="6" spans="1:10" ht="150" customHeight="1" x14ac:dyDescent="0.2">
      <c r="A6" s="9" t="str">
        <f>'OPEN VRAGEN'!A8</f>
        <v>Zie bijlage 7 Gunningscriteria kwaliteit.</v>
      </c>
      <c r="C6" s="34" t="s">
        <v>43</v>
      </c>
      <c r="D6" s="34"/>
      <c r="F6" s="34" t="s">
        <v>43</v>
      </c>
      <c r="G6" s="34"/>
      <c r="I6" s="34" t="s">
        <v>43</v>
      </c>
      <c r="J6" s="34"/>
    </row>
    <row r="7" spans="1:10" ht="39.75" customHeight="1" x14ac:dyDescent="0.2">
      <c r="A7" s="8" t="str">
        <f>'OPEN VRAGEN'!A9</f>
        <v>Vraag 1.3: Schaalbaarheid, beheer en toekomstbestendigheid</v>
      </c>
      <c r="C7" s="35" t="s">
        <v>42</v>
      </c>
      <c r="D7" s="35"/>
      <c r="F7" s="35" t="s">
        <v>42</v>
      </c>
      <c r="G7" s="35"/>
      <c r="I7" s="35" t="s">
        <v>42</v>
      </c>
      <c r="J7" s="35"/>
    </row>
    <row r="8" spans="1:10" ht="150" customHeight="1" x14ac:dyDescent="0.2">
      <c r="A8" s="9" t="str">
        <f>'OPEN VRAGEN'!A10</f>
        <v>Zie bijlage 7 Gunningscriteria kwaliteit.</v>
      </c>
      <c r="C8" s="34" t="s">
        <v>43</v>
      </c>
      <c r="D8" s="34"/>
      <c r="F8" s="34" t="s">
        <v>43</v>
      </c>
      <c r="G8" s="34"/>
      <c r="I8" s="34" t="s">
        <v>43</v>
      </c>
      <c r="J8" s="34"/>
    </row>
    <row r="9" spans="1:10" ht="27.75" customHeight="1" x14ac:dyDescent="0.2">
      <c r="A9" s="28" t="str">
        <f>'OPEN VRAGEN'!A11</f>
        <v>Gunningscriterium 2: Borging van adoptie &amp; duurzaam gebruik van de oplossing</v>
      </c>
      <c r="B9" s="28"/>
      <c r="C9" s="28"/>
      <c r="D9" s="28"/>
      <c r="E9" s="28"/>
      <c r="F9" s="28"/>
      <c r="G9" s="28"/>
      <c r="H9" s="28"/>
      <c r="I9" s="28"/>
      <c r="J9" s="28"/>
    </row>
    <row r="10" spans="1:10" ht="39.75" customHeight="1" x14ac:dyDescent="0.2">
      <c r="A10" s="8" t="str">
        <f>'OPEN VRAGEN'!A12</f>
        <v>Vraag 2.1: Adoptiestrategie van Inschrijver</v>
      </c>
      <c r="C10" s="32" t="s">
        <v>1</v>
      </c>
      <c r="D10" s="32"/>
      <c r="F10" s="32" t="s">
        <v>1</v>
      </c>
      <c r="G10" s="32"/>
      <c r="I10" s="32" t="s">
        <v>1</v>
      </c>
      <c r="J10" s="32"/>
    </row>
    <row r="11" spans="1:10" ht="150" customHeight="1" x14ac:dyDescent="0.2">
      <c r="A11" s="9" t="str">
        <f>'OPEN VRAGEN'!A13</f>
        <v>Zie bijlage 7 Gunningscriteria kwaliteit.</v>
      </c>
      <c r="C11" s="27" t="s">
        <v>41</v>
      </c>
      <c r="D11" s="27"/>
      <c r="F11" s="27" t="s">
        <v>41</v>
      </c>
      <c r="G11" s="27"/>
      <c r="I11" s="27" t="s">
        <v>41</v>
      </c>
      <c r="J11" s="27"/>
    </row>
    <row r="12" spans="1:10" ht="39.75" customHeight="1" x14ac:dyDescent="0.2">
      <c r="A12" s="8" t="str">
        <f>'OPEN VRAGEN'!A14</f>
        <v>Vraag 2.2: Trainingsaanpak voor gebruikers én functioneel beheerders</v>
      </c>
      <c r="C12" s="32" t="s">
        <v>1</v>
      </c>
      <c r="D12" s="32"/>
      <c r="F12" s="32" t="s">
        <v>1</v>
      </c>
      <c r="G12" s="32"/>
      <c r="I12" s="32" t="s">
        <v>1</v>
      </c>
      <c r="J12" s="32"/>
    </row>
    <row r="13" spans="1:10" ht="150" customHeight="1" x14ac:dyDescent="0.2">
      <c r="A13" s="9" t="str">
        <f>'OPEN VRAGEN'!A15</f>
        <v>Zie bijlage 7 Gunningscriteria kwaliteit.</v>
      </c>
      <c r="C13" s="27" t="s">
        <v>41</v>
      </c>
      <c r="D13" s="27"/>
      <c r="F13" s="27" t="s">
        <v>41</v>
      </c>
      <c r="G13" s="27"/>
      <c r="I13" s="27" t="s">
        <v>41</v>
      </c>
      <c r="J13" s="27"/>
    </row>
    <row r="14" spans="1:10" ht="39.75" customHeight="1" x14ac:dyDescent="0.2">
      <c r="A14" s="8" t="str">
        <f>'OPEN VRAGEN'!A16</f>
        <v>Vraag 2.3: Borging zelfstandigheid beheerorganisatie</v>
      </c>
      <c r="C14" s="32" t="s">
        <v>1</v>
      </c>
      <c r="D14" s="32"/>
      <c r="F14" s="32" t="s">
        <v>1</v>
      </c>
      <c r="G14" s="32"/>
      <c r="I14" s="32" t="s">
        <v>1</v>
      </c>
      <c r="J14" s="32"/>
    </row>
    <row r="15" spans="1:10" ht="150" customHeight="1" x14ac:dyDescent="0.2">
      <c r="A15" s="9" t="str">
        <f>'OPEN VRAGEN'!A17</f>
        <v>Zie bijlage 7 Gunningscriteria kwaliteit.</v>
      </c>
      <c r="C15" s="27" t="s">
        <v>41</v>
      </c>
      <c r="D15" s="27"/>
      <c r="F15" s="27" t="s">
        <v>41</v>
      </c>
      <c r="G15" s="27"/>
      <c r="I15" s="27" t="s">
        <v>41</v>
      </c>
      <c r="J15" s="27"/>
    </row>
    <row r="16" spans="1:10" ht="39.75" customHeight="1" x14ac:dyDescent="0.2">
      <c r="A16" s="8" t="str">
        <f>'OPEN VRAGEN'!A18</f>
        <v>Vraag 2.4: Monitoring &amp; continu verbeteren</v>
      </c>
      <c r="C16" s="32" t="s">
        <v>1</v>
      </c>
      <c r="D16" s="32"/>
      <c r="F16" s="32" t="s">
        <v>1</v>
      </c>
      <c r="G16" s="32"/>
      <c r="I16" s="32" t="s">
        <v>1</v>
      </c>
      <c r="J16" s="32"/>
    </row>
    <row r="17" spans="1:10" ht="150" customHeight="1" x14ac:dyDescent="0.2">
      <c r="A17" s="9" t="str">
        <f>'OPEN VRAGEN'!A19</f>
        <v>Zie bijlage 7 Gunningscriteria kwaliteit.</v>
      </c>
      <c r="C17" s="27" t="s">
        <v>41</v>
      </c>
      <c r="D17" s="27"/>
      <c r="F17" s="27" t="s">
        <v>41</v>
      </c>
      <c r="G17" s="27"/>
      <c r="I17" s="27" t="s">
        <v>41</v>
      </c>
      <c r="J17" s="27"/>
    </row>
    <row r="18" spans="1:10" ht="27.75" customHeight="1" x14ac:dyDescent="0.2">
      <c r="A18" s="28" t="str">
        <f>'OPEN VRAGEN'!A20</f>
        <v>Gunningscriterium 3: Casus: Ontwikkeling dashboards en rapportages</v>
      </c>
      <c r="B18" s="28"/>
      <c r="C18" s="28"/>
      <c r="D18" s="28"/>
      <c r="E18" s="28"/>
      <c r="F18" s="28"/>
      <c r="G18" s="28"/>
      <c r="H18" s="28"/>
      <c r="I18" s="28"/>
      <c r="J18" s="28"/>
    </row>
    <row r="19" spans="1:10" ht="39.75" customHeight="1" x14ac:dyDescent="0.2">
      <c r="A19" s="8" t="str">
        <f>'OPEN VRAGEN'!A21</f>
        <v>Vraag 3.1: Gefaseerde aanpak</v>
      </c>
      <c r="C19" s="32" t="s">
        <v>1</v>
      </c>
      <c r="D19" s="32"/>
      <c r="F19" s="32" t="s">
        <v>1</v>
      </c>
      <c r="G19" s="32"/>
      <c r="I19" s="32" t="s">
        <v>1</v>
      </c>
      <c r="J19" s="32"/>
    </row>
    <row r="20" spans="1:10" ht="150" customHeight="1" x14ac:dyDescent="0.2">
      <c r="A20" s="9" t="str">
        <f>'OPEN VRAGEN'!A22</f>
        <v>Zie bijlage 7 Gunningscriteria kwaliteit.</v>
      </c>
      <c r="C20" s="27" t="s">
        <v>41</v>
      </c>
      <c r="D20" s="27"/>
      <c r="F20" s="27" t="s">
        <v>41</v>
      </c>
      <c r="G20" s="27"/>
      <c r="I20" s="27" t="s">
        <v>41</v>
      </c>
      <c r="J20" s="27"/>
    </row>
    <row r="21" spans="1:10" ht="39.75" customHeight="1" x14ac:dyDescent="0.2">
      <c r="A21" s="8" t="str">
        <f>'OPEN VRAGEN'!A23</f>
        <v>Vraag 3.2: Ontwerpkeuzes op hoofdlijnen</v>
      </c>
      <c r="C21" s="32" t="s">
        <v>1</v>
      </c>
      <c r="D21" s="32"/>
      <c r="F21" s="32" t="s">
        <v>1</v>
      </c>
      <c r="G21" s="32"/>
      <c r="I21" s="32" t="s">
        <v>1</v>
      </c>
      <c r="J21" s="32"/>
    </row>
    <row r="22" spans="1:10" ht="150" customHeight="1" x14ac:dyDescent="0.2">
      <c r="A22" s="9" t="str">
        <f>'OPEN VRAGEN'!A24</f>
        <v>Zie bijlage 7 Gunningscriteria kwaliteit.</v>
      </c>
      <c r="C22" s="27" t="s">
        <v>41</v>
      </c>
      <c r="D22" s="27"/>
      <c r="F22" s="27" t="s">
        <v>41</v>
      </c>
      <c r="G22" s="27"/>
      <c r="I22" s="27" t="s">
        <v>41</v>
      </c>
      <c r="J22" s="27"/>
    </row>
    <row r="23" spans="1:10" ht="39.75" customHeight="1" x14ac:dyDescent="0.2">
      <c r="A23" s="8" t="str">
        <f>'OPEN VRAGEN'!A25</f>
        <v>Vraag 3.3: Vertrouwen in cijfers</v>
      </c>
      <c r="C23" s="32" t="s">
        <v>1</v>
      </c>
      <c r="D23" s="32"/>
      <c r="F23" s="32" t="s">
        <v>1</v>
      </c>
      <c r="G23" s="32"/>
      <c r="I23" s="32" t="s">
        <v>1</v>
      </c>
      <c r="J23" s="32"/>
    </row>
    <row r="24" spans="1:10" ht="150" customHeight="1" x14ac:dyDescent="0.2">
      <c r="A24" s="9" t="str">
        <f>'OPEN VRAGEN'!A26</f>
        <v>Zie bijlage 7 Gunningscriteria kwaliteit.</v>
      </c>
      <c r="C24" s="27" t="s">
        <v>41</v>
      </c>
      <c r="D24" s="27"/>
      <c r="F24" s="27" t="s">
        <v>41</v>
      </c>
      <c r="G24" s="27"/>
      <c r="I24" s="27" t="s">
        <v>41</v>
      </c>
      <c r="J24" s="27"/>
    </row>
    <row r="25" spans="1:10" ht="39.75" customHeight="1" x14ac:dyDescent="0.2">
      <c r="A25" s="8" t="str">
        <f>'OPEN VRAGEN'!A27</f>
        <v>Vraag 3.4: Samenwerking en overdraagbaarheid</v>
      </c>
      <c r="C25" s="32" t="s">
        <v>1</v>
      </c>
      <c r="D25" s="32"/>
      <c r="F25" s="32" t="s">
        <v>1</v>
      </c>
      <c r="G25" s="32"/>
      <c r="I25" s="32" t="s">
        <v>1</v>
      </c>
      <c r="J25" s="32"/>
    </row>
    <row r="26" spans="1:10" ht="150" customHeight="1" x14ac:dyDescent="0.2">
      <c r="A26" s="9" t="str">
        <f>'OPEN VRAGEN'!A28</f>
        <v>Zie bijlage 7 Gunningscriteria kwaliteit.</v>
      </c>
      <c r="C26" s="27" t="s">
        <v>41</v>
      </c>
      <c r="D26" s="27"/>
      <c r="F26" s="27" t="s">
        <v>41</v>
      </c>
      <c r="G26" s="27"/>
      <c r="I26" s="27" t="s">
        <v>41</v>
      </c>
      <c r="J26" s="27"/>
    </row>
    <row r="27" spans="1:10" ht="39.75" customHeight="1" x14ac:dyDescent="0.2">
      <c r="A27" s="8" t="str">
        <f>'OPEN VRAGEN'!A29</f>
        <v>Vraag 3.5: Proactieve advieswaarde en ondersteuning van datagedreven werken</v>
      </c>
      <c r="C27" s="32" t="s">
        <v>1</v>
      </c>
      <c r="D27" s="32"/>
      <c r="F27" s="32" t="s">
        <v>1</v>
      </c>
      <c r="G27" s="32"/>
      <c r="I27" s="32" t="s">
        <v>1</v>
      </c>
      <c r="J27" s="32"/>
    </row>
    <row r="28" spans="1:10" ht="150" customHeight="1" x14ac:dyDescent="0.2">
      <c r="A28" s="9" t="str">
        <f>'OPEN VRAGEN'!A30</f>
        <v>Zie bijlage 7 Gunningscriteria kwaliteit.</v>
      </c>
      <c r="C28" s="27" t="s">
        <v>41</v>
      </c>
      <c r="D28" s="27"/>
      <c r="F28" s="27" t="s">
        <v>41</v>
      </c>
      <c r="G28" s="27"/>
      <c r="I28" s="27" t="s">
        <v>41</v>
      </c>
      <c r="J28" s="27"/>
    </row>
    <row r="29" spans="1:10" ht="27.75" customHeight="1" x14ac:dyDescent="0.2">
      <c r="A29" s="28" t="str">
        <f>'OPEN VRAGEN'!A31</f>
        <v>Gunningscriterium 4: Teamsamenstelling, continuïteit en samenwerking</v>
      </c>
      <c r="B29" s="28"/>
      <c r="C29" s="28"/>
      <c r="D29" s="28"/>
      <c r="E29" s="28"/>
      <c r="F29" s="28"/>
      <c r="G29" s="28"/>
      <c r="H29" s="28"/>
      <c r="I29" s="28"/>
      <c r="J29" s="28"/>
    </row>
    <row r="30" spans="1:10" ht="39.75" customHeight="1" x14ac:dyDescent="0.2">
      <c r="A30" s="8" t="str">
        <f>'OPEN VRAGEN'!A32</f>
        <v>Vraag 4.1: Teamsamenstelling, inzetbaarheid en capaciteit</v>
      </c>
      <c r="C30" s="32" t="s">
        <v>1</v>
      </c>
      <c r="D30" s="32"/>
      <c r="F30" s="32" t="s">
        <v>1</v>
      </c>
      <c r="G30" s="32"/>
      <c r="I30" s="32" t="s">
        <v>1</v>
      </c>
      <c r="J30" s="32"/>
    </row>
    <row r="31" spans="1:10" ht="150" customHeight="1" x14ac:dyDescent="0.2">
      <c r="A31" s="9" t="str">
        <f>'OPEN VRAGEN'!A33</f>
        <v>Zie bijlage 7 Gunningscriteria kwaliteit.</v>
      </c>
      <c r="C31" s="27" t="s">
        <v>41</v>
      </c>
      <c r="D31" s="27"/>
      <c r="F31" s="27" t="s">
        <v>41</v>
      </c>
      <c r="G31" s="27"/>
      <c r="I31" s="27" t="s">
        <v>41</v>
      </c>
      <c r="J31" s="27"/>
    </row>
    <row r="32" spans="1:10" ht="39.75" customHeight="1" x14ac:dyDescent="0.2">
      <c r="A32" s="8" t="str">
        <f>'OPEN VRAGEN'!A34</f>
        <v>Vraag 4.2: Afstemming en samenhang tussen projecten i.r.t. inrichting</v>
      </c>
      <c r="C32" s="32" t="s">
        <v>1</v>
      </c>
      <c r="D32" s="32"/>
      <c r="F32" s="32" t="s">
        <v>1</v>
      </c>
      <c r="G32" s="32"/>
      <c r="I32" s="32" t="s">
        <v>1</v>
      </c>
      <c r="J32" s="32"/>
    </row>
    <row r="33" spans="1:10" ht="150" customHeight="1" x14ac:dyDescent="0.2">
      <c r="A33" s="9" t="str">
        <f>'OPEN VRAGEN'!A35</f>
        <v>Zie bijlage 7 Gunningscriteria kwaliteit.</v>
      </c>
      <c r="C33" s="27" t="s">
        <v>41</v>
      </c>
      <c r="D33" s="27"/>
      <c r="F33" s="27" t="s">
        <v>41</v>
      </c>
      <c r="G33" s="27"/>
      <c r="I33" s="27" t="s">
        <v>41</v>
      </c>
      <c r="J33" s="27"/>
    </row>
    <row r="34" spans="1:10" ht="39.75" customHeight="1" x14ac:dyDescent="0.2">
      <c r="A34" s="8" t="str">
        <f>'OPEN VRAGEN'!A36</f>
        <v>Vraag 4.3: Ondersteuning na oplevering</v>
      </c>
      <c r="C34" s="32" t="s">
        <v>1</v>
      </c>
      <c r="D34" s="32"/>
      <c r="F34" s="32" t="s">
        <v>1</v>
      </c>
      <c r="G34" s="32"/>
      <c r="I34" s="32" t="s">
        <v>1</v>
      </c>
      <c r="J34" s="32"/>
    </row>
    <row r="35" spans="1:10" ht="150" customHeight="1" x14ac:dyDescent="0.2">
      <c r="A35" s="9" t="str">
        <f>'OPEN VRAGEN'!A37</f>
        <v>Zie bijlage 7 Gunningscriteria kwaliteit.</v>
      </c>
      <c r="C35" s="27" t="s">
        <v>41</v>
      </c>
      <c r="D35" s="27"/>
      <c r="F35" s="27" t="s">
        <v>41</v>
      </c>
      <c r="G35" s="27"/>
      <c r="I35" s="27" t="s">
        <v>41</v>
      </c>
      <c r="J35" s="27"/>
    </row>
    <row r="36" spans="1:10" ht="39.75" customHeight="1" x14ac:dyDescent="0.2">
      <c r="A36" s="8" t="str">
        <f>'OPEN VRAGEN'!A38</f>
        <v>Vraag 4.4: Kennisontwikkeling en kennisdeling</v>
      </c>
      <c r="C36" s="32" t="s">
        <v>1</v>
      </c>
      <c r="D36" s="32"/>
      <c r="F36" s="32" t="s">
        <v>1</v>
      </c>
      <c r="G36" s="32"/>
      <c r="I36" s="32" t="s">
        <v>1</v>
      </c>
      <c r="J36" s="32"/>
    </row>
    <row r="37" spans="1:10" ht="150" customHeight="1" x14ac:dyDescent="0.2">
      <c r="A37" s="9" t="str">
        <f>'OPEN VRAGEN'!A39</f>
        <v>Zie bijlage 7 Gunningscriteria kwaliteit.</v>
      </c>
      <c r="C37" s="27" t="s">
        <v>41</v>
      </c>
      <c r="D37" s="27"/>
      <c r="F37" s="27" t="s">
        <v>41</v>
      </c>
      <c r="G37" s="27"/>
      <c r="I37" s="27" t="s">
        <v>41</v>
      </c>
      <c r="J37" s="27"/>
    </row>
    <row r="38" spans="1:10" ht="27.75" customHeight="1" x14ac:dyDescent="0.2">
      <c r="A38" s="28" t="str">
        <f>'OPEN VRAGEN'!A40</f>
        <v>Gunningscriterium 5: Strategisch partnerschap</v>
      </c>
      <c r="B38" s="28"/>
      <c r="C38" s="28"/>
      <c r="D38" s="28"/>
      <c r="E38" s="28"/>
      <c r="F38" s="28"/>
      <c r="G38" s="28"/>
      <c r="H38" s="28"/>
      <c r="I38" s="28"/>
      <c r="J38" s="28"/>
    </row>
    <row r="39" spans="1:10" ht="39.75" customHeight="1" x14ac:dyDescent="0.2">
      <c r="A39" s="8" t="str">
        <f>'OPEN VRAGEN'!A41</f>
        <v>Vraag 5.1: Rol als strategisch partner</v>
      </c>
      <c r="C39" s="32" t="s">
        <v>1</v>
      </c>
      <c r="D39" s="32"/>
      <c r="F39" s="32" t="s">
        <v>1</v>
      </c>
      <c r="G39" s="32"/>
      <c r="I39" s="32" t="s">
        <v>1</v>
      </c>
      <c r="J39" s="32"/>
    </row>
    <row r="40" spans="1:10" ht="150" customHeight="1" x14ac:dyDescent="0.2">
      <c r="A40" s="9" t="str">
        <f>'OPEN VRAGEN'!A42</f>
        <v>Zie bijlage 7 Gunningscriteria kwaliteit.</v>
      </c>
      <c r="C40" s="27" t="s">
        <v>41</v>
      </c>
      <c r="D40" s="27"/>
      <c r="F40" s="27" t="s">
        <v>41</v>
      </c>
      <c r="G40" s="27"/>
      <c r="I40" s="27" t="s">
        <v>41</v>
      </c>
      <c r="J40" s="27"/>
    </row>
    <row r="41" spans="1:10" ht="19.5" customHeight="1" x14ac:dyDescent="0.2">
      <c r="A41" s="33"/>
      <c r="B41" s="33"/>
      <c r="C41" s="33"/>
      <c r="D41" s="33"/>
      <c r="E41" s="33"/>
      <c r="F41" s="33"/>
      <c r="G41" s="33"/>
      <c r="H41" s="33"/>
      <c r="I41" s="33"/>
      <c r="J41" s="33"/>
    </row>
  </sheetData>
  <sheetProtection algorithmName="SHA-512" hashValue="48hVCGIIPhcmb3F8D8lvMuS1LB9w/rI+burtQyfdNZxL8xUosYsTf6F6ajrvK2bdwa3eh1GG4n9U3JN52dk1Nw==" saltValue="YYnEoiz71PbIrfrjsbBagg==" spinCount="100000" sheet="1" formatColumns="0" formatRows="0"/>
  <mergeCells count="111">
    <mergeCell ref="C1:D1"/>
    <mergeCell ref="F1:G1"/>
    <mergeCell ref="I1:J1"/>
    <mergeCell ref="A2:J2"/>
    <mergeCell ref="C3:D3"/>
    <mergeCell ref="F3:G3"/>
    <mergeCell ref="I3:J3"/>
    <mergeCell ref="C4:D4"/>
    <mergeCell ref="F4:G4"/>
    <mergeCell ref="I4:J4"/>
    <mergeCell ref="C5:D5"/>
    <mergeCell ref="F5:G5"/>
    <mergeCell ref="I5:J5"/>
    <mergeCell ref="C6:D6"/>
    <mergeCell ref="F6:G6"/>
    <mergeCell ref="I6:J6"/>
    <mergeCell ref="C7:D7"/>
    <mergeCell ref="F7:G7"/>
    <mergeCell ref="I7:J7"/>
    <mergeCell ref="C8:D8"/>
    <mergeCell ref="F8:G8"/>
    <mergeCell ref="I8:J8"/>
    <mergeCell ref="A9:J9"/>
    <mergeCell ref="C10:D10"/>
    <mergeCell ref="F10:G10"/>
    <mergeCell ref="I10:J10"/>
    <mergeCell ref="C11:D11"/>
    <mergeCell ref="F11:G11"/>
    <mergeCell ref="I11:J11"/>
    <mergeCell ref="C12:D12"/>
    <mergeCell ref="F12:G12"/>
    <mergeCell ref="I12:J12"/>
    <mergeCell ref="C13:D13"/>
    <mergeCell ref="F13:G13"/>
    <mergeCell ref="I13:J13"/>
    <mergeCell ref="C14:D14"/>
    <mergeCell ref="F14:G14"/>
    <mergeCell ref="I14:J14"/>
    <mergeCell ref="C15:D15"/>
    <mergeCell ref="F15:G15"/>
    <mergeCell ref="I15:J15"/>
    <mergeCell ref="C16:D16"/>
    <mergeCell ref="F16:G16"/>
    <mergeCell ref="I16:J16"/>
    <mergeCell ref="C17:D17"/>
    <mergeCell ref="F17:G17"/>
    <mergeCell ref="I17:J17"/>
    <mergeCell ref="A18:J18"/>
    <mergeCell ref="C19:D19"/>
    <mergeCell ref="F19:G19"/>
    <mergeCell ref="I19:J19"/>
    <mergeCell ref="C20:D20"/>
    <mergeCell ref="F20:G20"/>
    <mergeCell ref="I20:J20"/>
    <mergeCell ref="C21:D21"/>
    <mergeCell ref="F21:G21"/>
    <mergeCell ref="I21:J21"/>
    <mergeCell ref="C22:D22"/>
    <mergeCell ref="F22:G22"/>
    <mergeCell ref="I22:J22"/>
    <mergeCell ref="C23:D23"/>
    <mergeCell ref="F23:G23"/>
    <mergeCell ref="I23:J23"/>
    <mergeCell ref="C24:D24"/>
    <mergeCell ref="F24:G24"/>
    <mergeCell ref="I24:J24"/>
    <mergeCell ref="C25:D25"/>
    <mergeCell ref="F25:G25"/>
    <mergeCell ref="I25:J25"/>
    <mergeCell ref="C26:D26"/>
    <mergeCell ref="F26:G26"/>
    <mergeCell ref="I26:J26"/>
    <mergeCell ref="C27:D27"/>
    <mergeCell ref="F27:G27"/>
    <mergeCell ref="I27:J27"/>
    <mergeCell ref="C28:D28"/>
    <mergeCell ref="F28:G28"/>
    <mergeCell ref="I28:J28"/>
    <mergeCell ref="A29:J29"/>
    <mergeCell ref="C30:D30"/>
    <mergeCell ref="F30:G30"/>
    <mergeCell ref="I30:J30"/>
    <mergeCell ref="C31:D31"/>
    <mergeCell ref="F31:G31"/>
    <mergeCell ref="I31:J31"/>
    <mergeCell ref="C32:D32"/>
    <mergeCell ref="F32:G32"/>
    <mergeCell ref="I32:J32"/>
    <mergeCell ref="C33:D33"/>
    <mergeCell ref="F33:G33"/>
    <mergeCell ref="I33:J33"/>
    <mergeCell ref="C34:D34"/>
    <mergeCell ref="F34:G34"/>
    <mergeCell ref="I34:J34"/>
    <mergeCell ref="A38:J38"/>
    <mergeCell ref="C39:D39"/>
    <mergeCell ref="F39:G39"/>
    <mergeCell ref="I39:J39"/>
    <mergeCell ref="C40:D40"/>
    <mergeCell ref="F40:G40"/>
    <mergeCell ref="I40:J40"/>
    <mergeCell ref="A41:J41"/>
    <mergeCell ref="C35:D35"/>
    <mergeCell ref="F35:G35"/>
    <mergeCell ref="I35:J35"/>
    <mergeCell ref="C36:D36"/>
    <mergeCell ref="F36:G36"/>
    <mergeCell ref="I36:J36"/>
    <mergeCell ref="C37:D37"/>
    <mergeCell ref="F37:G37"/>
    <mergeCell ref="I37:J37"/>
  </mergeCells>
  <dataValidations count="1">
    <dataValidation type="list" allowBlank="1" sqref="C10 F10 I10 C12 F12 I12 C14 F14 I14 C16 F16 I16 C19 F19 I19 C21 F21 I21 C23 F23 I23 C25 F25 I25 C27 F27 I27 C30 F30 I30 C32 F32 I32 C34 F34 I34 C36 F36 I36 C39 F39 I39" xr:uid="{00000000-0002-0000-0900-000000000000}">
      <formula1>SCORE</formula1>
      <formula2>0</formula2>
    </dataValidation>
  </dataValidations>
  <pageMargins left="0.75" right="0.75" top="1" bottom="1" header="0.511811023622047" footer="0.5"/>
  <pageSetup paperSize="9" fitToHeight="0" orientation="landscape" horizontalDpi="300" verticalDpi="300"/>
  <headerFooter>
    <oddFooter>&amp;C&amp;8 Bijlage 11 Beoordelingsformulier kwaliteit – TC26MD – concept BiC</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41"/>
  <sheetViews>
    <sheetView showGridLines="0" zoomScaleNormal="100" workbookViewId="0">
      <pane xSplit="1" ySplit="1" topLeftCell="B33" activePane="bottomRight" state="frozen"/>
      <selection pane="topRight" activeCell="B1" sqref="B1"/>
      <selection pane="bottomLeft" activeCell="A33" sqref="A33"/>
      <selection pane="bottomRight" activeCell="A38" sqref="A38"/>
    </sheetView>
  </sheetViews>
  <sheetFormatPr baseColWidth="10" defaultColWidth="8.6640625" defaultRowHeight="15" x14ac:dyDescent="0.2"/>
  <cols>
    <col min="1" max="1" width="95" customWidth="1"/>
    <col min="2" max="2" width="2.83203125" customWidth="1"/>
    <col min="3" max="3" width="40.83203125" customWidth="1"/>
    <col min="4" max="4" width="3.83203125" customWidth="1"/>
    <col min="5" max="5" width="2.83203125" customWidth="1"/>
    <col min="6" max="6" width="40.83203125" customWidth="1"/>
    <col min="7" max="7" width="3.83203125" customWidth="1"/>
    <col min="8" max="8" width="2.83203125" customWidth="1"/>
    <col min="9" max="9" width="40.83203125" customWidth="1"/>
    <col min="10" max="10" width="3.83203125" customWidth="1"/>
  </cols>
  <sheetData>
    <row r="1" spans="1:10" ht="49.5" customHeight="1" x14ac:dyDescent="0.2">
      <c r="A1" s="7" t="s">
        <v>52</v>
      </c>
      <c r="C1" s="30" t="str">
        <f>'Beoordelaar 1'!C1</f>
        <v>INSCHRIJVER 1</v>
      </c>
      <c r="D1" s="30"/>
      <c r="F1" s="30" t="str">
        <f>'Beoordelaar 1'!F1</f>
        <v>INSCHRIJVER 2</v>
      </c>
      <c r="G1" s="30"/>
      <c r="I1" s="30" t="str">
        <f>'Beoordelaar 1'!I1</f>
        <v>INSCHRIJVER 3</v>
      </c>
      <c r="J1" s="30"/>
    </row>
    <row r="2" spans="1:10" ht="27.75" customHeight="1" x14ac:dyDescent="0.2">
      <c r="A2" s="28" t="str">
        <f>'OPEN VRAGEN'!A4</f>
        <v xml:space="preserve">Gunningscriterium 1: Casus LLO – Inrichten van het offerte- en calculatieproces </v>
      </c>
      <c r="B2" s="28"/>
      <c r="C2" s="28"/>
      <c r="D2" s="28"/>
      <c r="E2" s="28"/>
      <c r="F2" s="28"/>
      <c r="G2" s="28"/>
      <c r="H2" s="28"/>
      <c r="I2" s="28"/>
      <c r="J2" s="28"/>
    </row>
    <row r="3" spans="1:10" ht="39.75" customHeight="1" x14ac:dyDescent="0.2">
      <c r="A3" s="8" t="str">
        <f>'OPEN VRAGEN'!A5</f>
        <v>Vraag 1.1: Procesinrichting</v>
      </c>
      <c r="C3" s="35" t="s">
        <v>42</v>
      </c>
      <c r="D3" s="35"/>
      <c r="F3" s="35" t="s">
        <v>42</v>
      </c>
      <c r="G3" s="35"/>
      <c r="I3" s="35" t="s">
        <v>42</v>
      </c>
      <c r="J3" s="35"/>
    </row>
    <row r="4" spans="1:10" ht="150" customHeight="1" x14ac:dyDescent="0.2">
      <c r="A4" s="9" t="str">
        <f>'OPEN VRAGEN'!A6</f>
        <v>Zie bijlage 7 Gunningscriteria kwaliteit.</v>
      </c>
      <c r="C4" s="34" t="s">
        <v>43</v>
      </c>
      <c r="D4" s="34"/>
      <c r="F4" s="34" t="s">
        <v>43</v>
      </c>
      <c r="G4" s="34"/>
      <c r="I4" s="34" t="s">
        <v>43</v>
      </c>
      <c r="J4" s="34"/>
    </row>
    <row r="5" spans="1:10" ht="39.75" customHeight="1" x14ac:dyDescent="0.2">
      <c r="A5" s="8" t="str">
        <f>'OPEN VRAGEN'!A7</f>
        <v>Vraag 1.2: Koppelingen en datastromen</v>
      </c>
      <c r="C5" s="35" t="s">
        <v>42</v>
      </c>
      <c r="D5" s="35"/>
      <c r="F5" s="35" t="s">
        <v>42</v>
      </c>
      <c r="G5" s="35"/>
      <c r="I5" s="35" t="s">
        <v>42</v>
      </c>
      <c r="J5" s="35"/>
    </row>
    <row r="6" spans="1:10" ht="150" customHeight="1" x14ac:dyDescent="0.2">
      <c r="A6" s="9" t="str">
        <f>'OPEN VRAGEN'!A8</f>
        <v>Zie bijlage 7 Gunningscriteria kwaliteit.</v>
      </c>
      <c r="C6" s="34" t="s">
        <v>43</v>
      </c>
      <c r="D6" s="34"/>
      <c r="F6" s="34" t="s">
        <v>43</v>
      </c>
      <c r="G6" s="34"/>
      <c r="I6" s="34" t="s">
        <v>43</v>
      </c>
      <c r="J6" s="34"/>
    </row>
    <row r="7" spans="1:10" ht="39.75" customHeight="1" x14ac:dyDescent="0.2">
      <c r="A7" s="8" t="str">
        <f>'OPEN VRAGEN'!A9</f>
        <v>Vraag 1.3: Schaalbaarheid, beheer en toekomstbestendigheid</v>
      </c>
      <c r="C7" s="35" t="s">
        <v>42</v>
      </c>
      <c r="D7" s="35"/>
      <c r="F7" s="35" t="s">
        <v>42</v>
      </c>
      <c r="G7" s="35"/>
      <c r="I7" s="35" t="s">
        <v>42</v>
      </c>
      <c r="J7" s="35"/>
    </row>
    <row r="8" spans="1:10" ht="150" customHeight="1" x14ac:dyDescent="0.2">
      <c r="A8" s="9" t="str">
        <f>'OPEN VRAGEN'!A10</f>
        <v>Zie bijlage 7 Gunningscriteria kwaliteit.</v>
      </c>
      <c r="C8" s="34" t="s">
        <v>43</v>
      </c>
      <c r="D8" s="34"/>
      <c r="F8" s="34" t="s">
        <v>43</v>
      </c>
      <c r="G8" s="34"/>
      <c r="I8" s="34" t="s">
        <v>43</v>
      </c>
      <c r="J8" s="34"/>
    </row>
    <row r="9" spans="1:10" ht="27.75" customHeight="1" x14ac:dyDescent="0.2">
      <c r="A9" s="28" t="str">
        <f>'OPEN VRAGEN'!A11</f>
        <v>Gunningscriterium 2: Borging van adoptie &amp; duurzaam gebruik van de oplossing</v>
      </c>
      <c r="B9" s="28"/>
      <c r="C9" s="28"/>
      <c r="D9" s="28"/>
      <c r="E9" s="28"/>
      <c r="F9" s="28"/>
      <c r="G9" s="28"/>
      <c r="H9" s="28"/>
      <c r="I9" s="28"/>
      <c r="J9" s="28"/>
    </row>
    <row r="10" spans="1:10" ht="39.75" customHeight="1" x14ac:dyDescent="0.2">
      <c r="A10" s="8" t="str">
        <f>'OPEN VRAGEN'!A12</f>
        <v>Vraag 2.1: Adoptiestrategie van Inschrijver</v>
      </c>
      <c r="C10" s="32" t="s">
        <v>1</v>
      </c>
      <c r="D10" s="32"/>
      <c r="F10" s="32" t="s">
        <v>1</v>
      </c>
      <c r="G10" s="32"/>
      <c r="I10" s="32" t="s">
        <v>1</v>
      </c>
      <c r="J10" s="32"/>
    </row>
    <row r="11" spans="1:10" ht="150" customHeight="1" x14ac:dyDescent="0.2">
      <c r="A11" s="9" t="str">
        <f>'OPEN VRAGEN'!A13</f>
        <v>Zie bijlage 7 Gunningscriteria kwaliteit.</v>
      </c>
      <c r="C11" s="27" t="s">
        <v>41</v>
      </c>
      <c r="D11" s="27"/>
      <c r="F11" s="27" t="s">
        <v>41</v>
      </c>
      <c r="G11" s="27"/>
      <c r="I11" s="27" t="s">
        <v>41</v>
      </c>
      <c r="J11" s="27"/>
    </row>
    <row r="12" spans="1:10" ht="39.75" customHeight="1" x14ac:dyDescent="0.2">
      <c r="A12" s="8" t="str">
        <f>'OPEN VRAGEN'!A14</f>
        <v>Vraag 2.2: Trainingsaanpak voor gebruikers én functioneel beheerders</v>
      </c>
      <c r="C12" s="32" t="s">
        <v>1</v>
      </c>
      <c r="D12" s="32"/>
      <c r="F12" s="32" t="s">
        <v>1</v>
      </c>
      <c r="G12" s="32"/>
      <c r="I12" s="32" t="s">
        <v>1</v>
      </c>
      <c r="J12" s="32"/>
    </row>
    <row r="13" spans="1:10" ht="150" customHeight="1" x14ac:dyDescent="0.2">
      <c r="A13" s="9" t="str">
        <f>'OPEN VRAGEN'!A15</f>
        <v>Zie bijlage 7 Gunningscriteria kwaliteit.</v>
      </c>
      <c r="C13" s="27" t="s">
        <v>41</v>
      </c>
      <c r="D13" s="27"/>
      <c r="F13" s="27" t="s">
        <v>41</v>
      </c>
      <c r="G13" s="27"/>
      <c r="I13" s="27" t="s">
        <v>41</v>
      </c>
      <c r="J13" s="27"/>
    </row>
    <row r="14" spans="1:10" ht="39.75" customHeight="1" x14ac:dyDescent="0.2">
      <c r="A14" s="8" t="str">
        <f>'OPEN VRAGEN'!A16</f>
        <v>Vraag 2.3: Borging zelfstandigheid beheerorganisatie</v>
      </c>
      <c r="C14" s="32" t="s">
        <v>1</v>
      </c>
      <c r="D14" s="32"/>
      <c r="F14" s="32" t="s">
        <v>1</v>
      </c>
      <c r="G14" s="32"/>
      <c r="I14" s="32" t="s">
        <v>1</v>
      </c>
      <c r="J14" s="32"/>
    </row>
    <row r="15" spans="1:10" ht="150" customHeight="1" x14ac:dyDescent="0.2">
      <c r="A15" s="9" t="str">
        <f>'OPEN VRAGEN'!A17</f>
        <v>Zie bijlage 7 Gunningscriteria kwaliteit.</v>
      </c>
      <c r="C15" s="27" t="s">
        <v>41</v>
      </c>
      <c r="D15" s="27"/>
      <c r="F15" s="27" t="s">
        <v>41</v>
      </c>
      <c r="G15" s="27"/>
      <c r="I15" s="27" t="s">
        <v>41</v>
      </c>
      <c r="J15" s="27"/>
    </row>
    <row r="16" spans="1:10" ht="39.75" customHeight="1" x14ac:dyDescent="0.2">
      <c r="A16" s="8" t="str">
        <f>'OPEN VRAGEN'!A18</f>
        <v>Vraag 2.4: Monitoring &amp; continu verbeteren</v>
      </c>
      <c r="C16" s="32" t="s">
        <v>1</v>
      </c>
      <c r="D16" s="32"/>
      <c r="F16" s="32" t="s">
        <v>1</v>
      </c>
      <c r="G16" s="32"/>
      <c r="I16" s="32" t="s">
        <v>1</v>
      </c>
      <c r="J16" s="32"/>
    </row>
    <row r="17" spans="1:10" ht="150" customHeight="1" x14ac:dyDescent="0.2">
      <c r="A17" s="9" t="str">
        <f>'OPEN VRAGEN'!A19</f>
        <v>Zie bijlage 7 Gunningscriteria kwaliteit.</v>
      </c>
      <c r="C17" s="27" t="s">
        <v>41</v>
      </c>
      <c r="D17" s="27"/>
      <c r="F17" s="27" t="s">
        <v>41</v>
      </c>
      <c r="G17" s="27"/>
      <c r="I17" s="27" t="s">
        <v>41</v>
      </c>
      <c r="J17" s="27"/>
    </row>
    <row r="18" spans="1:10" ht="27.75" customHeight="1" x14ac:dyDescent="0.2">
      <c r="A18" s="28" t="str">
        <f>'OPEN VRAGEN'!A20</f>
        <v>Gunningscriterium 3: Casus: Ontwikkeling dashboards en rapportages</v>
      </c>
      <c r="B18" s="28"/>
      <c r="C18" s="28"/>
      <c r="D18" s="28"/>
      <c r="E18" s="28"/>
      <c r="F18" s="28"/>
      <c r="G18" s="28"/>
      <c r="H18" s="28"/>
      <c r="I18" s="28"/>
      <c r="J18" s="28"/>
    </row>
    <row r="19" spans="1:10" ht="39.75" customHeight="1" x14ac:dyDescent="0.2">
      <c r="A19" s="8" t="str">
        <f>'OPEN VRAGEN'!A21</f>
        <v>Vraag 3.1: Gefaseerde aanpak</v>
      </c>
      <c r="C19" s="32" t="s">
        <v>1</v>
      </c>
      <c r="D19" s="32"/>
      <c r="F19" s="32" t="s">
        <v>1</v>
      </c>
      <c r="G19" s="32"/>
      <c r="I19" s="32" t="s">
        <v>1</v>
      </c>
      <c r="J19" s="32"/>
    </row>
    <row r="20" spans="1:10" ht="150" customHeight="1" x14ac:dyDescent="0.2">
      <c r="A20" s="9" t="str">
        <f>'OPEN VRAGEN'!A22</f>
        <v>Zie bijlage 7 Gunningscriteria kwaliteit.</v>
      </c>
      <c r="C20" s="27" t="s">
        <v>41</v>
      </c>
      <c r="D20" s="27"/>
      <c r="F20" s="27" t="s">
        <v>41</v>
      </c>
      <c r="G20" s="27"/>
      <c r="I20" s="27" t="s">
        <v>41</v>
      </c>
      <c r="J20" s="27"/>
    </row>
    <row r="21" spans="1:10" ht="39.75" customHeight="1" x14ac:dyDescent="0.2">
      <c r="A21" s="8" t="str">
        <f>'OPEN VRAGEN'!A23</f>
        <v>Vraag 3.2: Ontwerpkeuzes op hoofdlijnen</v>
      </c>
      <c r="C21" s="32" t="s">
        <v>1</v>
      </c>
      <c r="D21" s="32"/>
      <c r="F21" s="32" t="s">
        <v>1</v>
      </c>
      <c r="G21" s="32"/>
      <c r="I21" s="32" t="s">
        <v>1</v>
      </c>
      <c r="J21" s="32"/>
    </row>
    <row r="22" spans="1:10" ht="150" customHeight="1" x14ac:dyDescent="0.2">
      <c r="A22" s="9" t="str">
        <f>'OPEN VRAGEN'!A24</f>
        <v>Zie bijlage 7 Gunningscriteria kwaliteit.</v>
      </c>
      <c r="C22" s="27" t="s">
        <v>41</v>
      </c>
      <c r="D22" s="27"/>
      <c r="F22" s="27" t="s">
        <v>41</v>
      </c>
      <c r="G22" s="27"/>
      <c r="I22" s="27" t="s">
        <v>41</v>
      </c>
      <c r="J22" s="27"/>
    </row>
    <row r="23" spans="1:10" ht="39.75" customHeight="1" x14ac:dyDescent="0.2">
      <c r="A23" s="8" t="str">
        <f>'OPEN VRAGEN'!A25</f>
        <v>Vraag 3.3: Vertrouwen in cijfers</v>
      </c>
      <c r="C23" s="32" t="s">
        <v>1</v>
      </c>
      <c r="D23" s="32"/>
      <c r="F23" s="32" t="s">
        <v>1</v>
      </c>
      <c r="G23" s="32"/>
      <c r="I23" s="32" t="s">
        <v>1</v>
      </c>
      <c r="J23" s="32"/>
    </row>
    <row r="24" spans="1:10" ht="150" customHeight="1" x14ac:dyDescent="0.2">
      <c r="A24" s="9" t="str">
        <f>'OPEN VRAGEN'!A26</f>
        <v>Zie bijlage 7 Gunningscriteria kwaliteit.</v>
      </c>
      <c r="C24" s="27" t="s">
        <v>41</v>
      </c>
      <c r="D24" s="27"/>
      <c r="F24" s="27" t="s">
        <v>41</v>
      </c>
      <c r="G24" s="27"/>
      <c r="I24" s="27" t="s">
        <v>41</v>
      </c>
      <c r="J24" s="27"/>
    </row>
    <row r="25" spans="1:10" ht="39.75" customHeight="1" x14ac:dyDescent="0.2">
      <c r="A25" s="8" t="str">
        <f>'OPEN VRAGEN'!A27</f>
        <v>Vraag 3.4: Samenwerking en overdraagbaarheid</v>
      </c>
      <c r="C25" s="32" t="s">
        <v>1</v>
      </c>
      <c r="D25" s="32"/>
      <c r="F25" s="32" t="s">
        <v>1</v>
      </c>
      <c r="G25" s="32"/>
      <c r="I25" s="32" t="s">
        <v>1</v>
      </c>
      <c r="J25" s="32"/>
    </row>
    <row r="26" spans="1:10" ht="150" customHeight="1" x14ac:dyDescent="0.2">
      <c r="A26" s="9" t="str">
        <f>'OPEN VRAGEN'!A28</f>
        <v>Zie bijlage 7 Gunningscriteria kwaliteit.</v>
      </c>
      <c r="C26" s="27" t="s">
        <v>41</v>
      </c>
      <c r="D26" s="27"/>
      <c r="F26" s="27" t="s">
        <v>41</v>
      </c>
      <c r="G26" s="27"/>
      <c r="I26" s="27" t="s">
        <v>41</v>
      </c>
      <c r="J26" s="27"/>
    </row>
    <row r="27" spans="1:10" ht="39.75" customHeight="1" x14ac:dyDescent="0.2">
      <c r="A27" s="8" t="str">
        <f>'OPEN VRAGEN'!A29</f>
        <v>Vraag 3.5: Proactieve advieswaarde en ondersteuning van datagedreven werken</v>
      </c>
      <c r="C27" s="32" t="s">
        <v>1</v>
      </c>
      <c r="D27" s="32"/>
      <c r="F27" s="32" t="s">
        <v>1</v>
      </c>
      <c r="G27" s="32"/>
      <c r="I27" s="32" t="s">
        <v>1</v>
      </c>
      <c r="J27" s="32"/>
    </row>
    <row r="28" spans="1:10" ht="150" customHeight="1" x14ac:dyDescent="0.2">
      <c r="A28" s="9" t="str">
        <f>'OPEN VRAGEN'!A30</f>
        <v>Zie bijlage 7 Gunningscriteria kwaliteit.</v>
      </c>
      <c r="C28" s="27" t="s">
        <v>41</v>
      </c>
      <c r="D28" s="27"/>
      <c r="F28" s="27" t="s">
        <v>41</v>
      </c>
      <c r="G28" s="27"/>
      <c r="I28" s="27" t="s">
        <v>41</v>
      </c>
      <c r="J28" s="27"/>
    </row>
    <row r="29" spans="1:10" ht="27.75" customHeight="1" x14ac:dyDescent="0.2">
      <c r="A29" s="28" t="str">
        <f>'OPEN VRAGEN'!A31</f>
        <v>Gunningscriterium 4: Teamsamenstelling, continuïteit en samenwerking</v>
      </c>
      <c r="B29" s="28"/>
      <c r="C29" s="28"/>
      <c r="D29" s="28"/>
      <c r="E29" s="28"/>
      <c r="F29" s="28"/>
      <c r="G29" s="28"/>
      <c r="H29" s="28"/>
      <c r="I29" s="28"/>
      <c r="J29" s="28"/>
    </row>
    <row r="30" spans="1:10" ht="39.75" customHeight="1" x14ac:dyDescent="0.2">
      <c r="A30" s="8" t="str">
        <f>'OPEN VRAGEN'!A32</f>
        <v>Vraag 4.1: Teamsamenstelling, inzetbaarheid en capaciteit</v>
      </c>
      <c r="C30" s="32" t="s">
        <v>1</v>
      </c>
      <c r="D30" s="32"/>
      <c r="F30" s="32" t="s">
        <v>1</v>
      </c>
      <c r="G30" s="32"/>
      <c r="I30" s="32" t="s">
        <v>1</v>
      </c>
      <c r="J30" s="32"/>
    </row>
    <row r="31" spans="1:10" ht="150" customHeight="1" x14ac:dyDescent="0.2">
      <c r="A31" s="9" t="str">
        <f>'OPEN VRAGEN'!A33</f>
        <v>Zie bijlage 7 Gunningscriteria kwaliteit.</v>
      </c>
      <c r="C31" s="27" t="s">
        <v>41</v>
      </c>
      <c r="D31" s="27"/>
      <c r="F31" s="27" t="s">
        <v>41</v>
      </c>
      <c r="G31" s="27"/>
      <c r="I31" s="27" t="s">
        <v>41</v>
      </c>
      <c r="J31" s="27"/>
    </row>
    <row r="32" spans="1:10" ht="39.75" customHeight="1" x14ac:dyDescent="0.2">
      <c r="A32" s="8" t="str">
        <f>'OPEN VRAGEN'!A34</f>
        <v>Vraag 4.2: Afstemming en samenhang tussen projecten i.r.t. inrichting</v>
      </c>
      <c r="C32" s="32" t="s">
        <v>1</v>
      </c>
      <c r="D32" s="32"/>
      <c r="F32" s="32" t="s">
        <v>1</v>
      </c>
      <c r="G32" s="32"/>
      <c r="I32" s="32" t="s">
        <v>1</v>
      </c>
      <c r="J32" s="32"/>
    </row>
    <row r="33" spans="1:10" ht="150" customHeight="1" x14ac:dyDescent="0.2">
      <c r="A33" s="9" t="str">
        <f>'OPEN VRAGEN'!A35</f>
        <v>Zie bijlage 7 Gunningscriteria kwaliteit.</v>
      </c>
      <c r="C33" s="27" t="s">
        <v>41</v>
      </c>
      <c r="D33" s="27"/>
      <c r="F33" s="27" t="s">
        <v>41</v>
      </c>
      <c r="G33" s="27"/>
      <c r="I33" s="27" t="s">
        <v>41</v>
      </c>
      <c r="J33" s="27"/>
    </row>
    <row r="34" spans="1:10" ht="39.75" customHeight="1" x14ac:dyDescent="0.2">
      <c r="A34" s="8" t="str">
        <f>'OPEN VRAGEN'!A36</f>
        <v>Vraag 4.3: Ondersteuning na oplevering</v>
      </c>
      <c r="C34" s="32" t="s">
        <v>1</v>
      </c>
      <c r="D34" s="32"/>
      <c r="F34" s="32" t="s">
        <v>1</v>
      </c>
      <c r="G34" s="32"/>
      <c r="I34" s="32" t="s">
        <v>1</v>
      </c>
      <c r="J34" s="32"/>
    </row>
    <row r="35" spans="1:10" ht="150" customHeight="1" x14ac:dyDescent="0.2">
      <c r="A35" s="9" t="str">
        <f>'OPEN VRAGEN'!A37</f>
        <v>Zie bijlage 7 Gunningscriteria kwaliteit.</v>
      </c>
      <c r="C35" s="27" t="s">
        <v>41</v>
      </c>
      <c r="D35" s="27"/>
      <c r="F35" s="27" t="s">
        <v>41</v>
      </c>
      <c r="G35" s="27"/>
      <c r="I35" s="27" t="s">
        <v>41</v>
      </c>
      <c r="J35" s="27"/>
    </row>
    <row r="36" spans="1:10" ht="39.75" customHeight="1" x14ac:dyDescent="0.2">
      <c r="A36" s="8" t="str">
        <f>'OPEN VRAGEN'!A38</f>
        <v>Vraag 4.4: Kennisontwikkeling en kennisdeling</v>
      </c>
      <c r="C36" s="32" t="s">
        <v>1</v>
      </c>
      <c r="D36" s="32"/>
      <c r="F36" s="32" t="s">
        <v>1</v>
      </c>
      <c r="G36" s="32"/>
      <c r="I36" s="32" t="s">
        <v>1</v>
      </c>
      <c r="J36" s="32"/>
    </row>
    <row r="37" spans="1:10" ht="150" customHeight="1" x14ac:dyDescent="0.2">
      <c r="A37" s="9" t="str">
        <f>'OPEN VRAGEN'!A39</f>
        <v>Zie bijlage 7 Gunningscriteria kwaliteit.</v>
      </c>
      <c r="C37" s="27" t="s">
        <v>41</v>
      </c>
      <c r="D37" s="27"/>
      <c r="F37" s="27" t="s">
        <v>41</v>
      </c>
      <c r="G37" s="27"/>
      <c r="I37" s="27" t="s">
        <v>41</v>
      </c>
      <c r="J37" s="27"/>
    </row>
    <row r="38" spans="1:10" ht="27.75" customHeight="1" x14ac:dyDescent="0.2">
      <c r="A38" s="28" t="str">
        <f>'OPEN VRAGEN'!A40</f>
        <v>Gunningscriterium 5: Strategisch partnerschap</v>
      </c>
      <c r="B38" s="28"/>
      <c r="C38" s="28"/>
      <c r="D38" s="28"/>
      <c r="E38" s="28"/>
      <c r="F38" s="28"/>
      <c r="G38" s="28"/>
      <c r="H38" s="28"/>
      <c r="I38" s="28"/>
      <c r="J38" s="28"/>
    </row>
    <row r="39" spans="1:10" ht="39.75" customHeight="1" x14ac:dyDescent="0.2">
      <c r="A39" s="8" t="str">
        <f>'OPEN VRAGEN'!A41</f>
        <v>Vraag 5.1: Rol als strategisch partner</v>
      </c>
      <c r="C39" s="32" t="s">
        <v>1</v>
      </c>
      <c r="D39" s="32"/>
      <c r="F39" s="32" t="s">
        <v>1</v>
      </c>
      <c r="G39" s="32"/>
      <c r="I39" s="32" t="s">
        <v>1</v>
      </c>
      <c r="J39" s="32"/>
    </row>
    <row r="40" spans="1:10" ht="150" customHeight="1" x14ac:dyDescent="0.2">
      <c r="A40" s="9" t="str">
        <f>'OPEN VRAGEN'!A42</f>
        <v>Zie bijlage 7 Gunningscriteria kwaliteit.</v>
      </c>
      <c r="C40" s="27" t="s">
        <v>41</v>
      </c>
      <c r="D40" s="27"/>
      <c r="F40" s="27" t="s">
        <v>41</v>
      </c>
      <c r="G40" s="27"/>
      <c r="I40" s="27" t="s">
        <v>41</v>
      </c>
      <c r="J40" s="27"/>
    </row>
    <row r="41" spans="1:10" ht="19.5" customHeight="1" x14ac:dyDescent="0.2">
      <c r="A41" s="33"/>
      <c r="B41" s="33"/>
      <c r="C41" s="33"/>
      <c r="D41" s="33"/>
      <c r="E41" s="33"/>
      <c r="F41" s="33"/>
      <c r="G41" s="33"/>
      <c r="H41" s="33"/>
      <c r="I41" s="33"/>
      <c r="J41" s="33"/>
    </row>
  </sheetData>
  <sheetProtection algorithmName="SHA-512" hashValue="pDWLaN6l9qCEvfwAgkvKj4G/9cpbMrB2zLHvawbEGK7LlcuIqCPod5pdYnR9pH2kJFfN7wjjMfMG9AhXap1Npg==" saltValue="sEtv5S2jGY8JjsryHT5d4g==" spinCount="100000" sheet="1" formatColumns="0" formatRows="0"/>
  <mergeCells count="111">
    <mergeCell ref="C1:D1"/>
    <mergeCell ref="F1:G1"/>
    <mergeCell ref="I1:J1"/>
    <mergeCell ref="A2:J2"/>
    <mergeCell ref="C3:D3"/>
    <mergeCell ref="F3:G3"/>
    <mergeCell ref="I3:J3"/>
    <mergeCell ref="C4:D4"/>
    <mergeCell ref="F4:G4"/>
    <mergeCell ref="I4:J4"/>
    <mergeCell ref="C5:D5"/>
    <mergeCell ref="F5:G5"/>
    <mergeCell ref="I5:J5"/>
    <mergeCell ref="C6:D6"/>
    <mergeCell ref="F6:G6"/>
    <mergeCell ref="I6:J6"/>
    <mergeCell ref="C7:D7"/>
    <mergeCell ref="F7:G7"/>
    <mergeCell ref="I7:J7"/>
    <mergeCell ref="C8:D8"/>
    <mergeCell ref="F8:G8"/>
    <mergeCell ref="I8:J8"/>
    <mergeCell ref="A9:J9"/>
    <mergeCell ref="C10:D10"/>
    <mergeCell ref="F10:G10"/>
    <mergeCell ref="I10:J10"/>
    <mergeCell ref="C11:D11"/>
    <mergeCell ref="F11:G11"/>
    <mergeCell ref="I11:J11"/>
    <mergeCell ref="C12:D12"/>
    <mergeCell ref="F12:G12"/>
    <mergeCell ref="I12:J12"/>
    <mergeCell ref="C13:D13"/>
    <mergeCell ref="F13:G13"/>
    <mergeCell ref="I13:J13"/>
    <mergeCell ref="C14:D14"/>
    <mergeCell ref="F14:G14"/>
    <mergeCell ref="I14:J14"/>
    <mergeCell ref="C15:D15"/>
    <mergeCell ref="F15:G15"/>
    <mergeCell ref="I15:J15"/>
    <mergeCell ref="C16:D16"/>
    <mergeCell ref="F16:G16"/>
    <mergeCell ref="I16:J16"/>
    <mergeCell ref="C17:D17"/>
    <mergeCell ref="F17:G17"/>
    <mergeCell ref="I17:J17"/>
    <mergeCell ref="A18:J18"/>
    <mergeCell ref="C19:D19"/>
    <mergeCell ref="F19:G19"/>
    <mergeCell ref="I19:J19"/>
    <mergeCell ref="C20:D20"/>
    <mergeCell ref="F20:G20"/>
    <mergeCell ref="I20:J20"/>
    <mergeCell ref="C21:D21"/>
    <mergeCell ref="F21:G21"/>
    <mergeCell ref="I21:J21"/>
    <mergeCell ref="C22:D22"/>
    <mergeCell ref="F22:G22"/>
    <mergeCell ref="I22:J22"/>
    <mergeCell ref="C23:D23"/>
    <mergeCell ref="F23:G23"/>
    <mergeCell ref="I23:J23"/>
    <mergeCell ref="C24:D24"/>
    <mergeCell ref="F24:G24"/>
    <mergeCell ref="I24:J24"/>
    <mergeCell ref="C25:D25"/>
    <mergeCell ref="F25:G25"/>
    <mergeCell ref="I25:J25"/>
    <mergeCell ref="C26:D26"/>
    <mergeCell ref="F26:G26"/>
    <mergeCell ref="I26:J26"/>
    <mergeCell ref="C27:D27"/>
    <mergeCell ref="F27:G27"/>
    <mergeCell ref="I27:J27"/>
    <mergeCell ref="C28:D28"/>
    <mergeCell ref="F28:G28"/>
    <mergeCell ref="I28:J28"/>
    <mergeCell ref="A29:J29"/>
    <mergeCell ref="C30:D30"/>
    <mergeCell ref="F30:G30"/>
    <mergeCell ref="I30:J30"/>
    <mergeCell ref="C31:D31"/>
    <mergeCell ref="F31:G31"/>
    <mergeCell ref="I31:J31"/>
    <mergeCell ref="C32:D32"/>
    <mergeCell ref="F32:G32"/>
    <mergeCell ref="I32:J32"/>
    <mergeCell ref="C33:D33"/>
    <mergeCell ref="F33:G33"/>
    <mergeCell ref="I33:J33"/>
    <mergeCell ref="C34:D34"/>
    <mergeCell ref="F34:G34"/>
    <mergeCell ref="I34:J34"/>
    <mergeCell ref="A38:J38"/>
    <mergeCell ref="C39:D39"/>
    <mergeCell ref="F39:G39"/>
    <mergeCell ref="I39:J39"/>
    <mergeCell ref="C40:D40"/>
    <mergeCell ref="F40:G40"/>
    <mergeCell ref="I40:J40"/>
    <mergeCell ref="A41:J41"/>
    <mergeCell ref="C35:D35"/>
    <mergeCell ref="F35:G35"/>
    <mergeCell ref="I35:J35"/>
    <mergeCell ref="C36:D36"/>
    <mergeCell ref="F36:G36"/>
    <mergeCell ref="I36:J36"/>
    <mergeCell ref="C37:D37"/>
    <mergeCell ref="F37:G37"/>
    <mergeCell ref="I37:J37"/>
  </mergeCells>
  <dataValidations count="1">
    <dataValidation type="list" allowBlank="1" sqref="C10 F10 I10 C12 F12 I12 C14 F14 I14 C16 F16 I16 C19 F19 I19 C21 F21 I21 C23 F23 I23 C25 F25 I25 C27 F27 I27 C30 F30 I30 C32 F32 I32 C34 F34 I34 C36 F36 I36 C39 F39 I39" xr:uid="{00000000-0002-0000-0A00-000000000000}">
      <formula1>SCORE</formula1>
      <formula2>0</formula2>
    </dataValidation>
  </dataValidations>
  <pageMargins left="0.75" right="0.75" top="1" bottom="1" header="0.511811023622047" footer="0.5"/>
  <pageSetup paperSize="9" fitToHeight="0" orientation="landscape" horizontalDpi="300" verticalDpi="300"/>
  <headerFooter>
    <oddFooter>&amp;C&amp;8 Bijlage 11 Beoordelingsformulier kwaliteit – TC26MD – concept BiC</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245"/>
  <sheetViews>
    <sheetView showGridLines="0" tabSelected="1" zoomScaleNormal="100" workbookViewId="0">
      <pane xSplit="2" ySplit="2" topLeftCell="C150" activePane="bottomRight" state="frozen"/>
      <selection pane="topRight" activeCell="C1" sqref="C1"/>
      <selection pane="bottomLeft" activeCell="A208" sqref="A208"/>
      <selection pane="bottomRight" activeCell="J157" sqref="J157"/>
    </sheetView>
  </sheetViews>
  <sheetFormatPr baseColWidth="10" defaultColWidth="8.6640625" defaultRowHeight="15" x14ac:dyDescent="0.2"/>
  <cols>
    <col min="1" max="1" width="60" customWidth="1"/>
    <col min="2" max="2" width="42" customWidth="1"/>
    <col min="3" max="3" width="2.83203125" customWidth="1"/>
    <col min="4" max="4" width="24" customWidth="1"/>
    <col min="5" max="5" width="40" customWidth="1"/>
    <col min="6" max="6" width="2.83203125" customWidth="1"/>
    <col min="7" max="7" width="24" customWidth="1"/>
    <col min="8" max="8" width="40" customWidth="1"/>
    <col min="9" max="9" width="2.83203125" customWidth="1"/>
    <col min="10" max="10" width="24" customWidth="1"/>
    <col min="11" max="11" width="40" customWidth="1"/>
  </cols>
  <sheetData>
    <row r="1" spans="1:11" ht="30" customHeight="1" x14ac:dyDescent="0.2">
      <c r="A1" s="29">
        <v>1998</v>
      </c>
      <c r="B1" s="29"/>
      <c r="D1" s="30" t="str">
        <f>'Beoordelaar 1'!C1</f>
        <v>INSCHRIJVER 1</v>
      </c>
      <c r="E1" s="30"/>
      <c r="G1" s="30" t="str">
        <f>'Beoordelaar 1'!F1</f>
        <v>INSCHRIJVER 2</v>
      </c>
      <c r="H1" s="30"/>
      <c r="J1" s="30" t="str">
        <f>'Beoordelaar 1'!I1</f>
        <v>INSCHRIJVER 3</v>
      </c>
      <c r="K1" s="30"/>
    </row>
    <row r="2" spans="1:11" ht="30" customHeight="1" x14ac:dyDescent="0.2">
      <c r="A2" s="31" t="s">
        <v>53</v>
      </c>
      <c r="B2" s="31"/>
      <c r="D2" s="12" t="s">
        <v>54</v>
      </c>
      <c r="E2" s="5" t="s">
        <v>55</v>
      </c>
      <c r="G2" s="12" t="s">
        <v>54</v>
      </c>
      <c r="H2" s="5" t="s">
        <v>55</v>
      </c>
      <c r="J2" s="12" t="s">
        <v>54</v>
      </c>
      <c r="K2" s="5" t="s">
        <v>55</v>
      </c>
    </row>
    <row r="3" spans="1:11" ht="27.75" customHeight="1" x14ac:dyDescent="0.2">
      <c r="A3" s="28" t="str">
        <f>'OPEN VRAGEN'!A4</f>
        <v xml:space="preserve">Gunningscriterium 1: Casus LLO – Inrichten van het offerte- en calculatieproces </v>
      </c>
      <c r="B3" s="28"/>
      <c r="C3" s="28"/>
      <c r="D3" s="28"/>
      <c r="E3" s="28"/>
      <c r="F3" s="28"/>
      <c r="G3" s="28"/>
      <c r="H3" s="28"/>
      <c r="I3" s="28"/>
      <c r="J3" s="28"/>
      <c r="K3" s="28"/>
    </row>
    <row r="4" spans="1:11" ht="30" customHeight="1" x14ac:dyDescent="0.2">
      <c r="A4" s="26" t="str">
        <f>'OPEN VRAGEN'!A5</f>
        <v>Vraag 1.1: Procesinrichting</v>
      </c>
      <c r="B4" s="13" t="str">
        <f>'Beoordelaar 1'!$A$1</f>
        <v>Beoordelaar 1 – Projectleider</v>
      </c>
      <c r="D4" s="14" t="str">
        <f>'Beoordelaar 1'!C3</f>
        <v>SCORE</v>
      </c>
      <c r="E4" s="27" t="s">
        <v>41</v>
      </c>
      <c r="G4" s="14" t="str">
        <f>'Beoordelaar 1'!F3</f>
        <v>SCORE</v>
      </c>
      <c r="H4" s="27" t="s">
        <v>41</v>
      </c>
      <c r="J4" s="14" t="str">
        <f>'Beoordelaar 1'!I3</f>
        <v>SCORE</v>
      </c>
      <c r="K4" s="27" t="s">
        <v>41</v>
      </c>
    </row>
    <row r="5" spans="1:11" ht="30" customHeight="1" x14ac:dyDescent="0.2">
      <c r="A5" s="26"/>
      <c r="B5" s="13" t="str">
        <f>'Beoordelaar 2'!$A$1</f>
        <v>Beoordelaar 2 – Materiedeskundige LLO, extern IV&amp;ICT</v>
      </c>
      <c r="D5" s="14" t="str">
        <f>'Beoordelaar 2'!C3</f>
        <v>SCORE</v>
      </c>
      <c r="E5" s="27"/>
      <c r="G5" s="14" t="str">
        <f>'Beoordelaar 2'!F3</f>
        <v>SCORE</v>
      </c>
      <c r="H5" s="27"/>
      <c r="J5" s="14" t="str">
        <f>'Beoordelaar 2'!I3</f>
        <v>SCORE</v>
      </c>
      <c r="K5" s="27"/>
    </row>
    <row r="6" spans="1:11" ht="30" customHeight="1" x14ac:dyDescent="0.2">
      <c r="A6" s="26"/>
      <c r="B6" s="13" t="str">
        <f>'Beoordelaar 3'!$A$1</f>
        <v>Beoordelaar 3 – Accountmanager bedrijfsopleidingen LLO, user CRM</v>
      </c>
      <c r="D6" s="14" t="str">
        <f>'Beoordelaar 3'!C3</f>
        <v>SCORE</v>
      </c>
      <c r="E6" s="27"/>
      <c r="G6" s="14" t="str">
        <f>'Beoordelaar 3'!F3</f>
        <v>SCORE</v>
      </c>
      <c r="H6" s="27"/>
      <c r="J6" s="14" t="str">
        <f>'Beoordelaar 3'!I3</f>
        <v>SCORE</v>
      </c>
      <c r="K6" s="27"/>
    </row>
    <row r="7" spans="1:11" ht="30" customHeight="1" x14ac:dyDescent="0.2">
      <c r="A7" s="26"/>
      <c r="B7" s="13" t="str">
        <f>'Beoordelaar 4'!$A$1</f>
        <v>Beoordelaar 4 – Medewerker backoffice bedrijfsopleidingen / key user CRM</v>
      </c>
      <c r="D7" s="14" t="str">
        <f>'Beoordelaar 4'!C3</f>
        <v>SCORE</v>
      </c>
      <c r="E7" s="27"/>
      <c r="G7" s="14" t="str">
        <f>'Beoordelaar 4'!F3</f>
        <v>SCORE</v>
      </c>
      <c r="H7" s="27"/>
      <c r="J7" s="14" t="str">
        <f>'Beoordelaar 4'!I3</f>
        <v>SCORE</v>
      </c>
      <c r="K7" s="27"/>
    </row>
    <row r="8" spans="1:11" ht="30" customHeight="1" x14ac:dyDescent="0.2">
      <c r="A8" s="26"/>
      <c r="B8" s="13" t="str">
        <f>'Beoordelaar 5'!$A$1</f>
        <v>Beoordelaar 5 – Programmamanager LLO</v>
      </c>
      <c r="D8" s="14" t="str">
        <f>'Beoordelaar 5'!C3</f>
        <v>SCORE</v>
      </c>
      <c r="E8" s="27"/>
      <c r="G8" s="14" t="str">
        <f>'Beoordelaar 5'!F3</f>
        <v>SCORE</v>
      </c>
      <c r="H8" s="27"/>
      <c r="J8" s="14" t="str">
        <f>'Beoordelaar 5'!I3</f>
        <v>SCORE</v>
      </c>
      <c r="K8" s="27"/>
    </row>
    <row r="9" spans="1:11" ht="30" customHeight="1" x14ac:dyDescent="0.2">
      <c r="A9" s="26"/>
      <c r="B9" s="13" t="str">
        <f>'Beoordelaar 6'!$A$1</f>
        <v>Beoordelaar 6 – Functioneel beheerder</v>
      </c>
      <c r="D9" s="14" t="str">
        <f>'Beoordelaar 6'!C3</f>
        <v>SCORE</v>
      </c>
      <c r="E9" s="27"/>
      <c r="G9" s="14" t="str">
        <f>'Beoordelaar 6'!F3</f>
        <v>SCORE</v>
      </c>
      <c r="H9" s="27"/>
      <c r="J9" s="14" t="str">
        <f>'Beoordelaar 6'!I3</f>
        <v>SCORE</v>
      </c>
      <c r="K9" s="27"/>
    </row>
    <row r="10" spans="1:11" ht="30" customHeight="1" x14ac:dyDescent="0.2">
      <c r="A10" s="26"/>
      <c r="B10" s="13" t="str">
        <f>'Beoordelaar 7'!$A$1</f>
        <v>Beoordelaar 7 – Key user CRM Marketing en communicatie</v>
      </c>
      <c r="D10" s="11" t="s">
        <v>42</v>
      </c>
      <c r="E10" s="27"/>
      <c r="G10" s="11" t="s">
        <v>42</v>
      </c>
      <c r="H10" s="27"/>
      <c r="J10" s="11" t="s">
        <v>42</v>
      </c>
      <c r="K10" s="27"/>
    </row>
    <row r="11" spans="1:11" ht="30" customHeight="1" x14ac:dyDescent="0.2">
      <c r="A11" s="26"/>
      <c r="B11" s="13" t="str">
        <f>'Beoordelaar 8'!$A$1</f>
        <v>Beoordelaar 8 – User CRM Marketing en communicatie</v>
      </c>
      <c r="D11" s="11" t="s">
        <v>42</v>
      </c>
      <c r="E11" s="27"/>
      <c r="G11" s="11" t="s">
        <v>42</v>
      </c>
      <c r="H11" s="27"/>
      <c r="J11" s="11" t="s">
        <v>42</v>
      </c>
      <c r="K11" s="27"/>
    </row>
    <row r="12" spans="1:11" ht="30" customHeight="1" x14ac:dyDescent="0.2">
      <c r="A12" s="26"/>
      <c r="B12" s="13" t="str">
        <f>'Beoordelaar 9'!$A$1</f>
        <v>Beoordelaar 9 – Informatiemanager IV&amp;ICT</v>
      </c>
      <c r="D12" s="11" t="s">
        <v>42</v>
      </c>
      <c r="E12" s="27"/>
      <c r="G12" s="11" t="s">
        <v>42</v>
      </c>
      <c r="H12" s="27"/>
      <c r="J12" s="11" t="s">
        <v>42</v>
      </c>
      <c r="K12" s="27"/>
    </row>
    <row r="13" spans="1:11" ht="30" customHeight="1" x14ac:dyDescent="0.2">
      <c r="A13" s="26"/>
      <c r="B13" s="13" t="str">
        <f>'Beoordelaar 10'!$A$1</f>
        <v>Beoordelaar 10 – Directeur Onderwijs &amp; Organisatie-ontwikkeling</v>
      </c>
      <c r="D13" s="11" t="s">
        <v>42</v>
      </c>
      <c r="E13" s="27"/>
      <c r="G13" s="11" t="s">
        <v>42</v>
      </c>
      <c r="H13" s="27"/>
      <c r="J13" s="11" t="s">
        <v>42</v>
      </c>
      <c r="K13" s="27"/>
    </row>
    <row r="14" spans="1:11" ht="30" customHeight="1" x14ac:dyDescent="0.2">
      <c r="A14" s="21" t="s">
        <v>56</v>
      </c>
      <c r="B14" s="21"/>
      <c r="D14" s="15" t="s">
        <v>1</v>
      </c>
      <c r="E14" s="27"/>
      <c r="G14" s="15" t="s">
        <v>1</v>
      </c>
      <c r="H14" s="27"/>
      <c r="J14" s="15" t="s">
        <v>1</v>
      </c>
      <c r="K14" s="27"/>
    </row>
    <row r="15" spans="1:11" ht="30" customHeight="1" x14ac:dyDescent="0.2">
      <c r="A15" s="21" t="s">
        <v>57</v>
      </c>
      <c r="B15" s="21"/>
      <c r="D15" s="16" t="str">
        <f>IF(D14="Uitmuntend","€ 7.012,50",IF(D14="Goed","€ 5.610",IF(D14="Voldoende","€ 0",IF(D14="Matig","- € 7.012,50",IF(D14="Onvoldoende","-€ 28.050"," ")))))</f>
        <v xml:space="preserve"> </v>
      </c>
      <c r="E15" s="27"/>
      <c r="G15" s="16" t="str">
        <f>IF(G14="Uitmuntend","€ 7.012,50",IF(G14="Goed","€ 5.610",IF(G14="Voldoende","€ 0",IF(G14="Matig","- € 7.012,50",IF(G14="Onvoldoende","-€ 28.050"," ")))))</f>
        <v xml:space="preserve"> </v>
      </c>
      <c r="H15" s="27"/>
      <c r="J15" s="16" t="str">
        <f>IF(J14="Uitmuntend","€ 7.012,50",IF(J14="Goed","€ 5.610",IF(J14="Voldoende","€ 0",IF(J14="Matig","- € 7.012,50",IF(J14="Onvoldoende","-€ 28.050"," ")))))</f>
        <v xml:space="preserve"> </v>
      </c>
      <c r="K15" s="27"/>
    </row>
    <row r="17" spans="1:11" ht="30" customHeight="1" x14ac:dyDescent="0.2">
      <c r="A17" s="26" t="str">
        <f>'OPEN VRAGEN'!A7</f>
        <v>Vraag 1.2: Koppelingen en datastromen</v>
      </c>
      <c r="B17" s="13" t="str">
        <f>'Beoordelaar 1'!$A$1</f>
        <v>Beoordelaar 1 – Projectleider</v>
      </c>
      <c r="D17" s="14" t="str">
        <f>'Beoordelaar 1'!C5</f>
        <v>SCORE</v>
      </c>
      <c r="E17" s="27" t="s">
        <v>41</v>
      </c>
      <c r="G17" s="14" t="str">
        <f>'Beoordelaar 1'!F5</f>
        <v>SCORE</v>
      </c>
      <c r="H17" s="27" t="s">
        <v>41</v>
      </c>
      <c r="J17" s="14" t="str">
        <f>'Beoordelaar 1'!I5</f>
        <v>SCORE</v>
      </c>
      <c r="K17" s="27" t="s">
        <v>41</v>
      </c>
    </row>
    <row r="18" spans="1:11" ht="30" customHeight="1" x14ac:dyDescent="0.2">
      <c r="A18" s="26"/>
      <c r="B18" s="13" t="str">
        <f>'Beoordelaar 2'!$A$1</f>
        <v>Beoordelaar 2 – Materiedeskundige LLO, extern IV&amp;ICT</v>
      </c>
      <c r="D18" s="14" t="str">
        <f>'Beoordelaar 2'!C5</f>
        <v>SCORE</v>
      </c>
      <c r="E18" s="27"/>
      <c r="G18" s="14" t="str">
        <f>'Beoordelaar 2'!F5</f>
        <v>SCORE</v>
      </c>
      <c r="H18" s="27"/>
      <c r="J18" s="14" t="str">
        <f>'Beoordelaar 2'!I5</f>
        <v>SCORE</v>
      </c>
      <c r="K18" s="27"/>
    </row>
    <row r="19" spans="1:11" ht="30" customHeight="1" x14ac:dyDescent="0.2">
      <c r="A19" s="26"/>
      <c r="B19" s="13" t="str">
        <f>'Beoordelaar 3'!$A$1</f>
        <v>Beoordelaar 3 – Accountmanager bedrijfsopleidingen LLO, user CRM</v>
      </c>
      <c r="D19" s="14" t="str">
        <f>'Beoordelaar 3'!C5</f>
        <v>SCORE</v>
      </c>
      <c r="E19" s="27"/>
      <c r="G19" s="14" t="str">
        <f>'Beoordelaar 3'!F5</f>
        <v>SCORE</v>
      </c>
      <c r="H19" s="27"/>
      <c r="J19" s="14" t="str">
        <f>'Beoordelaar 3'!I5</f>
        <v>SCORE</v>
      </c>
      <c r="K19" s="27"/>
    </row>
    <row r="20" spans="1:11" ht="30" customHeight="1" x14ac:dyDescent="0.2">
      <c r="A20" s="26"/>
      <c r="B20" s="13" t="str">
        <f>'Beoordelaar 4'!$A$1</f>
        <v>Beoordelaar 4 – Medewerker backoffice bedrijfsopleidingen / key user CRM</v>
      </c>
      <c r="D20" s="14" t="str">
        <f>'Beoordelaar 4'!C5</f>
        <v>SCORE</v>
      </c>
      <c r="E20" s="27"/>
      <c r="G20" s="14" t="str">
        <f>'Beoordelaar 4'!F5</f>
        <v>SCORE</v>
      </c>
      <c r="H20" s="27"/>
      <c r="J20" s="14" t="str">
        <f>'Beoordelaar 4'!I5</f>
        <v>SCORE</v>
      </c>
      <c r="K20" s="27"/>
    </row>
    <row r="21" spans="1:11" ht="30" customHeight="1" x14ac:dyDescent="0.2">
      <c r="A21" s="26"/>
      <c r="B21" s="13" t="str">
        <f>'Beoordelaar 5'!$A$1</f>
        <v>Beoordelaar 5 – Programmamanager LLO</v>
      </c>
      <c r="D21" s="14" t="str">
        <f>'Beoordelaar 5'!C5</f>
        <v>SCORE</v>
      </c>
      <c r="E21" s="27"/>
      <c r="G21" s="14" t="str">
        <f>'Beoordelaar 5'!F5</f>
        <v>SCORE</v>
      </c>
      <c r="H21" s="27"/>
      <c r="J21" s="14" t="str">
        <f>'Beoordelaar 5'!I5</f>
        <v>SCORE</v>
      </c>
      <c r="K21" s="27"/>
    </row>
    <row r="22" spans="1:11" ht="30" customHeight="1" x14ac:dyDescent="0.2">
      <c r="A22" s="26"/>
      <c r="B22" s="13" t="str">
        <f>'Beoordelaar 6'!$A$1</f>
        <v>Beoordelaar 6 – Functioneel beheerder</v>
      </c>
      <c r="D22" s="14" t="str">
        <f>'Beoordelaar 6'!C5</f>
        <v>SCORE</v>
      </c>
      <c r="E22" s="27"/>
      <c r="G22" s="14" t="str">
        <f>'Beoordelaar 6'!F5</f>
        <v>SCORE</v>
      </c>
      <c r="H22" s="27"/>
      <c r="J22" s="14" t="str">
        <f>'Beoordelaar 6'!I5</f>
        <v>SCORE</v>
      </c>
      <c r="K22" s="27"/>
    </row>
    <row r="23" spans="1:11" ht="30" customHeight="1" x14ac:dyDescent="0.2">
      <c r="A23" s="26"/>
      <c r="B23" s="13" t="str">
        <f>'Beoordelaar 7'!$A$1</f>
        <v>Beoordelaar 7 – Key user CRM Marketing en communicatie</v>
      </c>
      <c r="D23" s="11" t="s">
        <v>42</v>
      </c>
      <c r="E23" s="27"/>
      <c r="G23" s="11" t="s">
        <v>42</v>
      </c>
      <c r="H23" s="27"/>
      <c r="J23" s="11" t="s">
        <v>42</v>
      </c>
      <c r="K23" s="27"/>
    </row>
    <row r="24" spans="1:11" ht="30" customHeight="1" x14ac:dyDescent="0.2">
      <c r="A24" s="26"/>
      <c r="B24" s="13" t="str">
        <f>'Beoordelaar 8'!$A$1</f>
        <v>Beoordelaar 8 – User CRM Marketing en communicatie</v>
      </c>
      <c r="D24" s="11" t="s">
        <v>42</v>
      </c>
      <c r="E24" s="27"/>
      <c r="G24" s="11" t="s">
        <v>42</v>
      </c>
      <c r="H24" s="27"/>
      <c r="J24" s="11" t="s">
        <v>42</v>
      </c>
      <c r="K24" s="27"/>
    </row>
    <row r="25" spans="1:11" ht="30" customHeight="1" x14ac:dyDescent="0.2">
      <c r="A25" s="26"/>
      <c r="B25" s="13" t="str">
        <f>'Beoordelaar 9'!$A$1</f>
        <v>Beoordelaar 9 – Informatiemanager IV&amp;ICT</v>
      </c>
      <c r="D25" s="11" t="s">
        <v>42</v>
      </c>
      <c r="E25" s="27"/>
      <c r="G25" s="11" t="s">
        <v>42</v>
      </c>
      <c r="H25" s="27"/>
      <c r="J25" s="11" t="s">
        <v>42</v>
      </c>
      <c r="K25" s="27"/>
    </row>
    <row r="26" spans="1:11" ht="30" customHeight="1" x14ac:dyDescent="0.2">
      <c r="A26" s="26"/>
      <c r="B26" s="13" t="str">
        <f>'Beoordelaar 10'!$A$1</f>
        <v>Beoordelaar 10 – Directeur Onderwijs &amp; Organisatie-ontwikkeling</v>
      </c>
      <c r="D26" s="11" t="s">
        <v>42</v>
      </c>
      <c r="E26" s="27"/>
      <c r="G26" s="11" t="s">
        <v>42</v>
      </c>
      <c r="H26" s="27"/>
      <c r="J26" s="11" t="s">
        <v>42</v>
      </c>
      <c r="K26" s="27"/>
    </row>
    <row r="27" spans="1:11" ht="30" customHeight="1" x14ac:dyDescent="0.2">
      <c r="A27" s="21" t="s">
        <v>56</v>
      </c>
      <c r="B27" s="21"/>
      <c r="D27" s="15" t="s">
        <v>1</v>
      </c>
      <c r="E27" s="27"/>
      <c r="G27" s="15" t="s">
        <v>1</v>
      </c>
      <c r="H27" s="27"/>
      <c r="J27" s="15" t="s">
        <v>1</v>
      </c>
      <c r="K27" s="27"/>
    </row>
    <row r="28" spans="1:11" ht="30" customHeight="1" x14ac:dyDescent="0.2">
      <c r="A28" s="21" t="s">
        <v>57</v>
      </c>
      <c r="B28" s="21"/>
      <c r="D28" s="16" t="str">
        <f>IF(D27="Uitmuntend","€ 7.225",IF(D27="Goed","€ 5.780",IF(D27="Voldoende","€ 0",IF(D27="Matig","- € 7.225",IF(D27="Onvoldoende","-€ 28.900"," ")))))</f>
        <v xml:space="preserve"> </v>
      </c>
      <c r="E28" s="27"/>
      <c r="G28" s="16" t="str">
        <f>IF(G27="Uitmuntend","€ 7.225",IF(G27="Goed","€ 5.780",IF(G27="Voldoende","€ 0",IF(G27="Matig","- € 7.225",IF(G27="Onvoldoende","-€ 28.900"," ")))))</f>
        <v xml:space="preserve"> </v>
      </c>
      <c r="H28" s="27"/>
      <c r="J28" s="16" t="str">
        <f>IF(J27="Uitmuntend","€ 7.225",IF(J27="Goed","€ 5.780",IF(J27="Voldoende","€ 0",IF(J27="Matig","- € 7.225",IF(J27="Onvoldoende","-€ 28.900"," ")))))</f>
        <v xml:space="preserve"> </v>
      </c>
      <c r="K28" s="27"/>
    </row>
    <row r="30" spans="1:11" ht="30" customHeight="1" x14ac:dyDescent="0.2">
      <c r="A30" s="26" t="str">
        <f>'OPEN VRAGEN'!A9</f>
        <v>Vraag 1.3: Schaalbaarheid, beheer en toekomstbestendigheid</v>
      </c>
      <c r="B30" s="13" t="str">
        <f>'Beoordelaar 1'!$A$1</f>
        <v>Beoordelaar 1 – Projectleider</v>
      </c>
      <c r="D30" s="14" t="str">
        <f>'Beoordelaar 1'!C7</f>
        <v>SCORE</v>
      </c>
      <c r="E30" s="27" t="s">
        <v>41</v>
      </c>
      <c r="G30" s="14" t="str">
        <f>'Beoordelaar 1'!F7</f>
        <v>SCORE</v>
      </c>
      <c r="H30" s="27" t="s">
        <v>41</v>
      </c>
      <c r="J30" s="14" t="str">
        <f>'Beoordelaar 1'!I7</f>
        <v>SCORE</v>
      </c>
      <c r="K30" s="27" t="s">
        <v>41</v>
      </c>
    </row>
    <row r="31" spans="1:11" ht="30" customHeight="1" x14ac:dyDescent="0.2">
      <c r="A31" s="26"/>
      <c r="B31" s="13" t="str">
        <f>'Beoordelaar 2'!$A$1</f>
        <v>Beoordelaar 2 – Materiedeskundige LLO, extern IV&amp;ICT</v>
      </c>
      <c r="D31" s="14" t="str">
        <f>'Beoordelaar 2'!C7</f>
        <v>SCORE</v>
      </c>
      <c r="E31" s="27"/>
      <c r="G31" s="14" t="str">
        <f>'Beoordelaar 2'!F7</f>
        <v>SCORE</v>
      </c>
      <c r="H31" s="27"/>
      <c r="J31" s="14" t="str">
        <f>'Beoordelaar 2'!I7</f>
        <v>SCORE</v>
      </c>
      <c r="K31" s="27"/>
    </row>
    <row r="32" spans="1:11" ht="30" customHeight="1" x14ac:dyDescent="0.2">
      <c r="A32" s="26"/>
      <c r="B32" s="13" t="str">
        <f>'Beoordelaar 3'!$A$1</f>
        <v>Beoordelaar 3 – Accountmanager bedrijfsopleidingen LLO, user CRM</v>
      </c>
      <c r="D32" s="14" t="str">
        <f>'Beoordelaar 3'!C7</f>
        <v>SCORE</v>
      </c>
      <c r="E32" s="27"/>
      <c r="G32" s="14" t="str">
        <f>'Beoordelaar 3'!F7</f>
        <v>SCORE</v>
      </c>
      <c r="H32" s="27"/>
      <c r="J32" s="14" t="str">
        <f>'Beoordelaar 3'!I7</f>
        <v>SCORE</v>
      </c>
      <c r="K32" s="27"/>
    </row>
    <row r="33" spans="1:11" ht="30" customHeight="1" x14ac:dyDescent="0.2">
      <c r="A33" s="26"/>
      <c r="B33" s="13" t="str">
        <f>'Beoordelaar 4'!$A$1</f>
        <v>Beoordelaar 4 – Medewerker backoffice bedrijfsopleidingen / key user CRM</v>
      </c>
      <c r="D33" s="14" t="str">
        <f>'Beoordelaar 4'!C7</f>
        <v>SCORE</v>
      </c>
      <c r="E33" s="27"/>
      <c r="G33" s="14" t="str">
        <f>'Beoordelaar 4'!F7</f>
        <v>SCORE</v>
      </c>
      <c r="H33" s="27"/>
      <c r="J33" s="14" t="str">
        <f>'Beoordelaar 4'!I7</f>
        <v>SCORE</v>
      </c>
      <c r="K33" s="27"/>
    </row>
    <row r="34" spans="1:11" ht="30" customHeight="1" x14ac:dyDescent="0.2">
      <c r="A34" s="26"/>
      <c r="B34" s="13" t="str">
        <f>'Beoordelaar 5'!$A$1</f>
        <v>Beoordelaar 5 – Programmamanager LLO</v>
      </c>
      <c r="D34" s="14" t="str">
        <f>'Beoordelaar 5'!C7</f>
        <v>SCORE</v>
      </c>
      <c r="E34" s="27"/>
      <c r="G34" s="14" t="str">
        <f>'Beoordelaar 5'!F7</f>
        <v>SCORE</v>
      </c>
      <c r="H34" s="27"/>
      <c r="J34" s="14" t="str">
        <f>'Beoordelaar 5'!I7</f>
        <v>SCORE</v>
      </c>
      <c r="K34" s="27"/>
    </row>
    <row r="35" spans="1:11" ht="30" customHeight="1" x14ac:dyDescent="0.2">
      <c r="A35" s="26"/>
      <c r="B35" s="13" t="str">
        <f>'Beoordelaar 6'!$A$1</f>
        <v>Beoordelaar 6 – Functioneel beheerder</v>
      </c>
      <c r="D35" s="14" t="str">
        <f>'Beoordelaar 6'!C7</f>
        <v>SCORE</v>
      </c>
      <c r="E35" s="27"/>
      <c r="G35" s="14" t="str">
        <f>'Beoordelaar 6'!F7</f>
        <v>SCORE</v>
      </c>
      <c r="H35" s="27"/>
      <c r="J35" s="14" t="str">
        <f>'Beoordelaar 6'!I7</f>
        <v>SCORE</v>
      </c>
      <c r="K35" s="27"/>
    </row>
    <row r="36" spans="1:11" ht="30" customHeight="1" x14ac:dyDescent="0.2">
      <c r="A36" s="26"/>
      <c r="B36" s="13" t="str">
        <f>'Beoordelaar 7'!$A$1</f>
        <v>Beoordelaar 7 – Key user CRM Marketing en communicatie</v>
      </c>
      <c r="D36" s="11" t="s">
        <v>42</v>
      </c>
      <c r="E36" s="27"/>
      <c r="G36" s="11" t="s">
        <v>42</v>
      </c>
      <c r="H36" s="27"/>
      <c r="J36" s="11" t="s">
        <v>42</v>
      </c>
      <c r="K36" s="27"/>
    </row>
    <row r="37" spans="1:11" ht="30" customHeight="1" x14ac:dyDescent="0.2">
      <c r="A37" s="26"/>
      <c r="B37" s="13" t="str">
        <f>'Beoordelaar 8'!$A$1</f>
        <v>Beoordelaar 8 – User CRM Marketing en communicatie</v>
      </c>
      <c r="D37" s="11" t="s">
        <v>42</v>
      </c>
      <c r="E37" s="27"/>
      <c r="G37" s="11" t="s">
        <v>42</v>
      </c>
      <c r="H37" s="27"/>
      <c r="J37" s="11" t="s">
        <v>42</v>
      </c>
      <c r="K37" s="27"/>
    </row>
    <row r="38" spans="1:11" ht="30" customHeight="1" x14ac:dyDescent="0.2">
      <c r="A38" s="26"/>
      <c r="B38" s="13" t="str">
        <f>'Beoordelaar 9'!$A$1</f>
        <v>Beoordelaar 9 – Informatiemanager IV&amp;ICT</v>
      </c>
      <c r="D38" s="11" t="s">
        <v>42</v>
      </c>
      <c r="E38" s="27"/>
      <c r="G38" s="11" t="s">
        <v>42</v>
      </c>
      <c r="H38" s="27"/>
      <c r="J38" s="11" t="s">
        <v>42</v>
      </c>
      <c r="K38" s="27"/>
    </row>
    <row r="39" spans="1:11" ht="30" customHeight="1" x14ac:dyDescent="0.2">
      <c r="A39" s="26"/>
      <c r="B39" s="13" t="str">
        <f>'Beoordelaar 10'!$A$1</f>
        <v>Beoordelaar 10 – Directeur Onderwijs &amp; Organisatie-ontwikkeling</v>
      </c>
      <c r="D39" s="11" t="s">
        <v>42</v>
      </c>
      <c r="E39" s="27"/>
      <c r="G39" s="11" t="s">
        <v>42</v>
      </c>
      <c r="H39" s="27"/>
      <c r="J39" s="11" t="s">
        <v>42</v>
      </c>
      <c r="K39" s="27"/>
    </row>
    <row r="40" spans="1:11" ht="30" customHeight="1" x14ac:dyDescent="0.2">
      <c r="A40" s="21" t="s">
        <v>56</v>
      </c>
      <c r="B40" s="21"/>
      <c r="D40" s="15" t="s">
        <v>1</v>
      </c>
      <c r="E40" s="27"/>
      <c r="G40" s="15" t="s">
        <v>1</v>
      </c>
      <c r="H40" s="27"/>
      <c r="J40" s="15" t="s">
        <v>1</v>
      </c>
      <c r="K40" s="27"/>
    </row>
    <row r="41" spans="1:11" ht="30" customHeight="1" x14ac:dyDescent="0.2">
      <c r="A41" s="21" t="s">
        <v>57</v>
      </c>
      <c r="B41" s="21"/>
      <c r="D41" s="16" t="str">
        <f>IF(D40="Uitmuntend","€ 7.012,50",IF(D40="Goed","€ 5.610",IF(D40="Voldoende","€ 0",IF(D40="Matig","- € 7.012,50",IF(D40="Onvoldoende","-€ 28.050"," ")))))</f>
        <v xml:space="preserve"> </v>
      </c>
      <c r="E41" s="27"/>
      <c r="G41" s="16" t="str">
        <f>IF(G40="Uitmuntend","€ 7.012,50",IF(G40="Goed","€ 5.610",IF(G40="Voldoende","€ 0",IF(G40="Matig","- € 7.012,50",IF(G40="Onvoldoende","-€ 28.050"," ")))))</f>
        <v xml:space="preserve"> </v>
      </c>
      <c r="H41" s="27"/>
      <c r="J41" s="16" t="str">
        <f>IF(J40="Uitmuntend","€ 7.012,50",IF(J40="Goed","€ 5.610",IF(J40="Voldoende","€ 0",IF(J40="Matig","- € 7.012,50",IF(J40="Onvoldoende","-€ 28.050"," ")))))</f>
        <v xml:space="preserve"> </v>
      </c>
      <c r="K41" s="27"/>
    </row>
    <row r="43" spans="1:11" ht="30" customHeight="1" x14ac:dyDescent="0.2">
      <c r="A43" s="21" t="s">
        <v>58</v>
      </c>
      <c r="B43" s="21"/>
      <c r="D43" s="2" t="e">
        <f>SUM(D15+D28+D41)</f>
        <v>#VALUE!</v>
      </c>
      <c r="E43" s="17"/>
      <c r="G43" s="2" t="e">
        <f>SUM(G15+G28+G41)</f>
        <v>#VALUE!</v>
      </c>
      <c r="H43" s="17"/>
      <c r="J43" s="2" t="e">
        <f>SUM(J15+J28+J41)</f>
        <v>#VALUE!</v>
      </c>
      <c r="K43" s="17"/>
    </row>
    <row r="45" spans="1:11" ht="27.75" customHeight="1" x14ac:dyDescent="0.2">
      <c r="A45" s="28" t="str">
        <f>'OPEN VRAGEN'!A11</f>
        <v>Gunningscriterium 2: Borging van adoptie &amp; duurzaam gebruik van de oplossing</v>
      </c>
      <c r="B45" s="28"/>
      <c r="C45" s="28"/>
      <c r="D45" s="28"/>
      <c r="E45" s="28"/>
      <c r="F45" s="28"/>
      <c r="G45" s="28"/>
      <c r="H45" s="28"/>
      <c r="I45" s="28"/>
      <c r="J45" s="28"/>
      <c r="K45" s="28"/>
    </row>
    <row r="46" spans="1:11" ht="30" customHeight="1" x14ac:dyDescent="0.2">
      <c r="A46" s="26" t="str">
        <f>'OPEN VRAGEN'!A12</f>
        <v>Vraag 2.1: Adoptiestrategie van Inschrijver</v>
      </c>
      <c r="B46" s="13" t="str">
        <f>'Beoordelaar 1'!$A$1</f>
        <v>Beoordelaar 1 – Projectleider</v>
      </c>
      <c r="D46" s="14" t="str">
        <f>'Beoordelaar 1'!C10</f>
        <v>SCORE</v>
      </c>
      <c r="E46" s="27" t="s">
        <v>41</v>
      </c>
      <c r="G46" s="14" t="str">
        <f>'Beoordelaar 1'!F10</f>
        <v>SCORE</v>
      </c>
      <c r="H46" s="27" t="s">
        <v>41</v>
      </c>
      <c r="J46" s="14" t="str">
        <f>'Beoordelaar 1'!I10</f>
        <v>SCORE</v>
      </c>
      <c r="K46" s="27" t="s">
        <v>41</v>
      </c>
    </row>
    <row r="47" spans="1:11" ht="30" customHeight="1" x14ac:dyDescent="0.2">
      <c r="A47" s="26"/>
      <c r="B47" s="13" t="str">
        <f>'Beoordelaar 2'!$A$1</f>
        <v>Beoordelaar 2 – Materiedeskundige LLO, extern IV&amp;ICT</v>
      </c>
      <c r="D47" s="14" t="str">
        <f>'Beoordelaar 2'!C10</f>
        <v>SCORE</v>
      </c>
      <c r="E47" s="27"/>
      <c r="G47" s="14" t="str">
        <f>'Beoordelaar 2'!F10</f>
        <v>SCORE</v>
      </c>
      <c r="H47" s="27"/>
      <c r="J47" s="14" t="str">
        <f>'Beoordelaar 2'!I10</f>
        <v>SCORE</v>
      </c>
      <c r="K47" s="27"/>
    </row>
    <row r="48" spans="1:11" ht="30" customHeight="1" x14ac:dyDescent="0.2">
      <c r="A48" s="26"/>
      <c r="B48" s="13" t="str">
        <f>'Beoordelaar 3'!$A$1</f>
        <v>Beoordelaar 3 – Accountmanager bedrijfsopleidingen LLO, user CRM</v>
      </c>
      <c r="D48" s="14" t="str">
        <f>'Beoordelaar 3'!C10</f>
        <v>SCORE</v>
      </c>
      <c r="E48" s="27"/>
      <c r="G48" s="14" t="str">
        <f>'Beoordelaar 3'!F10</f>
        <v>SCORE</v>
      </c>
      <c r="H48" s="27"/>
      <c r="J48" s="14" t="str">
        <f>'Beoordelaar 3'!I10</f>
        <v>SCORE</v>
      </c>
      <c r="K48" s="27"/>
    </row>
    <row r="49" spans="1:11" ht="30" customHeight="1" x14ac:dyDescent="0.2">
      <c r="A49" s="26"/>
      <c r="B49" s="13" t="str">
        <f>'Beoordelaar 4'!$A$1</f>
        <v>Beoordelaar 4 – Medewerker backoffice bedrijfsopleidingen / key user CRM</v>
      </c>
      <c r="D49" s="14" t="str">
        <f>'Beoordelaar 4'!C10</f>
        <v>SCORE</v>
      </c>
      <c r="E49" s="27"/>
      <c r="G49" s="14" t="str">
        <f>'Beoordelaar 4'!F10</f>
        <v>SCORE</v>
      </c>
      <c r="H49" s="27"/>
      <c r="J49" s="14" t="str">
        <f>'Beoordelaar 4'!I10</f>
        <v>SCORE</v>
      </c>
      <c r="K49" s="27"/>
    </row>
    <row r="50" spans="1:11" ht="30" customHeight="1" x14ac:dyDescent="0.2">
      <c r="A50" s="26"/>
      <c r="B50" s="13" t="str">
        <f>'Beoordelaar 5'!$A$1</f>
        <v>Beoordelaar 5 – Programmamanager LLO</v>
      </c>
      <c r="D50" s="14" t="str">
        <f>'Beoordelaar 5'!C10</f>
        <v>SCORE</v>
      </c>
      <c r="E50" s="27"/>
      <c r="G50" s="14" t="str">
        <f>'Beoordelaar 5'!F10</f>
        <v>SCORE</v>
      </c>
      <c r="H50" s="27"/>
      <c r="J50" s="14" t="str">
        <f>'Beoordelaar 5'!I10</f>
        <v>SCORE</v>
      </c>
      <c r="K50" s="27"/>
    </row>
    <row r="51" spans="1:11" ht="30" customHeight="1" x14ac:dyDescent="0.2">
      <c r="A51" s="26"/>
      <c r="B51" s="13" t="str">
        <f>'Beoordelaar 6'!$A$1</f>
        <v>Beoordelaar 6 – Functioneel beheerder</v>
      </c>
      <c r="D51" s="14" t="str">
        <f>'Beoordelaar 6'!C10</f>
        <v>SCORE</v>
      </c>
      <c r="E51" s="27"/>
      <c r="G51" s="14" t="str">
        <f>'Beoordelaar 6'!F10</f>
        <v>SCORE</v>
      </c>
      <c r="H51" s="27"/>
      <c r="J51" s="14" t="str">
        <f>'Beoordelaar 6'!I10</f>
        <v>SCORE</v>
      </c>
      <c r="K51" s="27"/>
    </row>
    <row r="52" spans="1:11" ht="30" customHeight="1" x14ac:dyDescent="0.2">
      <c r="A52" s="26"/>
      <c r="B52" s="13" t="str">
        <f>'Beoordelaar 7'!$A$1</f>
        <v>Beoordelaar 7 – Key user CRM Marketing en communicatie</v>
      </c>
      <c r="D52" s="14" t="str">
        <f>'Beoordelaar 7'!C10</f>
        <v>SCORE</v>
      </c>
      <c r="E52" s="27"/>
      <c r="G52" s="14" t="str">
        <f>'Beoordelaar 7'!F10</f>
        <v>SCORE</v>
      </c>
      <c r="H52" s="27"/>
      <c r="J52" s="14" t="str">
        <f>'Beoordelaar 7'!I10</f>
        <v>SCORE</v>
      </c>
      <c r="K52" s="27"/>
    </row>
    <row r="53" spans="1:11" ht="30" customHeight="1" x14ac:dyDescent="0.2">
      <c r="A53" s="26"/>
      <c r="B53" s="13" t="str">
        <f>'Beoordelaar 8'!$A$1</f>
        <v>Beoordelaar 8 – User CRM Marketing en communicatie</v>
      </c>
      <c r="D53" s="14" t="str">
        <f>'Beoordelaar 8'!C10</f>
        <v>SCORE</v>
      </c>
      <c r="E53" s="27"/>
      <c r="G53" s="14" t="str">
        <f>'Beoordelaar 8'!F10</f>
        <v>SCORE</v>
      </c>
      <c r="H53" s="27"/>
      <c r="J53" s="14" t="str">
        <f>'Beoordelaar 8'!I10</f>
        <v>SCORE</v>
      </c>
      <c r="K53" s="27"/>
    </row>
    <row r="54" spans="1:11" ht="30" customHeight="1" x14ac:dyDescent="0.2">
      <c r="A54" s="26"/>
      <c r="B54" s="13" t="str">
        <f>'Beoordelaar 9'!$A$1</f>
        <v>Beoordelaar 9 – Informatiemanager IV&amp;ICT</v>
      </c>
      <c r="D54" s="14" t="str">
        <f>'Beoordelaar 9'!C10</f>
        <v>SCORE</v>
      </c>
      <c r="E54" s="27"/>
      <c r="G54" s="14" t="str">
        <f>'Beoordelaar 9'!F10</f>
        <v>SCORE</v>
      </c>
      <c r="H54" s="27"/>
      <c r="J54" s="14" t="str">
        <f>'Beoordelaar 9'!I10</f>
        <v>SCORE</v>
      </c>
      <c r="K54" s="27"/>
    </row>
    <row r="55" spans="1:11" ht="30" customHeight="1" x14ac:dyDescent="0.2">
      <c r="A55" s="26"/>
      <c r="B55" s="13" t="str">
        <f>'Beoordelaar 10'!$A$1</f>
        <v>Beoordelaar 10 – Directeur Onderwijs &amp; Organisatie-ontwikkeling</v>
      </c>
      <c r="D55" s="14" t="str">
        <f>'Beoordelaar 10'!C10</f>
        <v>SCORE</v>
      </c>
      <c r="E55" s="27"/>
      <c r="G55" s="14" t="str">
        <f>'Beoordelaar 10'!F10</f>
        <v>SCORE</v>
      </c>
      <c r="H55" s="27"/>
      <c r="J55" s="14" t="str">
        <f>'Beoordelaar 10'!I10</f>
        <v>SCORE</v>
      </c>
      <c r="K55" s="27"/>
    </row>
    <row r="56" spans="1:11" ht="30" customHeight="1" x14ac:dyDescent="0.2">
      <c r="A56" s="21" t="s">
        <v>56</v>
      </c>
      <c r="B56" s="21"/>
      <c r="D56" s="15" t="s">
        <v>1</v>
      </c>
      <c r="E56" s="27"/>
      <c r="G56" s="15" t="s">
        <v>1</v>
      </c>
      <c r="H56" s="27"/>
      <c r="J56" s="15" t="s">
        <v>1</v>
      </c>
      <c r="K56" s="27"/>
    </row>
    <row r="57" spans="1:11" ht="30" customHeight="1" x14ac:dyDescent="0.2">
      <c r="A57" s="21" t="s">
        <v>57</v>
      </c>
      <c r="B57" s="21"/>
      <c r="D57" s="16" t="str">
        <f>IF(D56="Uitmuntend","€ 5.100",IF(D56="Goed","€ 4.080",IF(D56="Voldoende","€ 0",IF(D56="Matig","- € 5.100",IF(D56="Onvoldoende","-€ 20.400"," ")))))</f>
        <v xml:space="preserve"> </v>
      </c>
      <c r="E57" s="27"/>
      <c r="G57" s="16" t="str">
        <f>IF(G56="Uitmuntend","€ 5.100",IF(G56="Goed","€ 4.080",IF(G56="Voldoende","€ 0",IF(G56="Matig","- € 5.100",IF(G56="Onvoldoende","-€ 20.400"," ")))))</f>
        <v xml:space="preserve"> </v>
      </c>
      <c r="H57" s="27"/>
      <c r="J57" s="16" t="str">
        <f>IF(J56="Uitmuntend","€ 5.100",IF(J56="Goed","€ 4.080",IF(J56="Voldoende","€ 0",IF(J56="Matig","- € 5.100",IF(J56="Onvoldoende","-€ 20.400"," ")))))</f>
        <v xml:space="preserve"> </v>
      </c>
      <c r="K57" s="27"/>
    </row>
    <row r="59" spans="1:11" ht="30" customHeight="1" x14ac:dyDescent="0.2">
      <c r="A59" s="26" t="str">
        <f>'OPEN VRAGEN'!A14</f>
        <v>Vraag 2.2: Trainingsaanpak voor gebruikers én functioneel beheerders</v>
      </c>
      <c r="B59" s="13" t="str">
        <f>'Beoordelaar 1'!$A$1</f>
        <v>Beoordelaar 1 – Projectleider</v>
      </c>
      <c r="D59" s="14" t="str">
        <f>'Beoordelaar 1'!C12</f>
        <v>SCORE</v>
      </c>
      <c r="E59" s="27" t="s">
        <v>41</v>
      </c>
      <c r="G59" s="14" t="str">
        <f>'Beoordelaar 1'!F12</f>
        <v>SCORE</v>
      </c>
      <c r="H59" s="27" t="s">
        <v>41</v>
      </c>
      <c r="J59" s="14" t="str">
        <f>'Beoordelaar 1'!I12</f>
        <v>SCORE</v>
      </c>
      <c r="K59" s="27" t="s">
        <v>41</v>
      </c>
    </row>
    <row r="60" spans="1:11" ht="30" customHeight="1" x14ac:dyDescent="0.2">
      <c r="A60" s="26"/>
      <c r="B60" s="13" t="str">
        <f>'Beoordelaar 2'!$A$1</f>
        <v>Beoordelaar 2 – Materiedeskundige LLO, extern IV&amp;ICT</v>
      </c>
      <c r="D60" s="14" t="str">
        <f>'Beoordelaar 2'!C12</f>
        <v>SCORE</v>
      </c>
      <c r="E60" s="27"/>
      <c r="G60" s="14" t="str">
        <f>'Beoordelaar 2'!F12</f>
        <v>SCORE</v>
      </c>
      <c r="H60" s="27"/>
      <c r="J60" s="14" t="str">
        <f>'Beoordelaar 2'!I12</f>
        <v>SCORE</v>
      </c>
      <c r="K60" s="27"/>
    </row>
    <row r="61" spans="1:11" ht="30" customHeight="1" x14ac:dyDescent="0.2">
      <c r="A61" s="26"/>
      <c r="B61" s="13" t="str">
        <f>'Beoordelaar 3'!$A$1</f>
        <v>Beoordelaar 3 – Accountmanager bedrijfsopleidingen LLO, user CRM</v>
      </c>
      <c r="D61" s="14" t="str">
        <f>'Beoordelaar 3'!C12</f>
        <v>SCORE</v>
      </c>
      <c r="E61" s="27"/>
      <c r="G61" s="14" t="str">
        <f>'Beoordelaar 3'!F12</f>
        <v>SCORE</v>
      </c>
      <c r="H61" s="27"/>
      <c r="J61" s="14" t="str">
        <f>'Beoordelaar 3'!I12</f>
        <v>SCORE</v>
      </c>
      <c r="K61" s="27"/>
    </row>
    <row r="62" spans="1:11" ht="30" customHeight="1" x14ac:dyDescent="0.2">
      <c r="A62" s="26"/>
      <c r="B62" s="13" t="str">
        <f>'Beoordelaar 4'!$A$1</f>
        <v>Beoordelaar 4 – Medewerker backoffice bedrijfsopleidingen / key user CRM</v>
      </c>
      <c r="D62" s="14" t="str">
        <f>'Beoordelaar 4'!C12</f>
        <v>SCORE</v>
      </c>
      <c r="E62" s="27"/>
      <c r="G62" s="14" t="str">
        <f>'Beoordelaar 4'!F12</f>
        <v>SCORE</v>
      </c>
      <c r="H62" s="27"/>
      <c r="J62" s="14" t="str">
        <f>'Beoordelaar 4'!I12</f>
        <v>SCORE</v>
      </c>
      <c r="K62" s="27"/>
    </row>
    <row r="63" spans="1:11" ht="30" customHeight="1" x14ac:dyDescent="0.2">
      <c r="A63" s="26"/>
      <c r="B63" s="13" t="str">
        <f>'Beoordelaar 5'!$A$1</f>
        <v>Beoordelaar 5 – Programmamanager LLO</v>
      </c>
      <c r="D63" s="14" t="str">
        <f>'Beoordelaar 5'!C12</f>
        <v>SCORE</v>
      </c>
      <c r="E63" s="27"/>
      <c r="G63" s="14" t="str">
        <f>'Beoordelaar 5'!F12</f>
        <v>SCORE</v>
      </c>
      <c r="H63" s="27"/>
      <c r="J63" s="14" t="str">
        <f>'Beoordelaar 5'!I12</f>
        <v>SCORE</v>
      </c>
      <c r="K63" s="27"/>
    </row>
    <row r="64" spans="1:11" ht="30" customHeight="1" x14ac:dyDescent="0.2">
      <c r="A64" s="26"/>
      <c r="B64" s="13" t="str">
        <f>'Beoordelaar 6'!$A$1</f>
        <v>Beoordelaar 6 – Functioneel beheerder</v>
      </c>
      <c r="D64" s="14" t="str">
        <f>'Beoordelaar 6'!C12</f>
        <v>SCORE</v>
      </c>
      <c r="E64" s="27"/>
      <c r="G64" s="14" t="str">
        <f>'Beoordelaar 6'!F12</f>
        <v>SCORE</v>
      </c>
      <c r="H64" s="27"/>
      <c r="J64" s="14" t="str">
        <f>'Beoordelaar 6'!I12</f>
        <v>SCORE</v>
      </c>
      <c r="K64" s="27"/>
    </row>
    <row r="65" spans="1:11" ht="30" customHeight="1" x14ac:dyDescent="0.2">
      <c r="A65" s="26"/>
      <c r="B65" s="13" t="str">
        <f>'Beoordelaar 7'!$A$1</f>
        <v>Beoordelaar 7 – Key user CRM Marketing en communicatie</v>
      </c>
      <c r="D65" s="14" t="str">
        <f>'Beoordelaar 7'!C12</f>
        <v>SCORE</v>
      </c>
      <c r="E65" s="27"/>
      <c r="G65" s="14" t="str">
        <f>'Beoordelaar 7'!F12</f>
        <v>SCORE</v>
      </c>
      <c r="H65" s="27"/>
      <c r="J65" s="14" t="str">
        <f>'Beoordelaar 7'!I12</f>
        <v>SCORE</v>
      </c>
      <c r="K65" s="27"/>
    </row>
    <row r="66" spans="1:11" ht="30" customHeight="1" x14ac:dyDescent="0.2">
      <c r="A66" s="26"/>
      <c r="B66" s="13" t="str">
        <f>'Beoordelaar 8'!$A$1</f>
        <v>Beoordelaar 8 – User CRM Marketing en communicatie</v>
      </c>
      <c r="D66" s="14" t="str">
        <f>'Beoordelaar 8'!C12</f>
        <v>SCORE</v>
      </c>
      <c r="E66" s="27"/>
      <c r="G66" s="14" t="str">
        <f>'Beoordelaar 8'!F12</f>
        <v>SCORE</v>
      </c>
      <c r="H66" s="27"/>
      <c r="J66" s="14" t="str">
        <f>'Beoordelaar 8'!I12</f>
        <v>SCORE</v>
      </c>
      <c r="K66" s="27"/>
    </row>
    <row r="67" spans="1:11" ht="30" customHeight="1" x14ac:dyDescent="0.2">
      <c r="A67" s="26"/>
      <c r="B67" s="13" t="str">
        <f>'Beoordelaar 9'!$A$1</f>
        <v>Beoordelaar 9 – Informatiemanager IV&amp;ICT</v>
      </c>
      <c r="D67" s="14" t="str">
        <f>'Beoordelaar 9'!C12</f>
        <v>SCORE</v>
      </c>
      <c r="E67" s="27"/>
      <c r="G67" s="14" t="str">
        <f>'Beoordelaar 9'!F12</f>
        <v>SCORE</v>
      </c>
      <c r="H67" s="27"/>
      <c r="J67" s="14" t="str">
        <f>'Beoordelaar 9'!I12</f>
        <v>SCORE</v>
      </c>
      <c r="K67" s="27"/>
    </row>
    <row r="68" spans="1:11" ht="30" customHeight="1" x14ac:dyDescent="0.2">
      <c r="A68" s="26"/>
      <c r="B68" s="13" t="str">
        <f>'Beoordelaar 10'!$A$1</f>
        <v>Beoordelaar 10 – Directeur Onderwijs &amp; Organisatie-ontwikkeling</v>
      </c>
      <c r="D68" s="14" t="str">
        <f>'Beoordelaar 10'!C12</f>
        <v>SCORE</v>
      </c>
      <c r="E68" s="27"/>
      <c r="G68" s="14" t="str">
        <f>'Beoordelaar 10'!F12</f>
        <v>SCORE</v>
      </c>
      <c r="H68" s="27"/>
      <c r="J68" s="14" t="str">
        <f>'Beoordelaar 10'!I12</f>
        <v>SCORE</v>
      </c>
      <c r="K68" s="27"/>
    </row>
    <row r="69" spans="1:11" ht="30" customHeight="1" x14ac:dyDescent="0.2">
      <c r="A69" s="21" t="s">
        <v>56</v>
      </c>
      <c r="B69" s="21"/>
      <c r="D69" s="15" t="s">
        <v>1</v>
      </c>
      <c r="E69" s="27"/>
      <c r="G69" s="15" t="s">
        <v>1</v>
      </c>
      <c r="H69" s="27"/>
      <c r="J69" s="15" t="s">
        <v>1</v>
      </c>
      <c r="K69" s="27"/>
    </row>
    <row r="70" spans="1:11" ht="30" customHeight="1" x14ac:dyDescent="0.2">
      <c r="A70" s="21" t="s">
        <v>57</v>
      </c>
      <c r="B70" s="21"/>
      <c r="D70" s="16" t="str">
        <f>IF(D69="Uitmuntend","€ 3.400",IF(D69="Goed","€ 2.720",IF(D69="Voldoende","€ 0",IF(D69="Matig","- € 3.400",IF(D69="Onvoldoende","-€ 13.600"," ")))))</f>
        <v xml:space="preserve"> </v>
      </c>
      <c r="E70" s="27"/>
      <c r="G70" s="16" t="str">
        <f>IF(G69="Uitmuntend","€ 3.400",IF(G69="Goed","€ 2.720",IF(G69="Voldoende","€ 0",IF(G69="Matig","- € 3.400",IF(G69="Onvoldoende","-€ 13.600"," ")))))</f>
        <v xml:space="preserve"> </v>
      </c>
      <c r="H70" s="27"/>
      <c r="J70" s="16" t="str">
        <f>IF(J69="Uitmuntend","€ 3.400",IF(J69="Goed","€ 2.720",IF(J69="Voldoende","€ 0",IF(J69="Matig","- € 3.400",IF(J69="Onvoldoende","-€ 13.600"," ")))))</f>
        <v xml:space="preserve"> </v>
      </c>
      <c r="K70" s="27"/>
    </row>
    <row r="72" spans="1:11" ht="30" customHeight="1" x14ac:dyDescent="0.2">
      <c r="A72" s="26" t="str">
        <f>'OPEN VRAGEN'!A16</f>
        <v>Vraag 2.3: Borging zelfstandigheid beheerorganisatie</v>
      </c>
      <c r="B72" s="13" t="str">
        <f>'Beoordelaar 1'!$A$1</f>
        <v>Beoordelaar 1 – Projectleider</v>
      </c>
      <c r="D72" s="14" t="str">
        <f>'Beoordelaar 1'!C14</f>
        <v>SCORE</v>
      </c>
      <c r="E72" s="27" t="s">
        <v>41</v>
      </c>
      <c r="G72" s="14" t="str">
        <f>'Beoordelaar 1'!F14</f>
        <v>SCORE</v>
      </c>
      <c r="H72" s="27" t="s">
        <v>41</v>
      </c>
      <c r="J72" s="14" t="str">
        <f>'Beoordelaar 1'!I14</f>
        <v>SCORE</v>
      </c>
      <c r="K72" s="27" t="s">
        <v>41</v>
      </c>
    </row>
    <row r="73" spans="1:11" ht="30" customHeight="1" x14ac:dyDescent="0.2">
      <c r="A73" s="26"/>
      <c r="B73" s="13" t="str">
        <f>'Beoordelaar 2'!$A$1</f>
        <v>Beoordelaar 2 – Materiedeskundige LLO, extern IV&amp;ICT</v>
      </c>
      <c r="D73" s="14" t="str">
        <f>'Beoordelaar 2'!C14</f>
        <v>SCORE</v>
      </c>
      <c r="E73" s="27"/>
      <c r="G73" s="14" t="str">
        <f>'Beoordelaar 2'!F14</f>
        <v>SCORE</v>
      </c>
      <c r="H73" s="27"/>
      <c r="J73" s="14" t="str">
        <f>'Beoordelaar 2'!I14</f>
        <v>SCORE</v>
      </c>
      <c r="K73" s="27"/>
    </row>
    <row r="74" spans="1:11" ht="30" customHeight="1" x14ac:dyDescent="0.2">
      <c r="A74" s="26"/>
      <c r="B74" s="13" t="str">
        <f>'Beoordelaar 3'!$A$1</f>
        <v>Beoordelaar 3 – Accountmanager bedrijfsopleidingen LLO, user CRM</v>
      </c>
      <c r="D74" s="14" t="str">
        <f>'Beoordelaar 3'!C14</f>
        <v>SCORE</v>
      </c>
      <c r="E74" s="27"/>
      <c r="G74" s="14" t="str">
        <f>'Beoordelaar 3'!F14</f>
        <v>SCORE</v>
      </c>
      <c r="H74" s="27"/>
      <c r="J74" s="14" t="str">
        <f>'Beoordelaar 3'!I14</f>
        <v>SCORE</v>
      </c>
      <c r="K74" s="27"/>
    </row>
    <row r="75" spans="1:11" ht="30" customHeight="1" x14ac:dyDescent="0.2">
      <c r="A75" s="26"/>
      <c r="B75" s="13" t="str">
        <f>'Beoordelaar 4'!$A$1</f>
        <v>Beoordelaar 4 – Medewerker backoffice bedrijfsopleidingen / key user CRM</v>
      </c>
      <c r="D75" s="14" t="str">
        <f>'Beoordelaar 4'!C14</f>
        <v>SCORE</v>
      </c>
      <c r="E75" s="27"/>
      <c r="G75" s="14" t="str">
        <f>'Beoordelaar 4'!F14</f>
        <v>SCORE</v>
      </c>
      <c r="H75" s="27"/>
      <c r="J75" s="14" t="str">
        <f>'Beoordelaar 4'!I14</f>
        <v>SCORE</v>
      </c>
      <c r="K75" s="27"/>
    </row>
    <row r="76" spans="1:11" ht="30" customHeight="1" x14ac:dyDescent="0.2">
      <c r="A76" s="26"/>
      <c r="B76" s="13" t="str">
        <f>'Beoordelaar 5'!$A$1</f>
        <v>Beoordelaar 5 – Programmamanager LLO</v>
      </c>
      <c r="D76" s="14" t="str">
        <f>'Beoordelaar 5'!C14</f>
        <v>SCORE</v>
      </c>
      <c r="E76" s="27"/>
      <c r="G76" s="14" t="str">
        <f>'Beoordelaar 5'!F14</f>
        <v>SCORE</v>
      </c>
      <c r="H76" s="27"/>
      <c r="J76" s="14" t="str">
        <f>'Beoordelaar 5'!I14</f>
        <v>SCORE</v>
      </c>
      <c r="K76" s="27"/>
    </row>
    <row r="77" spans="1:11" ht="30" customHeight="1" x14ac:dyDescent="0.2">
      <c r="A77" s="26"/>
      <c r="B77" s="13" t="str">
        <f>'Beoordelaar 6'!$A$1</f>
        <v>Beoordelaar 6 – Functioneel beheerder</v>
      </c>
      <c r="D77" s="14" t="str">
        <f>'Beoordelaar 6'!C14</f>
        <v>SCORE</v>
      </c>
      <c r="E77" s="27"/>
      <c r="G77" s="14" t="str">
        <f>'Beoordelaar 6'!F14</f>
        <v>SCORE</v>
      </c>
      <c r="H77" s="27"/>
      <c r="J77" s="14" t="str">
        <f>'Beoordelaar 6'!I14</f>
        <v>SCORE</v>
      </c>
      <c r="K77" s="27"/>
    </row>
    <row r="78" spans="1:11" ht="30" customHeight="1" x14ac:dyDescent="0.2">
      <c r="A78" s="26"/>
      <c r="B78" s="13" t="str">
        <f>'Beoordelaar 7'!$A$1</f>
        <v>Beoordelaar 7 – Key user CRM Marketing en communicatie</v>
      </c>
      <c r="D78" s="14" t="str">
        <f>'Beoordelaar 7'!C14</f>
        <v>SCORE</v>
      </c>
      <c r="E78" s="27"/>
      <c r="G78" s="14" t="str">
        <f>'Beoordelaar 7'!F14</f>
        <v>SCORE</v>
      </c>
      <c r="H78" s="27"/>
      <c r="J78" s="14" t="str">
        <f>'Beoordelaar 7'!I14</f>
        <v>SCORE</v>
      </c>
      <c r="K78" s="27"/>
    </row>
    <row r="79" spans="1:11" ht="30" customHeight="1" x14ac:dyDescent="0.2">
      <c r="A79" s="26"/>
      <c r="B79" s="13" t="str">
        <f>'Beoordelaar 8'!$A$1</f>
        <v>Beoordelaar 8 – User CRM Marketing en communicatie</v>
      </c>
      <c r="D79" s="14" t="str">
        <f>'Beoordelaar 8'!C14</f>
        <v>SCORE</v>
      </c>
      <c r="E79" s="27"/>
      <c r="G79" s="14" t="str">
        <f>'Beoordelaar 8'!F14</f>
        <v>SCORE</v>
      </c>
      <c r="H79" s="27"/>
      <c r="J79" s="14" t="str">
        <f>'Beoordelaar 8'!I14</f>
        <v>SCORE</v>
      </c>
      <c r="K79" s="27"/>
    </row>
    <row r="80" spans="1:11" ht="30" customHeight="1" x14ac:dyDescent="0.2">
      <c r="A80" s="26"/>
      <c r="B80" s="13" t="str">
        <f>'Beoordelaar 9'!$A$1</f>
        <v>Beoordelaar 9 – Informatiemanager IV&amp;ICT</v>
      </c>
      <c r="D80" s="14" t="str">
        <f>'Beoordelaar 9'!C14</f>
        <v>SCORE</v>
      </c>
      <c r="E80" s="27"/>
      <c r="G80" s="14" t="str">
        <f>'Beoordelaar 9'!F14</f>
        <v>SCORE</v>
      </c>
      <c r="H80" s="27"/>
      <c r="J80" s="14" t="str">
        <f>'Beoordelaar 9'!I14</f>
        <v>SCORE</v>
      </c>
      <c r="K80" s="27"/>
    </row>
    <row r="81" spans="1:11" ht="30" customHeight="1" x14ac:dyDescent="0.2">
      <c r="A81" s="26"/>
      <c r="B81" s="13" t="str">
        <f>'Beoordelaar 10'!$A$1</f>
        <v>Beoordelaar 10 – Directeur Onderwijs &amp; Organisatie-ontwikkeling</v>
      </c>
      <c r="D81" s="14" t="str">
        <f>'Beoordelaar 10'!C14</f>
        <v>SCORE</v>
      </c>
      <c r="E81" s="27"/>
      <c r="G81" s="14" t="str">
        <f>'Beoordelaar 10'!F14</f>
        <v>SCORE</v>
      </c>
      <c r="H81" s="27"/>
      <c r="J81" s="14" t="str">
        <f>'Beoordelaar 10'!I14</f>
        <v>SCORE</v>
      </c>
      <c r="K81" s="27"/>
    </row>
    <row r="82" spans="1:11" ht="30" customHeight="1" x14ac:dyDescent="0.2">
      <c r="A82" s="21" t="s">
        <v>56</v>
      </c>
      <c r="B82" s="21"/>
      <c r="D82" s="15" t="s">
        <v>1</v>
      </c>
      <c r="E82" s="27"/>
      <c r="G82" s="15" t="s">
        <v>1</v>
      </c>
      <c r="H82" s="27"/>
      <c r="J82" s="15" t="s">
        <v>1</v>
      </c>
      <c r="K82" s="27"/>
    </row>
    <row r="83" spans="1:11" ht="30" customHeight="1" x14ac:dyDescent="0.2">
      <c r="A83" s="21" t="s">
        <v>57</v>
      </c>
      <c r="B83" s="21"/>
      <c r="D83" s="16" t="str">
        <f>IF(D82="Uitmuntend","€ 5.100",IF(D82="Goed","€ 4.080",IF(D82="Voldoende","€ 0",IF(D82="Matig","- € 5.100",IF(D82="Onvoldoende","-€ 20.400"," ")))))</f>
        <v xml:space="preserve"> </v>
      </c>
      <c r="E83" s="27"/>
      <c r="G83" s="16" t="str">
        <f>IF(G82="Uitmuntend","€ 5.100",IF(G82="Goed","€ 4.080",IF(G82="Voldoende","€ 0",IF(G82="Matig","- € 5.100",IF(G82="Onvoldoende","-€ 20.400"," ")))))</f>
        <v xml:space="preserve"> </v>
      </c>
      <c r="H83" s="27"/>
      <c r="J83" s="16" t="str">
        <f>IF(J82="Uitmuntend","€ 5.100",IF(J82="Goed","€ 4.080",IF(J82="Voldoende","€ 0",IF(J82="Matig","- € 5.100",IF(J82="Onvoldoende","-€ 20.400"," ")))))</f>
        <v xml:space="preserve"> </v>
      </c>
      <c r="K83" s="27"/>
    </row>
    <row r="85" spans="1:11" ht="30" customHeight="1" x14ac:dyDescent="0.2">
      <c r="A85" s="26" t="str">
        <f>'OPEN VRAGEN'!A18</f>
        <v>Vraag 2.4: Monitoring &amp; continu verbeteren</v>
      </c>
      <c r="B85" s="13" t="str">
        <f>'Beoordelaar 1'!$A$1</f>
        <v>Beoordelaar 1 – Projectleider</v>
      </c>
      <c r="D85" s="14" t="str">
        <f>'Beoordelaar 1'!C16</f>
        <v>SCORE</v>
      </c>
      <c r="E85" s="27" t="s">
        <v>41</v>
      </c>
      <c r="G85" s="14" t="str">
        <f>'Beoordelaar 1'!F16</f>
        <v>SCORE</v>
      </c>
      <c r="H85" s="27" t="s">
        <v>41</v>
      </c>
      <c r="J85" s="14" t="str">
        <f>'Beoordelaar 1'!I16</f>
        <v>SCORE</v>
      </c>
      <c r="K85" s="27" t="s">
        <v>41</v>
      </c>
    </row>
    <row r="86" spans="1:11" ht="30" customHeight="1" x14ac:dyDescent="0.2">
      <c r="A86" s="26"/>
      <c r="B86" s="13" t="str">
        <f>'Beoordelaar 2'!$A$1</f>
        <v>Beoordelaar 2 – Materiedeskundige LLO, extern IV&amp;ICT</v>
      </c>
      <c r="D86" s="14" t="str">
        <f>'Beoordelaar 2'!C16</f>
        <v>SCORE</v>
      </c>
      <c r="E86" s="27"/>
      <c r="G86" s="14" t="str">
        <f>'Beoordelaar 2'!F16</f>
        <v>SCORE</v>
      </c>
      <c r="H86" s="27"/>
      <c r="J86" s="14" t="str">
        <f>'Beoordelaar 2'!I16</f>
        <v>SCORE</v>
      </c>
      <c r="K86" s="27"/>
    </row>
    <row r="87" spans="1:11" ht="30" customHeight="1" x14ac:dyDescent="0.2">
      <c r="A87" s="26"/>
      <c r="B87" s="13" t="str">
        <f>'Beoordelaar 3'!$A$1</f>
        <v>Beoordelaar 3 – Accountmanager bedrijfsopleidingen LLO, user CRM</v>
      </c>
      <c r="D87" s="14" t="str">
        <f>'Beoordelaar 3'!C16</f>
        <v>SCORE</v>
      </c>
      <c r="E87" s="27"/>
      <c r="G87" s="14" t="str">
        <f>'Beoordelaar 3'!F16</f>
        <v>SCORE</v>
      </c>
      <c r="H87" s="27"/>
      <c r="J87" s="14" t="str">
        <f>'Beoordelaar 3'!I16</f>
        <v>SCORE</v>
      </c>
      <c r="K87" s="27"/>
    </row>
    <row r="88" spans="1:11" ht="30" customHeight="1" x14ac:dyDescent="0.2">
      <c r="A88" s="26"/>
      <c r="B88" s="13" t="str">
        <f>'Beoordelaar 4'!$A$1</f>
        <v>Beoordelaar 4 – Medewerker backoffice bedrijfsopleidingen / key user CRM</v>
      </c>
      <c r="D88" s="14" t="str">
        <f>'Beoordelaar 4'!C16</f>
        <v>SCORE</v>
      </c>
      <c r="E88" s="27"/>
      <c r="G88" s="14" t="str">
        <f>'Beoordelaar 4'!F16</f>
        <v>SCORE</v>
      </c>
      <c r="H88" s="27"/>
      <c r="J88" s="14" t="str">
        <f>'Beoordelaar 4'!I16</f>
        <v>SCORE</v>
      </c>
      <c r="K88" s="27"/>
    </row>
    <row r="89" spans="1:11" ht="30" customHeight="1" x14ac:dyDescent="0.2">
      <c r="A89" s="26"/>
      <c r="B89" s="13" t="str">
        <f>'Beoordelaar 5'!$A$1</f>
        <v>Beoordelaar 5 – Programmamanager LLO</v>
      </c>
      <c r="D89" s="14" t="str">
        <f>'Beoordelaar 5'!C16</f>
        <v>SCORE</v>
      </c>
      <c r="E89" s="27"/>
      <c r="G89" s="14" t="str">
        <f>'Beoordelaar 5'!F16</f>
        <v>SCORE</v>
      </c>
      <c r="H89" s="27"/>
      <c r="J89" s="14" t="str">
        <f>'Beoordelaar 5'!I16</f>
        <v>SCORE</v>
      </c>
      <c r="K89" s="27"/>
    </row>
    <row r="90" spans="1:11" ht="30" customHeight="1" x14ac:dyDescent="0.2">
      <c r="A90" s="26"/>
      <c r="B90" s="13" t="str">
        <f>'Beoordelaar 6'!$A$1</f>
        <v>Beoordelaar 6 – Functioneel beheerder</v>
      </c>
      <c r="D90" s="14" t="str">
        <f>'Beoordelaar 6'!C16</f>
        <v>SCORE</v>
      </c>
      <c r="E90" s="27"/>
      <c r="G90" s="14" t="str">
        <f>'Beoordelaar 6'!F16</f>
        <v>SCORE</v>
      </c>
      <c r="H90" s="27"/>
      <c r="J90" s="14" t="str">
        <f>'Beoordelaar 6'!I16</f>
        <v>SCORE</v>
      </c>
      <c r="K90" s="27"/>
    </row>
    <row r="91" spans="1:11" ht="30" customHeight="1" x14ac:dyDescent="0.2">
      <c r="A91" s="26"/>
      <c r="B91" s="13" t="str">
        <f>'Beoordelaar 7'!$A$1</f>
        <v>Beoordelaar 7 – Key user CRM Marketing en communicatie</v>
      </c>
      <c r="D91" s="14" t="str">
        <f>'Beoordelaar 7'!C16</f>
        <v>SCORE</v>
      </c>
      <c r="E91" s="27"/>
      <c r="G91" s="14" t="str">
        <f>'Beoordelaar 7'!F16</f>
        <v>SCORE</v>
      </c>
      <c r="H91" s="27"/>
      <c r="J91" s="14" t="str">
        <f>'Beoordelaar 7'!I16</f>
        <v>SCORE</v>
      </c>
      <c r="K91" s="27"/>
    </row>
    <row r="92" spans="1:11" ht="30" customHeight="1" x14ac:dyDescent="0.2">
      <c r="A92" s="26"/>
      <c r="B92" s="13" t="str">
        <f>'Beoordelaar 8'!$A$1</f>
        <v>Beoordelaar 8 – User CRM Marketing en communicatie</v>
      </c>
      <c r="D92" s="14" t="str">
        <f>'Beoordelaar 8'!C16</f>
        <v>SCORE</v>
      </c>
      <c r="E92" s="27"/>
      <c r="G92" s="14" t="str">
        <f>'Beoordelaar 8'!F16</f>
        <v>SCORE</v>
      </c>
      <c r="H92" s="27"/>
      <c r="J92" s="14" t="str">
        <f>'Beoordelaar 8'!I16</f>
        <v>SCORE</v>
      </c>
      <c r="K92" s="27"/>
    </row>
    <row r="93" spans="1:11" ht="30" customHeight="1" x14ac:dyDescent="0.2">
      <c r="A93" s="26"/>
      <c r="B93" s="13" t="str">
        <f>'Beoordelaar 9'!$A$1</f>
        <v>Beoordelaar 9 – Informatiemanager IV&amp;ICT</v>
      </c>
      <c r="D93" s="14" t="str">
        <f>'Beoordelaar 9'!C16</f>
        <v>SCORE</v>
      </c>
      <c r="E93" s="27"/>
      <c r="G93" s="14" t="str">
        <f>'Beoordelaar 9'!F16</f>
        <v>SCORE</v>
      </c>
      <c r="H93" s="27"/>
      <c r="J93" s="14" t="str">
        <f>'Beoordelaar 9'!I16</f>
        <v>SCORE</v>
      </c>
      <c r="K93" s="27"/>
    </row>
    <row r="94" spans="1:11" ht="30" customHeight="1" x14ac:dyDescent="0.2">
      <c r="A94" s="26"/>
      <c r="B94" s="13" t="str">
        <f>'Beoordelaar 10'!$A$1</f>
        <v>Beoordelaar 10 – Directeur Onderwijs &amp; Organisatie-ontwikkeling</v>
      </c>
      <c r="D94" s="14" t="str">
        <f>'Beoordelaar 10'!C16</f>
        <v>SCORE</v>
      </c>
      <c r="E94" s="27"/>
      <c r="G94" s="14" t="str">
        <f>'Beoordelaar 10'!F16</f>
        <v>SCORE</v>
      </c>
      <c r="H94" s="27"/>
      <c r="J94" s="14" t="str">
        <f>'Beoordelaar 10'!I16</f>
        <v>SCORE</v>
      </c>
      <c r="K94" s="27"/>
    </row>
    <row r="95" spans="1:11" ht="30" customHeight="1" x14ac:dyDescent="0.2">
      <c r="A95" s="21" t="s">
        <v>56</v>
      </c>
      <c r="B95" s="21"/>
      <c r="D95" s="15" t="s">
        <v>1</v>
      </c>
      <c r="E95" s="27"/>
      <c r="G95" s="15" t="s">
        <v>1</v>
      </c>
      <c r="H95" s="27"/>
      <c r="J95" s="15" t="s">
        <v>1</v>
      </c>
      <c r="K95" s="27"/>
    </row>
    <row r="96" spans="1:11" ht="30" customHeight="1" x14ac:dyDescent="0.2">
      <c r="A96" s="21" t="s">
        <v>57</v>
      </c>
      <c r="B96" s="21"/>
      <c r="D96" s="16" t="str">
        <f>IF(D95="Uitmuntend","€ 3.400",IF(D95="Goed","€ 2.720",IF(D95="Voldoende","€ 0",IF(D95="Matig","- € 3.400",IF(D95="Onvoldoende","-€ 13.600"," ")))))</f>
        <v xml:space="preserve"> </v>
      </c>
      <c r="E96" s="27"/>
      <c r="G96" s="16" t="str">
        <f>IF(G95="Uitmuntend","€ 3.400",IF(G95="Goed","€ 2.720",IF(G95="Voldoende","€ 0",IF(G95="Matig","- € 3.400",IF(G95="Onvoldoende","-€ 13.600"," ")))))</f>
        <v xml:space="preserve"> </v>
      </c>
      <c r="H96" s="27"/>
      <c r="J96" s="16" t="str">
        <f>IF(J95="Uitmuntend","€ 3.400",IF(J95="Goed","€ 2.720",IF(J95="Voldoende","€ 0",IF(J95="Matig","- € 3.400",IF(J95="Onvoldoende","-€ 13.600"," ")))))</f>
        <v xml:space="preserve"> </v>
      </c>
      <c r="K96" s="27"/>
    </row>
    <row r="98" spans="1:11" ht="30" customHeight="1" x14ac:dyDescent="0.2">
      <c r="A98" s="21" t="s">
        <v>59</v>
      </c>
      <c r="B98" s="21"/>
      <c r="D98" s="2" t="e">
        <f>SUM(D57+D70+D83+D96)</f>
        <v>#VALUE!</v>
      </c>
      <c r="E98" s="17"/>
      <c r="G98" s="2" t="e">
        <f>SUM(G57+G70+G83+G96)</f>
        <v>#VALUE!</v>
      </c>
      <c r="H98" s="17"/>
      <c r="J98" s="2" t="e">
        <f>SUM(J57+J70+J83+J96)</f>
        <v>#VALUE!</v>
      </c>
      <c r="K98" s="17"/>
    </row>
    <row r="100" spans="1:11" ht="27.75" customHeight="1" x14ac:dyDescent="0.2">
      <c r="A100" s="28" t="str">
        <f>'OPEN VRAGEN'!A20</f>
        <v>Gunningscriterium 3: Casus: Ontwikkeling dashboards en rapportages</v>
      </c>
      <c r="B100" s="28"/>
      <c r="C100" s="28"/>
      <c r="D100" s="28"/>
      <c r="E100" s="28"/>
      <c r="F100" s="28"/>
      <c r="G100" s="28"/>
      <c r="H100" s="28"/>
      <c r="I100" s="28"/>
      <c r="J100" s="28"/>
      <c r="K100" s="28"/>
    </row>
    <row r="101" spans="1:11" ht="30" customHeight="1" x14ac:dyDescent="0.2">
      <c r="A101" s="26" t="str">
        <f>'OPEN VRAGEN'!A21</f>
        <v>Vraag 3.1: Gefaseerde aanpak</v>
      </c>
      <c r="B101" s="13" t="str">
        <f>'Beoordelaar 1'!$A$1</f>
        <v>Beoordelaar 1 – Projectleider</v>
      </c>
      <c r="D101" s="11" t="s">
        <v>42</v>
      </c>
      <c r="E101" s="27" t="s">
        <v>41</v>
      </c>
      <c r="G101" s="11" t="s">
        <v>42</v>
      </c>
      <c r="H101" s="27" t="s">
        <v>41</v>
      </c>
      <c r="J101" s="11" t="s">
        <v>42</v>
      </c>
      <c r="K101" s="27" t="s">
        <v>41</v>
      </c>
    </row>
    <row r="102" spans="1:11" ht="30" customHeight="1" x14ac:dyDescent="0.2">
      <c r="A102" s="26"/>
      <c r="B102" s="13" t="str">
        <f>'Beoordelaar 2'!$A$1</f>
        <v>Beoordelaar 2 – Materiedeskundige LLO, extern IV&amp;ICT</v>
      </c>
      <c r="D102" s="11" t="s">
        <v>42</v>
      </c>
      <c r="E102" s="27"/>
      <c r="G102" s="11" t="s">
        <v>42</v>
      </c>
      <c r="H102" s="27"/>
      <c r="J102" s="11" t="s">
        <v>42</v>
      </c>
      <c r="K102" s="27"/>
    </row>
    <row r="103" spans="1:11" ht="30" customHeight="1" x14ac:dyDescent="0.2">
      <c r="A103" s="26"/>
      <c r="B103" s="13" t="str">
        <f>'Beoordelaar 3'!$A$1</f>
        <v>Beoordelaar 3 – Accountmanager bedrijfsopleidingen LLO, user CRM</v>
      </c>
      <c r="D103" s="11" t="s">
        <v>42</v>
      </c>
      <c r="E103" s="27"/>
      <c r="G103" s="11" t="s">
        <v>42</v>
      </c>
      <c r="H103" s="27"/>
      <c r="J103" s="11" t="s">
        <v>42</v>
      </c>
      <c r="K103" s="27"/>
    </row>
    <row r="104" spans="1:11" ht="30" customHeight="1" x14ac:dyDescent="0.2">
      <c r="A104" s="26"/>
      <c r="B104" s="13" t="str">
        <f>'Beoordelaar 4'!$A$1</f>
        <v>Beoordelaar 4 – Medewerker backoffice bedrijfsopleidingen / key user CRM</v>
      </c>
      <c r="D104" s="11" t="s">
        <v>42</v>
      </c>
      <c r="E104" s="27"/>
      <c r="G104" s="11" t="s">
        <v>42</v>
      </c>
      <c r="H104" s="27"/>
      <c r="J104" s="11" t="s">
        <v>42</v>
      </c>
      <c r="K104" s="27"/>
    </row>
    <row r="105" spans="1:11" ht="30" customHeight="1" x14ac:dyDescent="0.2">
      <c r="A105" s="26"/>
      <c r="B105" s="13" t="str">
        <f>'Beoordelaar 5'!$A$1</f>
        <v>Beoordelaar 5 – Programmamanager LLO</v>
      </c>
      <c r="D105" s="11" t="s">
        <v>42</v>
      </c>
      <c r="E105" s="27"/>
      <c r="G105" s="11" t="s">
        <v>42</v>
      </c>
      <c r="H105" s="27"/>
      <c r="J105" s="11" t="s">
        <v>42</v>
      </c>
      <c r="K105" s="27"/>
    </row>
    <row r="106" spans="1:11" ht="30" customHeight="1" x14ac:dyDescent="0.2">
      <c r="A106" s="26"/>
      <c r="B106" s="13" t="str">
        <f>'Beoordelaar 6'!$A$1</f>
        <v>Beoordelaar 6 – Functioneel beheerder</v>
      </c>
      <c r="D106" s="14" t="str">
        <f>'Beoordelaar 6'!C19</f>
        <v>SCORE</v>
      </c>
      <c r="E106" s="27"/>
      <c r="G106" s="14" t="str">
        <f>'Beoordelaar 6'!F19</f>
        <v>SCORE</v>
      </c>
      <c r="H106" s="27"/>
      <c r="J106" s="14" t="str">
        <f>'Beoordelaar 6'!I19</f>
        <v>SCORE</v>
      </c>
      <c r="K106" s="27"/>
    </row>
    <row r="107" spans="1:11" ht="30" customHeight="1" x14ac:dyDescent="0.2">
      <c r="A107" s="26"/>
      <c r="B107" s="13" t="str">
        <f>'Beoordelaar 7'!$A$1</f>
        <v>Beoordelaar 7 – Key user CRM Marketing en communicatie</v>
      </c>
      <c r="D107" s="14" t="str">
        <f>'Beoordelaar 7'!C19</f>
        <v>SCORE</v>
      </c>
      <c r="E107" s="27"/>
      <c r="G107" s="14" t="str">
        <f>'Beoordelaar 7'!F19</f>
        <v>SCORE</v>
      </c>
      <c r="H107" s="27"/>
      <c r="J107" s="14" t="str">
        <f>'Beoordelaar 7'!I19</f>
        <v>SCORE</v>
      </c>
      <c r="K107" s="27"/>
    </row>
    <row r="108" spans="1:11" ht="30" customHeight="1" x14ac:dyDescent="0.2">
      <c r="A108" s="26"/>
      <c r="B108" s="13" t="str">
        <f>'Beoordelaar 8'!$A$1</f>
        <v>Beoordelaar 8 – User CRM Marketing en communicatie</v>
      </c>
      <c r="D108" s="14" t="str">
        <f>'Beoordelaar 8'!C19</f>
        <v>SCORE</v>
      </c>
      <c r="E108" s="27"/>
      <c r="G108" s="14" t="str">
        <f>'Beoordelaar 8'!F19</f>
        <v>SCORE</v>
      </c>
      <c r="H108" s="27"/>
      <c r="J108" s="14" t="str">
        <f>'Beoordelaar 8'!I19</f>
        <v>SCORE</v>
      </c>
      <c r="K108" s="27"/>
    </row>
    <row r="109" spans="1:11" ht="30" customHeight="1" x14ac:dyDescent="0.2">
      <c r="A109" s="26"/>
      <c r="B109" s="13" t="str">
        <f>'Beoordelaar 9'!$A$1</f>
        <v>Beoordelaar 9 – Informatiemanager IV&amp;ICT</v>
      </c>
      <c r="D109" s="14" t="str">
        <f>'Beoordelaar 9'!C19</f>
        <v>SCORE</v>
      </c>
      <c r="E109" s="27"/>
      <c r="G109" s="14" t="str">
        <f>'Beoordelaar 9'!F19</f>
        <v>SCORE</v>
      </c>
      <c r="H109" s="27"/>
      <c r="J109" s="14" t="str">
        <f>'Beoordelaar 9'!I19</f>
        <v>SCORE</v>
      </c>
      <c r="K109" s="27"/>
    </row>
    <row r="110" spans="1:11" ht="30" customHeight="1" x14ac:dyDescent="0.2">
      <c r="A110" s="26"/>
      <c r="B110" s="13" t="str">
        <f>'Beoordelaar 10'!$A$1</f>
        <v>Beoordelaar 10 – Directeur Onderwijs &amp; Organisatie-ontwikkeling</v>
      </c>
      <c r="D110" s="14" t="str">
        <f>'Beoordelaar 10'!C19</f>
        <v>SCORE</v>
      </c>
      <c r="E110" s="27"/>
      <c r="G110" s="14" t="str">
        <f>'Beoordelaar 10'!F19</f>
        <v>SCORE</v>
      </c>
      <c r="H110" s="27"/>
      <c r="J110" s="14" t="str">
        <f>'Beoordelaar 10'!I19</f>
        <v>SCORE</v>
      </c>
      <c r="K110" s="27"/>
    </row>
    <row r="111" spans="1:11" ht="30" customHeight="1" x14ac:dyDescent="0.2">
      <c r="A111" s="21" t="s">
        <v>56</v>
      </c>
      <c r="B111" s="21"/>
      <c r="D111" s="15" t="s">
        <v>1</v>
      </c>
      <c r="E111" s="27"/>
      <c r="G111" s="15" t="s">
        <v>1</v>
      </c>
      <c r="H111" s="27"/>
      <c r="J111" s="15" t="s">
        <v>1</v>
      </c>
      <c r="K111" s="27"/>
    </row>
    <row r="112" spans="1:11" ht="30" customHeight="1" x14ac:dyDescent="0.2">
      <c r="A112" s="21" t="s">
        <v>57</v>
      </c>
      <c r="B112" s="21"/>
      <c r="D112" s="16" t="str">
        <f>IF(D111="Uitmuntend","€ 3.400",IF(D111="Goed","€ 2.720",IF(D111="Voldoende","€ 0",IF(D111="Matig","- € 3.400",IF(D111="Onvoldoende","-€ 13.600"," ")))))</f>
        <v xml:space="preserve"> </v>
      </c>
      <c r="E112" s="27"/>
      <c r="G112" s="16" t="str">
        <f>IF(G111="Uitmuntend","€ 3.400",IF(G111="Goed","€ 2.720",IF(G111="Voldoende","€ 0",IF(G111="Matig","- € 3.400",IF(G111="Onvoldoende","-€ 13.600"," ")))))</f>
        <v xml:space="preserve"> </v>
      </c>
      <c r="H112" s="27"/>
      <c r="J112" s="16" t="str">
        <f>IF(J111="Uitmuntend","€ 3.400",IF(J111="Goed","€ 2.720",IF(J111="Voldoende","€ 0",IF(J111="Matig","- € 3.400",IF(J111="Onvoldoende","-€ 13.600"," ")))))</f>
        <v xml:space="preserve"> </v>
      </c>
      <c r="K112" s="27"/>
    </row>
    <row r="114" spans="1:11" ht="30" customHeight="1" x14ac:dyDescent="0.2">
      <c r="A114" s="26" t="str">
        <f>'OPEN VRAGEN'!A23</f>
        <v>Vraag 3.2: Ontwerpkeuzes op hoofdlijnen</v>
      </c>
      <c r="B114" s="13" t="str">
        <f>'Beoordelaar 1'!$A$1</f>
        <v>Beoordelaar 1 – Projectleider</v>
      </c>
      <c r="D114" s="11" t="s">
        <v>42</v>
      </c>
      <c r="E114" s="27" t="s">
        <v>41</v>
      </c>
      <c r="G114" s="11" t="s">
        <v>42</v>
      </c>
      <c r="H114" s="27" t="s">
        <v>41</v>
      </c>
      <c r="J114" s="11" t="s">
        <v>42</v>
      </c>
      <c r="K114" s="27" t="s">
        <v>41</v>
      </c>
    </row>
    <row r="115" spans="1:11" ht="30" customHeight="1" x14ac:dyDescent="0.2">
      <c r="A115" s="26"/>
      <c r="B115" s="13" t="str">
        <f>'Beoordelaar 2'!$A$1</f>
        <v>Beoordelaar 2 – Materiedeskundige LLO, extern IV&amp;ICT</v>
      </c>
      <c r="D115" s="11" t="s">
        <v>42</v>
      </c>
      <c r="E115" s="27"/>
      <c r="G115" s="11" t="s">
        <v>42</v>
      </c>
      <c r="H115" s="27"/>
      <c r="J115" s="11" t="s">
        <v>42</v>
      </c>
      <c r="K115" s="27"/>
    </row>
    <row r="116" spans="1:11" ht="30" customHeight="1" x14ac:dyDescent="0.2">
      <c r="A116" s="26"/>
      <c r="B116" s="13" t="str">
        <f>'Beoordelaar 3'!$A$1</f>
        <v>Beoordelaar 3 – Accountmanager bedrijfsopleidingen LLO, user CRM</v>
      </c>
      <c r="D116" s="11" t="s">
        <v>42</v>
      </c>
      <c r="E116" s="27"/>
      <c r="G116" s="11" t="s">
        <v>42</v>
      </c>
      <c r="H116" s="27"/>
      <c r="J116" s="11" t="s">
        <v>42</v>
      </c>
      <c r="K116" s="27"/>
    </row>
    <row r="117" spans="1:11" ht="30" customHeight="1" x14ac:dyDescent="0.2">
      <c r="A117" s="26"/>
      <c r="B117" s="13" t="str">
        <f>'Beoordelaar 4'!$A$1</f>
        <v>Beoordelaar 4 – Medewerker backoffice bedrijfsopleidingen / key user CRM</v>
      </c>
      <c r="D117" s="11" t="s">
        <v>42</v>
      </c>
      <c r="E117" s="27"/>
      <c r="G117" s="11" t="s">
        <v>42</v>
      </c>
      <c r="H117" s="27"/>
      <c r="J117" s="11" t="s">
        <v>42</v>
      </c>
      <c r="K117" s="27"/>
    </row>
    <row r="118" spans="1:11" ht="30" customHeight="1" x14ac:dyDescent="0.2">
      <c r="A118" s="26"/>
      <c r="B118" s="13" t="str">
        <f>'Beoordelaar 5'!$A$1</f>
        <v>Beoordelaar 5 – Programmamanager LLO</v>
      </c>
      <c r="D118" s="11" t="s">
        <v>42</v>
      </c>
      <c r="E118" s="27"/>
      <c r="G118" s="11" t="s">
        <v>42</v>
      </c>
      <c r="H118" s="27"/>
      <c r="J118" s="11" t="s">
        <v>42</v>
      </c>
      <c r="K118" s="27"/>
    </row>
    <row r="119" spans="1:11" ht="30" customHeight="1" x14ac:dyDescent="0.2">
      <c r="A119" s="26"/>
      <c r="B119" s="13" t="str">
        <f>'Beoordelaar 6'!$A$1</f>
        <v>Beoordelaar 6 – Functioneel beheerder</v>
      </c>
      <c r="D119" s="14" t="str">
        <f>'Beoordelaar 6'!C21</f>
        <v>SCORE</v>
      </c>
      <c r="E119" s="27"/>
      <c r="G119" s="14" t="str">
        <f>'Beoordelaar 6'!F21</f>
        <v>SCORE</v>
      </c>
      <c r="H119" s="27"/>
      <c r="J119" s="14" t="str">
        <f>'Beoordelaar 6'!I21</f>
        <v>SCORE</v>
      </c>
      <c r="K119" s="27"/>
    </row>
    <row r="120" spans="1:11" ht="30" customHeight="1" x14ac:dyDescent="0.2">
      <c r="A120" s="26"/>
      <c r="B120" s="13" t="str">
        <f>'Beoordelaar 7'!$A$1</f>
        <v>Beoordelaar 7 – Key user CRM Marketing en communicatie</v>
      </c>
      <c r="D120" s="14" t="str">
        <f>'Beoordelaar 7'!C21</f>
        <v>SCORE</v>
      </c>
      <c r="E120" s="27"/>
      <c r="G120" s="14" t="str">
        <f>'Beoordelaar 7'!F21</f>
        <v>SCORE</v>
      </c>
      <c r="H120" s="27"/>
      <c r="J120" s="14" t="str">
        <f>'Beoordelaar 7'!I21</f>
        <v>SCORE</v>
      </c>
      <c r="K120" s="27"/>
    </row>
    <row r="121" spans="1:11" ht="30" customHeight="1" x14ac:dyDescent="0.2">
      <c r="A121" s="26"/>
      <c r="B121" s="13" t="str">
        <f>'Beoordelaar 8'!$A$1</f>
        <v>Beoordelaar 8 – User CRM Marketing en communicatie</v>
      </c>
      <c r="D121" s="14" t="str">
        <f>'Beoordelaar 8'!C21</f>
        <v>SCORE</v>
      </c>
      <c r="E121" s="27"/>
      <c r="G121" s="14" t="str">
        <f>'Beoordelaar 8'!F21</f>
        <v>SCORE</v>
      </c>
      <c r="H121" s="27"/>
      <c r="J121" s="14" t="str">
        <f>'Beoordelaar 8'!I21</f>
        <v>SCORE</v>
      </c>
      <c r="K121" s="27"/>
    </row>
    <row r="122" spans="1:11" ht="30" customHeight="1" x14ac:dyDescent="0.2">
      <c r="A122" s="26"/>
      <c r="B122" s="13" t="str">
        <f>'Beoordelaar 9'!$A$1</f>
        <v>Beoordelaar 9 – Informatiemanager IV&amp;ICT</v>
      </c>
      <c r="D122" s="14" t="str">
        <f>'Beoordelaar 9'!C21</f>
        <v>SCORE</v>
      </c>
      <c r="E122" s="27"/>
      <c r="G122" s="14" t="str">
        <f>'Beoordelaar 9'!F21</f>
        <v>SCORE</v>
      </c>
      <c r="H122" s="27"/>
      <c r="J122" s="14" t="str">
        <f>'Beoordelaar 9'!I21</f>
        <v>SCORE</v>
      </c>
      <c r="K122" s="27"/>
    </row>
    <row r="123" spans="1:11" ht="30" customHeight="1" x14ac:dyDescent="0.2">
      <c r="A123" s="26"/>
      <c r="B123" s="13" t="str">
        <f>'Beoordelaar 10'!$A$1</f>
        <v>Beoordelaar 10 – Directeur Onderwijs &amp; Organisatie-ontwikkeling</v>
      </c>
      <c r="D123" s="14" t="str">
        <f>'Beoordelaar 10'!C21</f>
        <v>SCORE</v>
      </c>
      <c r="E123" s="27"/>
      <c r="G123" s="14" t="str">
        <f>'Beoordelaar 10'!F21</f>
        <v>SCORE</v>
      </c>
      <c r="H123" s="27"/>
      <c r="J123" s="14" t="str">
        <f>'Beoordelaar 10'!I21</f>
        <v>SCORE</v>
      </c>
      <c r="K123" s="27"/>
    </row>
    <row r="124" spans="1:11" ht="30" customHeight="1" x14ac:dyDescent="0.2">
      <c r="A124" s="21" t="s">
        <v>56</v>
      </c>
      <c r="B124" s="21"/>
      <c r="D124" s="15" t="s">
        <v>1</v>
      </c>
      <c r="E124" s="27"/>
      <c r="G124" s="15" t="s">
        <v>1</v>
      </c>
      <c r="H124" s="27"/>
      <c r="J124" s="15" t="s">
        <v>1</v>
      </c>
      <c r="K124" s="27"/>
    </row>
    <row r="125" spans="1:11" ht="30" customHeight="1" x14ac:dyDescent="0.2">
      <c r="A125" s="21" t="s">
        <v>57</v>
      </c>
      <c r="B125" s="21"/>
      <c r="D125" s="16" t="str">
        <f>IF(D124="Uitmuntend","€ 3.400",IF(D124="Goed","€ 2.720",IF(D124="Voldoende","€ 0",IF(D124="Matig","- € 3.400",IF(D124="Onvoldoende","-€ 13.600"," ")))))</f>
        <v xml:space="preserve"> </v>
      </c>
      <c r="E125" s="27"/>
      <c r="G125" s="16" t="str">
        <f>IF(G124="Uitmuntend","€ 3.400",IF(G124="Goed","€ 2.720",IF(G124="Voldoende","€ 0",IF(G124="Matig","- € 3.400",IF(G124="Onvoldoende","-€ 13.600"," ")))))</f>
        <v xml:space="preserve"> </v>
      </c>
      <c r="H125" s="27"/>
      <c r="J125" s="16" t="str">
        <f>IF(J124="Uitmuntend","€ 3.400",IF(J124="Goed","€ 2.720",IF(J124="Voldoende","€ 0",IF(J124="Matig","- € 3.400",IF(J124="Onvoldoende","-€ 13.600"," ")))))</f>
        <v xml:space="preserve"> </v>
      </c>
      <c r="K125" s="27"/>
    </row>
    <row r="127" spans="1:11" ht="30" customHeight="1" x14ac:dyDescent="0.2">
      <c r="A127" s="26" t="str">
        <f>'OPEN VRAGEN'!A25</f>
        <v>Vraag 3.3: Vertrouwen in cijfers</v>
      </c>
      <c r="B127" s="13" t="str">
        <f>'Beoordelaar 1'!$A$1</f>
        <v>Beoordelaar 1 – Projectleider</v>
      </c>
      <c r="D127" s="11" t="s">
        <v>42</v>
      </c>
      <c r="E127" s="27" t="s">
        <v>41</v>
      </c>
      <c r="G127" s="11" t="s">
        <v>42</v>
      </c>
      <c r="H127" s="27" t="s">
        <v>41</v>
      </c>
      <c r="J127" s="11" t="s">
        <v>42</v>
      </c>
      <c r="K127" s="27" t="s">
        <v>41</v>
      </c>
    </row>
    <row r="128" spans="1:11" ht="30" customHeight="1" x14ac:dyDescent="0.2">
      <c r="A128" s="26"/>
      <c r="B128" s="13" t="str">
        <f>'Beoordelaar 2'!$A$1</f>
        <v>Beoordelaar 2 – Materiedeskundige LLO, extern IV&amp;ICT</v>
      </c>
      <c r="D128" s="11" t="s">
        <v>42</v>
      </c>
      <c r="E128" s="27"/>
      <c r="G128" s="11" t="s">
        <v>42</v>
      </c>
      <c r="H128" s="27"/>
      <c r="J128" s="11" t="s">
        <v>42</v>
      </c>
      <c r="K128" s="27"/>
    </row>
    <row r="129" spans="1:11" ht="30" customHeight="1" x14ac:dyDescent="0.2">
      <c r="A129" s="26"/>
      <c r="B129" s="13" t="str">
        <f>'Beoordelaar 3'!$A$1</f>
        <v>Beoordelaar 3 – Accountmanager bedrijfsopleidingen LLO, user CRM</v>
      </c>
      <c r="D129" s="11" t="s">
        <v>42</v>
      </c>
      <c r="E129" s="27"/>
      <c r="G129" s="11" t="s">
        <v>42</v>
      </c>
      <c r="H129" s="27"/>
      <c r="J129" s="11" t="s">
        <v>42</v>
      </c>
      <c r="K129" s="27"/>
    </row>
    <row r="130" spans="1:11" ht="30" customHeight="1" x14ac:dyDescent="0.2">
      <c r="A130" s="26"/>
      <c r="B130" s="13" t="str">
        <f>'Beoordelaar 4'!$A$1</f>
        <v>Beoordelaar 4 – Medewerker backoffice bedrijfsopleidingen / key user CRM</v>
      </c>
      <c r="D130" s="11" t="s">
        <v>42</v>
      </c>
      <c r="E130" s="27"/>
      <c r="G130" s="11" t="s">
        <v>42</v>
      </c>
      <c r="H130" s="27"/>
      <c r="J130" s="11" t="s">
        <v>42</v>
      </c>
      <c r="K130" s="27"/>
    </row>
    <row r="131" spans="1:11" ht="30" customHeight="1" x14ac:dyDescent="0.2">
      <c r="A131" s="26"/>
      <c r="B131" s="13" t="str">
        <f>'Beoordelaar 5'!$A$1</f>
        <v>Beoordelaar 5 – Programmamanager LLO</v>
      </c>
      <c r="D131" s="11" t="s">
        <v>42</v>
      </c>
      <c r="E131" s="27"/>
      <c r="G131" s="11" t="s">
        <v>42</v>
      </c>
      <c r="H131" s="27"/>
      <c r="J131" s="11" t="s">
        <v>42</v>
      </c>
      <c r="K131" s="27"/>
    </row>
    <row r="132" spans="1:11" ht="30" customHeight="1" x14ac:dyDescent="0.2">
      <c r="A132" s="26"/>
      <c r="B132" s="13" t="str">
        <f>'Beoordelaar 6'!$A$1</f>
        <v>Beoordelaar 6 – Functioneel beheerder</v>
      </c>
      <c r="D132" s="14" t="str">
        <f>'Beoordelaar 6'!C23</f>
        <v>SCORE</v>
      </c>
      <c r="E132" s="27"/>
      <c r="G132" s="14" t="str">
        <f>'Beoordelaar 6'!F23</f>
        <v>SCORE</v>
      </c>
      <c r="H132" s="27"/>
      <c r="J132" s="14" t="str">
        <f>'Beoordelaar 6'!I23</f>
        <v>SCORE</v>
      </c>
      <c r="K132" s="27"/>
    </row>
    <row r="133" spans="1:11" ht="30" customHeight="1" x14ac:dyDescent="0.2">
      <c r="A133" s="26"/>
      <c r="B133" s="13" t="str">
        <f>'Beoordelaar 7'!$A$1</f>
        <v>Beoordelaar 7 – Key user CRM Marketing en communicatie</v>
      </c>
      <c r="D133" s="14" t="str">
        <f>'Beoordelaar 7'!C23</f>
        <v>SCORE</v>
      </c>
      <c r="E133" s="27"/>
      <c r="G133" s="14" t="str">
        <f>'Beoordelaar 7'!F23</f>
        <v>SCORE</v>
      </c>
      <c r="H133" s="27"/>
      <c r="J133" s="14" t="str">
        <f>'Beoordelaar 7'!I23</f>
        <v>SCORE</v>
      </c>
      <c r="K133" s="27"/>
    </row>
    <row r="134" spans="1:11" ht="30" customHeight="1" x14ac:dyDescent="0.2">
      <c r="A134" s="26"/>
      <c r="B134" s="13" t="str">
        <f>'Beoordelaar 8'!$A$1</f>
        <v>Beoordelaar 8 – User CRM Marketing en communicatie</v>
      </c>
      <c r="D134" s="14" t="str">
        <f>'Beoordelaar 8'!C23</f>
        <v>SCORE</v>
      </c>
      <c r="E134" s="27"/>
      <c r="G134" s="14" t="str">
        <f>'Beoordelaar 8'!F23</f>
        <v>SCORE</v>
      </c>
      <c r="H134" s="27"/>
      <c r="J134" s="14" t="str">
        <f>'Beoordelaar 8'!I23</f>
        <v>SCORE</v>
      </c>
      <c r="K134" s="27"/>
    </row>
    <row r="135" spans="1:11" ht="30" customHeight="1" x14ac:dyDescent="0.2">
      <c r="A135" s="26"/>
      <c r="B135" s="13" t="str">
        <f>'Beoordelaar 9'!$A$1</f>
        <v>Beoordelaar 9 – Informatiemanager IV&amp;ICT</v>
      </c>
      <c r="D135" s="14" t="str">
        <f>'Beoordelaar 9'!C23</f>
        <v>SCORE</v>
      </c>
      <c r="E135" s="27"/>
      <c r="G135" s="14" t="str">
        <f>'Beoordelaar 9'!F23</f>
        <v>SCORE</v>
      </c>
      <c r="H135" s="27"/>
      <c r="J135" s="14" t="str">
        <f>'Beoordelaar 9'!I23</f>
        <v>SCORE</v>
      </c>
      <c r="K135" s="27"/>
    </row>
    <row r="136" spans="1:11" ht="30" customHeight="1" x14ac:dyDescent="0.2">
      <c r="A136" s="26"/>
      <c r="B136" s="13" t="str">
        <f>'Beoordelaar 10'!$A$1</f>
        <v>Beoordelaar 10 – Directeur Onderwijs &amp; Organisatie-ontwikkeling</v>
      </c>
      <c r="D136" s="14" t="str">
        <f>'Beoordelaar 10'!C23</f>
        <v>SCORE</v>
      </c>
      <c r="E136" s="27"/>
      <c r="G136" s="14" t="str">
        <f>'Beoordelaar 10'!F23</f>
        <v>SCORE</v>
      </c>
      <c r="H136" s="27"/>
      <c r="J136" s="14" t="str">
        <f>'Beoordelaar 10'!I23</f>
        <v>SCORE</v>
      </c>
      <c r="K136" s="27"/>
    </row>
    <row r="137" spans="1:11" ht="30" customHeight="1" x14ac:dyDescent="0.2">
      <c r="A137" s="21" t="s">
        <v>56</v>
      </c>
      <c r="B137" s="21"/>
      <c r="D137" s="15" t="s">
        <v>1</v>
      </c>
      <c r="E137" s="27"/>
      <c r="G137" s="15" t="s">
        <v>1</v>
      </c>
      <c r="H137" s="27"/>
      <c r="J137" s="15" t="s">
        <v>1</v>
      </c>
      <c r="K137" s="27"/>
    </row>
    <row r="138" spans="1:11" ht="30" customHeight="1" x14ac:dyDescent="0.2">
      <c r="A138" s="21" t="s">
        <v>57</v>
      </c>
      <c r="B138" s="21"/>
      <c r="D138" s="16" t="str">
        <f>IF(D137="Uitmuntend","€ 3.400",IF(D137="Goed","€ 2.720",IF(D137="Voldoende","€ 0",IF(D137="Matig","- € 3.400",IF(D137="Onvoldoende","-€ 13.600"," ")))))</f>
        <v xml:space="preserve"> </v>
      </c>
      <c r="E138" s="27"/>
      <c r="G138" s="16" t="str">
        <f>IF(G137="Uitmuntend","€ 3.400",IF(G137="Goed","€ 2.720",IF(G137="Voldoende","€ 0",IF(G137="Matig","- € 3.400",IF(G137="Onvoldoende","-€ 13.600"," ")))))</f>
        <v xml:space="preserve"> </v>
      </c>
      <c r="H138" s="27"/>
      <c r="J138" s="16" t="str">
        <f>IF(J137="Uitmuntend","€ 3.400",IF(J137="Goed","€ 2.720",IF(J137="Voldoende","€ 0",IF(J137="Matig","- € 3.400",IF(J137="Onvoldoende","-€ 13.600"," ")))))</f>
        <v xml:space="preserve"> </v>
      </c>
      <c r="K138" s="27"/>
    </row>
    <row r="140" spans="1:11" ht="30" customHeight="1" x14ac:dyDescent="0.2">
      <c r="A140" s="26" t="str">
        <f>'OPEN VRAGEN'!A27</f>
        <v>Vraag 3.4: Samenwerking en overdraagbaarheid</v>
      </c>
      <c r="B140" s="13" t="str">
        <f>'Beoordelaar 1'!$A$1</f>
        <v>Beoordelaar 1 – Projectleider</v>
      </c>
      <c r="D140" s="11" t="s">
        <v>42</v>
      </c>
      <c r="E140" s="27" t="s">
        <v>41</v>
      </c>
      <c r="G140" s="11" t="s">
        <v>42</v>
      </c>
      <c r="H140" s="27" t="s">
        <v>41</v>
      </c>
      <c r="J140" s="11" t="s">
        <v>42</v>
      </c>
      <c r="K140" s="27" t="s">
        <v>41</v>
      </c>
    </row>
    <row r="141" spans="1:11" ht="30" customHeight="1" x14ac:dyDescent="0.2">
      <c r="A141" s="26"/>
      <c r="B141" s="13" t="str">
        <f>'Beoordelaar 2'!$A$1</f>
        <v>Beoordelaar 2 – Materiedeskundige LLO, extern IV&amp;ICT</v>
      </c>
      <c r="D141" s="11" t="s">
        <v>42</v>
      </c>
      <c r="E141" s="27"/>
      <c r="G141" s="11" t="s">
        <v>42</v>
      </c>
      <c r="H141" s="27"/>
      <c r="J141" s="11" t="s">
        <v>42</v>
      </c>
      <c r="K141" s="27"/>
    </row>
    <row r="142" spans="1:11" ht="30" customHeight="1" x14ac:dyDescent="0.2">
      <c r="A142" s="26"/>
      <c r="B142" s="13" t="str">
        <f>'Beoordelaar 3'!$A$1</f>
        <v>Beoordelaar 3 – Accountmanager bedrijfsopleidingen LLO, user CRM</v>
      </c>
      <c r="D142" s="11" t="s">
        <v>42</v>
      </c>
      <c r="E142" s="27"/>
      <c r="G142" s="11" t="s">
        <v>42</v>
      </c>
      <c r="H142" s="27"/>
      <c r="J142" s="11" t="s">
        <v>42</v>
      </c>
      <c r="K142" s="27"/>
    </row>
    <row r="143" spans="1:11" ht="30" customHeight="1" x14ac:dyDescent="0.2">
      <c r="A143" s="26"/>
      <c r="B143" s="13" t="str">
        <f>'Beoordelaar 4'!$A$1</f>
        <v>Beoordelaar 4 – Medewerker backoffice bedrijfsopleidingen / key user CRM</v>
      </c>
      <c r="D143" s="11" t="s">
        <v>42</v>
      </c>
      <c r="E143" s="27"/>
      <c r="G143" s="11" t="s">
        <v>42</v>
      </c>
      <c r="H143" s="27"/>
      <c r="J143" s="11" t="s">
        <v>42</v>
      </c>
      <c r="K143" s="27"/>
    </row>
    <row r="144" spans="1:11" ht="30" customHeight="1" x14ac:dyDescent="0.2">
      <c r="A144" s="26"/>
      <c r="B144" s="13" t="str">
        <f>'Beoordelaar 5'!$A$1</f>
        <v>Beoordelaar 5 – Programmamanager LLO</v>
      </c>
      <c r="D144" s="11" t="s">
        <v>42</v>
      </c>
      <c r="E144" s="27"/>
      <c r="G144" s="11" t="s">
        <v>42</v>
      </c>
      <c r="H144" s="27"/>
      <c r="J144" s="11" t="s">
        <v>42</v>
      </c>
      <c r="K144" s="27"/>
    </row>
    <row r="145" spans="1:11" ht="30" customHeight="1" x14ac:dyDescent="0.2">
      <c r="A145" s="26"/>
      <c r="B145" s="13" t="str">
        <f>'Beoordelaar 6'!$A$1</f>
        <v>Beoordelaar 6 – Functioneel beheerder</v>
      </c>
      <c r="D145" s="14" t="str">
        <f>'Beoordelaar 6'!C25</f>
        <v>SCORE</v>
      </c>
      <c r="E145" s="27"/>
      <c r="G145" s="14" t="str">
        <f>'Beoordelaar 6'!F25</f>
        <v>SCORE</v>
      </c>
      <c r="H145" s="27"/>
      <c r="J145" s="14" t="str">
        <f>'Beoordelaar 6'!I25</f>
        <v>SCORE</v>
      </c>
      <c r="K145" s="27"/>
    </row>
    <row r="146" spans="1:11" ht="30" customHeight="1" x14ac:dyDescent="0.2">
      <c r="A146" s="26"/>
      <c r="B146" s="13" t="str">
        <f>'Beoordelaar 7'!$A$1</f>
        <v>Beoordelaar 7 – Key user CRM Marketing en communicatie</v>
      </c>
      <c r="D146" s="14" t="str">
        <f>'Beoordelaar 7'!C25</f>
        <v>SCORE</v>
      </c>
      <c r="E146" s="27"/>
      <c r="G146" s="14" t="str">
        <f>'Beoordelaar 7'!F25</f>
        <v>SCORE</v>
      </c>
      <c r="H146" s="27"/>
      <c r="J146" s="14" t="str">
        <f>'Beoordelaar 7'!I25</f>
        <v>SCORE</v>
      </c>
      <c r="K146" s="27"/>
    </row>
    <row r="147" spans="1:11" ht="30" customHeight="1" x14ac:dyDescent="0.2">
      <c r="A147" s="26"/>
      <c r="B147" s="13" t="str">
        <f>'Beoordelaar 8'!$A$1</f>
        <v>Beoordelaar 8 – User CRM Marketing en communicatie</v>
      </c>
      <c r="D147" s="14" t="str">
        <f>'Beoordelaar 8'!C25</f>
        <v>SCORE</v>
      </c>
      <c r="E147" s="27"/>
      <c r="G147" s="14" t="str">
        <f>'Beoordelaar 8'!F25</f>
        <v>SCORE</v>
      </c>
      <c r="H147" s="27"/>
      <c r="J147" s="14" t="str">
        <f>'Beoordelaar 8'!I25</f>
        <v>SCORE</v>
      </c>
      <c r="K147" s="27"/>
    </row>
    <row r="148" spans="1:11" ht="30" customHeight="1" x14ac:dyDescent="0.2">
      <c r="A148" s="26"/>
      <c r="B148" s="13" t="str">
        <f>'Beoordelaar 9'!$A$1</f>
        <v>Beoordelaar 9 – Informatiemanager IV&amp;ICT</v>
      </c>
      <c r="D148" s="14" t="str">
        <f>'Beoordelaar 9'!C25</f>
        <v>SCORE</v>
      </c>
      <c r="E148" s="27"/>
      <c r="G148" s="14" t="str">
        <f>'Beoordelaar 9'!F25</f>
        <v>SCORE</v>
      </c>
      <c r="H148" s="27"/>
      <c r="J148" s="14" t="str">
        <f>'Beoordelaar 9'!I25</f>
        <v>SCORE</v>
      </c>
      <c r="K148" s="27"/>
    </row>
    <row r="149" spans="1:11" ht="30" customHeight="1" x14ac:dyDescent="0.2">
      <c r="A149" s="26"/>
      <c r="B149" s="13" t="str">
        <f>'Beoordelaar 10'!$A$1</f>
        <v>Beoordelaar 10 – Directeur Onderwijs &amp; Organisatie-ontwikkeling</v>
      </c>
      <c r="D149" s="14" t="str">
        <f>'Beoordelaar 10'!C25</f>
        <v>SCORE</v>
      </c>
      <c r="E149" s="27"/>
      <c r="G149" s="14" t="str">
        <f>'Beoordelaar 10'!F25</f>
        <v>SCORE</v>
      </c>
      <c r="H149" s="27"/>
      <c r="J149" s="14" t="str">
        <f>'Beoordelaar 10'!I25</f>
        <v>SCORE</v>
      </c>
      <c r="K149" s="27"/>
    </row>
    <row r="150" spans="1:11" ht="30" customHeight="1" x14ac:dyDescent="0.2">
      <c r="A150" s="21" t="s">
        <v>56</v>
      </c>
      <c r="B150" s="21"/>
      <c r="D150" s="15" t="s">
        <v>1</v>
      </c>
      <c r="E150" s="27"/>
      <c r="G150" s="15" t="s">
        <v>1</v>
      </c>
      <c r="H150" s="27"/>
      <c r="J150" s="15" t="s">
        <v>1</v>
      </c>
      <c r="K150" s="27"/>
    </row>
    <row r="151" spans="1:11" ht="30" customHeight="1" x14ac:dyDescent="0.2">
      <c r="A151" s="21" t="s">
        <v>57</v>
      </c>
      <c r="B151" s="21"/>
      <c r="D151" s="16" t="str">
        <f>IF(D150="Uitmuntend","€ 3.400",IF(D150="Goed","€ 2.720",IF(D150="Voldoende","€ 0",IF(D150="Matig","- € 3.400",IF(D150="Onvoldoende","-€ 13.600"," ")))))</f>
        <v xml:space="preserve"> </v>
      </c>
      <c r="E151" s="27"/>
      <c r="G151" s="16" t="str">
        <f>IF(G150="Uitmuntend","€ 3.400",IF(G150="Goed","€ 2.720",IF(G150="Voldoende","€ 0",IF(G150="Matig","- € 3.400",IF(G150="Onvoldoende","-€ 13.600"," ")))))</f>
        <v xml:space="preserve"> </v>
      </c>
      <c r="H151" s="27"/>
      <c r="J151" s="16" t="str">
        <f>IF(J150="Uitmuntend","€ 3.400",IF(J150="Goed","€ 2.720",IF(J150="Voldoende","€ 0",IF(J150="Matig","- € 3.400",IF(J150="Onvoldoende","-€ 13.600"," ")))))</f>
        <v xml:space="preserve"> </v>
      </c>
      <c r="K151" s="27"/>
    </row>
    <row r="153" spans="1:11" ht="30" customHeight="1" x14ac:dyDescent="0.2">
      <c r="A153" s="26" t="str">
        <f>'OPEN VRAGEN'!A29</f>
        <v>Vraag 3.5: Proactieve advieswaarde en ondersteuning van datagedreven werken</v>
      </c>
      <c r="B153" s="13" t="str">
        <f>'Beoordelaar 1'!$A$1</f>
        <v>Beoordelaar 1 – Projectleider</v>
      </c>
      <c r="D153" s="11" t="s">
        <v>42</v>
      </c>
      <c r="E153" s="27" t="s">
        <v>41</v>
      </c>
      <c r="G153" s="11" t="s">
        <v>42</v>
      </c>
      <c r="H153" s="27" t="s">
        <v>41</v>
      </c>
      <c r="J153" s="11" t="s">
        <v>42</v>
      </c>
      <c r="K153" s="27" t="s">
        <v>41</v>
      </c>
    </row>
    <row r="154" spans="1:11" ht="30" customHeight="1" x14ac:dyDescent="0.2">
      <c r="A154" s="26"/>
      <c r="B154" s="13" t="str">
        <f>'Beoordelaar 2'!$A$1</f>
        <v>Beoordelaar 2 – Materiedeskundige LLO, extern IV&amp;ICT</v>
      </c>
      <c r="D154" s="11" t="s">
        <v>42</v>
      </c>
      <c r="E154" s="27"/>
      <c r="G154" s="11" t="s">
        <v>42</v>
      </c>
      <c r="H154" s="27"/>
      <c r="J154" s="11" t="s">
        <v>42</v>
      </c>
      <c r="K154" s="27"/>
    </row>
    <row r="155" spans="1:11" ht="30" customHeight="1" x14ac:dyDescent="0.2">
      <c r="A155" s="26"/>
      <c r="B155" s="13" t="str">
        <f>'Beoordelaar 3'!$A$1</f>
        <v>Beoordelaar 3 – Accountmanager bedrijfsopleidingen LLO, user CRM</v>
      </c>
      <c r="D155" s="11" t="s">
        <v>42</v>
      </c>
      <c r="E155" s="27"/>
      <c r="G155" s="11" t="s">
        <v>42</v>
      </c>
      <c r="H155" s="27"/>
      <c r="J155" s="11" t="s">
        <v>42</v>
      </c>
      <c r="K155" s="27"/>
    </row>
    <row r="156" spans="1:11" ht="30" customHeight="1" x14ac:dyDescent="0.2">
      <c r="A156" s="26"/>
      <c r="B156" s="13" t="str">
        <f>'Beoordelaar 4'!$A$1</f>
        <v>Beoordelaar 4 – Medewerker backoffice bedrijfsopleidingen / key user CRM</v>
      </c>
      <c r="D156" s="11" t="s">
        <v>42</v>
      </c>
      <c r="E156" s="27"/>
      <c r="G156" s="11" t="s">
        <v>42</v>
      </c>
      <c r="H156" s="27"/>
      <c r="J156" s="11" t="s">
        <v>42</v>
      </c>
      <c r="K156" s="27"/>
    </row>
    <row r="157" spans="1:11" ht="30" customHeight="1" x14ac:dyDescent="0.2">
      <c r="A157" s="26"/>
      <c r="B157" s="13" t="str">
        <f>'Beoordelaar 5'!$A$1</f>
        <v>Beoordelaar 5 – Programmamanager LLO</v>
      </c>
      <c r="D157" s="11" t="s">
        <v>42</v>
      </c>
      <c r="E157" s="27"/>
      <c r="G157" s="11" t="s">
        <v>42</v>
      </c>
      <c r="H157" s="27"/>
      <c r="J157" s="11" t="s">
        <v>42</v>
      </c>
      <c r="K157" s="27"/>
    </row>
    <row r="158" spans="1:11" ht="30" customHeight="1" x14ac:dyDescent="0.2">
      <c r="A158" s="26"/>
      <c r="B158" s="13" t="str">
        <f>'Beoordelaar 6'!$A$1</f>
        <v>Beoordelaar 6 – Functioneel beheerder</v>
      </c>
      <c r="D158" s="14" t="str">
        <f>'Beoordelaar 6'!C27</f>
        <v>SCORE</v>
      </c>
      <c r="E158" s="27"/>
      <c r="G158" s="14" t="str">
        <f>'Beoordelaar 6'!F27</f>
        <v>SCORE</v>
      </c>
      <c r="H158" s="27"/>
      <c r="J158" s="14" t="str">
        <f>'Beoordelaar 6'!I27</f>
        <v>SCORE</v>
      </c>
      <c r="K158" s="27"/>
    </row>
    <row r="159" spans="1:11" ht="30" customHeight="1" x14ac:dyDescent="0.2">
      <c r="A159" s="26"/>
      <c r="B159" s="13" t="str">
        <f>'Beoordelaar 7'!$A$1</f>
        <v>Beoordelaar 7 – Key user CRM Marketing en communicatie</v>
      </c>
      <c r="D159" s="14" t="str">
        <f>'Beoordelaar 7'!C27</f>
        <v>SCORE</v>
      </c>
      <c r="E159" s="27"/>
      <c r="G159" s="14" t="str">
        <f>'Beoordelaar 7'!F27</f>
        <v>SCORE</v>
      </c>
      <c r="H159" s="27"/>
      <c r="J159" s="14" t="str">
        <f>'Beoordelaar 7'!I27</f>
        <v>SCORE</v>
      </c>
      <c r="K159" s="27"/>
    </row>
    <row r="160" spans="1:11" ht="30" customHeight="1" x14ac:dyDescent="0.2">
      <c r="A160" s="26"/>
      <c r="B160" s="13" t="str">
        <f>'Beoordelaar 8'!$A$1</f>
        <v>Beoordelaar 8 – User CRM Marketing en communicatie</v>
      </c>
      <c r="D160" s="14" t="str">
        <f>'Beoordelaar 8'!C27</f>
        <v>SCORE</v>
      </c>
      <c r="E160" s="27"/>
      <c r="G160" s="14" t="str">
        <f>'Beoordelaar 8'!F27</f>
        <v>SCORE</v>
      </c>
      <c r="H160" s="27"/>
      <c r="J160" s="14" t="str">
        <f>'Beoordelaar 8'!I27</f>
        <v>SCORE</v>
      </c>
      <c r="K160" s="27"/>
    </row>
    <row r="161" spans="1:11" ht="30" customHeight="1" x14ac:dyDescent="0.2">
      <c r="A161" s="26"/>
      <c r="B161" s="13" t="str">
        <f>'Beoordelaar 9'!$A$1</f>
        <v>Beoordelaar 9 – Informatiemanager IV&amp;ICT</v>
      </c>
      <c r="D161" s="14" t="str">
        <f>'Beoordelaar 9'!C27</f>
        <v>SCORE</v>
      </c>
      <c r="E161" s="27"/>
      <c r="G161" s="14" t="str">
        <f>'Beoordelaar 9'!F27</f>
        <v>SCORE</v>
      </c>
      <c r="H161" s="27"/>
      <c r="J161" s="14" t="str">
        <f>'Beoordelaar 9'!I27</f>
        <v>SCORE</v>
      </c>
      <c r="K161" s="27"/>
    </row>
    <row r="162" spans="1:11" ht="30" customHeight="1" x14ac:dyDescent="0.2">
      <c r="A162" s="26"/>
      <c r="B162" s="13" t="str">
        <f>'Beoordelaar 10'!$A$1</f>
        <v>Beoordelaar 10 – Directeur Onderwijs &amp; Organisatie-ontwikkeling</v>
      </c>
      <c r="D162" s="14" t="str">
        <f>'Beoordelaar 10'!C27</f>
        <v>SCORE</v>
      </c>
      <c r="E162" s="27"/>
      <c r="G162" s="14" t="str">
        <f>'Beoordelaar 10'!F27</f>
        <v>SCORE</v>
      </c>
      <c r="H162" s="27"/>
      <c r="J162" s="14" t="str">
        <f>'Beoordelaar 10'!I27</f>
        <v>SCORE</v>
      </c>
      <c r="K162" s="27"/>
    </row>
    <row r="163" spans="1:11" ht="30" customHeight="1" x14ac:dyDescent="0.2">
      <c r="A163" s="21" t="s">
        <v>56</v>
      </c>
      <c r="B163" s="21"/>
      <c r="D163" s="15" t="s">
        <v>1</v>
      </c>
      <c r="E163" s="27"/>
      <c r="G163" s="15" t="s">
        <v>1</v>
      </c>
      <c r="H163" s="27"/>
      <c r="J163" s="15" t="s">
        <v>1</v>
      </c>
      <c r="K163" s="27"/>
    </row>
    <row r="164" spans="1:11" ht="30" customHeight="1" x14ac:dyDescent="0.2">
      <c r="A164" s="21" t="s">
        <v>57</v>
      </c>
      <c r="B164" s="21"/>
      <c r="D164" s="16" t="str">
        <f>IF(D163="Uitmuntend","€ 3.400",IF(D163="Goed","€ 2.720",IF(D163="Voldoende","€ 0",IF(D163="Matig","- € 3.400",IF(D163="Onvoldoende","-€ 13.600"," ")))))</f>
        <v xml:space="preserve"> </v>
      </c>
      <c r="E164" s="27"/>
      <c r="G164" s="16" t="str">
        <f>IF(G163="Uitmuntend","€ 3.400",IF(G163="Goed","€ 2.720",IF(G163="Voldoende","€ 0",IF(G163="Matig","- € 3.400",IF(G163="Onvoldoende","-€ 13.600"," ")))))</f>
        <v xml:space="preserve"> </v>
      </c>
      <c r="H164" s="27"/>
      <c r="J164" s="16" t="str">
        <f>IF(J163="Uitmuntend","€ 3.400",IF(J163="Goed","€ 2.720",IF(J163="Voldoende","€ 0",IF(J163="Matig","- € 3.400",IF(J163="Onvoldoende","-€ 13.600"," ")))))</f>
        <v xml:space="preserve"> </v>
      </c>
      <c r="K164" s="27"/>
    </row>
    <row r="166" spans="1:11" ht="30" customHeight="1" x14ac:dyDescent="0.2">
      <c r="A166" s="21" t="s">
        <v>60</v>
      </c>
      <c r="B166" s="21"/>
      <c r="D166" s="2" t="e">
        <f>SUM(D112+D125+D138+D151+D164)</f>
        <v>#VALUE!</v>
      </c>
      <c r="E166" s="17"/>
      <c r="G166" s="2" t="e">
        <f>SUM(G112+G125+G138+G151+G164)</f>
        <v>#VALUE!</v>
      </c>
      <c r="H166" s="17"/>
      <c r="J166" s="2" t="e">
        <f>SUM(J112+J125+J138+J151+J164)</f>
        <v>#VALUE!</v>
      </c>
      <c r="K166" s="17"/>
    </row>
    <row r="168" spans="1:11" ht="27.75" customHeight="1" x14ac:dyDescent="0.2">
      <c r="A168" s="28" t="str">
        <f>'OPEN VRAGEN'!A31</f>
        <v>Gunningscriterium 4: Teamsamenstelling, continuïteit en samenwerking</v>
      </c>
      <c r="B168" s="28"/>
      <c r="C168" s="28"/>
      <c r="D168" s="28"/>
      <c r="E168" s="28"/>
      <c r="F168" s="28"/>
      <c r="G168" s="28"/>
      <c r="H168" s="28"/>
      <c r="I168" s="28"/>
      <c r="J168" s="28"/>
      <c r="K168" s="28"/>
    </row>
    <row r="169" spans="1:11" ht="30" customHeight="1" x14ac:dyDescent="0.2">
      <c r="A169" s="26" t="str">
        <f>'OPEN VRAGEN'!A32</f>
        <v>Vraag 4.1: Teamsamenstelling, inzetbaarheid en capaciteit</v>
      </c>
      <c r="B169" s="13" t="str">
        <f>'Beoordelaar 1'!$A$1</f>
        <v>Beoordelaar 1 – Projectleider</v>
      </c>
      <c r="D169" s="14" t="str">
        <f>'Beoordelaar 1'!C30</f>
        <v>SCORE</v>
      </c>
      <c r="E169" s="27" t="s">
        <v>41</v>
      </c>
      <c r="G169" s="14" t="str">
        <f>'Beoordelaar 1'!F30</f>
        <v>SCORE</v>
      </c>
      <c r="H169" s="27" t="s">
        <v>41</v>
      </c>
      <c r="J169" s="14" t="str">
        <f>'Beoordelaar 1'!I30</f>
        <v>SCORE</v>
      </c>
      <c r="K169" s="27" t="s">
        <v>41</v>
      </c>
    </row>
    <row r="170" spans="1:11" ht="30" customHeight="1" x14ac:dyDescent="0.2">
      <c r="A170" s="26"/>
      <c r="B170" s="13" t="str">
        <f>'Beoordelaar 2'!$A$1</f>
        <v>Beoordelaar 2 – Materiedeskundige LLO, extern IV&amp;ICT</v>
      </c>
      <c r="D170" s="14" t="str">
        <f>'Beoordelaar 2'!C30</f>
        <v>SCORE</v>
      </c>
      <c r="E170" s="27"/>
      <c r="G170" s="14" t="str">
        <f>'Beoordelaar 2'!F30</f>
        <v>SCORE</v>
      </c>
      <c r="H170" s="27"/>
      <c r="J170" s="14" t="str">
        <f>'Beoordelaar 2'!I30</f>
        <v>SCORE</v>
      </c>
      <c r="K170" s="27"/>
    </row>
    <row r="171" spans="1:11" ht="30" customHeight="1" x14ac:dyDescent="0.2">
      <c r="A171" s="26"/>
      <c r="B171" s="13" t="str">
        <f>'Beoordelaar 3'!$A$1</f>
        <v>Beoordelaar 3 – Accountmanager bedrijfsopleidingen LLO, user CRM</v>
      </c>
      <c r="D171" s="14" t="str">
        <f>'Beoordelaar 3'!C30</f>
        <v>SCORE</v>
      </c>
      <c r="E171" s="27"/>
      <c r="G171" s="14" t="str">
        <f>'Beoordelaar 3'!F30</f>
        <v>SCORE</v>
      </c>
      <c r="H171" s="27"/>
      <c r="J171" s="14" t="str">
        <f>'Beoordelaar 3'!I30</f>
        <v>SCORE</v>
      </c>
      <c r="K171" s="27"/>
    </row>
    <row r="172" spans="1:11" ht="30" customHeight="1" x14ac:dyDescent="0.2">
      <c r="A172" s="26"/>
      <c r="B172" s="13" t="str">
        <f>'Beoordelaar 4'!$A$1</f>
        <v>Beoordelaar 4 – Medewerker backoffice bedrijfsopleidingen / key user CRM</v>
      </c>
      <c r="D172" s="14" t="str">
        <f>'Beoordelaar 4'!C30</f>
        <v>SCORE</v>
      </c>
      <c r="E172" s="27"/>
      <c r="G172" s="14" t="str">
        <f>'Beoordelaar 4'!F30</f>
        <v>SCORE</v>
      </c>
      <c r="H172" s="27"/>
      <c r="J172" s="14" t="str">
        <f>'Beoordelaar 4'!I30</f>
        <v>SCORE</v>
      </c>
      <c r="K172" s="27"/>
    </row>
    <row r="173" spans="1:11" ht="30" customHeight="1" x14ac:dyDescent="0.2">
      <c r="A173" s="26"/>
      <c r="B173" s="13" t="str">
        <f>'Beoordelaar 5'!$A$1</f>
        <v>Beoordelaar 5 – Programmamanager LLO</v>
      </c>
      <c r="D173" s="14" t="str">
        <f>'Beoordelaar 5'!C30</f>
        <v>SCORE</v>
      </c>
      <c r="E173" s="27"/>
      <c r="G173" s="14" t="str">
        <f>'Beoordelaar 5'!F30</f>
        <v>SCORE</v>
      </c>
      <c r="H173" s="27"/>
      <c r="J173" s="14" t="str">
        <f>'Beoordelaar 5'!I30</f>
        <v>SCORE</v>
      </c>
      <c r="K173" s="27"/>
    </row>
    <row r="174" spans="1:11" ht="30" customHeight="1" x14ac:dyDescent="0.2">
      <c r="A174" s="26"/>
      <c r="B174" s="13" t="str">
        <f>'Beoordelaar 6'!$A$1</f>
        <v>Beoordelaar 6 – Functioneel beheerder</v>
      </c>
      <c r="D174" s="14" t="str">
        <f>'Beoordelaar 6'!C30</f>
        <v>SCORE</v>
      </c>
      <c r="E174" s="27"/>
      <c r="G174" s="14" t="str">
        <f>'Beoordelaar 6'!F30</f>
        <v>SCORE</v>
      </c>
      <c r="H174" s="27"/>
      <c r="J174" s="14" t="str">
        <f>'Beoordelaar 6'!I30</f>
        <v>SCORE</v>
      </c>
      <c r="K174" s="27"/>
    </row>
    <row r="175" spans="1:11" ht="30" customHeight="1" x14ac:dyDescent="0.2">
      <c r="A175" s="26"/>
      <c r="B175" s="13" t="str">
        <f>'Beoordelaar 7'!$A$1</f>
        <v>Beoordelaar 7 – Key user CRM Marketing en communicatie</v>
      </c>
      <c r="D175" s="14" t="str">
        <f>'Beoordelaar 7'!C30</f>
        <v>SCORE</v>
      </c>
      <c r="E175" s="27"/>
      <c r="G175" s="14" t="str">
        <f>'Beoordelaar 7'!F30</f>
        <v>SCORE</v>
      </c>
      <c r="H175" s="27"/>
      <c r="J175" s="14" t="str">
        <f>'Beoordelaar 7'!I30</f>
        <v>SCORE</v>
      </c>
      <c r="K175" s="27"/>
    </row>
    <row r="176" spans="1:11" ht="30" customHeight="1" x14ac:dyDescent="0.2">
      <c r="A176" s="26"/>
      <c r="B176" s="13" t="str">
        <f>'Beoordelaar 8'!$A$1</f>
        <v>Beoordelaar 8 – User CRM Marketing en communicatie</v>
      </c>
      <c r="D176" s="14" t="str">
        <f>'Beoordelaar 8'!C30</f>
        <v>SCORE</v>
      </c>
      <c r="E176" s="27"/>
      <c r="G176" s="14" t="str">
        <f>'Beoordelaar 8'!F30</f>
        <v>SCORE</v>
      </c>
      <c r="H176" s="27"/>
      <c r="J176" s="14" t="str">
        <f>'Beoordelaar 8'!I30</f>
        <v>SCORE</v>
      </c>
      <c r="K176" s="27"/>
    </row>
    <row r="177" spans="1:11" ht="30" customHeight="1" x14ac:dyDescent="0.2">
      <c r="A177" s="26"/>
      <c r="B177" s="13" t="str">
        <f>'Beoordelaar 9'!$A$1</f>
        <v>Beoordelaar 9 – Informatiemanager IV&amp;ICT</v>
      </c>
      <c r="D177" s="14" t="str">
        <f>'Beoordelaar 9'!C30</f>
        <v>SCORE</v>
      </c>
      <c r="E177" s="27"/>
      <c r="G177" s="14" t="str">
        <f>'Beoordelaar 9'!F30</f>
        <v>SCORE</v>
      </c>
      <c r="H177" s="27"/>
      <c r="J177" s="14" t="str">
        <f>'Beoordelaar 9'!I30</f>
        <v>SCORE</v>
      </c>
      <c r="K177" s="27"/>
    </row>
    <row r="178" spans="1:11" ht="30" customHeight="1" x14ac:dyDescent="0.2">
      <c r="A178" s="26"/>
      <c r="B178" s="13" t="str">
        <f>'Beoordelaar 10'!$A$1</f>
        <v>Beoordelaar 10 – Directeur Onderwijs &amp; Organisatie-ontwikkeling</v>
      </c>
      <c r="D178" s="14" t="str">
        <f>'Beoordelaar 10'!C30</f>
        <v>SCORE</v>
      </c>
      <c r="E178" s="27"/>
      <c r="G178" s="14" t="str">
        <f>'Beoordelaar 10'!F30</f>
        <v>SCORE</v>
      </c>
      <c r="H178" s="27"/>
      <c r="J178" s="14" t="str">
        <f>'Beoordelaar 10'!I30</f>
        <v>SCORE</v>
      </c>
      <c r="K178" s="27"/>
    </row>
    <row r="179" spans="1:11" ht="30" customHeight="1" x14ac:dyDescent="0.2">
      <c r="A179" s="21" t="s">
        <v>56</v>
      </c>
      <c r="B179" s="21"/>
      <c r="D179" s="15" t="s">
        <v>1</v>
      </c>
      <c r="E179" s="27"/>
      <c r="G179" s="15" t="s">
        <v>1</v>
      </c>
      <c r="H179" s="27"/>
      <c r="J179" s="15" t="s">
        <v>1</v>
      </c>
      <c r="K179" s="27"/>
    </row>
    <row r="180" spans="1:11" ht="30" customHeight="1" x14ac:dyDescent="0.2">
      <c r="A180" s="21" t="s">
        <v>57</v>
      </c>
      <c r="B180" s="21"/>
      <c r="D180" s="16" t="str">
        <f>IF(D179="Uitmuntend","€ 5.312,50",IF(D179="Goed","€ 4.250",IF(D179="Voldoende","€ 0",IF(D179="Matig","- € 5.312,50",IF(D179="Onvoldoende","-€ 21.250"," ")))))</f>
        <v xml:space="preserve"> </v>
      </c>
      <c r="E180" s="27"/>
      <c r="G180" s="16" t="str">
        <f>IF(G179="Uitmuntend","€ 5.312,50",IF(G179="Goed","€ 4.250",IF(G179="Voldoende","€ 0",IF(G179="Matig","- € 5.312,50",IF(G179="Onvoldoende","-€ 21.250"," ")))))</f>
        <v xml:space="preserve"> </v>
      </c>
      <c r="H180" s="27"/>
      <c r="J180" s="16" t="str">
        <f>IF(J179="Uitmuntend","€ 5.312,50",IF(J179="Goed","€ 4.250",IF(J179="Voldoende","€ 0",IF(J179="Matig","- € 5.312,50",IF(J179="Onvoldoende","-€ 21.250"," ")))))</f>
        <v xml:space="preserve"> </v>
      </c>
      <c r="K180" s="27"/>
    </row>
    <row r="182" spans="1:11" ht="30" customHeight="1" x14ac:dyDescent="0.2">
      <c r="A182" s="26" t="str">
        <f>'OPEN VRAGEN'!A34</f>
        <v>Vraag 4.2: Afstemming en samenhang tussen projecten i.r.t. inrichting</v>
      </c>
      <c r="B182" s="13" t="str">
        <f>'Beoordelaar 1'!$A$1</f>
        <v>Beoordelaar 1 – Projectleider</v>
      </c>
      <c r="D182" s="14" t="str">
        <f>'Beoordelaar 1'!C32</f>
        <v>SCORE</v>
      </c>
      <c r="E182" s="27" t="s">
        <v>41</v>
      </c>
      <c r="G182" s="14" t="str">
        <f>'Beoordelaar 1'!F32</f>
        <v>SCORE</v>
      </c>
      <c r="H182" s="27" t="s">
        <v>41</v>
      </c>
      <c r="J182" s="14" t="str">
        <f>'Beoordelaar 1'!I32</f>
        <v>SCORE</v>
      </c>
      <c r="K182" s="27" t="s">
        <v>41</v>
      </c>
    </row>
    <row r="183" spans="1:11" ht="30" customHeight="1" x14ac:dyDescent="0.2">
      <c r="A183" s="26"/>
      <c r="B183" s="13" t="str">
        <f>'Beoordelaar 2'!$A$1</f>
        <v>Beoordelaar 2 – Materiedeskundige LLO, extern IV&amp;ICT</v>
      </c>
      <c r="D183" s="14" t="str">
        <f>'Beoordelaar 2'!C32</f>
        <v>SCORE</v>
      </c>
      <c r="E183" s="27"/>
      <c r="G183" s="14" t="str">
        <f>'Beoordelaar 2'!F32</f>
        <v>SCORE</v>
      </c>
      <c r="H183" s="27"/>
      <c r="J183" s="14" t="str">
        <f>'Beoordelaar 2'!I32</f>
        <v>SCORE</v>
      </c>
      <c r="K183" s="27"/>
    </row>
    <row r="184" spans="1:11" ht="30" customHeight="1" x14ac:dyDescent="0.2">
      <c r="A184" s="26"/>
      <c r="B184" s="13" t="str">
        <f>'Beoordelaar 3'!$A$1</f>
        <v>Beoordelaar 3 – Accountmanager bedrijfsopleidingen LLO, user CRM</v>
      </c>
      <c r="D184" s="14" t="str">
        <f>'Beoordelaar 3'!C32</f>
        <v>SCORE</v>
      </c>
      <c r="E184" s="27"/>
      <c r="G184" s="14" t="str">
        <f>'Beoordelaar 3'!F32</f>
        <v>SCORE</v>
      </c>
      <c r="H184" s="27"/>
      <c r="J184" s="14" t="str">
        <f>'Beoordelaar 3'!I32</f>
        <v>SCORE</v>
      </c>
      <c r="K184" s="27"/>
    </row>
    <row r="185" spans="1:11" ht="30" customHeight="1" x14ac:dyDescent="0.2">
      <c r="A185" s="26"/>
      <c r="B185" s="13" t="str">
        <f>'Beoordelaar 4'!$A$1</f>
        <v>Beoordelaar 4 – Medewerker backoffice bedrijfsopleidingen / key user CRM</v>
      </c>
      <c r="D185" s="14" t="str">
        <f>'Beoordelaar 4'!C32</f>
        <v>SCORE</v>
      </c>
      <c r="E185" s="27"/>
      <c r="G185" s="14" t="str">
        <f>'Beoordelaar 4'!F32</f>
        <v>SCORE</v>
      </c>
      <c r="H185" s="27"/>
      <c r="J185" s="14" t="str">
        <f>'Beoordelaar 4'!I32</f>
        <v>SCORE</v>
      </c>
      <c r="K185" s="27"/>
    </row>
    <row r="186" spans="1:11" ht="30" customHeight="1" x14ac:dyDescent="0.2">
      <c r="A186" s="26"/>
      <c r="B186" s="13" t="str">
        <f>'Beoordelaar 5'!$A$1</f>
        <v>Beoordelaar 5 – Programmamanager LLO</v>
      </c>
      <c r="D186" s="14" t="str">
        <f>'Beoordelaar 5'!C32</f>
        <v>SCORE</v>
      </c>
      <c r="E186" s="27"/>
      <c r="G186" s="14" t="str">
        <f>'Beoordelaar 5'!F32</f>
        <v>SCORE</v>
      </c>
      <c r="H186" s="27"/>
      <c r="J186" s="14" t="str">
        <f>'Beoordelaar 5'!I32</f>
        <v>SCORE</v>
      </c>
      <c r="K186" s="27"/>
    </row>
    <row r="187" spans="1:11" ht="30" customHeight="1" x14ac:dyDescent="0.2">
      <c r="A187" s="26"/>
      <c r="B187" s="13" t="str">
        <f>'Beoordelaar 6'!$A$1</f>
        <v>Beoordelaar 6 – Functioneel beheerder</v>
      </c>
      <c r="D187" s="14" t="str">
        <f>'Beoordelaar 6'!C32</f>
        <v>SCORE</v>
      </c>
      <c r="E187" s="27"/>
      <c r="G187" s="14" t="str">
        <f>'Beoordelaar 6'!F32</f>
        <v>SCORE</v>
      </c>
      <c r="H187" s="27"/>
      <c r="J187" s="14" t="str">
        <f>'Beoordelaar 6'!I32</f>
        <v>SCORE</v>
      </c>
      <c r="K187" s="27"/>
    </row>
    <row r="188" spans="1:11" ht="30" customHeight="1" x14ac:dyDescent="0.2">
      <c r="A188" s="26"/>
      <c r="B188" s="13" t="str">
        <f>'Beoordelaar 7'!$A$1</f>
        <v>Beoordelaar 7 – Key user CRM Marketing en communicatie</v>
      </c>
      <c r="D188" s="14" t="str">
        <f>'Beoordelaar 7'!C32</f>
        <v>SCORE</v>
      </c>
      <c r="E188" s="27"/>
      <c r="G188" s="14" t="str">
        <f>'Beoordelaar 7'!F32</f>
        <v>SCORE</v>
      </c>
      <c r="H188" s="27"/>
      <c r="J188" s="14" t="str">
        <f>'Beoordelaar 7'!I32</f>
        <v>SCORE</v>
      </c>
      <c r="K188" s="27"/>
    </row>
    <row r="189" spans="1:11" ht="30" customHeight="1" x14ac:dyDescent="0.2">
      <c r="A189" s="26"/>
      <c r="B189" s="13" t="str">
        <f>'Beoordelaar 8'!$A$1</f>
        <v>Beoordelaar 8 – User CRM Marketing en communicatie</v>
      </c>
      <c r="D189" s="14" t="str">
        <f>'Beoordelaar 8'!C32</f>
        <v>SCORE</v>
      </c>
      <c r="E189" s="27"/>
      <c r="G189" s="14" t="str">
        <f>'Beoordelaar 8'!F32</f>
        <v>SCORE</v>
      </c>
      <c r="H189" s="27"/>
      <c r="J189" s="14" t="str">
        <f>'Beoordelaar 8'!I32</f>
        <v>SCORE</v>
      </c>
      <c r="K189" s="27"/>
    </row>
    <row r="190" spans="1:11" ht="30" customHeight="1" x14ac:dyDescent="0.2">
      <c r="A190" s="26"/>
      <c r="B190" s="13" t="str">
        <f>'Beoordelaar 9'!$A$1</f>
        <v>Beoordelaar 9 – Informatiemanager IV&amp;ICT</v>
      </c>
      <c r="D190" s="14" t="str">
        <f>'Beoordelaar 9'!C32</f>
        <v>SCORE</v>
      </c>
      <c r="E190" s="27"/>
      <c r="G190" s="14" t="str">
        <f>'Beoordelaar 9'!F32</f>
        <v>SCORE</v>
      </c>
      <c r="H190" s="27"/>
      <c r="J190" s="14" t="str">
        <f>'Beoordelaar 9'!I32</f>
        <v>SCORE</v>
      </c>
      <c r="K190" s="27"/>
    </row>
    <row r="191" spans="1:11" ht="30" customHeight="1" x14ac:dyDescent="0.2">
      <c r="A191" s="26"/>
      <c r="B191" s="13" t="str">
        <f>'Beoordelaar 10'!$A$1</f>
        <v>Beoordelaar 10 – Directeur Onderwijs &amp; Organisatie-ontwikkeling</v>
      </c>
      <c r="D191" s="14" t="str">
        <f>'Beoordelaar 10'!C32</f>
        <v>SCORE</v>
      </c>
      <c r="E191" s="27"/>
      <c r="G191" s="14" t="str">
        <f>'Beoordelaar 10'!F32</f>
        <v>SCORE</v>
      </c>
      <c r="H191" s="27"/>
      <c r="J191" s="14" t="str">
        <f>'Beoordelaar 10'!I32</f>
        <v>SCORE</v>
      </c>
      <c r="K191" s="27"/>
    </row>
    <row r="192" spans="1:11" ht="30" customHeight="1" x14ac:dyDescent="0.2">
      <c r="A192" s="21" t="s">
        <v>56</v>
      </c>
      <c r="B192" s="21"/>
      <c r="D192" s="15" t="s">
        <v>1</v>
      </c>
      <c r="E192" s="27"/>
      <c r="G192" s="15" t="s">
        <v>1</v>
      </c>
      <c r="H192" s="27"/>
      <c r="J192" s="15" t="s">
        <v>1</v>
      </c>
      <c r="K192" s="27"/>
    </row>
    <row r="193" spans="1:11" ht="30" customHeight="1" x14ac:dyDescent="0.2">
      <c r="A193" s="21" t="s">
        <v>57</v>
      </c>
      <c r="B193" s="21"/>
      <c r="D193" s="16" t="str">
        <f>IF(D192="Uitmuntend","€ 5.312,50",IF(D192="Goed","€ 4.250",IF(D192="Voldoende","€ 0",IF(D192="Matig","- € 5.312,50",IF(D192="Onvoldoende","-€ 21.250"," ")))))</f>
        <v xml:space="preserve"> </v>
      </c>
      <c r="E193" s="27"/>
      <c r="G193" s="16" t="str">
        <f>IF(G192="Uitmuntend","€ 5.312,50",IF(G192="Goed","€ 4.250",IF(G192="Voldoende","€ 0",IF(G192="Matig","- € 5.312,50",IF(G192="Onvoldoende","-€ 21.250"," ")))))</f>
        <v xml:space="preserve"> </v>
      </c>
      <c r="H193" s="27"/>
      <c r="J193" s="16" t="str">
        <f>IF(J192="Uitmuntend","€ 5.312,50",IF(J192="Goed","€ 4.250",IF(J192="Voldoende","€ 0",IF(J192="Matig","- € 5.312,50",IF(J192="Onvoldoende","-€ 21.250"," ")))))</f>
        <v xml:space="preserve"> </v>
      </c>
      <c r="K193" s="27"/>
    </row>
    <row r="195" spans="1:11" ht="30" customHeight="1" x14ac:dyDescent="0.2">
      <c r="A195" s="26" t="str">
        <f>'OPEN VRAGEN'!A36</f>
        <v>Vraag 4.3: Ondersteuning na oplevering</v>
      </c>
      <c r="B195" s="13" t="str">
        <f>'Beoordelaar 1'!$A$1</f>
        <v>Beoordelaar 1 – Projectleider</v>
      </c>
      <c r="D195" s="14" t="str">
        <f>'Beoordelaar 1'!C34</f>
        <v>SCORE</v>
      </c>
      <c r="E195" s="27" t="s">
        <v>41</v>
      </c>
      <c r="G195" s="14" t="str">
        <f>'Beoordelaar 1'!F34</f>
        <v>SCORE</v>
      </c>
      <c r="H195" s="27" t="s">
        <v>41</v>
      </c>
      <c r="J195" s="14" t="str">
        <f>'Beoordelaar 1'!I34</f>
        <v>SCORE</v>
      </c>
      <c r="K195" s="27" t="s">
        <v>41</v>
      </c>
    </row>
    <row r="196" spans="1:11" ht="30" customHeight="1" x14ac:dyDescent="0.2">
      <c r="A196" s="26"/>
      <c r="B196" s="13" t="str">
        <f>'Beoordelaar 2'!$A$1</f>
        <v>Beoordelaar 2 – Materiedeskundige LLO, extern IV&amp;ICT</v>
      </c>
      <c r="D196" s="14" t="str">
        <f>'Beoordelaar 2'!C34</f>
        <v>SCORE</v>
      </c>
      <c r="E196" s="27"/>
      <c r="G196" s="14" t="str">
        <f>'Beoordelaar 2'!F34</f>
        <v>SCORE</v>
      </c>
      <c r="H196" s="27"/>
      <c r="J196" s="14" t="str">
        <f>'Beoordelaar 2'!I34</f>
        <v>SCORE</v>
      </c>
      <c r="K196" s="27"/>
    </row>
    <row r="197" spans="1:11" ht="30" customHeight="1" x14ac:dyDescent="0.2">
      <c r="A197" s="26"/>
      <c r="B197" s="13" t="str">
        <f>'Beoordelaar 3'!$A$1</f>
        <v>Beoordelaar 3 – Accountmanager bedrijfsopleidingen LLO, user CRM</v>
      </c>
      <c r="D197" s="14" t="str">
        <f>'Beoordelaar 3'!C34</f>
        <v>SCORE</v>
      </c>
      <c r="E197" s="27"/>
      <c r="G197" s="14" t="str">
        <f>'Beoordelaar 3'!F34</f>
        <v>SCORE</v>
      </c>
      <c r="H197" s="27"/>
      <c r="J197" s="14" t="str">
        <f>'Beoordelaar 3'!I34</f>
        <v>SCORE</v>
      </c>
      <c r="K197" s="27"/>
    </row>
    <row r="198" spans="1:11" ht="30" customHeight="1" x14ac:dyDescent="0.2">
      <c r="A198" s="26"/>
      <c r="B198" s="13" t="str">
        <f>'Beoordelaar 4'!$A$1</f>
        <v>Beoordelaar 4 – Medewerker backoffice bedrijfsopleidingen / key user CRM</v>
      </c>
      <c r="D198" s="14" t="str">
        <f>'Beoordelaar 4'!C34</f>
        <v>SCORE</v>
      </c>
      <c r="E198" s="27"/>
      <c r="G198" s="14" t="str">
        <f>'Beoordelaar 4'!F34</f>
        <v>SCORE</v>
      </c>
      <c r="H198" s="27"/>
      <c r="J198" s="14" t="str">
        <f>'Beoordelaar 4'!I34</f>
        <v>SCORE</v>
      </c>
      <c r="K198" s="27"/>
    </row>
    <row r="199" spans="1:11" ht="30" customHeight="1" x14ac:dyDescent="0.2">
      <c r="A199" s="26"/>
      <c r="B199" s="13" t="str">
        <f>'Beoordelaar 5'!$A$1</f>
        <v>Beoordelaar 5 – Programmamanager LLO</v>
      </c>
      <c r="D199" s="14" t="str">
        <f>'Beoordelaar 5'!C34</f>
        <v>SCORE</v>
      </c>
      <c r="E199" s="27"/>
      <c r="G199" s="14" t="str">
        <f>'Beoordelaar 5'!F34</f>
        <v>SCORE</v>
      </c>
      <c r="H199" s="27"/>
      <c r="J199" s="14" t="str">
        <f>'Beoordelaar 5'!I34</f>
        <v>SCORE</v>
      </c>
      <c r="K199" s="27"/>
    </row>
    <row r="200" spans="1:11" ht="30" customHeight="1" x14ac:dyDescent="0.2">
      <c r="A200" s="26"/>
      <c r="B200" s="13" t="str">
        <f>'Beoordelaar 6'!$A$1</f>
        <v>Beoordelaar 6 – Functioneel beheerder</v>
      </c>
      <c r="D200" s="14" t="str">
        <f>'Beoordelaar 6'!C34</f>
        <v>SCORE</v>
      </c>
      <c r="E200" s="27"/>
      <c r="G200" s="14" t="str">
        <f>'Beoordelaar 6'!F34</f>
        <v>SCORE</v>
      </c>
      <c r="H200" s="27"/>
      <c r="J200" s="14" t="str">
        <f>'Beoordelaar 6'!I34</f>
        <v>SCORE</v>
      </c>
      <c r="K200" s="27"/>
    </row>
    <row r="201" spans="1:11" ht="30" customHeight="1" x14ac:dyDescent="0.2">
      <c r="A201" s="26"/>
      <c r="B201" s="13" t="str">
        <f>'Beoordelaar 7'!$A$1</f>
        <v>Beoordelaar 7 – Key user CRM Marketing en communicatie</v>
      </c>
      <c r="D201" s="14" t="str">
        <f>'Beoordelaar 7'!C34</f>
        <v>SCORE</v>
      </c>
      <c r="E201" s="27"/>
      <c r="G201" s="14" t="str">
        <f>'Beoordelaar 7'!F34</f>
        <v>SCORE</v>
      </c>
      <c r="H201" s="27"/>
      <c r="J201" s="14" t="str">
        <f>'Beoordelaar 7'!I34</f>
        <v>SCORE</v>
      </c>
      <c r="K201" s="27"/>
    </row>
    <row r="202" spans="1:11" ht="30" customHeight="1" x14ac:dyDescent="0.2">
      <c r="A202" s="26"/>
      <c r="B202" s="13" t="str">
        <f>'Beoordelaar 8'!$A$1</f>
        <v>Beoordelaar 8 – User CRM Marketing en communicatie</v>
      </c>
      <c r="D202" s="14" t="str">
        <f>'Beoordelaar 8'!C34</f>
        <v>SCORE</v>
      </c>
      <c r="E202" s="27"/>
      <c r="G202" s="14" t="str">
        <f>'Beoordelaar 8'!F34</f>
        <v>SCORE</v>
      </c>
      <c r="H202" s="27"/>
      <c r="J202" s="14" t="str">
        <f>'Beoordelaar 8'!I34</f>
        <v>SCORE</v>
      </c>
      <c r="K202" s="27"/>
    </row>
    <row r="203" spans="1:11" ht="30" customHeight="1" x14ac:dyDescent="0.2">
      <c r="A203" s="26"/>
      <c r="B203" s="13" t="str">
        <f>'Beoordelaar 9'!$A$1</f>
        <v>Beoordelaar 9 – Informatiemanager IV&amp;ICT</v>
      </c>
      <c r="D203" s="14" t="str">
        <f>'Beoordelaar 9'!C34</f>
        <v>SCORE</v>
      </c>
      <c r="E203" s="27"/>
      <c r="G203" s="14" t="str">
        <f>'Beoordelaar 9'!F34</f>
        <v>SCORE</v>
      </c>
      <c r="H203" s="27"/>
      <c r="J203" s="14" t="str">
        <f>'Beoordelaar 9'!I34</f>
        <v>SCORE</v>
      </c>
      <c r="K203" s="27"/>
    </row>
    <row r="204" spans="1:11" ht="30" customHeight="1" x14ac:dyDescent="0.2">
      <c r="A204" s="26"/>
      <c r="B204" s="13" t="str">
        <f>'Beoordelaar 10'!$A$1</f>
        <v>Beoordelaar 10 – Directeur Onderwijs &amp; Organisatie-ontwikkeling</v>
      </c>
      <c r="D204" s="14" t="str">
        <f>'Beoordelaar 10'!C34</f>
        <v>SCORE</v>
      </c>
      <c r="E204" s="27"/>
      <c r="G204" s="14" t="str">
        <f>'Beoordelaar 10'!F34</f>
        <v>SCORE</v>
      </c>
      <c r="H204" s="27"/>
      <c r="J204" s="14" t="str">
        <f>'Beoordelaar 10'!I34</f>
        <v>SCORE</v>
      </c>
      <c r="K204" s="27"/>
    </row>
    <row r="205" spans="1:11" ht="30" customHeight="1" x14ac:dyDescent="0.2">
      <c r="A205" s="21" t="s">
        <v>56</v>
      </c>
      <c r="B205" s="21"/>
      <c r="D205" s="15" t="s">
        <v>1</v>
      </c>
      <c r="E205" s="27"/>
      <c r="G205" s="15" t="s">
        <v>1</v>
      </c>
      <c r="H205" s="27"/>
      <c r="J205" s="15" t="s">
        <v>1</v>
      </c>
      <c r="K205" s="27"/>
    </row>
    <row r="206" spans="1:11" ht="30" customHeight="1" x14ac:dyDescent="0.2">
      <c r="A206" s="21" t="s">
        <v>57</v>
      </c>
      <c r="B206" s="21"/>
      <c r="D206" s="16" t="str">
        <f>IF(D205="Uitmuntend","€ 5.312,50",IF(D205="Goed","€ 4.250",IF(D205="Voldoende","€ 0",IF(D205="Matig","- € 5.312,50",IF(D205="Onvoldoende","-€ 21.250"," ")))))</f>
        <v xml:space="preserve"> </v>
      </c>
      <c r="E206" s="27"/>
      <c r="G206" s="16" t="str">
        <f>IF(G205="Uitmuntend","€ 5.312,50",IF(G205="Goed","€ 4.250",IF(G205="Voldoende","€ 0",IF(G205="Matig","- € 5.312,50",IF(G205="Onvoldoende","-€ 21.250"," ")))))</f>
        <v xml:space="preserve"> </v>
      </c>
      <c r="H206" s="27"/>
      <c r="J206" s="16" t="str">
        <f>IF(J205="Uitmuntend","€ 5.312,50",IF(J205="Goed","€ 4.250",IF(J205="Voldoende","€ 0",IF(J205="Matig","- € 5.312,50",IF(J205="Onvoldoende","-€ 21.250"," ")))))</f>
        <v xml:space="preserve"> </v>
      </c>
      <c r="K206" s="27"/>
    </row>
    <row r="208" spans="1:11" ht="30" customHeight="1" x14ac:dyDescent="0.2">
      <c r="A208" s="26" t="str">
        <f>'OPEN VRAGEN'!A38</f>
        <v>Vraag 4.4: Kennisontwikkeling en kennisdeling</v>
      </c>
      <c r="B208" s="13" t="str">
        <f>'Beoordelaar 1'!$A$1</f>
        <v>Beoordelaar 1 – Projectleider</v>
      </c>
      <c r="D208" s="14" t="str">
        <f>'Beoordelaar 1'!C36</f>
        <v>SCORE</v>
      </c>
      <c r="E208" s="27" t="s">
        <v>41</v>
      </c>
      <c r="G208" s="14" t="str">
        <f>'Beoordelaar 1'!F36</f>
        <v>SCORE</v>
      </c>
      <c r="H208" s="27" t="s">
        <v>41</v>
      </c>
      <c r="J208" s="14" t="str">
        <f>'Beoordelaar 1'!I36</f>
        <v>SCORE</v>
      </c>
      <c r="K208" s="27" t="s">
        <v>41</v>
      </c>
    </row>
    <row r="209" spans="1:11" ht="30" customHeight="1" x14ac:dyDescent="0.2">
      <c r="A209" s="26"/>
      <c r="B209" s="13" t="str">
        <f>'Beoordelaar 2'!$A$1</f>
        <v>Beoordelaar 2 – Materiedeskundige LLO, extern IV&amp;ICT</v>
      </c>
      <c r="D209" s="14" t="str">
        <f>'Beoordelaar 2'!C36</f>
        <v>SCORE</v>
      </c>
      <c r="E209" s="27"/>
      <c r="G209" s="14" t="str">
        <f>'Beoordelaar 2'!F36</f>
        <v>SCORE</v>
      </c>
      <c r="H209" s="27"/>
      <c r="J209" s="14" t="str">
        <f>'Beoordelaar 2'!I36</f>
        <v>SCORE</v>
      </c>
      <c r="K209" s="27"/>
    </row>
    <row r="210" spans="1:11" ht="30" customHeight="1" x14ac:dyDescent="0.2">
      <c r="A210" s="26"/>
      <c r="B210" s="13" t="str">
        <f>'Beoordelaar 3'!$A$1</f>
        <v>Beoordelaar 3 – Accountmanager bedrijfsopleidingen LLO, user CRM</v>
      </c>
      <c r="D210" s="14" t="str">
        <f>'Beoordelaar 3'!C36</f>
        <v>SCORE</v>
      </c>
      <c r="E210" s="27"/>
      <c r="G210" s="14" t="str">
        <f>'Beoordelaar 3'!F36</f>
        <v>SCORE</v>
      </c>
      <c r="H210" s="27"/>
      <c r="J210" s="14" t="str">
        <f>'Beoordelaar 3'!I36</f>
        <v>SCORE</v>
      </c>
      <c r="K210" s="27"/>
    </row>
    <row r="211" spans="1:11" ht="30" customHeight="1" x14ac:dyDescent="0.2">
      <c r="A211" s="26"/>
      <c r="B211" s="13" t="str">
        <f>'Beoordelaar 4'!$A$1</f>
        <v>Beoordelaar 4 – Medewerker backoffice bedrijfsopleidingen / key user CRM</v>
      </c>
      <c r="D211" s="14" t="str">
        <f>'Beoordelaar 4'!C36</f>
        <v>SCORE</v>
      </c>
      <c r="E211" s="27"/>
      <c r="G211" s="14" t="str">
        <f>'Beoordelaar 4'!F36</f>
        <v>SCORE</v>
      </c>
      <c r="H211" s="27"/>
      <c r="J211" s="14" t="str">
        <f>'Beoordelaar 4'!I36</f>
        <v>SCORE</v>
      </c>
      <c r="K211" s="27"/>
    </row>
    <row r="212" spans="1:11" ht="30" customHeight="1" x14ac:dyDescent="0.2">
      <c r="A212" s="26"/>
      <c r="B212" s="13" t="str">
        <f>'Beoordelaar 5'!$A$1</f>
        <v>Beoordelaar 5 – Programmamanager LLO</v>
      </c>
      <c r="D212" s="14" t="str">
        <f>'Beoordelaar 5'!C36</f>
        <v>SCORE</v>
      </c>
      <c r="E212" s="27"/>
      <c r="G212" s="14" t="str">
        <f>'Beoordelaar 5'!F36</f>
        <v>SCORE</v>
      </c>
      <c r="H212" s="27"/>
      <c r="J212" s="14" t="str">
        <f>'Beoordelaar 5'!I36</f>
        <v>SCORE</v>
      </c>
      <c r="K212" s="27"/>
    </row>
    <row r="213" spans="1:11" ht="30" customHeight="1" x14ac:dyDescent="0.2">
      <c r="A213" s="26"/>
      <c r="B213" s="13" t="str">
        <f>'Beoordelaar 6'!$A$1</f>
        <v>Beoordelaar 6 – Functioneel beheerder</v>
      </c>
      <c r="D213" s="14" t="str">
        <f>'Beoordelaar 6'!C36</f>
        <v>SCORE</v>
      </c>
      <c r="E213" s="27"/>
      <c r="G213" s="14" t="str">
        <f>'Beoordelaar 6'!F36</f>
        <v>SCORE</v>
      </c>
      <c r="H213" s="27"/>
      <c r="J213" s="14" t="str">
        <f>'Beoordelaar 6'!I36</f>
        <v>SCORE</v>
      </c>
      <c r="K213" s="27"/>
    </row>
    <row r="214" spans="1:11" ht="30" customHeight="1" x14ac:dyDescent="0.2">
      <c r="A214" s="26"/>
      <c r="B214" s="13" t="str">
        <f>'Beoordelaar 7'!$A$1</f>
        <v>Beoordelaar 7 – Key user CRM Marketing en communicatie</v>
      </c>
      <c r="D214" s="14" t="str">
        <f>'Beoordelaar 7'!C36</f>
        <v>SCORE</v>
      </c>
      <c r="E214" s="27"/>
      <c r="G214" s="14" t="str">
        <f>'Beoordelaar 7'!F36</f>
        <v>SCORE</v>
      </c>
      <c r="H214" s="27"/>
      <c r="J214" s="14" t="str">
        <f>'Beoordelaar 7'!I36</f>
        <v>SCORE</v>
      </c>
      <c r="K214" s="27"/>
    </row>
    <row r="215" spans="1:11" ht="30" customHeight="1" x14ac:dyDescent="0.2">
      <c r="A215" s="26"/>
      <c r="B215" s="13" t="str">
        <f>'Beoordelaar 8'!$A$1</f>
        <v>Beoordelaar 8 – User CRM Marketing en communicatie</v>
      </c>
      <c r="D215" s="14" t="str">
        <f>'Beoordelaar 8'!C36</f>
        <v>SCORE</v>
      </c>
      <c r="E215" s="27"/>
      <c r="G215" s="14" t="str">
        <f>'Beoordelaar 8'!F36</f>
        <v>SCORE</v>
      </c>
      <c r="H215" s="27"/>
      <c r="J215" s="14" t="str">
        <f>'Beoordelaar 8'!I36</f>
        <v>SCORE</v>
      </c>
      <c r="K215" s="27"/>
    </row>
    <row r="216" spans="1:11" ht="30" customHeight="1" x14ac:dyDescent="0.2">
      <c r="A216" s="26"/>
      <c r="B216" s="13" t="str">
        <f>'Beoordelaar 9'!$A$1</f>
        <v>Beoordelaar 9 – Informatiemanager IV&amp;ICT</v>
      </c>
      <c r="D216" s="14" t="str">
        <f>'Beoordelaar 9'!C36</f>
        <v>SCORE</v>
      </c>
      <c r="E216" s="27"/>
      <c r="G216" s="14" t="str">
        <f>'Beoordelaar 9'!F36</f>
        <v>SCORE</v>
      </c>
      <c r="H216" s="27"/>
      <c r="J216" s="14" t="str">
        <f>'Beoordelaar 9'!I36</f>
        <v>SCORE</v>
      </c>
      <c r="K216" s="27"/>
    </row>
    <row r="217" spans="1:11" ht="30" customHeight="1" x14ac:dyDescent="0.2">
      <c r="A217" s="26"/>
      <c r="B217" s="13" t="str">
        <f>'Beoordelaar 10'!$A$1</f>
        <v>Beoordelaar 10 – Directeur Onderwijs &amp; Organisatie-ontwikkeling</v>
      </c>
      <c r="D217" s="14" t="str">
        <f>'Beoordelaar 10'!C36</f>
        <v>SCORE</v>
      </c>
      <c r="E217" s="27"/>
      <c r="G217" s="14" t="str">
        <f>'Beoordelaar 10'!F36</f>
        <v>SCORE</v>
      </c>
      <c r="H217" s="27"/>
      <c r="J217" s="14" t="str">
        <f>'Beoordelaar 10'!I36</f>
        <v>SCORE</v>
      </c>
      <c r="K217" s="27"/>
    </row>
    <row r="218" spans="1:11" ht="30" customHeight="1" x14ac:dyDescent="0.2">
      <c r="A218" s="21" t="s">
        <v>56</v>
      </c>
      <c r="B218" s="21"/>
      <c r="D218" s="15" t="s">
        <v>1</v>
      </c>
      <c r="E218" s="27"/>
      <c r="G218" s="15" t="s">
        <v>1</v>
      </c>
      <c r="H218" s="27"/>
      <c r="J218" s="15" t="s">
        <v>1</v>
      </c>
      <c r="K218" s="27"/>
    </row>
    <row r="219" spans="1:11" ht="30" customHeight="1" x14ac:dyDescent="0.2">
      <c r="A219" s="21" t="s">
        <v>57</v>
      </c>
      <c r="B219" s="21"/>
      <c r="D219" s="16" t="str">
        <f>IF(D218="Uitmuntend","€ 5.312,50",IF(D218="Goed","€ 4.250",IF(D218="Voldoende","€ 0",IF(D218="Matig","- € 5.312,50",IF(D218="Onvoldoende","-€ 21.250"," ")))))</f>
        <v xml:space="preserve"> </v>
      </c>
      <c r="E219" s="27"/>
      <c r="G219" s="16" t="str">
        <f>IF(G218="Uitmuntend","€ 5.312,50",IF(G218="Goed","€ 4.250",IF(G218="Voldoende","€ 0",IF(G218="Matig","- € 5.312,50",IF(G218="Onvoldoende","-€ 21.250"," ")))))</f>
        <v xml:space="preserve"> </v>
      </c>
      <c r="H219" s="27"/>
      <c r="J219" s="16" t="str">
        <f>IF(J218="Uitmuntend","€ 5.312,50",IF(J218="Goed","€ 4.250",IF(J218="Voldoende","€ 0",IF(J218="Matig","- € 5.312,50",IF(J218="Onvoldoende","-€ 21.250"," ")))))</f>
        <v xml:space="preserve"> </v>
      </c>
      <c r="K219" s="27"/>
    </row>
    <row r="221" spans="1:11" ht="30" customHeight="1" x14ac:dyDescent="0.2">
      <c r="A221" s="21" t="s">
        <v>61</v>
      </c>
      <c r="B221" s="21"/>
      <c r="D221" s="2" t="e">
        <f>SUM(D180+D193+D206+D219)</f>
        <v>#VALUE!</v>
      </c>
      <c r="E221" s="17"/>
      <c r="G221" s="2" t="e">
        <f>SUM(G180+G193+G206+G219)</f>
        <v>#VALUE!</v>
      </c>
      <c r="H221" s="17"/>
      <c r="J221" s="2" t="e">
        <f>SUM(J180+J193+J206+J219)</f>
        <v>#VALUE!</v>
      </c>
      <c r="K221" s="17"/>
    </row>
    <row r="223" spans="1:11" ht="27.75" customHeight="1" x14ac:dyDescent="0.2">
      <c r="A223" s="28" t="str">
        <f>'OPEN VRAGEN'!A40</f>
        <v>Gunningscriterium 5: Strategisch partnerschap</v>
      </c>
      <c r="B223" s="28"/>
      <c r="C223" s="28"/>
      <c r="D223" s="28"/>
      <c r="E223" s="28"/>
      <c r="F223" s="28"/>
      <c r="G223" s="28"/>
      <c r="H223" s="28"/>
      <c r="I223" s="28"/>
      <c r="J223" s="28"/>
      <c r="K223" s="28"/>
    </row>
    <row r="224" spans="1:11" ht="30" customHeight="1" x14ac:dyDescent="0.2">
      <c r="A224" s="26" t="str">
        <f>'OPEN VRAGEN'!A41</f>
        <v>Vraag 5.1: Rol als strategisch partner</v>
      </c>
      <c r="B224" s="13" t="str">
        <f>'Beoordelaar 1'!$A$1</f>
        <v>Beoordelaar 1 – Projectleider</v>
      </c>
      <c r="D224" s="14" t="str">
        <f>'Beoordelaar 1'!C39</f>
        <v>SCORE</v>
      </c>
      <c r="E224" s="27" t="s">
        <v>41</v>
      </c>
      <c r="G224" s="14" t="str">
        <f>'Beoordelaar 1'!F39</f>
        <v>SCORE</v>
      </c>
      <c r="H224" s="27" t="s">
        <v>41</v>
      </c>
      <c r="J224" s="14" t="str">
        <f>'Beoordelaar 1'!I39</f>
        <v>SCORE</v>
      </c>
      <c r="K224" s="27" t="s">
        <v>41</v>
      </c>
    </row>
    <row r="225" spans="1:11" ht="30" customHeight="1" x14ac:dyDescent="0.2">
      <c r="A225" s="26"/>
      <c r="B225" s="13" t="str">
        <f>'Beoordelaar 2'!$A$1</f>
        <v>Beoordelaar 2 – Materiedeskundige LLO, extern IV&amp;ICT</v>
      </c>
      <c r="D225" s="14" t="str">
        <f>'Beoordelaar 2'!C39</f>
        <v>SCORE</v>
      </c>
      <c r="E225" s="27"/>
      <c r="G225" s="14" t="str">
        <f>'Beoordelaar 2'!F39</f>
        <v>SCORE</v>
      </c>
      <c r="H225" s="27"/>
      <c r="J225" s="14" t="str">
        <f>'Beoordelaar 2'!I39</f>
        <v>SCORE</v>
      </c>
      <c r="K225" s="27"/>
    </row>
    <row r="226" spans="1:11" ht="30" customHeight="1" x14ac:dyDescent="0.2">
      <c r="A226" s="26"/>
      <c r="B226" s="13" t="str">
        <f>'Beoordelaar 3'!$A$1</f>
        <v>Beoordelaar 3 – Accountmanager bedrijfsopleidingen LLO, user CRM</v>
      </c>
      <c r="D226" s="14" t="str">
        <f>'Beoordelaar 3'!C39</f>
        <v>SCORE</v>
      </c>
      <c r="E226" s="27"/>
      <c r="G226" s="14" t="str">
        <f>'Beoordelaar 3'!F39</f>
        <v>SCORE</v>
      </c>
      <c r="H226" s="27"/>
      <c r="J226" s="14" t="str">
        <f>'Beoordelaar 3'!I39</f>
        <v>SCORE</v>
      </c>
      <c r="K226" s="27"/>
    </row>
    <row r="227" spans="1:11" ht="30" customHeight="1" x14ac:dyDescent="0.2">
      <c r="A227" s="26"/>
      <c r="B227" s="13" t="str">
        <f>'Beoordelaar 4'!$A$1</f>
        <v>Beoordelaar 4 – Medewerker backoffice bedrijfsopleidingen / key user CRM</v>
      </c>
      <c r="D227" s="14" t="str">
        <f>'Beoordelaar 4'!C39</f>
        <v>SCORE</v>
      </c>
      <c r="E227" s="27"/>
      <c r="G227" s="14" t="str">
        <f>'Beoordelaar 4'!F39</f>
        <v>SCORE</v>
      </c>
      <c r="H227" s="27"/>
      <c r="J227" s="14" t="str">
        <f>'Beoordelaar 4'!I39</f>
        <v>SCORE</v>
      </c>
      <c r="K227" s="27"/>
    </row>
    <row r="228" spans="1:11" ht="30" customHeight="1" x14ac:dyDescent="0.2">
      <c r="A228" s="26"/>
      <c r="B228" s="13" t="str">
        <f>'Beoordelaar 5'!$A$1</f>
        <v>Beoordelaar 5 – Programmamanager LLO</v>
      </c>
      <c r="D228" s="14" t="str">
        <f>'Beoordelaar 5'!C39</f>
        <v>SCORE</v>
      </c>
      <c r="E228" s="27"/>
      <c r="G228" s="14" t="str">
        <f>'Beoordelaar 5'!F39</f>
        <v>SCORE</v>
      </c>
      <c r="H228" s="27"/>
      <c r="J228" s="14" t="str">
        <f>'Beoordelaar 5'!I39</f>
        <v>SCORE</v>
      </c>
      <c r="K228" s="27"/>
    </row>
    <row r="229" spans="1:11" ht="30" customHeight="1" x14ac:dyDescent="0.2">
      <c r="A229" s="26"/>
      <c r="B229" s="13" t="str">
        <f>'Beoordelaar 6'!$A$1</f>
        <v>Beoordelaar 6 – Functioneel beheerder</v>
      </c>
      <c r="D229" s="14" t="str">
        <f>'Beoordelaar 6'!C39</f>
        <v>SCORE</v>
      </c>
      <c r="E229" s="27"/>
      <c r="G229" s="14" t="str">
        <f>'Beoordelaar 6'!F39</f>
        <v>SCORE</v>
      </c>
      <c r="H229" s="27"/>
      <c r="J229" s="14" t="str">
        <f>'Beoordelaar 6'!I39</f>
        <v>SCORE</v>
      </c>
      <c r="K229" s="27"/>
    </row>
    <row r="230" spans="1:11" ht="30" customHeight="1" x14ac:dyDescent="0.2">
      <c r="A230" s="26"/>
      <c r="B230" s="13" t="str">
        <f>'Beoordelaar 7'!$A$1</f>
        <v>Beoordelaar 7 – Key user CRM Marketing en communicatie</v>
      </c>
      <c r="D230" s="14" t="str">
        <f>'Beoordelaar 7'!C39</f>
        <v>SCORE</v>
      </c>
      <c r="E230" s="27"/>
      <c r="G230" s="14" t="str">
        <f>'Beoordelaar 7'!F39</f>
        <v>SCORE</v>
      </c>
      <c r="H230" s="27"/>
      <c r="J230" s="14" t="str">
        <f>'Beoordelaar 7'!I39</f>
        <v>SCORE</v>
      </c>
      <c r="K230" s="27"/>
    </row>
    <row r="231" spans="1:11" ht="30" customHeight="1" x14ac:dyDescent="0.2">
      <c r="A231" s="26"/>
      <c r="B231" s="13" t="str">
        <f>'Beoordelaar 8'!$A$1</f>
        <v>Beoordelaar 8 – User CRM Marketing en communicatie</v>
      </c>
      <c r="D231" s="14" t="str">
        <f>'Beoordelaar 8'!C39</f>
        <v>SCORE</v>
      </c>
      <c r="E231" s="27"/>
      <c r="G231" s="14" t="str">
        <f>'Beoordelaar 8'!F39</f>
        <v>SCORE</v>
      </c>
      <c r="H231" s="27"/>
      <c r="J231" s="14" t="str">
        <f>'Beoordelaar 8'!I39</f>
        <v>SCORE</v>
      </c>
      <c r="K231" s="27"/>
    </row>
    <row r="232" spans="1:11" ht="30" customHeight="1" x14ac:dyDescent="0.2">
      <c r="A232" s="26"/>
      <c r="B232" s="13" t="str">
        <f>'Beoordelaar 9'!$A$1</f>
        <v>Beoordelaar 9 – Informatiemanager IV&amp;ICT</v>
      </c>
      <c r="D232" s="14" t="str">
        <f>'Beoordelaar 9'!C39</f>
        <v>SCORE</v>
      </c>
      <c r="E232" s="27"/>
      <c r="G232" s="14" t="str">
        <f>'Beoordelaar 9'!F39</f>
        <v>SCORE</v>
      </c>
      <c r="H232" s="27"/>
      <c r="J232" s="14" t="str">
        <f>'Beoordelaar 9'!I39</f>
        <v>SCORE</v>
      </c>
      <c r="K232" s="27"/>
    </row>
    <row r="233" spans="1:11" ht="30" customHeight="1" x14ac:dyDescent="0.2">
      <c r="A233" s="26"/>
      <c r="B233" s="13" t="str">
        <f>'Beoordelaar 10'!$A$1</f>
        <v>Beoordelaar 10 – Directeur Onderwijs &amp; Organisatie-ontwikkeling</v>
      </c>
      <c r="D233" s="14" t="str">
        <f>'Beoordelaar 10'!C39</f>
        <v>SCORE</v>
      </c>
      <c r="E233" s="27"/>
      <c r="G233" s="14" t="str">
        <f>'Beoordelaar 10'!F39</f>
        <v>SCORE</v>
      </c>
      <c r="H233" s="27"/>
      <c r="J233" s="14" t="str">
        <f>'Beoordelaar 10'!I39</f>
        <v>SCORE</v>
      </c>
      <c r="K233" s="27"/>
    </row>
    <row r="234" spans="1:11" ht="30" customHeight="1" x14ac:dyDescent="0.2">
      <c r="A234" s="21" t="s">
        <v>56</v>
      </c>
      <c r="B234" s="21"/>
      <c r="D234" s="15" t="s">
        <v>1</v>
      </c>
      <c r="E234" s="27"/>
      <c r="G234" s="15" t="s">
        <v>1</v>
      </c>
      <c r="H234" s="27"/>
      <c r="J234" s="15" t="s">
        <v>1</v>
      </c>
      <c r="K234" s="27"/>
    </row>
    <row r="235" spans="1:11" ht="30" customHeight="1" x14ac:dyDescent="0.2">
      <c r="A235" s="21" t="s">
        <v>57</v>
      </c>
      <c r="B235" s="21"/>
      <c r="D235" s="16" t="str">
        <f>IF(D234="Uitmuntend","€ 8.500",IF(D234="Goed","€ 6.800",IF(D234="Voldoende","€ 0",IF(D234="Matig","- € 8.500",IF(D234="Onvoldoende","-€ 34.000"," ")))))</f>
        <v xml:space="preserve"> </v>
      </c>
      <c r="E235" s="27"/>
      <c r="G235" s="16" t="str">
        <f>IF(G234="Uitmuntend","€ 8.500",IF(G234="Goed","€ 6.800",IF(G234="Voldoende","€ 0",IF(G234="Matig","- € 8.500",IF(G234="Onvoldoende","-€ 34.000"," ")))))</f>
        <v xml:space="preserve"> </v>
      </c>
      <c r="H235" s="27"/>
      <c r="J235" s="16" t="str">
        <f>IF(J234="Uitmuntend","€ 8.500",IF(J234="Goed","€ 6.800",IF(J234="Voldoende","€ 0",IF(J234="Matig","- € 8.500",IF(J234="Onvoldoende","-€ 34.000"," ")))))</f>
        <v xml:space="preserve"> </v>
      </c>
      <c r="K235" s="27"/>
    </row>
    <row r="237" spans="1:11" ht="30" customHeight="1" x14ac:dyDescent="0.2">
      <c r="A237" s="21" t="s">
        <v>62</v>
      </c>
      <c r="B237" s="21"/>
      <c r="D237" s="2" t="str">
        <f>D235</f>
        <v xml:space="preserve"> </v>
      </c>
      <c r="E237" s="17"/>
      <c r="G237" s="2" t="str">
        <f>G235</f>
        <v xml:space="preserve"> </v>
      </c>
      <c r="H237" s="17"/>
      <c r="J237" s="2" t="str">
        <f>J235</f>
        <v xml:space="preserve"> </v>
      </c>
      <c r="K237" s="17"/>
    </row>
    <row r="239" spans="1:11" ht="30" customHeight="1" x14ac:dyDescent="0.2">
      <c r="A239" s="22" t="s">
        <v>63</v>
      </c>
      <c r="B239" s="22"/>
      <c r="D239" s="23" t="e">
        <f>D43+D98+D166+D221+D237</f>
        <v>#VALUE!</v>
      </c>
      <c r="E239" s="23"/>
      <c r="G239" s="23" t="e">
        <f>G43+G98+G166+G221+G237</f>
        <v>#VALUE!</v>
      </c>
      <c r="H239" s="23"/>
      <c r="J239" s="23" t="e">
        <f>J43+J98+J166+J221+J237</f>
        <v>#VALUE!</v>
      </c>
      <c r="K239" s="23"/>
    </row>
    <row r="240" spans="1:11" ht="39.75" customHeight="1" x14ac:dyDescent="0.2">
      <c r="D240" s="24" t="s">
        <v>67</v>
      </c>
      <c r="E240" s="24"/>
      <c r="F240" s="24"/>
      <c r="G240" s="24"/>
      <c r="H240" s="24"/>
      <c r="I240" s="24"/>
      <c r="J240" s="24"/>
      <c r="K240" s="24"/>
    </row>
    <row r="242" spans="1:11" ht="30" customHeight="1" x14ac:dyDescent="0.2">
      <c r="A242" s="22" t="s">
        <v>64</v>
      </c>
      <c r="B242" s="22"/>
      <c r="D242" s="25">
        <v>0</v>
      </c>
      <c r="E242" s="25"/>
      <c r="G242" s="25">
        <v>0</v>
      </c>
      <c r="H242" s="25"/>
      <c r="J242" s="25">
        <v>0</v>
      </c>
      <c r="K242" s="25"/>
    </row>
    <row r="244" spans="1:11" ht="30" customHeight="1" x14ac:dyDescent="0.2">
      <c r="A244" s="18" t="s">
        <v>65</v>
      </c>
      <c r="B244" s="18"/>
      <c r="D244" s="19" t="e">
        <f>D242-D239</f>
        <v>#VALUE!</v>
      </c>
      <c r="E244" s="19"/>
      <c r="G244" s="19" t="e">
        <f>G242-G239</f>
        <v>#VALUE!</v>
      </c>
      <c r="H244" s="19"/>
      <c r="J244" s="19" t="e">
        <f>J242-J239</f>
        <v>#VALUE!</v>
      </c>
      <c r="K244" s="19"/>
    </row>
    <row r="245" spans="1:11" ht="15" customHeight="1" x14ac:dyDescent="0.2">
      <c r="A245" s="20" t="s">
        <v>66</v>
      </c>
      <c r="B245" s="20"/>
      <c r="C245" s="20"/>
      <c r="D245" s="20"/>
      <c r="E245" s="20"/>
      <c r="F245" s="20"/>
      <c r="G245" s="20"/>
      <c r="H245" s="20"/>
      <c r="I245" s="20"/>
      <c r="J245" s="20"/>
      <c r="K245" s="20"/>
    </row>
  </sheetData>
  <sheetProtection algorithmName="SHA-512" hashValue="SJNyNMVUG+ML3hIJMq+P4F1yn1+Mkwwl5ZNZRpy2L7TOc4AiMfHMsIwF7Sgnx0gWrRpzqXfdUmMCiJsLthzEWQ==" saltValue="SbYp9y/mYiiYp68p513HTw==" spinCount="100000" sheet="1" objects="1" scenarios="1"/>
  <mergeCells count="131">
    <mergeCell ref="A1:B1"/>
    <mergeCell ref="D1:E1"/>
    <mergeCell ref="G1:H1"/>
    <mergeCell ref="J1:K1"/>
    <mergeCell ref="A2:B2"/>
    <mergeCell ref="A3:K3"/>
    <mergeCell ref="A4:A13"/>
    <mergeCell ref="E4:E15"/>
    <mergeCell ref="H4:H15"/>
    <mergeCell ref="K4:K15"/>
    <mergeCell ref="A14:B14"/>
    <mergeCell ref="A15:B15"/>
    <mergeCell ref="A17:A26"/>
    <mergeCell ref="E17:E28"/>
    <mergeCell ref="H17:H28"/>
    <mergeCell ref="K17:K28"/>
    <mergeCell ref="A27:B27"/>
    <mergeCell ref="A28:B28"/>
    <mergeCell ref="A30:A39"/>
    <mergeCell ref="E30:E41"/>
    <mergeCell ref="H30:H41"/>
    <mergeCell ref="K30:K41"/>
    <mergeCell ref="A40:B40"/>
    <mergeCell ref="A41:B41"/>
    <mergeCell ref="A43:B43"/>
    <mergeCell ref="A45:K45"/>
    <mergeCell ref="A46:A55"/>
    <mergeCell ref="E46:E57"/>
    <mergeCell ref="H46:H57"/>
    <mergeCell ref="K46:K57"/>
    <mergeCell ref="A56:B56"/>
    <mergeCell ref="A57:B57"/>
    <mergeCell ref="A59:A68"/>
    <mergeCell ref="E59:E70"/>
    <mergeCell ref="H59:H70"/>
    <mergeCell ref="K59:K70"/>
    <mergeCell ref="A69:B69"/>
    <mergeCell ref="A70:B70"/>
    <mergeCell ref="A72:A81"/>
    <mergeCell ref="E72:E83"/>
    <mergeCell ref="H72:H83"/>
    <mergeCell ref="K72:K83"/>
    <mergeCell ref="A82:B82"/>
    <mergeCell ref="A83:B83"/>
    <mergeCell ref="A85:A94"/>
    <mergeCell ref="E85:E96"/>
    <mergeCell ref="H85:H96"/>
    <mergeCell ref="K85:K96"/>
    <mergeCell ref="A95:B95"/>
    <mergeCell ref="A96:B96"/>
    <mergeCell ref="A98:B98"/>
    <mergeCell ref="A100:K100"/>
    <mergeCell ref="A101:A110"/>
    <mergeCell ref="E101:E112"/>
    <mergeCell ref="H101:H112"/>
    <mergeCell ref="K101:K112"/>
    <mergeCell ref="A111:B111"/>
    <mergeCell ref="A112:B112"/>
    <mergeCell ref="A114:A123"/>
    <mergeCell ref="E114:E125"/>
    <mergeCell ref="H114:H125"/>
    <mergeCell ref="K114:K125"/>
    <mergeCell ref="A124:B124"/>
    <mergeCell ref="A125:B125"/>
    <mergeCell ref="A127:A136"/>
    <mergeCell ref="E127:E138"/>
    <mergeCell ref="H127:H138"/>
    <mergeCell ref="K127:K138"/>
    <mergeCell ref="A137:B137"/>
    <mergeCell ref="A138:B138"/>
    <mergeCell ref="A140:A149"/>
    <mergeCell ref="E140:E151"/>
    <mergeCell ref="H140:H151"/>
    <mergeCell ref="K140:K151"/>
    <mergeCell ref="A150:B150"/>
    <mergeCell ref="A151:B151"/>
    <mergeCell ref="A153:A162"/>
    <mergeCell ref="E153:E164"/>
    <mergeCell ref="H153:H164"/>
    <mergeCell ref="K153:K164"/>
    <mergeCell ref="A163:B163"/>
    <mergeCell ref="A164:B164"/>
    <mergeCell ref="A166:B166"/>
    <mergeCell ref="A168:K168"/>
    <mergeCell ref="A169:A178"/>
    <mergeCell ref="E169:E180"/>
    <mergeCell ref="H169:H180"/>
    <mergeCell ref="K169:K180"/>
    <mergeCell ref="A179:B179"/>
    <mergeCell ref="A180:B180"/>
    <mergeCell ref="A182:A191"/>
    <mergeCell ref="E182:E193"/>
    <mergeCell ref="H182:H193"/>
    <mergeCell ref="K182:K193"/>
    <mergeCell ref="A192:B192"/>
    <mergeCell ref="A193:B193"/>
    <mergeCell ref="A195:A204"/>
    <mergeCell ref="E195:E206"/>
    <mergeCell ref="H195:H206"/>
    <mergeCell ref="K195:K206"/>
    <mergeCell ref="A205:B205"/>
    <mergeCell ref="A206:B206"/>
    <mergeCell ref="A208:A217"/>
    <mergeCell ref="E208:E219"/>
    <mergeCell ref="H208:H219"/>
    <mergeCell ref="K208:K219"/>
    <mergeCell ref="A218:B218"/>
    <mergeCell ref="A219:B219"/>
    <mergeCell ref="A221:B221"/>
    <mergeCell ref="A223:K223"/>
    <mergeCell ref="A224:A233"/>
    <mergeCell ref="E224:E235"/>
    <mergeCell ref="H224:H235"/>
    <mergeCell ref="K224:K235"/>
    <mergeCell ref="A234:B234"/>
    <mergeCell ref="A235:B235"/>
    <mergeCell ref="A244:B244"/>
    <mergeCell ref="D244:E244"/>
    <mergeCell ref="G244:H244"/>
    <mergeCell ref="J244:K244"/>
    <mergeCell ref="A245:K245"/>
    <mergeCell ref="A237:B237"/>
    <mergeCell ref="A239:B239"/>
    <mergeCell ref="D239:E239"/>
    <mergeCell ref="G239:H239"/>
    <mergeCell ref="J239:K239"/>
    <mergeCell ref="D240:K240"/>
    <mergeCell ref="A242:B242"/>
    <mergeCell ref="D242:E242"/>
    <mergeCell ref="G242:H242"/>
    <mergeCell ref="J242:K242"/>
  </mergeCells>
  <dataValidations count="1">
    <dataValidation type="list" allowBlank="1" sqref="D14 G14 J14 D27 G27 J27 D40 G40 J40 D56 G56 J56 D69 G69 J69 D82 G82 J82 D95 G95 J95 D111 G111 J111 D124 G124 J124 D137 G137 J137 D150 G150 J150 D163 G163 J163 D179 G179 J179 D192 G192 J192 D205 G205 J205 D218 G218 J218 D234 G234 J234" xr:uid="{00000000-0002-0000-0B00-000000000000}">
      <formula1>SCORE</formula1>
      <formula2>0</formula2>
    </dataValidation>
  </dataValidations>
  <pageMargins left="0.75" right="0.75" top="1" bottom="1" header="0.511811023622047" footer="0.5"/>
  <pageSetup paperSize="9" fitToHeight="0" orientation="landscape" horizontalDpi="300" verticalDpi="300"/>
  <headerFooter>
    <oddFooter>&amp;C&amp;8 Bijlage 11 Beoordelingsformulier kwaliteit – TC26MD – concept BiC</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4d4ff2e-cf62-40b0-a5cf-f8c6524922a9" xsi:nil="true"/>
    <lcf76f155ced4ddcb4097134ff3c332f xmlns="cdfd6af9-2027-427e-aee7-f2f3dc2ea94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5" ma:contentTypeDescription="Een nieuw document maken." ma:contentTypeScope="" ma:versionID="06dd729966cf893a1884630120e44643">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b6649b3363e3a538ce7d85e0d367df0a"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89A1FA-840C-4384-A2F2-F71847F990C3}">
  <ds:schemaRefs>
    <ds:schemaRef ds:uri="http://schemas.microsoft.com/sharepoint/v3/contenttype/forms"/>
  </ds:schemaRefs>
</ds:datastoreItem>
</file>

<file path=customXml/itemProps2.xml><?xml version="1.0" encoding="utf-8"?>
<ds:datastoreItem xmlns:ds="http://schemas.openxmlformats.org/officeDocument/2006/customXml" ds:itemID="{B3D44A7D-268F-4BA9-B5C3-0029E5E127AA}">
  <ds:schemaRefs>
    <ds:schemaRef ds:uri="http://purl.org/dc/elements/1.1/"/>
    <ds:schemaRef ds:uri="http://purl.org/dc/dcmitype/"/>
    <ds:schemaRef ds:uri="http://purl.org/dc/terms/"/>
    <ds:schemaRef ds:uri="http://schemas.microsoft.com/office/2006/documentManagement/types"/>
    <ds:schemaRef ds:uri="cdfd6af9-2027-427e-aee7-f2f3dc2ea940"/>
    <ds:schemaRef ds:uri="http://schemas.microsoft.com/office/2006/metadata/properties"/>
    <ds:schemaRef ds:uri="http://schemas.microsoft.com/office/infopath/2007/PartnerControls"/>
    <ds:schemaRef ds:uri="http://schemas.openxmlformats.org/package/2006/metadata/core-properties"/>
    <ds:schemaRef ds:uri="04d4ff2e-cf62-40b0-a5cf-f8c6524922a9"/>
    <ds:schemaRef ds:uri="http://www.w3.org/XML/1998/namespace"/>
  </ds:schemaRefs>
</ds:datastoreItem>
</file>

<file path=customXml/itemProps3.xml><?xml version="1.0" encoding="utf-8"?>
<ds:datastoreItem xmlns:ds="http://schemas.openxmlformats.org/officeDocument/2006/customXml" ds:itemID="{01E4A4E2-68CF-4BFF-9E24-00C90F049C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Werkbladen</vt:lpstr>
      </vt:variant>
      <vt:variant>
        <vt:i4>12</vt:i4>
      </vt:variant>
      <vt:variant>
        <vt:lpstr>Benoemde bereiken</vt:lpstr>
      </vt:variant>
      <vt:variant>
        <vt:i4>1</vt:i4>
      </vt:variant>
    </vt:vector>
  </HeadingPairs>
  <TitlesOfParts>
    <vt:vector size="13" baseType="lpstr">
      <vt:lpstr>OPEN VRAGEN</vt:lpstr>
      <vt:lpstr>Beoordelaar 1</vt:lpstr>
      <vt:lpstr>Beoordelaar 2</vt:lpstr>
      <vt:lpstr>Beoordelaar 3</vt:lpstr>
      <vt:lpstr>Beoordelaar 4</vt:lpstr>
      <vt:lpstr>Beoordelaar 5</vt:lpstr>
      <vt:lpstr>Beoordelaar 6</vt:lpstr>
      <vt:lpstr>Beoordelaar 7</vt:lpstr>
      <vt:lpstr>Beoordelaar 8</vt:lpstr>
      <vt:lpstr>Beoordelaar 9</vt:lpstr>
      <vt:lpstr>Beoordelaar 10</vt:lpstr>
      <vt:lpstr>Consensus</vt:lpstr>
      <vt:lpstr>SCORE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Saskia Roos</cp:lastModifiedBy>
  <cp:revision>2</cp:revision>
  <dcterms:created xsi:type="dcterms:W3CDTF">2026-09-28T14:03:47Z</dcterms:created>
  <dcterms:modified xsi:type="dcterms:W3CDTF">2026-10-05T13:27:58Z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