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procurance.sharepoint.com/sites/Procurance/Gedeelde documenten/General/Opdrachtgevers/VRGZ/Ambulancekleding en bewassing/Publicatie/"/>
    </mc:Choice>
  </mc:AlternateContent>
  <xr:revisionPtr revIDLastSave="0" documentId="8_{AC42391C-1C97-42A4-BF71-DD5058DB622C}" xr6:coauthVersionLast="47" xr6:coauthVersionMax="47" xr10:uidLastSave="{00000000-0000-0000-0000-000000000000}"/>
  <workbookProtection lockStructure="1"/>
  <bookViews>
    <workbookView xWindow="28680" yWindow="-5535" windowWidth="51840" windowHeight="21120" tabRatio="500" activeTab="2" xr2:uid="{00000000-000D-0000-FFFF-FFFF00000000}"/>
  </bookViews>
  <sheets>
    <sheet name="Voorblad" sheetId="1" r:id="rId1"/>
    <sheet name="Totaaloverzicht" sheetId="2" r:id="rId2"/>
    <sheet name="Kleding, bewassing en reparatie" sheetId="3" r:id="rId3"/>
    <sheet name="Optie systeem Arnhem" sheetId="4" r:id="rId4"/>
    <sheet name="Optie systeem Beuningen"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30" i="5" l="1"/>
  <c r="F28" i="5"/>
  <c r="F27" i="5"/>
  <c r="F26" i="5"/>
  <c r="F25" i="4"/>
  <c r="I8" i="2" s="1"/>
  <c r="F23" i="4"/>
  <c r="F22" i="4"/>
  <c r="F21" i="4"/>
  <c r="I83" i="3"/>
  <c r="I84" i="3" s="1"/>
  <c r="I90" i="3" s="1"/>
  <c r="H79" i="3"/>
  <c r="I89" i="3" s="1"/>
  <c r="Q78" i="3"/>
  <c r="H78" i="3"/>
  <c r="H77" i="3"/>
  <c r="Q76" i="3"/>
  <c r="H76" i="3"/>
  <c r="Q75" i="3"/>
  <c r="H75" i="3"/>
  <c r="Q74" i="3"/>
  <c r="H74" i="3"/>
  <c r="Q73" i="3"/>
  <c r="H73" i="3"/>
  <c r="Q72" i="3"/>
  <c r="H72" i="3"/>
  <c r="Q71" i="3"/>
  <c r="H71" i="3"/>
  <c r="Q70" i="3"/>
  <c r="H70" i="3"/>
  <c r="Q69" i="3"/>
  <c r="H69" i="3"/>
  <c r="Q68" i="3"/>
  <c r="H68" i="3"/>
  <c r="Q67" i="3"/>
  <c r="H67" i="3"/>
  <c r="Q66" i="3"/>
  <c r="H66" i="3"/>
  <c r="Q65" i="3"/>
  <c r="H65" i="3"/>
  <c r="Q64" i="3"/>
  <c r="H64" i="3"/>
  <c r="Q63" i="3"/>
  <c r="H63" i="3"/>
  <c r="Q62" i="3"/>
  <c r="H62" i="3"/>
  <c r="Q61" i="3"/>
  <c r="H61" i="3"/>
  <c r="Q60" i="3"/>
  <c r="H60" i="3"/>
  <c r="Q59" i="3"/>
  <c r="H59" i="3"/>
  <c r="Q58" i="3"/>
  <c r="H58" i="3"/>
  <c r="Q57" i="3"/>
  <c r="H57" i="3"/>
  <c r="Q56" i="3"/>
  <c r="H56" i="3"/>
  <c r="Q55" i="3"/>
  <c r="H55" i="3"/>
  <c r="Q54" i="3"/>
  <c r="H54" i="3"/>
  <c r="Q53" i="3"/>
  <c r="H53" i="3"/>
  <c r="Q52" i="3"/>
  <c r="H52" i="3"/>
  <c r="Q51" i="3"/>
  <c r="H51" i="3"/>
  <c r="Q50" i="3"/>
  <c r="H50" i="3"/>
  <c r="Q49" i="3"/>
  <c r="H49" i="3"/>
  <c r="Q48" i="3"/>
  <c r="H48" i="3"/>
  <c r="Q47" i="3"/>
  <c r="H47" i="3"/>
  <c r="Q41" i="3"/>
  <c r="Q39" i="3"/>
  <c r="H39" i="3"/>
  <c r="Q38" i="3"/>
  <c r="H38" i="3"/>
  <c r="Q37" i="3"/>
  <c r="H37" i="3"/>
  <c r="Q36" i="3"/>
  <c r="H36" i="3"/>
  <c r="Q35" i="3"/>
  <c r="H35" i="3"/>
  <c r="Q34" i="3"/>
  <c r="H34" i="3"/>
  <c r="Q33" i="3"/>
  <c r="H33" i="3"/>
  <c r="Q32" i="3"/>
  <c r="H32" i="3"/>
  <c r="Q31" i="3"/>
  <c r="H31" i="3"/>
  <c r="Q30" i="3"/>
  <c r="H30" i="3"/>
  <c r="Q29" i="3"/>
  <c r="H29" i="3"/>
  <c r="Q28" i="3"/>
  <c r="H28" i="3"/>
  <c r="Q27" i="3"/>
  <c r="H27" i="3"/>
  <c r="Q26" i="3"/>
  <c r="H26" i="3"/>
  <c r="Q25" i="3"/>
  <c r="H25" i="3"/>
  <c r="Q24" i="3"/>
  <c r="H24" i="3"/>
  <c r="Q23" i="3"/>
  <c r="H23" i="3"/>
  <c r="Q22" i="3"/>
  <c r="H22" i="3"/>
  <c r="Q21" i="3"/>
  <c r="H21" i="3"/>
  <c r="Q20" i="3"/>
  <c r="H20" i="3"/>
  <c r="Q19" i="3"/>
  <c r="H19" i="3"/>
  <c r="Q18" i="3"/>
  <c r="H18" i="3"/>
  <c r="Q17" i="3"/>
  <c r="H17" i="3"/>
  <c r="Q16" i="3"/>
  <c r="H16" i="3"/>
  <c r="Q15" i="3"/>
  <c r="H15" i="3"/>
  <c r="Q14" i="3"/>
  <c r="H14" i="3"/>
  <c r="Q13" i="3"/>
  <c r="H13" i="3"/>
  <c r="Q12" i="3"/>
  <c r="H12" i="3"/>
  <c r="Q11" i="3"/>
  <c r="H11" i="3"/>
  <c r="Q10" i="3"/>
  <c r="H10" i="3"/>
  <c r="Q9" i="3"/>
  <c r="H9" i="3"/>
  <c r="H43" i="3" s="1"/>
  <c r="I88" i="3" s="1"/>
  <c r="I91" i="3" l="1"/>
  <c r="I7" i="2" s="1"/>
  <c r="I10" i="2" s="1"/>
</calcChain>
</file>

<file path=xl/sharedStrings.xml><?xml version="1.0" encoding="utf-8"?>
<sst xmlns="http://schemas.openxmlformats.org/spreadsheetml/2006/main" count="578" uniqueCount="177">
  <si>
    <t>Prijzenblad  |  Kleding, bewassing en reparatie ambulancekleding VRGZ en VGGM</t>
  </si>
  <si>
    <t>Dit Prijzenblad bevat het rekenblad waarmee de score van uw Inschrijving op het gunningscriterium prijs wordt vastgesteld.</t>
  </si>
  <si>
    <t>U dient het volledig ingevulde en rechtsgeldig ondertekende Prijzenblad, conform de instructies uit het Beschrijvend Document, toe te voegen aan uw Inschrijving.</t>
  </si>
  <si>
    <t>U dient alle cyaan gearceerde velden in te vullen. De lichtblauwe velden zijn informatief en liggen vast; de cyaan gekleurde velden zijn de invulvelden waarmee wordt gerekend.</t>
  </si>
  <si>
    <t>De ingevulde bedragen worden vermenigvuldigd met de door de Aanbestedende Dienst ingeschatte hoeveelheden om de totale kosten te berekenen. De berekening geschiedt automatisch.</t>
  </si>
  <si>
    <t>Disclaimer:</t>
  </si>
  <si>
    <t>De Aanbestedende Dienst heeft getracht een reële inschatting te geven van het aantal af te nemen producten en diensten. Dit betreft echter een indicatie. De Inschrijver kan aan deze aantallen op geen enkele wijze rechten ontlenen.</t>
  </si>
  <si>
    <t>Voorwaarden ten aanzien van prijzen:</t>
  </si>
  <si>
    <t>De aangeboden prijzen dienen marktconform en reëel te zijn. Niet-marktconforme en/of irreële en/of manipulatieve aanbiedingen worden door de Opdrachtgever uitgesloten van verdere deelname aan de aanbestedingsprocedure.</t>
  </si>
  <si>
    <t>Ondertekening:</t>
  </si>
  <si>
    <t>Het tabblad 'Kleding, bewassing en reparatie' dient voor indiening rechtsgeldig te worden ondertekend door de Inschrijver, op de plaats aangegeven onderaan dat tabblad. Ontbreekt de rechtsgeldige ondertekening, dan is de Inschrijving ongeldig en wordt deze terzijde gelegd.</t>
  </si>
  <si>
    <t>Tabbladen</t>
  </si>
  <si>
    <t>Kleding, bewassing en reparatie</t>
  </si>
  <si>
    <t>Prijzen voor levering, reiniging en reparatie/vermaken van ambulancekleding, inclusief het totaaloverzicht en de ondertekening.</t>
  </si>
  <si>
    <t>Totaaloverzicht</t>
  </si>
  <si>
    <t>Overzicht van de totale fictieve inschrijfsom voor levering, bewassing, reparatie en de optie geautomatiseerd kledinguitgiftesysteem (beide casussen), over de contractperiode van 4 jaar.</t>
  </si>
  <si>
    <t>Optie systeem Arnhem</t>
  </si>
  <si>
    <t>Huurprijs voor het eventueel gedurende de looptijd in te roepen geautomatiseerde kledinguitgiftesysteem, casus opkomstpost Arnhem (120 medewerkers). Zie paragraaf 1.6.1 Beschrijvend Document. Deze tarieven tellen mee in de totale fictieve inschrijfsom.</t>
  </si>
  <si>
    <t>Optie systeem Beuningen</t>
  </si>
  <si>
    <t>Huurprijs voor het eventueel gedurende de looptijd in te roepen geautomatiseerde kledinguitgiftesysteem, casus opkomstpost Beuningen (50 medewerkers). Zie paragraaf 1.6.1 Beschrijvend Document. Deze tarieven tellen mee in de totale fictieve inschrijfsom.</t>
  </si>
  <si>
    <t>Legenda</t>
  </si>
  <si>
    <t>Informatie (niet voor beoordeling, ligt vast)</t>
  </si>
  <si>
    <t>Invulveld ten behoeve van de berekening</t>
  </si>
  <si>
    <t>Automatisch berekend</t>
  </si>
  <si>
    <t>Overzicht van de totale fictieve inschrijfsom voor levering, bewassing en reparatie van ambulancekleding (VRGZ en VGGM) en voor de optie geautomatiseerd kledinguitgiftesysteem (casus Arnhem en casus Beuningen), over de contractperiode van 4 jaar. Alle bedragen exclusief 21% btw.</t>
  </si>
  <si>
    <t>Onderdeel</t>
  </si>
  <si>
    <t>Inschrijfprijs (excl. btw)</t>
  </si>
  <si>
    <t>Inschrijfprijs kleding, bewassing en reparatie (VRGZ en VGGM)</t>
  </si>
  <si>
    <t>Inschrijfprijs kledinguitgiftesysteem (optie, casus Arnhem en casus Beuningen samen)</t>
  </si>
  <si>
    <t>Totaal (beide onderdelen samen, indicatief)</t>
  </si>
  <si>
    <t>Kleding, bewassing en reparatie  –  ambulancekleding VRGZ/VGGM</t>
  </si>
  <si>
    <t>Alle prijzen exclusief 21% btw. Prijspeil: datum van Inschrijving.</t>
  </si>
  <si>
    <t>A. Levering (nieuwe ambulancekleding)</t>
  </si>
  <si>
    <t>VRGZ</t>
  </si>
  <si>
    <t>VGGM</t>
  </si>
  <si>
    <t>Omschrijving</t>
  </si>
  <si>
    <t xml:space="preserve">Matenrange </t>
  </si>
  <si>
    <t>Mouwlengte</t>
  </si>
  <si>
    <t>Geslacht</t>
  </si>
  <si>
    <t>Indicatieve afname
(contractperiode 4 jaar)</t>
  </si>
  <si>
    <t>Prijs per stuk
(excl. btw)</t>
  </si>
  <si>
    <t>Totaal</t>
  </si>
  <si>
    <t>Pantalon ambulance</t>
  </si>
  <si>
    <t>44 t/m 64; 45 t/m 61 (+6cm); 648 t/m 660 (-4cm + iets meer ruimte in de band)</t>
  </si>
  <si>
    <t>n.v.t.</t>
  </si>
  <si>
    <t>Heren</t>
  </si>
  <si>
    <t>Pantalon dames</t>
  </si>
  <si>
    <t>34 t/m 50; 234 t/m 250 (+6cm)</t>
  </si>
  <si>
    <t>Dames</t>
  </si>
  <si>
    <t>Pantalon heren</t>
  </si>
  <si>
    <t>T-shirt ambulance</t>
  </si>
  <si>
    <t>XS t/m 5XL</t>
  </si>
  <si>
    <t>Kort</t>
  </si>
  <si>
    <t>T-shirt dames</t>
  </si>
  <si>
    <t>XS t/m 3XL</t>
  </si>
  <si>
    <t>T-shirt heren</t>
  </si>
  <si>
    <t>Werkhemd ambulance</t>
  </si>
  <si>
    <t>S t/m 5XL</t>
  </si>
  <si>
    <t>Werkhemd dames</t>
  </si>
  <si>
    <t>XS t/m 4XL</t>
  </si>
  <si>
    <t>Lang</t>
  </si>
  <si>
    <t>Werkhemd heren</t>
  </si>
  <si>
    <t>S t/m 5XL; SK t/m 5XLK (ML4); SL t/m 5XLL (ML7)</t>
  </si>
  <si>
    <t>Werkhemd dames korte mouw</t>
  </si>
  <si>
    <t>Werkhemd heren korte mouw</t>
  </si>
  <si>
    <t>Poloshirt ambulance</t>
  </si>
  <si>
    <t>Poloshirt dames</t>
  </si>
  <si>
    <t>Poloshirt heren</t>
  </si>
  <si>
    <t>Poloshirt lange mouw dames</t>
  </si>
  <si>
    <t>Poloshirt lange mouw heren</t>
  </si>
  <si>
    <t>Polosweater ambulance</t>
  </si>
  <si>
    <t>Unisex</t>
  </si>
  <si>
    <t>Polosweater unisex</t>
  </si>
  <si>
    <t>Cap ambulance</t>
  </si>
  <si>
    <t>Polosweater dames</t>
  </si>
  <si>
    <t>Softshell ambulance</t>
  </si>
  <si>
    <t>2XS t/m 3XL</t>
  </si>
  <si>
    <t>Cap unisex</t>
  </si>
  <si>
    <t>Fleecejack ambulance</t>
  </si>
  <si>
    <t>Softshell unisex</t>
  </si>
  <si>
    <t xml:space="preserve">Regenjas </t>
  </si>
  <si>
    <t>Regenjas</t>
  </si>
  <si>
    <t>Flashjack ambulance</t>
  </si>
  <si>
    <t>2XS t/m 4XL</t>
  </si>
  <si>
    <t>Fleecevest unisex</t>
  </si>
  <si>
    <t>Signaalvest ambulance</t>
  </si>
  <si>
    <t>Flashjack unisex</t>
  </si>
  <si>
    <t>Das ambulance</t>
  </si>
  <si>
    <t>Flashjack dames</t>
  </si>
  <si>
    <t>Col ambulance</t>
  </si>
  <si>
    <t>Signaalvest unisex</t>
  </si>
  <si>
    <t>Muts ambulance</t>
  </si>
  <si>
    <t>Flashjack hi-vis fluorrood</t>
  </si>
  <si>
    <t>Bodywarmer</t>
  </si>
  <si>
    <t>Softshell hi-vis fluorrood</t>
  </si>
  <si>
    <t>Schoenen laag</t>
  </si>
  <si>
    <t>Muts unisex</t>
  </si>
  <si>
    <t>Schoenen middel</t>
  </si>
  <si>
    <t>Das unisex</t>
  </si>
  <si>
    <t>Schoenen hoog</t>
  </si>
  <si>
    <t>Col unisex</t>
  </si>
  <si>
    <t>Theedoek</t>
  </si>
  <si>
    <t>Kniestukken oranje</t>
  </si>
  <si>
    <t xml:space="preserve">Vaatdoek </t>
  </si>
  <si>
    <t xml:space="preserve">Handdoek </t>
  </si>
  <si>
    <t>50x100 cm; 70x140 cm</t>
  </si>
  <si>
    <t>Washandje</t>
  </si>
  <si>
    <t>Gastendoek</t>
  </si>
  <si>
    <t>Ambulance riem rundleder 130cm</t>
  </si>
  <si>
    <t>Totaal levering ambulancekleding (contractperiode 4 jaar)</t>
  </si>
  <si>
    <t>B. Bewassing (reiniging)</t>
  </si>
  <si>
    <t>Matenrange</t>
  </si>
  <si>
    <t>Indicatief aantal wasbeurten
(contractperiode 4 jaar)</t>
  </si>
  <si>
    <t>Prijs per wasbeurt
(excl. btw)</t>
  </si>
  <si>
    <t xml:space="preserve">Schoenen laag </t>
  </si>
  <si>
    <t>Handdoek</t>
  </si>
  <si>
    <t>50x100 cm</t>
  </si>
  <si>
    <t>70x140 cm</t>
  </si>
  <si>
    <t>Transportkosten t.b.v. kledingreiniging</t>
  </si>
  <si>
    <t>Totaal bewassing ambulancekleding (contractperiode 4 jaar)</t>
  </si>
  <si>
    <t>C. Reparatie en vermaken</t>
  </si>
  <si>
    <t>Indicatief aantal tijdseenheden
(contractperiode 4 jaar)</t>
  </si>
  <si>
    <t>Prijs per tijdseenheid
(excl. btw)</t>
  </si>
  <si>
    <t>REP-01</t>
  </si>
  <si>
    <t>Reparatie en vermaken van kleding, per tijdseenheid van 5 minuten</t>
  </si>
  <si>
    <t>Totaal reparatie en vermaken (contractperiode 4 jaar)</t>
  </si>
  <si>
    <t>D. Totaaloverzicht</t>
  </si>
  <si>
    <t>Kosten per onderdeel</t>
  </si>
  <si>
    <t>Levering van ambulancekleding</t>
  </si>
  <si>
    <t>Reiniging van ambulancekleding</t>
  </si>
  <si>
    <t>Reparatie en vermaken</t>
  </si>
  <si>
    <t>Totaalkosten over contractperiode van 4 jaar (fictieve inschrijfprijs)</t>
  </si>
  <si>
    <t>LET OP:</t>
  </si>
  <si>
    <t>Vergeet niet dit tabblad te voorzien van een rechtsgeldige ondertekening.</t>
  </si>
  <si>
    <t>Naam Inschrijver</t>
  </si>
  <si>
    <t>Naam ondertekenaar</t>
  </si>
  <si>
    <t>Functie ondertekenaar</t>
  </si>
  <si>
    <t>Datum van ondertekening</t>
  </si>
  <si>
    <t>Handtekening</t>
  </si>
  <si>
    <t xml:space="preserve">Optie: geautomatiseerd kledinguitgiftesysteem (casus Arnhem) </t>
  </si>
  <si>
    <t>Deze tarieven hebben betrekking op de Optie zoals beschreven in paragraaf 1.6a van het Beschrijvend Document: de Aanbestedende Dienst behoudt zich het recht voor om gedurende de looptijd van de Raamovereenkomst te besluiten tot implementatie van een geautomatiseerd kledinguitgiftesysteem op één of meerdere locaties.</t>
  </si>
  <si>
    <t>Deze optie wordt meegenomen in de beoordeling en is onderdeel van de totale fictieve inschrijfsom (zie tabblad Totaaloverzicht).</t>
  </si>
  <si>
    <t>Casus: Opkomstpost Arnhem</t>
  </si>
  <si>
    <t>Aanvullende informatie ten behoeve van de prijsopgave</t>
  </si>
  <si>
    <t>1. Aantal medewerkers op de locatie (piekbezetting per dienst)</t>
  </si>
  <si>
    <t>In totaal 91 uniformdragenden (54 heren en 37 dames), inclusief het middencomplex. Piekbezetting per dienst op basis van de daglijst van vrijdag 11 september: 28 medewerkers in dienst, exclusief derden (studenten, stagiaires) op het rooster.</t>
  </si>
  <si>
    <t>2. Samenstelling van het kledingpakket</t>
  </si>
  <si>
    <t>Standaard per dienst: broek, t shirt/polo, ondershirt, werkhemd/sweater/polo met lange mouw. Incidenteel: signaalvest, softshell, fleecevest, flashjack.</t>
  </si>
  <si>
    <t>3. Gemiddeld verbruik per dienst</t>
  </si>
  <si>
    <t>Gemiddeld 2 artikelen per medewerker per dienst, incidenteel 3 tot 4 artikelen (bijvoorbeeld wanneer ook de jas gewassen moet worden). Niet elke medewerker gebruikt een ondershirt en niet elke medewerker levert de broek na iedere dienst in voor wassing. Uitgangspunt voor de berekening: 28 medewerkers per dienst.</t>
  </si>
  <si>
    <t>4. Uitname van kleding door medewerkers van andere locaties</t>
  </si>
  <si>
    <t>Op dit moment maken medewerkers van andere locaties geen gebruik van deze mogelijkheid vanuit post Arnhem; bij verontreiniging kleden zij zich om op de eigen post/locker. Dit is geen eis voor deze aanbesteding en kan eventueel als aanvullende wens worden meegenomen.</t>
  </si>
  <si>
    <t>5. Reservevoorraad en persoonlijke opslag</t>
  </si>
  <si>
    <t>Een reservevoorraad om nieuwe medewerkers direct van uniform te voorzien is wenselijk, maar geen eis. Een voorraad stagekleding per post is wel noodzakelijk; dit geldt als eis voor deze aanbesteding.</t>
  </si>
  <si>
    <t>Aantal</t>
  </si>
  <si>
    <t>Eenheid</t>
  </si>
  <si>
    <t>Prijs per eenheid (excl. btw)</t>
  </si>
  <si>
    <t>Totaal (contractperiode 4 jaar)</t>
  </si>
  <si>
    <t>Eenmalige implementatiekosten</t>
  </si>
  <si>
    <t>eenmalig</t>
  </si>
  <si>
    <t>Jaarlijkse huurprijs (incl. beheer en onderhoud)</t>
  </si>
  <si>
    <t>jaar</t>
  </si>
  <si>
    <t xml:space="preserve">Training en instructie personeel </t>
  </si>
  <si>
    <t>Totaal optie kledinguitgiftesysteem Arnhem (indicatief, contractperiode 4 jaar)</t>
  </si>
  <si>
    <t>Optie: geautomatiseerd kledinguitgiftesysteem (casus Beuningen)</t>
  </si>
  <si>
    <t>Casus: Opkomstpost Beuningen</t>
  </si>
  <si>
    <t>Bezetting per 24 uur: 22 medewerkers.</t>
  </si>
  <si>
    <t>Kledingpakket bij dienstverband van 60% of meer:</t>
  </si>
  <si>
    <t>• Ambulance pantalon: 10x
• Ambulance werkhemd*
• Ambulance T shirt: 8x
• Ambulance poloshirt*
• Ambulance polosweater*
• Ambulance signaalvest: 1x
• Ambulance flashjack: 1x
• Ambulance fleecevest: 1x
• Ambulance softshell: 1x</t>
  </si>
  <si>
    <t>Voor de met een * gemerkte kledingstukken geldt een keuzemogelijkheid voor de medewerker, tot een maximum van 6 stuks.</t>
  </si>
  <si>
    <t>Kledingpakket bij dienstverband lager dan 60%:</t>
  </si>
  <si>
    <t>• Ambulance pantalon: 5x
• Ambulance werkhemd*
• Ambulance T shirt: 8x
• Ambulance poloshirt*
• Ambulance polosweater*
• Ambulance signaalvest: 1x
• Ambulance flashjack: 1x
• Ambulance fleecevest**
• Ambulance softshell**</t>
  </si>
  <si>
    <t>Voor de met een * gemerkte kledingstukken geldt een keuzemogelijkheid voor de medewerker, tot een maximum van 4 stuks. Daarnaast kan worden gekozen voor een fleecevest ** of een softshell **.</t>
  </si>
  <si>
    <t>Gemiddeld 1 set kleding per dag: t shirt/polo, pantalon en jas.</t>
  </si>
  <si>
    <t>In de bestaande situatie niet mogelijk. Met de introductie van een kledinguitgiftesysteem (dispenser) wordt dit wel wenselijk.</t>
  </si>
  <si>
    <t>Alleen nodig voor medewerkers met een sterk afwijkende kledingmaat.</t>
  </si>
  <si>
    <t>Totaal optie kledinguitgiftesysteem Beuningen (indicatief, contractperiode 4 jaar)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</si>
</sst>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quot;€ &quot;* #,##0.00_ ;_ &quot;€ &quot;* \-#,##0.00_ ;_ &quot;€ &quot;* \-??_ ;_ @_ "/>
  </numFmts>
  <fonts count="21" x14ac:knownFonts="1">
    <font>
      <sz val="11"/>
      <color theme="1"/>
      <name val="Calibri"/>
      <family val="2"/>
      <charset val="1"/>
    </font>
    <font>
      <b/>
      <sz val="16"/>
      <color rgb="FFFFFFFF"/>
      <name val="Arial"/>
      <family val="2"/>
      <charset val="1"/>
    </font>
    <font>
      <sz val="10"/>
      <name val="Arial"/>
      <family val="2"/>
      <charset val="1"/>
    </font>
    <font>
      <b/>
      <sz val="10"/>
      <color rgb="FF292D68"/>
      <name val="Arial"/>
      <family val="2"/>
      <charset val="1"/>
    </font>
    <font>
      <b/>
      <sz val="12"/>
      <color rgb="FF292D68"/>
      <name val="Arial"/>
      <family val="2"/>
      <charset val="1"/>
    </font>
    <font>
      <b/>
      <sz val="10"/>
      <name val="Arial"/>
      <family val="2"/>
      <charset val="1"/>
    </font>
    <font>
      <b/>
      <sz val="16"/>
      <color rgb="FFFFFFFF"/>
      <name val="Arial"/>
      <charset val="1"/>
    </font>
    <font>
      <sz val="10"/>
      <name val="Arial"/>
      <charset val="1"/>
    </font>
    <font>
      <b/>
      <sz val="9"/>
      <color rgb="FFFFFFFF"/>
      <name val="Arial"/>
      <charset val="1"/>
    </font>
    <font>
      <b/>
      <sz val="10"/>
      <name val="Arial"/>
      <charset val="1"/>
    </font>
    <font>
      <b/>
      <sz val="12"/>
      <color rgb="FF292D68"/>
      <name val="Arial"/>
      <charset val="1"/>
    </font>
    <font>
      <b/>
      <sz val="9"/>
      <color rgb="FFFFFFFF"/>
      <name val="Arial"/>
      <family val="2"/>
      <charset val="1"/>
    </font>
    <font>
      <sz val="11"/>
      <color rgb="FF000000"/>
      <name val="Aptos Narrow"/>
      <family val="2"/>
      <charset val="1"/>
    </font>
    <font>
      <b/>
      <sz val="16"/>
      <color rgb="FFFFFFFF"/>
      <name val="Calibri"/>
      <family val="2"/>
      <charset val="1"/>
    </font>
    <font>
      <sz val="10"/>
      <name val="Calibri"/>
      <family val="2"/>
      <charset val="1"/>
    </font>
    <font>
      <b/>
      <sz val="10"/>
      <name val="Calibri"/>
      <family val="2"/>
      <charset val="1"/>
    </font>
    <font>
      <b/>
      <sz val="12"/>
      <color rgb="FF292D68"/>
      <name val="Calibri"/>
      <charset val="1"/>
    </font>
    <font>
      <b/>
      <sz val="10"/>
      <name val="Calibri"/>
      <charset val="1"/>
    </font>
    <font>
      <sz val="10"/>
      <name val="Calibri"/>
      <charset val="1"/>
    </font>
    <font>
      <b/>
      <sz val="9"/>
      <color rgb="FFFFFFFF"/>
      <name val="Calibri"/>
      <family val="2"/>
      <charset val="1"/>
    </font>
    <font>
      <b/>
      <sz val="12"/>
      <color rgb="FF292D68"/>
      <name val="Calibri"/>
      <family val="2"/>
      <charset val="1"/>
    </font>
  </fonts>
  <fills count="9">
    <fill>
      <patternFill patternType="none"/>
    </fill>
    <fill>
      <patternFill patternType="gray125"/>
    </fill>
    <fill>
      <patternFill patternType="solid">
        <fgColor rgb="FF292D68"/>
        <bgColor rgb="FF333333"/>
      </patternFill>
    </fill>
    <fill>
      <patternFill patternType="solid">
        <fgColor rgb="FF99CCFF"/>
        <bgColor rgb="FFCCCCFF"/>
      </patternFill>
    </fill>
    <fill>
      <patternFill patternType="solid">
        <fgColor rgb="FFCCFFFF"/>
        <bgColor rgb="FFCCFFCC"/>
      </patternFill>
    </fill>
    <fill>
      <patternFill patternType="solid">
        <fgColor rgb="FFFFFFFF"/>
        <bgColor rgb="FFF9EBEE"/>
      </patternFill>
    </fill>
    <fill>
      <patternFill patternType="solid">
        <fgColor rgb="FFC3375A"/>
        <bgColor rgb="FF993366"/>
      </patternFill>
    </fill>
    <fill>
      <patternFill patternType="solid">
        <fgColor rgb="FFE6E6E6"/>
        <bgColor rgb="FFF9EBEE"/>
      </patternFill>
    </fill>
    <fill>
      <patternFill patternType="solid">
        <fgColor rgb="FFF9EBEE"/>
        <bgColor rgb="FFE6E6E6"/>
      </patternFill>
    </fill>
  </fills>
  <borders count="8">
    <border>
      <left/>
      <right/>
      <top/>
      <bottom/>
      <diagonal/>
    </border>
    <border>
      <left style="thin">
        <color rgb="FFB0B0B0"/>
      </left>
      <right style="thin">
        <color rgb="FFB0B0B0"/>
      </right>
      <top style="thin">
        <color rgb="FFB0B0B0"/>
      </top>
      <bottom style="thin">
        <color rgb="FFB0B0B0"/>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style="thin">
        <color rgb="FFB0B0B0"/>
      </left>
      <right/>
      <top style="thin">
        <color rgb="FFB0B0B0"/>
      </top>
      <bottom style="thin">
        <color rgb="FFB0B0B0"/>
      </bottom>
      <diagonal/>
    </border>
    <border>
      <left/>
      <right/>
      <top style="thin">
        <color auto="1"/>
      </top>
      <bottom style="thin">
        <color auto="1"/>
      </bottom>
      <diagonal/>
    </border>
    <border>
      <left/>
      <right/>
      <top style="thin">
        <color rgb="FFB0B0B0"/>
      </top>
      <bottom style="thin">
        <color rgb="FFB0B0B0"/>
      </bottom>
      <diagonal/>
    </border>
    <border>
      <left/>
      <right style="thin">
        <color rgb="FFB0B0B0"/>
      </right>
      <top style="thin">
        <color rgb="FFB0B0B0"/>
      </top>
      <bottom style="thin">
        <color rgb="FFB0B0B0"/>
      </bottom>
      <diagonal/>
    </border>
  </borders>
  <cellStyleXfs count="1">
    <xf numFmtId="0" fontId="0" fillId="0" borderId="0"/>
  </cellStyleXfs>
  <cellXfs count="71">
    <xf numFmtId="0" fontId="0" fillId="0" borderId="0" xfId="0"/>
    <xf numFmtId="0" fontId="2" fillId="0" borderId="0" xfId="0" applyFont="1" applyAlignment="1">
      <alignment vertical="top" wrapText="1"/>
    </xf>
    <xf numFmtId="0" fontId="3" fillId="0" borderId="0" xfId="0" applyFont="1"/>
    <xf numFmtId="0" fontId="4" fillId="0" borderId="0" xfId="0" applyFont="1"/>
    <xf numFmtId="0" fontId="5" fillId="0" borderId="0" xfId="0" applyFont="1"/>
    <xf numFmtId="0" fontId="2" fillId="0" borderId="0" xfId="0" applyFont="1"/>
    <xf numFmtId="0" fontId="2" fillId="0" borderId="0" xfId="0" applyFont="1" applyAlignment="1">
      <alignment wrapText="1"/>
    </xf>
    <xf numFmtId="0" fontId="0" fillId="3" borderId="1" xfId="0" applyFill="1" applyBorder="1"/>
    <xf numFmtId="0" fontId="0" fillId="4" borderId="1" xfId="0" applyFill="1" applyBorder="1"/>
    <xf numFmtId="0" fontId="0" fillId="5" borderId="1" xfId="0" applyFill="1" applyBorder="1"/>
    <xf numFmtId="0" fontId="8" fillId="6" borderId="3" xfId="0" applyFont="1" applyFill="1" applyBorder="1" applyAlignment="1">
      <alignment horizontal="center" vertical="center" wrapText="1"/>
    </xf>
    <xf numFmtId="164" fontId="7" fillId="5" borderId="3" xfId="0" applyNumberFormat="1" applyFont="1" applyFill="1" applyBorder="1"/>
    <xf numFmtId="164" fontId="9" fillId="7" borderId="3" xfId="0" applyNumberFormat="1" applyFont="1" applyFill="1" applyBorder="1"/>
    <xf numFmtId="0" fontId="10" fillId="0" borderId="0" xfId="0" applyFont="1"/>
    <xf numFmtId="0" fontId="7" fillId="0" borderId="0" xfId="0" applyFont="1"/>
    <xf numFmtId="0" fontId="4" fillId="8" borderId="0" xfId="0" applyFont="1" applyFill="1" applyAlignment="1">
      <alignment vertical="center" indent="1"/>
    </xf>
    <xf numFmtId="0" fontId="11" fillId="6" borderId="1" xfId="0" applyFont="1" applyFill="1" applyBorder="1" applyAlignment="1">
      <alignment horizontal="center" vertical="center" wrapText="1"/>
    </xf>
    <xf numFmtId="0" fontId="2" fillId="0" borderId="0" xfId="0" applyFont="1" applyAlignment="1">
      <alignment horizontal="center" vertical="center" wrapText="1"/>
    </xf>
    <xf numFmtId="0" fontId="2" fillId="3" borderId="1" xfId="0" applyFont="1" applyFill="1" applyBorder="1"/>
    <xf numFmtId="0" fontId="2" fillId="3" borderId="1" xfId="0" applyFont="1" applyFill="1" applyBorder="1" applyAlignment="1">
      <alignment vertical="top" wrapText="1"/>
    </xf>
    <xf numFmtId="0" fontId="2" fillId="3" borderId="1" xfId="0" applyFont="1" applyFill="1" applyBorder="1" applyAlignment="1">
      <alignment horizontal="center"/>
    </xf>
    <xf numFmtId="3" fontId="2" fillId="3" borderId="1" xfId="0" applyNumberFormat="1" applyFont="1" applyFill="1" applyBorder="1" applyAlignment="1">
      <alignment horizontal="center" vertical="top"/>
    </xf>
    <xf numFmtId="164" fontId="2" fillId="4" borderId="1" xfId="0" applyNumberFormat="1" applyFont="1" applyFill="1" applyBorder="1" applyProtection="1">
      <protection locked="0"/>
    </xf>
    <xf numFmtId="164" fontId="2" fillId="5" borderId="1" xfId="0" applyNumberFormat="1" applyFont="1" applyFill="1" applyBorder="1"/>
    <xf numFmtId="3" fontId="2" fillId="3" borderId="1" xfId="0" applyNumberFormat="1" applyFont="1" applyFill="1" applyBorder="1" applyAlignment="1">
      <alignment horizontal="center"/>
    </xf>
    <xf numFmtId="0" fontId="12" fillId="0" borderId="0" xfId="0" applyFont="1"/>
    <xf numFmtId="164" fontId="5" fillId="7" borderId="1" xfId="0" applyNumberFormat="1" applyFont="1" applyFill="1" applyBorder="1"/>
    <xf numFmtId="0" fontId="0" fillId="7" borderId="1" xfId="0" applyFill="1" applyBorder="1"/>
    <xf numFmtId="0" fontId="11" fillId="6" borderId="1" xfId="0" applyFont="1" applyFill="1" applyBorder="1" applyAlignment="1">
      <alignment horizontal="center" wrapText="1"/>
    </xf>
    <xf numFmtId="0" fontId="15" fillId="3" borderId="0" xfId="0" applyFont="1" applyFill="1"/>
    <xf numFmtId="0" fontId="0" fillId="3" borderId="0" xfId="0" applyFill="1"/>
    <xf numFmtId="0" fontId="17" fillId="3" borderId="0" xfId="0" applyFont="1" applyFill="1" applyAlignment="1">
      <alignment vertical="top" wrapText="1"/>
    </xf>
    <xf numFmtId="0" fontId="18" fillId="3" borderId="0" xfId="0" applyFont="1" applyFill="1" applyAlignment="1">
      <alignment vertical="top" wrapText="1"/>
    </xf>
    <xf numFmtId="0" fontId="19" fillId="6" borderId="1" xfId="0" applyFont="1" applyFill="1" applyBorder="1" applyAlignment="1">
      <alignment horizontal="center" vertical="center" wrapText="1"/>
    </xf>
    <xf numFmtId="0" fontId="19" fillId="6" borderId="0" xfId="0" applyFont="1" applyFill="1"/>
    <xf numFmtId="0" fontId="14" fillId="3" borderId="1" xfId="0" applyFont="1" applyFill="1" applyBorder="1"/>
    <xf numFmtId="0" fontId="14" fillId="3" borderId="1" xfId="0" applyFont="1" applyFill="1" applyBorder="1" applyAlignment="1">
      <alignment horizontal="center"/>
    </xf>
    <xf numFmtId="164" fontId="14" fillId="4" borderId="4" xfId="0" applyNumberFormat="1" applyFont="1" applyFill="1" applyBorder="1" applyProtection="1">
      <protection locked="0"/>
    </xf>
    <xf numFmtId="164" fontId="14" fillId="5" borderId="0" xfId="0" applyNumberFormat="1" applyFont="1" applyFill="1"/>
    <xf numFmtId="0" fontId="15" fillId="7" borderId="1" xfId="0" applyFont="1" applyFill="1" applyBorder="1"/>
    <xf numFmtId="164" fontId="15" fillId="7" borderId="0" xfId="0" applyNumberFormat="1" applyFont="1" applyFill="1"/>
    <xf numFmtId="0" fontId="20" fillId="0" borderId="0" xfId="0" applyFont="1"/>
    <xf numFmtId="0" fontId="14" fillId="0" borderId="0" xfId="0" applyFont="1"/>
    <xf numFmtId="164" fontId="14" fillId="4" borderId="1" xfId="0" applyNumberFormat="1" applyFont="1" applyFill="1" applyBorder="1" applyProtection="1">
      <protection locked="0"/>
    </xf>
    <xf numFmtId="0" fontId="2" fillId="0" borderId="0" xfId="0" applyFont="1" applyAlignment="1">
      <alignment vertical="top" wrapText="1"/>
    </xf>
    <xf numFmtId="0" fontId="0" fillId="0" borderId="0" xfId="0"/>
    <xf numFmtId="0" fontId="1" fillId="2" borderId="0" xfId="0" applyFont="1" applyFill="1" applyAlignment="1">
      <alignment vertical="center" indent="1"/>
    </xf>
    <xf numFmtId="0" fontId="7" fillId="5" borderId="2" xfId="0" applyFont="1" applyFill="1" applyBorder="1"/>
    <xf numFmtId="0" fontId="0" fillId="0" borderId="5" xfId="0" applyBorder="1"/>
    <xf numFmtId="0" fontId="6" fillId="2" borderId="0" xfId="0" applyFont="1" applyFill="1"/>
    <xf numFmtId="0" fontId="8" fillId="6" borderId="2" xfId="0" applyFont="1" applyFill="1" applyBorder="1" applyAlignment="1">
      <alignment horizontal="left" vertical="center" wrapText="1"/>
    </xf>
    <xf numFmtId="0" fontId="7" fillId="0" borderId="0" xfId="0" applyFont="1" applyAlignment="1">
      <alignment vertical="top" wrapText="1"/>
    </xf>
    <xf numFmtId="0" fontId="9" fillId="7" borderId="2" xfId="0" applyFont="1" applyFill="1" applyBorder="1"/>
    <xf numFmtId="0" fontId="5" fillId="7" borderId="4" xfId="0" applyFont="1" applyFill="1" applyBorder="1"/>
    <xf numFmtId="0" fontId="0" fillId="0" borderId="6" xfId="0" applyBorder="1"/>
    <xf numFmtId="0" fontId="5" fillId="7" borderId="1" xfId="0" applyFont="1" applyFill="1" applyBorder="1"/>
    <xf numFmtId="0" fontId="0" fillId="0" borderId="7" xfId="0" applyBorder="1"/>
    <xf numFmtId="0" fontId="4" fillId="8" borderId="0" xfId="0" applyFont="1" applyFill="1" applyAlignment="1">
      <alignment vertical="center" indent="1"/>
    </xf>
    <xf numFmtId="0" fontId="2" fillId="5" borderId="1" xfId="0" applyFont="1" applyFill="1" applyBorder="1"/>
    <xf numFmtId="0" fontId="2" fillId="0" borderId="0" xfId="0" applyFont="1"/>
    <xf numFmtId="0" fontId="0" fillId="4" borderId="1" xfId="0" applyFill="1" applyBorder="1" applyProtection="1">
      <protection locked="0"/>
    </xf>
    <xf numFmtId="0" fontId="0" fillId="0" borderId="6" xfId="0" applyBorder="1" applyProtection="1">
      <protection locked="0"/>
    </xf>
    <xf numFmtId="0" fontId="0" fillId="0" borderId="7" xfId="0" applyBorder="1" applyProtection="1">
      <protection locked="0"/>
    </xf>
    <xf numFmtId="0" fontId="2" fillId="3" borderId="1" xfId="0" applyFont="1" applyFill="1" applyBorder="1"/>
    <xf numFmtId="0" fontId="11" fillId="6" borderId="1" xfId="0" applyFont="1" applyFill="1" applyBorder="1"/>
    <xf numFmtId="0" fontId="17" fillId="3" borderId="0" xfId="0" applyFont="1" applyFill="1" applyAlignment="1">
      <alignment vertical="top" wrapText="1"/>
    </xf>
    <xf numFmtId="0" fontId="18" fillId="3" borderId="0" xfId="0" applyFont="1" applyFill="1" applyAlignment="1">
      <alignment vertical="top" wrapText="1"/>
    </xf>
    <xf numFmtId="0" fontId="14" fillId="0" borderId="0" xfId="0" applyFont="1" applyAlignment="1">
      <alignment vertical="top" wrapText="1"/>
    </xf>
    <xf numFmtId="0" fontId="13" fillId="2" borderId="0" xfId="0" applyFont="1" applyFill="1" applyAlignment="1">
      <alignment vertical="center" indent="1"/>
    </xf>
    <xf numFmtId="0" fontId="16" fillId="0" borderId="0" xfId="0" applyFont="1" applyAlignment="1">
      <alignment vertical="top" wrapText="1"/>
    </xf>
    <xf numFmtId="0" fontId="15" fillId="7" borderId="1" xfId="0" applyFont="1" applyFill="1" applyBorder="1"/>
  </cellXfs>
  <cellStyles count="1">
    <cellStyle name="Standaard"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0B0B0"/>
      <rgbColor rgb="FF808080"/>
      <rgbColor rgb="FF9999FF"/>
      <rgbColor rgb="FFC3375A"/>
      <rgbColor rgb="FFF9EBEE"/>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E6E6E6"/>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92D68"/>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H30"/>
  <sheetViews>
    <sheetView showGridLines="0" topLeftCell="A6" zoomScale="122" zoomScaleNormal="62" workbookViewId="0">
      <selection activeCell="K34" sqref="K34"/>
    </sheetView>
  </sheetViews>
  <sheetFormatPr defaultColWidth="8.6328125" defaultRowHeight="14.5" x14ac:dyDescent="0.35"/>
  <cols>
    <col min="1" max="1" width="3" customWidth="1"/>
    <col min="2" max="2" width="30" customWidth="1"/>
    <col min="3" max="3" width="3" customWidth="1"/>
    <col min="4" max="4" width="65" customWidth="1"/>
    <col min="5" max="7" width="3" customWidth="1"/>
    <col min="8" max="8" width="10.1796875" customWidth="1"/>
  </cols>
  <sheetData>
    <row r="2" spans="2:8" ht="27.75" customHeight="1" x14ac:dyDescent="0.35">
      <c r="B2" s="46" t="s">
        <v>0</v>
      </c>
      <c r="C2" s="45"/>
      <c r="D2" s="45"/>
      <c r="E2" s="45"/>
      <c r="F2" s="45"/>
      <c r="G2" s="45"/>
      <c r="H2" s="45"/>
    </row>
    <row r="4" spans="2:8" ht="39" customHeight="1" x14ac:dyDescent="0.35">
      <c r="B4" s="44" t="s">
        <v>1</v>
      </c>
      <c r="C4" s="45"/>
      <c r="D4" s="45"/>
    </row>
    <row r="5" spans="2:8" ht="43.5" customHeight="1" x14ac:dyDescent="0.35">
      <c r="B5" s="44" t="s">
        <v>2</v>
      </c>
      <c r="C5" s="45"/>
      <c r="D5" s="45"/>
    </row>
    <row r="6" spans="2:8" ht="43.5" customHeight="1" x14ac:dyDescent="0.35">
      <c r="B6" s="44" t="s">
        <v>3</v>
      </c>
      <c r="C6" s="45"/>
      <c r="D6" s="45"/>
    </row>
    <row r="7" spans="2:8" ht="40.5" customHeight="1" x14ac:dyDescent="0.35">
      <c r="B7" s="44" t="s">
        <v>4</v>
      </c>
      <c r="C7" s="45"/>
      <c r="D7" s="45"/>
    </row>
    <row r="9" spans="2:8" ht="14.25" customHeight="1" x14ac:dyDescent="0.35">
      <c r="B9" s="2" t="s">
        <v>5</v>
      </c>
    </row>
    <row r="10" spans="2:8" ht="42" customHeight="1" x14ac:dyDescent="0.35">
      <c r="B10" s="44" t="s">
        <v>6</v>
      </c>
      <c r="C10" s="45"/>
      <c r="D10" s="45"/>
    </row>
    <row r="11" spans="2:8" ht="4.5" customHeight="1" x14ac:dyDescent="0.35"/>
    <row r="12" spans="2:8" ht="14.25" customHeight="1" x14ac:dyDescent="0.35">
      <c r="B12" s="2" t="s">
        <v>7</v>
      </c>
    </row>
    <row r="13" spans="2:8" ht="23.25" customHeight="1" x14ac:dyDescent="0.35">
      <c r="B13" s="44" t="s">
        <v>8</v>
      </c>
      <c r="C13" s="45"/>
      <c r="D13" s="45"/>
    </row>
    <row r="15" spans="2:8" ht="14.25" customHeight="1" x14ac:dyDescent="0.35">
      <c r="B15" s="2" t="s">
        <v>9</v>
      </c>
    </row>
    <row r="16" spans="2:8" ht="49.5" customHeight="1" x14ac:dyDescent="0.35">
      <c r="B16" s="44" t="s">
        <v>10</v>
      </c>
      <c r="C16" s="45"/>
      <c r="D16" s="45"/>
    </row>
    <row r="18" spans="2:4" ht="15" customHeight="1" x14ac:dyDescent="0.35">
      <c r="B18" s="3" t="s">
        <v>11</v>
      </c>
    </row>
    <row r="19" spans="2:4" ht="24.75" customHeight="1" x14ac:dyDescent="0.35">
      <c r="B19" s="4" t="s">
        <v>12</v>
      </c>
      <c r="D19" s="1" t="s">
        <v>13</v>
      </c>
    </row>
    <row r="21" spans="2:4" ht="37.5" customHeight="1" x14ac:dyDescent="0.35">
      <c r="B21" s="5" t="s">
        <v>14</v>
      </c>
      <c r="D21" s="5" t="s">
        <v>15</v>
      </c>
    </row>
    <row r="23" spans="2:4" ht="54.75" customHeight="1" x14ac:dyDescent="0.35">
      <c r="B23" s="5" t="s">
        <v>16</v>
      </c>
      <c r="D23" s="1" t="s">
        <v>17</v>
      </c>
    </row>
    <row r="24" spans="2:4" ht="15" customHeight="1" x14ac:dyDescent="0.35"/>
    <row r="25" spans="2:4" ht="72" customHeight="1" x14ac:dyDescent="0.35">
      <c r="B25" s="5" t="s">
        <v>18</v>
      </c>
      <c r="D25" s="6" t="s">
        <v>19</v>
      </c>
    </row>
    <row r="26" spans="2:4" ht="14.25" customHeight="1" x14ac:dyDescent="0.35"/>
    <row r="27" spans="2:4" ht="14.25" customHeight="1" x14ac:dyDescent="0.35">
      <c r="B27" s="3" t="s">
        <v>20</v>
      </c>
    </row>
    <row r="28" spans="2:4" ht="14.25" customHeight="1" x14ac:dyDescent="0.35">
      <c r="B28" s="7"/>
      <c r="C28" s="5" t="s">
        <v>21</v>
      </c>
    </row>
    <row r="29" spans="2:4" ht="14.25" customHeight="1" x14ac:dyDescent="0.35">
      <c r="B29" s="8"/>
      <c r="C29" s="5" t="s">
        <v>22</v>
      </c>
    </row>
    <row r="30" spans="2:4" ht="14.25" customHeight="1" x14ac:dyDescent="0.35">
      <c r="B30" s="9"/>
      <c r="C30" s="5" t="s">
        <v>23</v>
      </c>
    </row>
  </sheetData>
  <sheetProtection sheet="1" formatColumns="0" formatRows="0"/>
  <mergeCells count="8">
    <mergeCell ref="B16:D16"/>
    <mergeCell ref="B10:D10"/>
    <mergeCell ref="B5:D5"/>
    <mergeCell ref="B4:D4"/>
    <mergeCell ref="B13:D13"/>
    <mergeCell ref="B2:H2"/>
    <mergeCell ref="B7:D7"/>
    <mergeCell ref="B6:D6"/>
  </mergeCells>
  <pageMargins left="0.75" right="0.75" top="1" bottom="1" header="0.511811023622047" footer="0.511811023622047"/>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I15"/>
  <sheetViews>
    <sheetView showGridLines="0" zoomScale="69" zoomScaleNormal="69" workbookViewId="0">
      <selection activeCell="I8" sqref="I8"/>
    </sheetView>
  </sheetViews>
  <sheetFormatPr defaultColWidth="8.6328125" defaultRowHeight="14.5" x14ac:dyDescent="0.35"/>
  <cols>
    <col min="1" max="1" width="2.453125" customWidth="1"/>
    <col min="2" max="2" width="55" customWidth="1"/>
    <col min="3" max="3" width="22" customWidth="1"/>
    <col min="4" max="9" width="14" customWidth="1"/>
  </cols>
  <sheetData>
    <row r="2" spans="2:9" ht="24" customHeight="1" x14ac:dyDescent="0.4">
      <c r="B2" s="49" t="s">
        <v>14</v>
      </c>
      <c r="C2" s="45"/>
      <c r="D2" s="45"/>
      <c r="E2" s="45"/>
      <c r="F2" s="45"/>
      <c r="G2" s="45"/>
      <c r="H2" s="45"/>
      <c r="I2" s="45"/>
    </row>
    <row r="3" spans="2:9" ht="30" customHeight="1" x14ac:dyDescent="0.35">
      <c r="B3" s="51" t="s">
        <v>24</v>
      </c>
      <c r="C3" s="45"/>
      <c r="D3" s="45"/>
      <c r="E3" s="45"/>
      <c r="F3" s="45"/>
      <c r="G3" s="45"/>
      <c r="H3" s="45"/>
      <c r="I3" s="45"/>
    </row>
    <row r="6" spans="2:9" ht="24" customHeight="1" x14ac:dyDescent="0.35">
      <c r="B6" s="50" t="s">
        <v>25</v>
      </c>
      <c r="C6" s="48"/>
      <c r="D6" s="48"/>
      <c r="E6" s="48"/>
      <c r="F6" s="48"/>
      <c r="G6" s="48"/>
      <c r="H6" s="48"/>
      <c r="I6" s="10" t="s">
        <v>26</v>
      </c>
    </row>
    <row r="7" spans="2:9" ht="14.25" customHeight="1" x14ac:dyDescent="0.35">
      <c r="B7" s="47" t="s">
        <v>27</v>
      </c>
      <c r="C7" s="48"/>
      <c r="D7" s="48"/>
      <c r="E7" s="48"/>
      <c r="F7" s="48"/>
      <c r="G7" s="48"/>
      <c r="H7" s="48"/>
      <c r="I7" s="11">
        <f>'Kleding, bewassing en reparatie'!I91</f>
        <v>0</v>
      </c>
    </row>
    <row r="8" spans="2:9" ht="14.25" customHeight="1" x14ac:dyDescent="0.35">
      <c r="B8" s="47" t="s">
        <v>28</v>
      </c>
      <c r="C8" s="48"/>
      <c r="D8" s="48"/>
      <c r="E8" s="48"/>
      <c r="F8" s="48"/>
      <c r="G8" s="48"/>
      <c r="H8" s="48"/>
      <c r="I8" s="11">
        <f>'Optie systeem Arnhem'!F25+'Optie systeem Beuningen'!F30</f>
        <v>0</v>
      </c>
    </row>
    <row r="10" spans="2:9" ht="14.25" customHeight="1" x14ac:dyDescent="0.35">
      <c r="B10" s="52" t="s">
        <v>29</v>
      </c>
      <c r="C10" s="48"/>
      <c r="D10" s="48"/>
      <c r="E10" s="48"/>
      <c r="F10" s="48"/>
      <c r="G10" s="48"/>
      <c r="H10" s="48"/>
      <c r="I10" s="12">
        <f>SUM(I7:I8)</f>
        <v>0</v>
      </c>
    </row>
    <row r="13" spans="2:9" ht="15" customHeight="1" x14ac:dyDescent="0.35">
      <c r="B13" s="13"/>
    </row>
    <row r="14" spans="2:9" ht="14.25" customHeight="1" x14ac:dyDescent="0.35">
      <c r="D14" s="14"/>
    </row>
    <row r="15" spans="2:9" ht="14.25" customHeight="1" x14ac:dyDescent="0.35">
      <c r="D15" s="14"/>
    </row>
  </sheetData>
  <sheetProtection sheet="1" formatColumns="0" formatRows="0"/>
  <mergeCells count="6">
    <mergeCell ref="B10:H10"/>
    <mergeCell ref="B8:H8"/>
    <mergeCell ref="B2:I2"/>
    <mergeCell ref="B6:H6"/>
    <mergeCell ref="B3:I3"/>
    <mergeCell ref="B7:H7"/>
  </mergeCells>
  <pageMargins left="0.75" right="0.75" top="1" bottom="1" header="0.511811023622047" footer="0.511811023622047"/>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R101"/>
  <sheetViews>
    <sheetView showGridLines="0" tabSelected="1" zoomScale="110" zoomScaleNormal="55" workbookViewId="0">
      <pane xSplit="1" ySplit="6" topLeftCell="B7" activePane="bottomRight" state="frozen"/>
      <selection pane="topRight" activeCell="B1" sqref="B1"/>
      <selection pane="bottomLeft" activeCell="A78" sqref="A78"/>
      <selection pane="bottomRight" activeCell="K88" sqref="K88"/>
    </sheetView>
  </sheetViews>
  <sheetFormatPr defaultColWidth="8.6328125" defaultRowHeight="14.5" x14ac:dyDescent="0.35"/>
  <cols>
    <col min="1" max="1" width="2.453125" customWidth="1"/>
    <col min="2" max="2" width="33.26953125" customWidth="1"/>
    <col min="3" max="3" width="14" customWidth="1"/>
    <col min="4" max="4" width="15.90625" customWidth="1"/>
    <col min="5" max="5" width="24.6328125" customWidth="1"/>
    <col min="6" max="6" width="19.54296875" customWidth="1"/>
    <col min="7" max="7" width="16.81640625" customWidth="1"/>
    <col min="8" max="9" width="14" customWidth="1"/>
    <col min="11" max="11" width="37.453125" customWidth="1"/>
    <col min="12" max="12" width="19.1796875" customWidth="1"/>
    <col min="13" max="13" width="11.6328125" customWidth="1"/>
    <col min="14" max="14" width="10" customWidth="1"/>
    <col min="15" max="15" width="18.453125" customWidth="1"/>
    <col min="16" max="18" width="14" customWidth="1"/>
  </cols>
  <sheetData>
    <row r="2" spans="2:18" ht="27.75" customHeight="1" x14ac:dyDescent="0.35">
      <c r="B2" s="46" t="s">
        <v>30</v>
      </c>
      <c r="C2" s="45"/>
      <c r="D2" s="45"/>
      <c r="E2" s="45"/>
      <c r="F2" s="45"/>
      <c r="G2" s="45"/>
      <c r="H2" s="45"/>
      <c r="I2" s="45"/>
    </row>
    <row r="3" spans="2:18" ht="14.25" customHeight="1" x14ac:dyDescent="0.35">
      <c r="B3" s="59" t="s">
        <v>31</v>
      </c>
      <c r="C3" s="45"/>
      <c r="D3" s="45"/>
      <c r="E3" s="45"/>
      <c r="F3" s="45"/>
      <c r="G3" s="45"/>
      <c r="H3" s="45"/>
      <c r="I3" s="45"/>
    </row>
    <row r="6" spans="2:18" ht="19.5" customHeight="1" x14ac:dyDescent="0.35">
      <c r="B6" s="57" t="s">
        <v>32</v>
      </c>
      <c r="C6" s="45"/>
      <c r="D6" s="45"/>
      <c r="E6" s="45"/>
      <c r="F6" s="45"/>
      <c r="G6" s="45"/>
      <c r="H6" s="45"/>
      <c r="I6" s="45"/>
      <c r="J6" s="45"/>
      <c r="K6" s="45"/>
      <c r="L6" s="45"/>
      <c r="M6" s="45"/>
      <c r="N6" s="45"/>
      <c r="O6" s="45"/>
      <c r="P6" s="45"/>
      <c r="Q6" s="45"/>
      <c r="R6" s="45"/>
    </row>
    <row r="7" spans="2:18" ht="19.5" customHeight="1" x14ac:dyDescent="0.35">
      <c r="B7" s="15" t="s">
        <v>33</v>
      </c>
      <c r="C7" s="15"/>
      <c r="D7" s="15"/>
      <c r="E7" s="15"/>
      <c r="F7" s="15"/>
      <c r="G7" s="15"/>
      <c r="H7" s="15"/>
      <c r="I7" s="15"/>
      <c r="K7" s="15" t="s">
        <v>34</v>
      </c>
    </row>
    <row r="8" spans="2:18" ht="54" customHeight="1" x14ac:dyDescent="0.35">
      <c r="B8" s="16" t="s">
        <v>35</v>
      </c>
      <c r="C8" s="16" t="s">
        <v>36</v>
      </c>
      <c r="D8" s="16" t="s">
        <v>37</v>
      </c>
      <c r="E8" s="16" t="s">
        <v>38</v>
      </c>
      <c r="F8" s="16" t="s">
        <v>39</v>
      </c>
      <c r="G8" s="16" t="s">
        <v>40</v>
      </c>
      <c r="H8" s="16" t="s">
        <v>41</v>
      </c>
      <c r="I8" s="17"/>
      <c r="K8" s="16" t="s">
        <v>35</v>
      </c>
      <c r="L8" s="16" t="s">
        <v>36</v>
      </c>
      <c r="M8" s="16" t="s">
        <v>37</v>
      </c>
      <c r="N8" s="16" t="s">
        <v>38</v>
      </c>
      <c r="O8" s="16" t="s">
        <v>39</v>
      </c>
      <c r="P8" s="16" t="s">
        <v>40</v>
      </c>
      <c r="Q8" s="16" t="s">
        <v>41</v>
      </c>
      <c r="R8" s="17"/>
    </row>
    <row r="9" spans="2:18" ht="39.75" customHeight="1" x14ac:dyDescent="0.35">
      <c r="B9" s="18" t="s">
        <v>42</v>
      </c>
      <c r="C9" s="19" t="s">
        <v>43</v>
      </c>
      <c r="D9" s="20" t="s">
        <v>44</v>
      </c>
      <c r="E9" s="20" t="s">
        <v>45</v>
      </c>
      <c r="F9" s="21">
        <v>495</v>
      </c>
      <c r="G9" s="22"/>
      <c r="H9" s="23">
        <f t="shared" ref="H9:H39" si="0">F9*G9</f>
        <v>0</v>
      </c>
      <c r="I9" s="5"/>
      <c r="K9" s="18" t="s">
        <v>46</v>
      </c>
      <c r="L9" s="19" t="s">
        <v>47</v>
      </c>
      <c r="M9" s="20" t="s">
        <v>44</v>
      </c>
      <c r="N9" s="20" t="s">
        <v>48</v>
      </c>
      <c r="O9" s="21">
        <v>300</v>
      </c>
      <c r="P9" s="22"/>
      <c r="Q9" s="23">
        <f t="shared" ref="Q9:Q39" si="1">O9*P9</f>
        <v>0</v>
      </c>
      <c r="R9" s="5"/>
    </row>
    <row r="10" spans="2:18" ht="39.75" customHeight="1" x14ac:dyDescent="0.35">
      <c r="B10" s="18" t="s">
        <v>42</v>
      </c>
      <c r="C10" s="19" t="s">
        <v>47</v>
      </c>
      <c r="D10" s="20" t="s">
        <v>44</v>
      </c>
      <c r="E10" s="20" t="s">
        <v>48</v>
      </c>
      <c r="F10" s="21">
        <v>450</v>
      </c>
      <c r="G10" s="22"/>
      <c r="H10" s="23">
        <f t="shared" si="0"/>
        <v>0</v>
      </c>
      <c r="I10" s="5"/>
      <c r="K10" s="18" t="s">
        <v>49</v>
      </c>
      <c r="L10" s="19" t="s">
        <v>43</v>
      </c>
      <c r="M10" s="20" t="s">
        <v>44</v>
      </c>
      <c r="N10" s="20" t="s">
        <v>45</v>
      </c>
      <c r="O10" s="21">
        <v>590</v>
      </c>
      <c r="P10" s="22"/>
      <c r="Q10" s="23">
        <f t="shared" si="1"/>
        <v>0</v>
      </c>
      <c r="R10" s="5"/>
    </row>
    <row r="11" spans="2:18" ht="14.25" customHeight="1" x14ac:dyDescent="0.35">
      <c r="B11" s="18" t="s">
        <v>50</v>
      </c>
      <c r="C11" s="18" t="s">
        <v>51</v>
      </c>
      <c r="D11" s="20" t="s">
        <v>52</v>
      </c>
      <c r="E11" s="20" t="s">
        <v>45</v>
      </c>
      <c r="F11" s="21">
        <v>910</v>
      </c>
      <c r="G11" s="22"/>
      <c r="H11" s="23">
        <f t="shared" si="0"/>
        <v>0</v>
      </c>
      <c r="I11" s="5"/>
      <c r="K11" s="18" t="s">
        <v>53</v>
      </c>
      <c r="L11" s="18" t="s">
        <v>54</v>
      </c>
      <c r="M11" s="20" t="s">
        <v>52</v>
      </c>
      <c r="N11" s="20" t="s">
        <v>48</v>
      </c>
      <c r="O11" s="21">
        <v>195</v>
      </c>
      <c r="P11" s="22"/>
      <c r="Q11" s="23">
        <f t="shared" si="1"/>
        <v>0</v>
      </c>
      <c r="R11" s="5"/>
    </row>
    <row r="12" spans="2:18" ht="14.25" customHeight="1" x14ac:dyDescent="0.35">
      <c r="B12" s="18" t="s">
        <v>50</v>
      </c>
      <c r="C12" s="18" t="s">
        <v>54</v>
      </c>
      <c r="D12" s="20" t="s">
        <v>52</v>
      </c>
      <c r="E12" s="20" t="s">
        <v>48</v>
      </c>
      <c r="F12" s="21">
        <v>340</v>
      </c>
      <c r="G12" s="22"/>
      <c r="H12" s="23">
        <f t="shared" si="0"/>
        <v>0</v>
      </c>
      <c r="I12" s="5"/>
      <c r="K12" s="18" t="s">
        <v>55</v>
      </c>
      <c r="L12" s="18" t="s">
        <v>51</v>
      </c>
      <c r="M12" s="20" t="s">
        <v>52</v>
      </c>
      <c r="N12" s="20" t="s">
        <v>45</v>
      </c>
      <c r="O12" s="21">
        <v>410</v>
      </c>
      <c r="P12" s="22"/>
      <c r="Q12" s="23">
        <f t="shared" si="1"/>
        <v>0</v>
      </c>
      <c r="R12" s="5"/>
    </row>
    <row r="13" spans="2:18" ht="14.25" customHeight="1" x14ac:dyDescent="0.35">
      <c r="B13" s="18" t="s">
        <v>56</v>
      </c>
      <c r="C13" s="18" t="s">
        <v>57</v>
      </c>
      <c r="D13" s="20" t="s">
        <v>52</v>
      </c>
      <c r="E13" s="20" t="s">
        <v>45</v>
      </c>
      <c r="F13" s="21">
        <v>45</v>
      </c>
      <c r="G13" s="22"/>
      <c r="H13" s="23">
        <f t="shared" si="0"/>
        <v>0</v>
      </c>
      <c r="I13" s="5"/>
      <c r="K13" s="18" t="s">
        <v>58</v>
      </c>
      <c r="L13" s="18" t="s">
        <v>59</v>
      </c>
      <c r="M13" s="20" t="s">
        <v>60</v>
      </c>
      <c r="N13" s="20" t="s">
        <v>48</v>
      </c>
      <c r="O13" s="21">
        <v>35</v>
      </c>
      <c r="P13" s="22"/>
      <c r="Q13" s="23">
        <f t="shared" si="1"/>
        <v>0</v>
      </c>
      <c r="R13" s="5"/>
    </row>
    <row r="14" spans="2:18" ht="39.75" customHeight="1" x14ac:dyDescent="0.35">
      <c r="B14" s="18" t="s">
        <v>56</v>
      </c>
      <c r="C14" s="19" t="s">
        <v>59</v>
      </c>
      <c r="D14" s="20" t="s">
        <v>52</v>
      </c>
      <c r="E14" s="20" t="s">
        <v>48</v>
      </c>
      <c r="F14" s="21">
        <v>30</v>
      </c>
      <c r="G14" s="22"/>
      <c r="H14" s="23">
        <f t="shared" si="0"/>
        <v>0</v>
      </c>
      <c r="I14" s="5"/>
      <c r="K14" s="18" t="s">
        <v>61</v>
      </c>
      <c r="L14" s="19" t="s">
        <v>62</v>
      </c>
      <c r="M14" s="20" t="s">
        <v>60</v>
      </c>
      <c r="N14" s="20" t="s">
        <v>45</v>
      </c>
      <c r="O14" s="21">
        <v>50</v>
      </c>
      <c r="P14" s="22"/>
      <c r="Q14" s="23">
        <f t="shared" si="1"/>
        <v>0</v>
      </c>
      <c r="R14" s="5"/>
    </row>
    <row r="15" spans="2:18" ht="14.25" customHeight="1" x14ac:dyDescent="0.35">
      <c r="B15" s="18" t="s">
        <v>56</v>
      </c>
      <c r="C15" s="18" t="s">
        <v>62</v>
      </c>
      <c r="D15" s="20" t="s">
        <v>60</v>
      </c>
      <c r="E15" s="20" t="s">
        <v>45</v>
      </c>
      <c r="F15" s="21">
        <v>125</v>
      </c>
      <c r="G15" s="22"/>
      <c r="H15" s="23">
        <f t="shared" si="0"/>
        <v>0</v>
      </c>
      <c r="I15" s="5"/>
      <c r="K15" s="18" t="s">
        <v>63</v>
      </c>
      <c r="L15" s="18" t="s">
        <v>59</v>
      </c>
      <c r="M15" s="20" t="s">
        <v>52</v>
      </c>
      <c r="N15" s="20" t="s">
        <v>48</v>
      </c>
      <c r="O15" s="21">
        <v>65</v>
      </c>
      <c r="P15" s="22"/>
      <c r="Q15" s="23">
        <f t="shared" si="1"/>
        <v>0</v>
      </c>
      <c r="R15" s="5"/>
    </row>
    <row r="16" spans="2:18" ht="14.25" customHeight="1" x14ac:dyDescent="0.35">
      <c r="B16" s="18" t="s">
        <v>56</v>
      </c>
      <c r="C16" s="18" t="s">
        <v>59</v>
      </c>
      <c r="D16" s="20" t="s">
        <v>60</v>
      </c>
      <c r="E16" s="20" t="s">
        <v>48</v>
      </c>
      <c r="F16" s="21">
        <v>90</v>
      </c>
      <c r="G16" s="22"/>
      <c r="H16" s="23">
        <f t="shared" si="0"/>
        <v>0</v>
      </c>
      <c r="I16" s="5"/>
      <c r="K16" s="18" t="s">
        <v>64</v>
      </c>
      <c r="L16" s="18" t="s">
        <v>57</v>
      </c>
      <c r="M16" s="20" t="s">
        <v>52</v>
      </c>
      <c r="N16" s="20" t="s">
        <v>45</v>
      </c>
      <c r="O16" s="21">
        <v>55</v>
      </c>
      <c r="P16" s="22"/>
      <c r="Q16" s="23">
        <f t="shared" si="1"/>
        <v>0</v>
      </c>
      <c r="R16" s="5"/>
    </row>
    <row r="17" spans="2:18" ht="14.25" customHeight="1" x14ac:dyDescent="0.35">
      <c r="B17" s="18" t="s">
        <v>65</v>
      </c>
      <c r="C17" s="18" t="s">
        <v>57</v>
      </c>
      <c r="D17" s="20" t="s">
        <v>52</v>
      </c>
      <c r="E17" s="20" t="s">
        <v>45</v>
      </c>
      <c r="F17" s="21">
        <v>1185</v>
      </c>
      <c r="G17" s="22"/>
      <c r="H17" s="23">
        <f t="shared" si="0"/>
        <v>0</v>
      </c>
      <c r="I17" s="5"/>
      <c r="K17" s="18" t="s">
        <v>66</v>
      </c>
      <c r="L17" s="18" t="s">
        <v>54</v>
      </c>
      <c r="M17" s="20" t="s">
        <v>52</v>
      </c>
      <c r="N17" s="20" t="s">
        <v>48</v>
      </c>
      <c r="O17" s="21">
        <v>205</v>
      </c>
      <c r="P17" s="22"/>
      <c r="Q17" s="23">
        <f t="shared" si="1"/>
        <v>0</v>
      </c>
      <c r="R17" s="5"/>
    </row>
    <row r="18" spans="2:18" ht="14.25" customHeight="1" x14ac:dyDescent="0.35">
      <c r="B18" s="18" t="s">
        <v>65</v>
      </c>
      <c r="C18" s="18" t="s">
        <v>54</v>
      </c>
      <c r="D18" s="20" t="s">
        <v>52</v>
      </c>
      <c r="E18" s="20" t="s">
        <v>48</v>
      </c>
      <c r="F18" s="21">
        <v>485</v>
      </c>
      <c r="G18" s="22"/>
      <c r="H18" s="23">
        <f t="shared" si="0"/>
        <v>0</v>
      </c>
      <c r="I18" s="5"/>
      <c r="K18" s="18" t="s">
        <v>67</v>
      </c>
      <c r="L18" s="18" t="s">
        <v>57</v>
      </c>
      <c r="M18" s="20" t="s">
        <v>52</v>
      </c>
      <c r="N18" s="20" t="s">
        <v>45</v>
      </c>
      <c r="O18" s="21">
        <v>770</v>
      </c>
      <c r="P18" s="22"/>
      <c r="Q18" s="23">
        <f t="shared" si="1"/>
        <v>0</v>
      </c>
      <c r="R18" s="5"/>
    </row>
    <row r="19" spans="2:18" ht="14.25" customHeight="1" x14ac:dyDescent="0.35">
      <c r="B19" s="18" t="s">
        <v>65</v>
      </c>
      <c r="C19" s="18" t="s">
        <v>57</v>
      </c>
      <c r="D19" s="20" t="s">
        <v>60</v>
      </c>
      <c r="E19" s="20" t="s">
        <v>45</v>
      </c>
      <c r="F19" s="21">
        <v>5</v>
      </c>
      <c r="G19" s="22"/>
      <c r="H19" s="23">
        <f t="shared" si="0"/>
        <v>0</v>
      </c>
      <c r="I19" s="5"/>
      <c r="K19" s="18" t="s">
        <v>68</v>
      </c>
      <c r="L19" s="18" t="s">
        <v>54</v>
      </c>
      <c r="M19" s="20" t="s">
        <v>60</v>
      </c>
      <c r="N19" s="20" t="s">
        <v>48</v>
      </c>
      <c r="O19" s="21">
        <v>200</v>
      </c>
      <c r="P19" s="22"/>
      <c r="Q19" s="23">
        <f t="shared" si="1"/>
        <v>0</v>
      </c>
      <c r="R19" s="5"/>
    </row>
    <row r="20" spans="2:18" ht="14.25" customHeight="1" x14ac:dyDescent="0.35">
      <c r="B20" s="18" t="s">
        <v>65</v>
      </c>
      <c r="C20" s="18" t="s">
        <v>54</v>
      </c>
      <c r="D20" s="20" t="s">
        <v>60</v>
      </c>
      <c r="E20" s="20" t="s">
        <v>48</v>
      </c>
      <c r="F20" s="21">
        <v>5</v>
      </c>
      <c r="G20" s="22"/>
      <c r="H20" s="23">
        <f t="shared" si="0"/>
        <v>0</v>
      </c>
      <c r="I20" s="5"/>
      <c r="K20" s="18" t="s">
        <v>69</v>
      </c>
      <c r="L20" s="18" t="s">
        <v>57</v>
      </c>
      <c r="M20" s="20" t="s">
        <v>60</v>
      </c>
      <c r="N20" s="20" t="s">
        <v>45</v>
      </c>
      <c r="O20" s="21">
        <v>320</v>
      </c>
      <c r="P20" s="22"/>
      <c r="Q20" s="23">
        <f t="shared" si="1"/>
        <v>0</v>
      </c>
      <c r="R20" s="5"/>
    </row>
    <row r="21" spans="2:18" ht="14.25" customHeight="1" x14ac:dyDescent="0.35">
      <c r="B21" s="18" t="s">
        <v>70</v>
      </c>
      <c r="C21" s="18" t="s">
        <v>57</v>
      </c>
      <c r="D21" s="20" t="s">
        <v>44</v>
      </c>
      <c r="E21" s="20" t="s">
        <v>71</v>
      </c>
      <c r="F21" s="21">
        <v>345</v>
      </c>
      <c r="G21" s="22"/>
      <c r="H21" s="23">
        <f t="shared" si="0"/>
        <v>0</v>
      </c>
      <c r="I21" s="5"/>
      <c r="K21" s="18" t="s">
        <v>72</v>
      </c>
      <c r="L21" s="18" t="s">
        <v>57</v>
      </c>
      <c r="M21" s="20" t="s">
        <v>44</v>
      </c>
      <c r="N21" s="20" t="s">
        <v>71</v>
      </c>
      <c r="O21" s="21">
        <v>135</v>
      </c>
      <c r="P21" s="22"/>
      <c r="Q21" s="23">
        <f t="shared" si="1"/>
        <v>0</v>
      </c>
      <c r="R21" s="5"/>
    </row>
    <row r="22" spans="2:18" ht="14.25" customHeight="1" x14ac:dyDescent="0.35">
      <c r="B22" s="18" t="s">
        <v>73</v>
      </c>
      <c r="C22" s="18" t="s">
        <v>44</v>
      </c>
      <c r="D22" s="20" t="s">
        <v>44</v>
      </c>
      <c r="E22" s="20" t="s">
        <v>71</v>
      </c>
      <c r="F22" s="21">
        <v>25</v>
      </c>
      <c r="G22" s="22"/>
      <c r="H22" s="23">
        <f t="shared" si="0"/>
        <v>0</v>
      </c>
      <c r="I22" s="5"/>
      <c r="K22" s="18" t="s">
        <v>74</v>
      </c>
      <c r="L22" s="18" t="s">
        <v>54</v>
      </c>
      <c r="M22" s="20" t="s">
        <v>44</v>
      </c>
      <c r="N22" s="20" t="s">
        <v>48</v>
      </c>
      <c r="O22" s="21">
        <v>20</v>
      </c>
      <c r="P22" s="22"/>
      <c r="Q22" s="23">
        <f t="shared" si="1"/>
        <v>0</v>
      </c>
      <c r="R22" s="5"/>
    </row>
    <row r="23" spans="2:18" ht="14.25" customHeight="1" x14ac:dyDescent="0.35">
      <c r="B23" s="18" t="s">
        <v>75</v>
      </c>
      <c r="C23" s="18" t="s">
        <v>76</v>
      </c>
      <c r="D23" s="20" t="s">
        <v>44</v>
      </c>
      <c r="E23" s="20" t="s">
        <v>71</v>
      </c>
      <c r="F23" s="21">
        <v>140</v>
      </c>
      <c r="G23" s="22"/>
      <c r="H23" s="23">
        <f t="shared" si="0"/>
        <v>0</v>
      </c>
      <c r="I23" s="5"/>
      <c r="K23" s="18" t="s">
        <v>77</v>
      </c>
      <c r="L23" s="18" t="s">
        <v>44</v>
      </c>
      <c r="M23" s="20" t="s">
        <v>44</v>
      </c>
      <c r="N23" s="20" t="s">
        <v>71</v>
      </c>
      <c r="O23" s="21">
        <v>35</v>
      </c>
      <c r="P23" s="22"/>
      <c r="Q23" s="23">
        <f t="shared" si="1"/>
        <v>0</v>
      </c>
      <c r="R23" s="5"/>
    </row>
    <row r="24" spans="2:18" ht="14.25" customHeight="1" x14ac:dyDescent="0.35">
      <c r="B24" s="18" t="s">
        <v>78</v>
      </c>
      <c r="C24" s="18" t="s">
        <v>76</v>
      </c>
      <c r="D24" s="20" t="s">
        <v>44</v>
      </c>
      <c r="E24" s="20" t="s">
        <v>71</v>
      </c>
      <c r="F24" s="21">
        <v>95</v>
      </c>
      <c r="G24" s="22"/>
      <c r="H24" s="23">
        <f t="shared" si="0"/>
        <v>0</v>
      </c>
      <c r="I24" s="5"/>
      <c r="K24" s="18" t="s">
        <v>79</v>
      </c>
      <c r="L24" s="18" t="s">
        <v>76</v>
      </c>
      <c r="M24" s="20" t="s">
        <v>44</v>
      </c>
      <c r="N24" s="20" t="s">
        <v>71</v>
      </c>
      <c r="O24" s="21">
        <v>90</v>
      </c>
      <c r="P24" s="22"/>
      <c r="Q24" s="23">
        <f t="shared" si="1"/>
        <v>0</v>
      </c>
      <c r="R24" s="5"/>
    </row>
    <row r="25" spans="2:18" ht="14.25" customHeight="1" x14ac:dyDescent="0.35">
      <c r="B25" s="18" t="s">
        <v>80</v>
      </c>
      <c r="C25" s="18"/>
      <c r="D25" s="20" t="s">
        <v>44</v>
      </c>
      <c r="E25" s="20" t="s">
        <v>71</v>
      </c>
      <c r="F25" s="21">
        <v>230</v>
      </c>
      <c r="G25" s="22"/>
      <c r="H25" s="23">
        <f t="shared" si="0"/>
        <v>0</v>
      </c>
      <c r="I25" s="5"/>
      <c r="K25" s="18" t="s">
        <v>81</v>
      </c>
      <c r="L25" s="18"/>
      <c r="M25" s="20" t="s">
        <v>44</v>
      </c>
      <c r="N25" s="20" t="s">
        <v>71</v>
      </c>
      <c r="O25" s="21">
        <v>300</v>
      </c>
      <c r="P25" s="22"/>
      <c r="Q25" s="23">
        <f t="shared" si="1"/>
        <v>0</v>
      </c>
      <c r="R25" s="5"/>
    </row>
    <row r="26" spans="2:18" ht="14.25" customHeight="1" x14ac:dyDescent="0.35">
      <c r="B26" s="18" t="s">
        <v>82</v>
      </c>
      <c r="C26" s="18" t="s">
        <v>83</v>
      </c>
      <c r="D26" s="20" t="s">
        <v>44</v>
      </c>
      <c r="E26" s="20" t="s">
        <v>71</v>
      </c>
      <c r="F26" s="21">
        <v>40</v>
      </c>
      <c r="G26" s="22"/>
      <c r="H26" s="23">
        <f t="shared" si="0"/>
        <v>0</v>
      </c>
      <c r="I26" s="5"/>
      <c r="K26" s="18" t="s">
        <v>84</v>
      </c>
      <c r="L26" s="18" t="s">
        <v>76</v>
      </c>
      <c r="M26" s="20" t="s">
        <v>44</v>
      </c>
      <c r="N26" s="20" t="s">
        <v>71</v>
      </c>
      <c r="O26" s="21">
        <v>135</v>
      </c>
      <c r="P26" s="22"/>
      <c r="Q26" s="23">
        <f t="shared" si="1"/>
        <v>0</v>
      </c>
      <c r="R26" s="5"/>
    </row>
    <row r="27" spans="2:18" ht="14.25" customHeight="1" x14ac:dyDescent="0.35">
      <c r="B27" s="18" t="s">
        <v>85</v>
      </c>
      <c r="C27" s="18" t="s">
        <v>54</v>
      </c>
      <c r="D27" s="20" t="s">
        <v>44</v>
      </c>
      <c r="E27" s="20" t="s">
        <v>71</v>
      </c>
      <c r="F27" s="21">
        <v>90</v>
      </c>
      <c r="G27" s="22"/>
      <c r="H27" s="23">
        <f t="shared" si="0"/>
        <v>0</v>
      </c>
      <c r="I27" s="5"/>
      <c r="K27" s="18" t="s">
        <v>86</v>
      </c>
      <c r="L27" s="18" t="s">
        <v>83</v>
      </c>
      <c r="M27" s="20" t="s">
        <v>44</v>
      </c>
      <c r="N27" s="20" t="s">
        <v>71</v>
      </c>
      <c r="O27" s="21">
        <v>10</v>
      </c>
      <c r="P27" s="22"/>
      <c r="Q27" s="23">
        <f t="shared" si="1"/>
        <v>0</v>
      </c>
      <c r="R27" s="5"/>
    </row>
    <row r="28" spans="2:18" ht="14.25" customHeight="1" x14ac:dyDescent="0.35">
      <c r="B28" s="18" t="s">
        <v>87</v>
      </c>
      <c r="C28" s="18" t="s">
        <v>44</v>
      </c>
      <c r="D28" s="20" t="s">
        <v>44</v>
      </c>
      <c r="E28" s="20" t="s">
        <v>71</v>
      </c>
      <c r="F28" s="21">
        <v>40</v>
      </c>
      <c r="G28" s="22"/>
      <c r="H28" s="23">
        <f t="shared" si="0"/>
        <v>0</v>
      </c>
      <c r="I28" s="5"/>
      <c r="K28" s="18" t="s">
        <v>88</v>
      </c>
      <c r="L28" s="18" t="s">
        <v>59</v>
      </c>
      <c r="M28" s="20" t="s">
        <v>44</v>
      </c>
      <c r="N28" s="20" t="s">
        <v>48</v>
      </c>
      <c r="O28" s="21">
        <v>10</v>
      </c>
      <c r="P28" s="22"/>
      <c r="Q28" s="23">
        <f t="shared" si="1"/>
        <v>0</v>
      </c>
      <c r="R28" s="5"/>
    </row>
    <row r="29" spans="2:18" ht="14.25" customHeight="1" x14ac:dyDescent="0.35">
      <c r="B29" s="18" t="s">
        <v>89</v>
      </c>
      <c r="C29" s="18" t="s">
        <v>44</v>
      </c>
      <c r="D29" s="20" t="s">
        <v>44</v>
      </c>
      <c r="E29" s="20" t="s">
        <v>71</v>
      </c>
      <c r="F29" s="21">
        <v>40</v>
      </c>
      <c r="G29" s="22"/>
      <c r="H29" s="23">
        <f t="shared" si="0"/>
        <v>0</v>
      </c>
      <c r="I29" s="5"/>
      <c r="K29" s="18" t="s">
        <v>90</v>
      </c>
      <c r="L29" s="18" t="s">
        <v>54</v>
      </c>
      <c r="M29" s="20" t="s">
        <v>44</v>
      </c>
      <c r="N29" s="20" t="s">
        <v>71</v>
      </c>
      <c r="O29" s="21">
        <v>29</v>
      </c>
      <c r="P29" s="22"/>
      <c r="Q29" s="23">
        <f t="shared" si="1"/>
        <v>0</v>
      </c>
      <c r="R29" s="5"/>
    </row>
    <row r="30" spans="2:18" ht="14.25" customHeight="1" x14ac:dyDescent="0.35">
      <c r="B30" s="18" t="s">
        <v>91</v>
      </c>
      <c r="C30" s="18" t="s">
        <v>44</v>
      </c>
      <c r="D30" s="20" t="s">
        <v>44</v>
      </c>
      <c r="E30" s="20" t="s">
        <v>71</v>
      </c>
      <c r="F30" s="21">
        <v>65</v>
      </c>
      <c r="G30" s="22"/>
      <c r="H30" s="23">
        <f t="shared" si="0"/>
        <v>0</v>
      </c>
      <c r="I30" s="5"/>
      <c r="K30" s="18" t="s">
        <v>92</v>
      </c>
      <c r="L30" s="18" t="s">
        <v>59</v>
      </c>
      <c r="M30" s="20" t="s">
        <v>44</v>
      </c>
      <c r="N30" s="20" t="s">
        <v>71</v>
      </c>
      <c r="O30" s="21">
        <v>30</v>
      </c>
      <c r="P30" s="22"/>
      <c r="Q30" s="23">
        <f t="shared" si="1"/>
        <v>0</v>
      </c>
      <c r="R30" s="5"/>
    </row>
    <row r="31" spans="2:18" ht="14.25" customHeight="1" x14ac:dyDescent="0.35">
      <c r="B31" s="18" t="s">
        <v>93</v>
      </c>
      <c r="C31" s="18"/>
      <c r="D31" s="20" t="s">
        <v>44</v>
      </c>
      <c r="E31" s="20" t="s">
        <v>71</v>
      </c>
      <c r="F31" s="24">
        <v>75</v>
      </c>
      <c r="G31" s="22"/>
      <c r="H31" s="23">
        <f t="shared" si="0"/>
        <v>0</v>
      </c>
      <c r="I31" s="5"/>
      <c r="K31" s="18" t="s">
        <v>94</v>
      </c>
      <c r="L31" s="18" t="s">
        <v>59</v>
      </c>
      <c r="M31" s="20" t="s">
        <v>44</v>
      </c>
      <c r="N31" s="20" t="s">
        <v>71</v>
      </c>
      <c r="O31" s="21">
        <v>31</v>
      </c>
      <c r="P31" s="22"/>
      <c r="Q31" s="23">
        <f t="shared" si="1"/>
        <v>0</v>
      </c>
      <c r="R31" s="5"/>
    </row>
    <row r="32" spans="2:18" ht="14.25" customHeight="1" x14ac:dyDescent="0.35">
      <c r="B32" s="18" t="s">
        <v>95</v>
      </c>
      <c r="C32" s="18" t="s">
        <v>44</v>
      </c>
      <c r="D32" s="20" t="s">
        <v>44</v>
      </c>
      <c r="E32" s="20" t="s">
        <v>44</v>
      </c>
      <c r="F32" s="24">
        <v>305</v>
      </c>
      <c r="G32" s="22"/>
      <c r="H32" s="23">
        <f t="shared" si="0"/>
        <v>0</v>
      </c>
      <c r="I32" s="5"/>
      <c r="K32" s="18" t="s">
        <v>96</v>
      </c>
      <c r="L32" s="18" t="s">
        <v>44</v>
      </c>
      <c r="M32" s="20" t="s">
        <v>44</v>
      </c>
      <c r="N32" s="20" t="s">
        <v>71</v>
      </c>
      <c r="O32" s="21">
        <v>50</v>
      </c>
      <c r="P32" s="22"/>
      <c r="Q32" s="23">
        <f t="shared" si="1"/>
        <v>0</v>
      </c>
      <c r="R32" s="5"/>
    </row>
    <row r="33" spans="2:18" ht="14.25" customHeight="1" x14ac:dyDescent="0.35">
      <c r="B33" s="18" t="s">
        <v>97</v>
      </c>
      <c r="C33" s="18" t="s">
        <v>44</v>
      </c>
      <c r="D33" s="20" t="s">
        <v>44</v>
      </c>
      <c r="E33" s="20" t="s">
        <v>44</v>
      </c>
      <c r="F33" s="24">
        <v>10</v>
      </c>
      <c r="G33" s="22"/>
      <c r="H33" s="23">
        <f t="shared" si="0"/>
        <v>0</v>
      </c>
      <c r="I33" s="5"/>
      <c r="K33" s="18" t="s">
        <v>98</v>
      </c>
      <c r="L33" s="18" t="s">
        <v>44</v>
      </c>
      <c r="M33" s="20" t="s">
        <v>44</v>
      </c>
      <c r="N33" s="20" t="s">
        <v>71</v>
      </c>
      <c r="O33" s="21">
        <v>50</v>
      </c>
      <c r="P33" s="22"/>
      <c r="Q33" s="23">
        <f t="shared" si="1"/>
        <v>0</v>
      </c>
      <c r="R33" s="5"/>
    </row>
    <row r="34" spans="2:18" ht="14.25" customHeight="1" x14ac:dyDescent="0.35">
      <c r="B34" s="18" t="s">
        <v>99</v>
      </c>
      <c r="C34" s="18" t="s">
        <v>44</v>
      </c>
      <c r="D34" s="20" t="s">
        <v>44</v>
      </c>
      <c r="E34" s="20" t="s">
        <v>44</v>
      </c>
      <c r="F34" s="24">
        <v>50</v>
      </c>
      <c r="G34" s="22"/>
      <c r="H34" s="23">
        <f t="shared" si="0"/>
        <v>0</v>
      </c>
      <c r="I34" s="5"/>
      <c r="K34" s="18" t="s">
        <v>100</v>
      </c>
      <c r="L34" s="18" t="s">
        <v>44</v>
      </c>
      <c r="M34" s="20" t="s">
        <v>44</v>
      </c>
      <c r="N34" s="20" t="s">
        <v>71</v>
      </c>
      <c r="O34" s="21">
        <v>50</v>
      </c>
      <c r="P34" s="22"/>
      <c r="Q34" s="23">
        <f t="shared" si="1"/>
        <v>0</v>
      </c>
      <c r="R34" s="5"/>
    </row>
    <row r="35" spans="2:18" ht="14.25" customHeight="1" x14ac:dyDescent="0.35">
      <c r="B35" s="18" t="s">
        <v>101</v>
      </c>
      <c r="C35" s="18" t="s">
        <v>44</v>
      </c>
      <c r="D35" s="20" t="s">
        <v>44</v>
      </c>
      <c r="E35" s="20" t="s">
        <v>44</v>
      </c>
      <c r="F35" s="24">
        <v>50</v>
      </c>
      <c r="G35" s="22"/>
      <c r="H35" s="23">
        <f t="shared" si="0"/>
        <v>0</v>
      </c>
      <c r="I35" s="5"/>
      <c r="K35" s="18" t="s">
        <v>102</v>
      </c>
      <c r="L35" s="18" t="s">
        <v>44</v>
      </c>
      <c r="M35" s="20" t="s">
        <v>44</v>
      </c>
      <c r="N35" s="20" t="s">
        <v>71</v>
      </c>
      <c r="O35" s="21">
        <v>50</v>
      </c>
      <c r="P35" s="22"/>
      <c r="Q35" s="23">
        <f t="shared" si="1"/>
        <v>0</v>
      </c>
      <c r="R35" s="5"/>
    </row>
    <row r="36" spans="2:18" ht="14.25" customHeight="1" x14ac:dyDescent="0.35">
      <c r="B36" s="18" t="s">
        <v>103</v>
      </c>
      <c r="C36" s="18" t="s">
        <v>44</v>
      </c>
      <c r="D36" s="20" t="s">
        <v>44</v>
      </c>
      <c r="E36" s="20" t="s">
        <v>44</v>
      </c>
      <c r="F36" s="24">
        <v>50</v>
      </c>
      <c r="G36" s="22"/>
      <c r="H36" s="23">
        <f t="shared" si="0"/>
        <v>0</v>
      </c>
      <c r="I36" s="5"/>
      <c r="K36" s="18" t="s">
        <v>95</v>
      </c>
      <c r="L36" s="18" t="s">
        <v>44</v>
      </c>
      <c r="M36" s="20" t="s">
        <v>44</v>
      </c>
      <c r="N36" s="20" t="s">
        <v>44</v>
      </c>
      <c r="O36" s="21">
        <v>350</v>
      </c>
      <c r="P36" s="22"/>
      <c r="Q36" s="23">
        <f t="shared" si="1"/>
        <v>0</v>
      </c>
      <c r="R36" s="5"/>
    </row>
    <row r="37" spans="2:18" ht="14.25" customHeight="1" x14ac:dyDescent="0.35">
      <c r="B37" s="18" t="s">
        <v>104</v>
      </c>
      <c r="C37" s="18" t="s">
        <v>105</v>
      </c>
      <c r="D37" s="20" t="s">
        <v>44</v>
      </c>
      <c r="E37" s="20" t="s">
        <v>44</v>
      </c>
      <c r="F37" s="24">
        <v>50</v>
      </c>
      <c r="G37" s="22"/>
      <c r="H37" s="23">
        <f t="shared" si="0"/>
        <v>0</v>
      </c>
      <c r="I37" s="5"/>
      <c r="K37" s="18" t="s">
        <v>97</v>
      </c>
      <c r="L37" s="18" t="s">
        <v>44</v>
      </c>
      <c r="M37" s="20" t="s">
        <v>44</v>
      </c>
      <c r="N37" s="20" t="s">
        <v>44</v>
      </c>
      <c r="O37" s="21">
        <v>50</v>
      </c>
      <c r="P37" s="22"/>
      <c r="Q37" s="23">
        <f t="shared" si="1"/>
        <v>0</v>
      </c>
      <c r="R37" s="5"/>
    </row>
    <row r="38" spans="2:18" ht="14.25" customHeight="1" x14ac:dyDescent="0.35">
      <c r="B38" s="18" t="s">
        <v>106</v>
      </c>
      <c r="C38" s="18" t="s">
        <v>44</v>
      </c>
      <c r="D38" s="20" t="s">
        <v>44</v>
      </c>
      <c r="E38" s="20" t="s">
        <v>44</v>
      </c>
      <c r="F38" s="24">
        <v>50</v>
      </c>
      <c r="G38" s="22"/>
      <c r="H38" s="23">
        <f t="shared" si="0"/>
        <v>0</v>
      </c>
      <c r="I38" s="5"/>
      <c r="K38" s="18" t="s">
        <v>99</v>
      </c>
      <c r="L38" s="18" t="s">
        <v>44</v>
      </c>
      <c r="M38" s="20" t="s">
        <v>44</v>
      </c>
      <c r="N38" s="20" t="s">
        <v>44</v>
      </c>
      <c r="O38" s="21">
        <v>80</v>
      </c>
      <c r="P38" s="22"/>
      <c r="Q38" s="23">
        <f t="shared" si="1"/>
        <v>0</v>
      </c>
      <c r="R38" s="5"/>
    </row>
    <row r="39" spans="2:18" ht="14.25" customHeight="1" x14ac:dyDescent="0.35">
      <c r="B39" s="18" t="s">
        <v>107</v>
      </c>
      <c r="C39" s="18" t="s">
        <v>44</v>
      </c>
      <c r="D39" s="20" t="s">
        <v>44</v>
      </c>
      <c r="E39" s="20" t="s">
        <v>44</v>
      </c>
      <c r="F39" s="24">
        <v>50</v>
      </c>
      <c r="G39" s="22"/>
      <c r="H39" s="23">
        <f t="shared" si="0"/>
        <v>0</v>
      </c>
      <c r="I39" s="5"/>
      <c r="K39" s="18" t="s">
        <v>108</v>
      </c>
      <c r="L39" s="18" t="s">
        <v>44</v>
      </c>
      <c r="M39" s="20" t="s">
        <v>44</v>
      </c>
      <c r="N39" s="20" t="s">
        <v>71</v>
      </c>
      <c r="O39" s="21">
        <v>45</v>
      </c>
      <c r="P39" s="22"/>
      <c r="Q39" s="23">
        <f t="shared" si="1"/>
        <v>0</v>
      </c>
      <c r="R39" s="5"/>
    </row>
    <row r="40" spans="2:18" ht="14.25" customHeight="1" x14ac:dyDescent="0.35">
      <c r="I40" s="5"/>
      <c r="K40" s="25"/>
      <c r="R40" s="5"/>
    </row>
    <row r="41" spans="2:18" ht="14.25" customHeight="1" x14ac:dyDescent="0.35">
      <c r="I41" s="5"/>
      <c r="K41" s="53" t="s">
        <v>109</v>
      </c>
      <c r="L41" s="54"/>
      <c r="M41" s="54"/>
      <c r="N41" s="54"/>
      <c r="O41" s="54"/>
      <c r="P41" s="54"/>
      <c r="Q41" s="26">
        <f>SUM(Q9:Q39)</f>
        <v>0</v>
      </c>
      <c r="R41" s="5"/>
    </row>
    <row r="42" spans="2:18" ht="14.25" customHeight="1" x14ac:dyDescent="0.35">
      <c r="I42" s="5"/>
      <c r="L42" s="25"/>
    </row>
    <row r="43" spans="2:18" ht="14.25" customHeight="1" x14ac:dyDescent="0.35">
      <c r="B43" s="55" t="s">
        <v>109</v>
      </c>
      <c r="C43" s="54"/>
      <c r="D43" s="54"/>
      <c r="E43" s="54"/>
      <c r="F43" s="54"/>
      <c r="G43" s="56"/>
      <c r="H43" s="26">
        <f>SUM(H9:H39)</f>
        <v>0</v>
      </c>
      <c r="I43" s="5"/>
    </row>
    <row r="45" spans="2:18" ht="19.5" customHeight="1" x14ac:dyDescent="0.35">
      <c r="B45" s="57" t="s">
        <v>110</v>
      </c>
      <c r="C45" s="45"/>
      <c r="D45" s="45"/>
      <c r="E45" s="45"/>
      <c r="F45" s="45"/>
      <c r="G45" s="45"/>
      <c r="H45" s="45"/>
      <c r="I45" s="45"/>
      <c r="J45" s="45"/>
      <c r="K45" s="45"/>
      <c r="L45" s="45"/>
      <c r="M45" s="45"/>
      <c r="N45" s="45"/>
      <c r="O45" s="45"/>
      <c r="P45" s="45"/>
      <c r="Q45" s="45"/>
      <c r="R45" s="45"/>
    </row>
    <row r="46" spans="2:18" ht="53.25" customHeight="1" x14ac:dyDescent="0.35">
      <c r="B46" s="16" t="s">
        <v>35</v>
      </c>
      <c r="C46" s="16" t="s">
        <v>111</v>
      </c>
      <c r="D46" s="16" t="s">
        <v>37</v>
      </c>
      <c r="E46" s="16" t="s">
        <v>38</v>
      </c>
      <c r="F46" s="16" t="s">
        <v>112</v>
      </c>
      <c r="G46" s="16" t="s">
        <v>113</v>
      </c>
      <c r="H46" s="16" t="s">
        <v>41</v>
      </c>
      <c r="I46" s="17"/>
      <c r="K46" s="16" t="s">
        <v>35</v>
      </c>
      <c r="L46" s="16" t="s">
        <v>111</v>
      </c>
      <c r="M46" s="16" t="s">
        <v>37</v>
      </c>
      <c r="N46" s="16" t="s">
        <v>38</v>
      </c>
      <c r="O46" s="16" t="s">
        <v>112</v>
      </c>
      <c r="P46" s="16" t="s">
        <v>113</v>
      </c>
      <c r="Q46" s="16" t="s">
        <v>41</v>
      </c>
      <c r="R46" s="17"/>
    </row>
    <row r="47" spans="2:18" ht="14.25" customHeight="1" x14ac:dyDescent="0.35">
      <c r="B47" s="18" t="s">
        <v>42</v>
      </c>
      <c r="C47" s="18"/>
      <c r="D47" s="20" t="s">
        <v>44</v>
      </c>
      <c r="E47" s="20" t="s">
        <v>45</v>
      </c>
      <c r="F47" s="24">
        <v>27577</v>
      </c>
      <c r="G47" s="22"/>
      <c r="H47" s="23">
        <f t="shared" ref="H47:H78" si="2">F47*G47</f>
        <v>0</v>
      </c>
      <c r="I47" s="5"/>
      <c r="K47" s="18" t="s">
        <v>46</v>
      </c>
      <c r="L47" s="18"/>
      <c r="M47" s="20" t="s">
        <v>44</v>
      </c>
      <c r="N47" s="20" t="s">
        <v>48</v>
      </c>
      <c r="O47" s="24">
        <v>20116</v>
      </c>
      <c r="P47" s="22"/>
      <c r="Q47" s="23">
        <f t="shared" ref="Q47:Q76" si="3">O47*P47</f>
        <v>0</v>
      </c>
      <c r="R47" s="5"/>
    </row>
    <row r="48" spans="2:18" ht="14.25" customHeight="1" x14ac:dyDescent="0.35">
      <c r="B48" s="18" t="s">
        <v>42</v>
      </c>
      <c r="C48" s="18"/>
      <c r="D48" s="20" t="s">
        <v>44</v>
      </c>
      <c r="E48" s="20" t="s">
        <v>48</v>
      </c>
      <c r="F48" s="24">
        <v>27577</v>
      </c>
      <c r="G48" s="22"/>
      <c r="H48" s="23">
        <f t="shared" si="2"/>
        <v>0</v>
      </c>
      <c r="I48" s="5"/>
      <c r="K48" s="18" t="s">
        <v>49</v>
      </c>
      <c r="L48" s="18"/>
      <c r="M48" s="20" t="s">
        <v>44</v>
      </c>
      <c r="N48" s="20" t="s">
        <v>45</v>
      </c>
      <c r="O48" s="24">
        <v>21115</v>
      </c>
      <c r="P48" s="22"/>
      <c r="Q48" s="23">
        <f t="shared" si="3"/>
        <v>0</v>
      </c>
      <c r="R48" s="5"/>
    </row>
    <row r="49" spans="2:18" ht="14.25" customHeight="1" x14ac:dyDescent="0.35">
      <c r="B49" s="18" t="s">
        <v>50</v>
      </c>
      <c r="C49" s="18"/>
      <c r="D49" s="20" t="s">
        <v>52</v>
      </c>
      <c r="E49" s="20" t="s">
        <v>45</v>
      </c>
      <c r="F49" s="24">
        <v>19127</v>
      </c>
      <c r="G49" s="22"/>
      <c r="H49" s="23">
        <f t="shared" si="2"/>
        <v>0</v>
      </c>
      <c r="I49" s="5"/>
      <c r="K49" s="18" t="s">
        <v>53</v>
      </c>
      <c r="L49" s="18"/>
      <c r="M49" s="20" t="s">
        <v>52</v>
      </c>
      <c r="N49" s="20" t="s">
        <v>48</v>
      </c>
      <c r="O49" s="24">
        <v>19463</v>
      </c>
      <c r="P49" s="22"/>
      <c r="Q49" s="23">
        <f t="shared" si="3"/>
        <v>0</v>
      </c>
      <c r="R49" s="5"/>
    </row>
    <row r="50" spans="2:18" ht="14.25" customHeight="1" x14ac:dyDescent="0.35">
      <c r="B50" s="18" t="s">
        <v>50</v>
      </c>
      <c r="C50" s="18"/>
      <c r="D50" s="20" t="s">
        <v>52</v>
      </c>
      <c r="E50" s="20" t="s">
        <v>48</v>
      </c>
      <c r="F50" s="24">
        <v>19127</v>
      </c>
      <c r="G50" s="22"/>
      <c r="H50" s="23">
        <f t="shared" si="2"/>
        <v>0</v>
      </c>
      <c r="I50" s="5"/>
      <c r="K50" s="18" t="s">
        <v>55</v>
      </c>
      <c r="L50" s="18"/>
      <c r="M50" s="20" t="s">
        <v>52</v>
      </c>
      <c r="N50" s="20" t="s">
        <v>45</v>
      </c>
      <c r="O50" s="20">
        <v>19462</v>
      </c>
      <c r="P50" s="22"/>
      <c r="Q50" s="23">
        <f t="shared" si="3"/>
        <v>0</v>
      </c>
      <c r="R50" s="5"/>
    </row>
    <row r="51" spans="2:18" ht="14.25" customHeight="1" x14ac:dyDescent="0.35">
      <c r="B51" s="18" t="s">
        <v>56</v>
      </c>
      <c r="C51" s="18"/>
      <c r="D51" s="20" t="s">
        <v>52</v>
      </c>
      <c r="E51" s="20" t="s">
        <v>45</v>
      </c>
      <c r="F51" s="24">
        <v>1260</v>
      </c>
      <c r="G51" s="22"/>
      <c r="H51" s="23">
        <f t="shared" si="2"/>
        <v>0</v>
      </c>
      <c r="I51" s="5"/>
      <c r="K51" s="18" t="s">
        <v>58</v>
      </c>
      <c r="L51" s="18"/>
      <c r="M51" s="20" t="s">
        <v>60</v>
      </c>
      <c r="N51" s="20" t="s">
        <v>48</v>
      </c>
      <c r="O51" s="20">
        <v>23</v>
      </c>
      <c r="P51" s="22"/>
      <c r="Q51" s="23">
        <f t="shared" si="3"/>
        <v>0</v>
      </c>
      <c r="R51" s="5"/>
    </row>
    <row r="52" spans="2:18" ht="14.25" customHeight="1" x14ac:dyDescent="0.35">
      <c r="B52" s="18" t="s">
        <v>56</v>
      </c>
      <c r="C52" s="18"/>
      <c r="D52" s="20" t="s">
        <v>52</v>
      </c>
      <c r="E52" s="20" t="s">
        <v>48</v>
      </c>
      <c r="F52" s="24">
        <v>840</v>
      </c>
      <c r="G52" s="22"/>
      <c r="H52" s="23">
        <f t="shared" si="2"/>
        <v>0</v>
      </c>
      <c r="I52" s="5"/>
      <c r="K52" s="18" t="s">
        <v>61</v>
      </c>
      <c r="L52" s="18"/>
      <c r="M52" s="20" t="s">
        <v>60</v>
      </c>
      <c r="N52" s="20" t="s">
        <v>45</v>
      </c>
      <c r="O52" s="20">
        <v>23</v>
      </c>
      <c r="P52" s="22"/>
      <c r="Q52" s="23">
        <f t="shared" si="3"/>
        <v>0</v>
      </c>
      <c r="R52" s="5"/>
    </row>
    <row r="53" spans="2:18" ht="14.25" customHeight="1" x14ac:dyDescent="0.35">
      <c r="B53" s="18" t="s">
        <v>56</v>
      </c>
      <c r="C53" s="18"/>
      <c r="D53" s="20" t="s">
        <v>60</v>
      </c>
      <c r="E53" s="20" t="s">
        <v>45</v>
      </c>
      <c r="F53" s="24">
        <v>3500</v>
      </c>
      <c r="G53" s="22"/>
      <c r="H53" s="23">
        <f t="shared" si="2"/>
        <v>0</v>
      </c>
      <c r="I53" s="5"/>
      <c r="K53" s="18" t="s">
        <v>63</v>
      </c>
      <c r="L53" s="18"/>
      <c r="M53" s="20" t="s">
        <v>52</v>
      </c>
      <c r="N53" s="20" t="s">
        <v>48</v>
      </c>
      <c r="O53" s="20">
        <v>23</v>
      </c>
      <c r="P53" s="22"/>
      <c r="Q53" s="23">
        <f t="shared" si="3"/>
        <v>0</v>
      </c>
      <c r="R53" s="5"/>
    </row>
    <row r="54" spans="2:18" ht="14.25" customHeight="1" x14ac:dyDescent="0.35">
      <c r="B54" s="18" t="s">
        <v>56</v>
      </c>
      <c r="C54" s="18"/>
      <c r="D54" s="20" t="s">
        <v>60</v>
      </c>
      <c r="E54" s="20" t="s">
        <v>48</v>
      </c>
      <c r="F54" s="24">
        <v>2520</v>
      </c>
      <c r="G54" s="22"/>
      <c r="H54" s="23">
        <f t="shared" si="2"/>
        <v>0</v>
      </c>
      <c r="I54" s="5"/>
      <c r="K54" s="18" t="s">
        <v>64</v>
      </c>
      <c r="L54" s="18"/>
      <c r="M54" s="20" t="s">
        <v>52</v>
      </c>
      <c r="N54" s="20" t="s">
        <v>45</v>
      </c>
      <c r="O54" s="20">
        <v>23</v>
      </c>
      <c r="P54" s="22"/>
      <c r="Q54" s="23">
        <f t="shared" si="3"/>
        <v>0</v>
      </c>
      <c r="R54" s="5"/>
    </row>
    <row r="55" spans="2:18" ht="14.25" customHeight="1" x14ac:dyDescent="0.35">
      <c r="B55" s="18" t="s">
        <v>65</v>
      </c>
      <c r="C55" s="18"/>
      <c r="D55" s="20" t="s">
        <v>52</v>
      </c>
      <c r="E55" s="20" t="s">
        <v>45</v>
      </c>
      <c r="F55" s="24">
        <v>22129</v>
      </c>
      <c r="G55" s="22"/>
      <c r="H55" s="23">
        <f t="shared" si="2"/>
        <v>0</v>
      </c>
      <c r="I55" s="5"/>
      <c r="K55" s="18" t="s">
        <v>66</v>
      </c>
      <c r="L55" s="18"/>
      <c r="M55" s="20" t="s">
        <v>52</v>
      </c>
      <c r="N55" s="20" t="s">
        <v>48</v>
      </c>
      <c r="O55" s="20">
        <v>16903</v>
      </c>
      <c r="P55" s="22"/>
      <c r="Q55" s="23">
        <f t="shared" si="3"/>
        <v>0</v>
      </c>
      <c r="R55" s="5"/>
    </row>
    <row r="56" spans="2:18" ht="14.25" customHeight="1" x14ac:dyDescent="0.35">
      <c r="B56" s="18" t="s">
        <v>65</v>
      </c>
      <c r="C56" s="18"/>
      <c r="D56" s="20" t="s">
        <v>52</v>
      </c>
      <c r="E56" s="20" t="s">
        <v>48</v>
      </c>
      <c r="F56" s="24">
        <v>22129</v>
      </c>
      <c r="G56" s="22"/>
      <c r="H56" s="23">
        <f t="shared" si="2"/>
        <v>0</v>
      </c>
      <c r="I56" s="5"/>
      <c r="K56" s="18" t="s">
        <v>67</v>
      </c>
      <c r="L56" s="18"/>
      <c r="M56" s="20" t="s">
        <v>52</v>
      </c>
      <c r="N56" s="20" t="s">
        <v>45</v>
      </c>
      <c r="O56" s="20">
        <v>16903</v>
      </c>
      <c r="P56" s="22"/>
      <c r="Q56" s="23">
        <f t="shared" si="3"/>
        <v>0</v>
      </c>
      <c r="R56" s="5"/>
    </row>
    <row r="57" spans="2:18" ht="14.25" customHeight="1" x14ac:dyDescent="0.35">
      <c r="B57" s="18" t="s">
        <v>65</v>
      </c>
      <c r="C57" s="18"/>
      <c r="D57" s="20" t="s">
        <v>60</v>
      </c>
      <c r="E57" s="20" t="s">
        <v>45</v>
      </c>
      <c r="F57" s="24">
        <v>140</v>
      </c>
      <c r="G57" s="22"/>
      <c r="H57" s="23">
        <f t="shared" si="2"/>
        <v>0</v>
      </c>
      <c r="I57" s="5"/>
      <c r="K57" s="18" t="s">
        <v>68</v>
      </c>
      <c r="L57" s="18"/>
      <c r="M57" s="20" t="s">
        <v>60</v>
      </c>
      <c r="N57" s="20" t="s">
        <v>48</v>
      </c>
      <c r="O57" s="20">
        <v>2600</v>
      </c>
      <c r="P57" s="22"/>
      <c r="Q57" s="23">
        <f t="shared" si="3"/>
        <v>0</v>
      </c>
      <c r="R57" s="5"/>
    </row>
    <row r="58" spans="2:18" ht="14.25" customHeight="1" x14ac:dyDescent="0.35">
      <c r="B58" s="18" t="s">
        <v>65</v>
      </c>
      <c r="C58" s="18"/>
      <c r="D58" s="20" t="s">
        <v>60</v>
      </c>
      <c r="E58" s="20" t="s">
        <v>48</v>
      </c>
      <c r="F58" s="24">
        <v>140</v>
      </c>
      <c r="G58" s="22"/>
      <c r="H58" s="23">
        <f t="shared" si="2"/>
        <v>0</v>
      </c>
      <c r="I58" s="5"/>
      <c r="K58" s="18" t="s">
        <v>69</v>
      </c>
      <c r="L58" s="18"/>
      <c r="M58" s="20" t="s">
        <v>60</v>
      </c>
      <c r="N58" s="20" t="s">
        <v>45</v>
      </c>
      <c r="O58" s="24">
        <v>2600</v>
      </c>
      <c r="P58" s="22"/>
      <c r="Q58" s="23">
        <f t="shared" si="3"/>
        <v>0</v>
      </c>
      <c r="R58" s="5"/>
    </row>
    <row r="59" spans="2:18" ht="14.25" customHeight="1" x14ac:dyDescent="0.35">
      <c r="B59" s="18" t="s">
        <v>70</v>
      </c>
      <c r="C59" s="18"/>
      <c r="D59" s="20" t="s">
        <v>44</v>
      </c>
      <c r="E59" s="20" t="s">
        <v>71</v>
      </c>
      <c r="F59" s="24">
        <v>9608</v>
      </c>
      <c r="G59" s="22"/>
      <c r="H59" s="23">
        <f t="shared" si="2"/>
        <v>0</v>
      </c>
      <c r="I59" s="5"/>
      <c r="K59" s="18" t="s">
        <v>72</v>
      </c>
      <c r="L59" s="18"/>
      <c r="M59" s="20" t="s">
        <v>44</v>
      </c>
      <c r="N59" s="20" t="s">
        <v>71</v>
      </c>
      <c r="O59" s="24">
        <v>4761</v>
      </c>
      <c r="P59" s="22"/>
      <c r="Q59" s="23">
        <f t="shared" si="3"/>
        <v>0</v>
      </c>
      <c r="R59" s="5"/>
    </row>
    <row r="60" spans="2:18" ht="14.25" customHeight="1" x14ac:dyDescent="0.35">
      <c r="B60" s="18" t="s">
        <v>73</v>
      </c>
      <c r="C60" s="18"/>
      <c r="D60" s="20" t="s">
        <v>44</v>
      </c>
      <c r="E60" s="20" t="s">
        <v>71</v>
      </c>
      <c r="F60" s="24">
        <v>150</v>
      </c>
      <c r="G60" s="22"/>
      <c r="H60" s="23">
        <f t="shared" si="2"/>
        <v>0</v>
      </c>
      <c r="I60" s="5"/>
      <c r="K60" s="18" t="s">
        <v>74</v>
      </c>
      <c r="L60" s="18"/>
      <c r="M60" s="20" t="s">
        <v>44</v>
      </c>
      <c r="N60" s="20" t="s">
        <v>48</v>
      </c>
      <c r="O60" s="24">
        <v>1</v>
      </c>
      <c r="P60" s="22"/>
      <c r="Q60" s="23">
        <f t="shared" si="3"/>
        <v>0</v>
      </c>
      <c r="R60" s="5"/>
    </row>
    <row r="61" spans="2:18" ht="14.25" customHeight="1" x14ac:dyDescent="0.35">
      <c r="B61" s="18" t="s">
        <v>75</v>
      </c>
      <c r="C61" s="18"/>
      <c r="D61" s="20" t="s">
        <v>44</v>
      </c>
      <c r="E61" s="20" t="s">
        <v>71</v>
      </c>
      <c r="F61" s="24">
        <v>1213</v>
      </c>
      <c r="G61" s="22"/>
      <c r="H61" s="23">
        <f t="shared" si="2"/>
        <v>0</v>
      </c>
      <c r="I61" s="5"/>
      <c r="K61" s="18" t="s">
        <v>77</v>
      </c>
      <c r="L61" s="18"/>
      <c r="M61" s="20" t="s">
        <v>44</v>
      </c>
      <c r="N61" s="20" t="s">
        <v>71</v>
      </c>
      <c r="O61" s="24">
        <v>1213</v>
      </c>
      <c r="P61" s="22"/>
      <c r="Q61" s="23">
        <f t="shared" si="3"/>
        <v>0</v>
      </c>
      <c r="R61" s="5"/>
    </row>
    <row r="62" spans="2:18" ht="14.25" customHeight="1" x14ac:dyDescent="0.35">
      <c r="B62" s="18" t="s">
        <v>78</v>
      </c>
      <c r="C62" s="18"/>
      <c r="D62" s="20" t="s">
        <v>44</v>
      </c>
      <c r="E62" s="20" t="s">
        <v>71</v>
      </c>
      <c r="F62" s="24">
        <v>1514</v>
      </c>
      <c r="G62" s="22"/>
      <c r="H62" s="23">
        <f t="shared" si="2"/>
        <v>0</v>
      </c>
      <c r="I62" s="5"/>
      <c r="K62" s="18" t="s">
        <v>79</v>
      </c>
      <c r="L62" s="18"/>
      <c r="M62" s="20" t="s">
        <v>44</v>
      </c>
      <c r="N62" s="20" t="s">
        <v>71</v>
      </c>
      <c r="O62" s="24">
        <v>1514</v>
      </c>
      <c r="P62" s="22"/>
      <c r="Q62" s="23">
        <f t="shared" si="3"/>
        <v>0</v>
      </c>
      <c r="R62" s="5"/>
    </row>
    <row r="63" spans="2:18" ht="14.25" customHeight="1" x14ac:dyDescent="0.35">
      <c r="B63" s="18" t="s">
        <v>82</v>
      </c>
      <c r="C63" s="18"/>
      <c r="D63" s="20" t="s">
        <v>44</v>
      </c>
      <c r="E63" s="20" t="s">
        <v>71</v>
      </c>
      <c r="F63" s="24">
        <v>360</v>
      </c>
      <c r="G63" s="22"/>
      <c r="H63" s="23">
        <f t="shared" si="2"/>
        <v>0</v>
      </c>
      <c r="I63" s="5"/>
      <c r="K63" s="18" t="s">
        <v>84</v>
      </c>
      <c r="L63" s="18"/>
      <c r="M63" s="20" t="s">
        <v>44</v>
      </c>
      <c r="N63" s="20" t="s">
        <v>71</v>
      </c>
      <c r="O63" s="24">
        <v>2155</v>
      </c>
      <c r="P63" s="22"/>
      <c r="Q63" s="23">
        <f t="shared" si="3"/>
        <v>0</v>
      </c>
      <c r="R63" s="5"/>
    </row>
    <row r="64" spans="2:18" ht="14.25" customHeight="1" x14ac:dyDescent="0.35">
      <c r="B64" s="18" t="s">
        <v>85</v>
      </c>
      <c r="C64" s="18"/>
      <c r="D64" s="20" t="s">
        <v>44</v>
      </c>
      <c r="E64" s="20" t="s">
        <v>71</v>
      </c>
      <c r="F64" s="24">
        <v>508</v>
      </c>
      <c r="G64" s="22"/>
      <c r="H64" s="23">
        <f t="shared" si="2"/>
        <v>0</v>
      </c>
      <c r="I64" s="5"/>
      <c r="K64" s="18" t="s">
        <v>86</v>
      </c>
      <c r="L64" s="18"/>
      <c r="M64" s="20" t="s">
        <v>44</v>
      </c>
      <c r="N64" s="20" t="s">
        <v>71</v>
      </c>
      <c r="O64" s="24">
        <v>508</v>
      </c>
      <c r="P64" s="22"/>
      <c r="Q64" s="23">
        <f t="shared" si="3"/>
        <v>0</v>
      </c>
      <c r="R64" s="5"/>
    </row>
    <row r="65" spans="2:18" ht="14.25" customHeight="1" x14ac:dyDescent="0.35">
      <c r="B65" s="18" t="s">
        <v>87</v>
      </c>
      <c r="C65" s="18"/>
      <c r="D65" s="20" t="s">
        <v>44</v>
      </c>
      <c r="E65" s="20" t="s">
        <v>71</v>
      </c>
      <c r="F65" s="24">
        <v>240</v>
      </c>
      <c r="G65" s="22"/>
      <c r="H65" s="23">
        <f t="shared" si="2"/>
        <v>0</v>
      </c>
      <c r="I65" s="5"/>
      <c r="K65" s="18" t="s">
        <v>88</v>
      </c>
      <c r="L65" s="18"/>
      <c r="M65" s="20" t="s">
        <v>44</v>
      </c>
      <c r="N65" s="20" t="s">
        <v>48</v>
      </c>
      <c r="O65" s="24">
        <v>1</v>
      </c>
      <c r="P65" s="22"/>
      <c r="Q65" s="23">
        <f t="shared" si="3"/>
        <v>0</v>
      </c>
      <c r="R65" s="5"/>
    </row>
    <row r="66" spans="2:18" ht="14.25" customHeight="1" x14ac:dyDescent="0.35">
      <c r="B66" s="18" t="s">
        <v>89</v>
      </c>
      <c r="C66" s="18"/>
      <c r="D66" s="20" t="s">
        <v>44</v>
      </c>
      <c r="E66" s="20" t="s">
        <v>71</v>
      </c>
      <c r="F66" s="24">
        <v>240</v>
      </c>
      <c r="G66" s="22"/>
      <c r="H66" s="23">
        <f t="shared" si="2"/>
        <v>0</v>
      </c>
      <c r="I66" s="5"/>
      <c r="K66" s="18" t="s">
        <v>90</v>
      </c>
      <c r="L66" s="18"/>
      <c r="M66" s="20" t="s">
        <v>44</v>
      </c>
      <c r="N66" s="20" t="s">
        <v>71</v>
      </c>
      <c r="O66" s="24">
        <v>352</v>
      </c>
      <c r="P66" s="22"/>
      <c r="Q66" s="23">
        <f t="shared" si="3"/>
        <v>0</v>
      </c>
      <c r="R66" s="5"/>
    </row>
    <row r="67" spans="2:18" ht="14.25" customHeight="1" x14ac:dyDescent="0.35">
      <c r="B67" s="18" t="s">
        <v>91</v>
      </c>
      <c r="C67" s="18"/>
      <c r="D67" s="20" t="s">
        <v>44</v>
      </c>
      <c r="E67" s="20" t="s">
        <v>71</v>
      </c>
      <c r="F67" s="24">
        <v>390</v>
      </c>
      <c r="G67" s="22"/>
      <c r="H67" s="23">
        <f t="shared" si="2"/>
        <v>0</v>
      </c>
      <c r="I67" s="5"/>
      <c r="K67" s="18" t="s">
        <v>92</v>
      </c>
      <c r="L67" s="18"/>
      <c r="M67" s="20" t="s">
        <v>44</v>
      </c>
      <c r="N67" s="20" t="s">
        <v>71</v>
      </c>
      <c r="O67" s="24">
        <v>1</v>
      </c>
      <c r="P67" s="22"/>
      <c r="Q67" s="23">
        <f t="shared" si="3"/>
        <v>0</v>
      </c>
      <c r="R67" s="5"/>
    </row>
    <row r="68" spans="2:18" ht="14.25" customHeight="1" x14ac:dyDescent="0.35">
      <c r="B68" s="18" t="s">
        <v>93</v>
      </c>
      <c r="C68" s="18"/>
      <c r="D68" s="20" t="s">
        <v>44</v>
      </c>
      <c r="E68" s="20" t="s">
        <v>44</v>
      </c>
      <c r="F68" s="24">
        <v>636</v>
      </c>
      <c r="G68" s="22"/>
      <c r="H68" s="23">
        <f t="shared" si="2"/>
        <v>0</v>
      </c>
      <c r="I68" s="5"/>
      <c r="K68" s="18" t="s">
        <v>94</v>
      </c>
      <c r="L68" s="18"/>
      <c r="M68" s="20" t="s">
        <v>44</v>
      </c>
      <c r="N68" s="20" t="s">
        <v>71</v>
      </c>
      <c r="O68" s="24">
        <v>1</v>
      </c>
      <c r="P68" s="22"/>
      <c r="Q68" s="23">
        <f t="shared" si="3"/>
        <v>0</v>
      </c>
      <c r="R68" s="5"/>
    </row>
    <row r="69" spans="2:18" ht="14.25" customHeight="1" x14ac:dyDescent="0.35">
      <c r="B69" s="18" t="s">
        <v>95</v>
      </c>
      <c r="C69" s="18"/>
      <c r="D69" s="20"/>
      <c r="E69" s="20"/>
      <c r="F69" s="24">
        <v>1</v>
      </c>
      <c r="G69" s="22"/>
      <c r="H69" s="23">
        <f t="shared" si="2"/>
        <v>0</v>
      </c>
      <c r="I69" s="5"/>
      <c r="K69" s="18" t="s">
        <v>114</v>
      </c>
      <c r="L69" s="18"/>
      <c r="M69" s="20"/>
      <c r="N69" s="20"/>
      <c r="O69" s="24">
        <v>1</v>
      </c>
      <c r="P69" s="22"/>
      <c r="Q69" s="23">
        <f t="shared" si="3"/>
        <v>0</v>
      </c>
      <c r="R69" s="5"/>
    </row>
    <row r="70" spans="2:18" ht="14.25" customHeight="1" x14ac:dyDescent="0.35">
      <c r="B70" s="18" t="s">
        <v>97</v>
      </c>
      <c r="C70" s="18"/>
      <c r="D70" s="20"/>
      <c r="E70" s="20"/>
      <c r="F70" s="24">
        <v>1</v>
      </c>
      <c r="G70" s="22"/>
      <c r="H70" s="23">
        <f t="shared" si="2"/>
        <v>0</v>
      </c>
      <c r="I70" s="5"/>
      <c r="K70" s="18" t="s">
        <v>97</v>
      </c>
      <c r="L70" s="18"/>
      <c r="M70" s="20"/>
      <c r="N70" s="20"/>
      <c r="O70" s="24">
        <v>1</v>
      </c>
      <c r="P70" s="22"/>
      <c r="Q70" s="23">
        <f t="shared" si="3"/>
        <v>0</v>
      </c>
      <c r="R70" s="5"/>
    </row>
    <row r="71" spans="2:18" ht="14.25" customHeight="1" x14ac:dyDescent="0.35">
      <c r="B71" s="18" t="s">
        <v>99</v>
      </c>
      <c r="C71" s="18"/>
      <c r="D71" s="20" t="s">
        <v>44</v>
      </c>
      <c r="E71" s="20" t="s">
        <v>44</v>
      </c>
      <c r="F71" s="24">
        <v>1</v>
      </c>
      <c r="G71" s="22"/>
      <c r="H71" s="23">
        <f t="shared" si="2"/>
        <v>0</v>
      </c>
      <c r="I71" s="5"/>
      <c r="K71" s="18" t="s">
        <v>99</v>
      </c>
      <c r="L71" s="18"/>
      <c r="M71" s="20" t="s">
        <v>44</v>
      </c>
      <c r="N71" s="20" t="s">
        <v>71</v>
      </c>
      <c r="O71" s="24">
        <v>1</v>
      </c>
      <c r="P71" s="22"/>
      <c r="Q71" s="23">
        <f t="shared" si="3"/>
        <v>0</v>
      </c>
      <c r="R71" s="5"/>
    </row>
    <row r="72" spans="2:18" ht="14.25" customHeight="1" x14ac:dyDescent="0.35">
      <c r="B72" s="18" t="s">
        <v>101</v>
      </c>
      <c r="C72" s="18"/>
      <c r="D72" s="20" t="s">
        <v>44</v>
      </c>
      <c r="E72" s="20" t="s">
        <v>44</v>
      </c>
      <c r="F72" s="24">
        <v>3686</v>
      </c>
      <c r="G72" s="22"/>
      <c r="H72" s="23">
        <f t="shared" si="2"/>
        <v>0</v>
      </c>
      <c r="I72" s="5"/>
      <c r="K72" s="18" t="s">
        <v>98</v>
      </c>
      <c r="L72" s="18"/>
      <c r="M72" s="20" t="s">
        <v>44</v>
      </c>
      <c r="N72" s="20" t="s">
        <v>71</v>
      </c>
      <c r="O72" s="24">
        <v>1</v>
      </c>
      <c r="P72" s="22"/>
      <c r="Q72" s="23">
        <f t="shared" si="3"/>
        <v>0</v>
      </c>
      <c r="R72" s="5"/>
    </row>
    <row r="73" spans="2:18" ht="14.25" customHeight="1" x14ac:dyDescent="0.35">
      <c r="B73" s="18" t="s">
        <v>103</v>
      </c>
      <c r="C73" s="18"/>
      <c r="D73" s="20" t="s">
        <v>44</v>
      </c>
      <c r="E73" s="20" t="s">
        <v>44</v>
      </c>
      <c r="F73" s="24">
        <v>3790</v>
      </c>
      <c r="G73" s="22"/>
      <c r="H73" s="23">
        <f t="shared" si="2"/>
        <v>0</v>
      </c>
      <c r="I73" s="5"/>
      <c r="K73" s="18" t="s">
        <v>100</v>
      </c>
      <c r="L73" s="18"/>
      <c r="M73" s="20" t="s">
        <v>44</v>
      </c>
      <c r="N73" s="20" t="s">
        <v>71</v>
      </c>
      <c r="O73" s="24">
        <v>1</v>
      </c>
      <c r="P73" s="22"/>
      <c r="Q73" s="23">
        <f t="shared" si="3"/>
        <v>0</v>
      </c>
      <c r="R73" s="5"/>
    </row>
    <row r="74" spans="2:18" ht="14.25" customHeight="1" x14ac:dyDescent="0.35">
      <c r="B74" s="18" t="s">
        <v>115</v>
      </c>
      <c r="C74" s="18" t="s">
        <v>116</v>
      </c>
      <c r="D74" s="20"/>
      <c r="E74" s="20"/>
      <c r="F74" s="24">
        <v>8678</v>
      </c>
      <c r="G74" s="22"/>
      <c r="H74" s="23">
        <f t="shared" si="2"/>
        <v>0</v>
      </c>
      <c r="I74" s="5"/>
      <c r="K74" s="18" t="s">
        <v>96</v>
      </c>
      <c r="L74" s="18"/>
      <c r="M74" s="20"/>
      <c r="N74" s="20"/>
      <c r="O74" s="24">
        <v>1</v>
      </c>
      <c r="P74" s="22"/>
      <c r="Q74" s="23">
        <f t="shared" si="3"/>
        <v>0</v>
      </c>
      <c r="R74" s="5"/>
    </row>
    <row r="75" spans="2:18" ht="13.5" customHeight="1" x14ac:dyDescent="0.35">
      <c r="B75" s="18" t="s">
        <v>104</v>
      </c>
      <c r="C75" s="18" t="s">
        <v>117</v>
      </c>
      <c r="D75" s="20" t="s">
        <v>44</v>
      </c>
      <c r="E75" s="20" t="s">
        <v>44</v>
      </c>
      <c r="F75" s="24">
        <v>1</v>
      </c>
      <c r="G75" s="22"/>
      <c r="H75" s="23">
        <f t="shared" si="2"/>
        <v>0</v>
      </c>
      <c r="I75" s="5"/>
      <c r="K75" s="18" t="s">
        <v>102</v>
      </c>
      <c r="L75" s="18"/>
      <c r="M75" s="20" t="s">
        <v>44</v>
      </c>
      <c r="N75" s="20" t="s">
        <v>71</v>
      </c>
      <c r="O75" s="24">
        <v>1</v>
      </c>
      <c r="P75" s="22"/>
      <c r="Q75" s="23">
        <f t="shared" si="3"/>
        <v>0</v>
      </c>
      <c r="R75" s="5"/>
    </row>
    <row r="76" spans="2:18" ht="14.25" customHeight="1" x14ac:dyDescent="0.35">
      <c r="B76" s="18" t="s">
        <v>106</v>
      </c>
      <c r="C76" s="18"/>
      <c r="D76" s="20" t="s">
        <v>44</v>
      </c>
      <c r="E76" s="20" t="s">
        <v>44</v>
      </c>
      <c r="F76" s="24">
        <v>1260</v>
      </c>
      <c r="G76" s="22"/>
      <c r="H76" s="23">
        <f t="shared" si="2"/>
        <v>0</v>
      </c>
      <c r="I76" s="5"/>
      <c r="K76" s="18" t="s">
        <v>108</v>
      </c>
      <c r="L76" s="18"/>
      <c r="M76" s="20" t="s">
        <v>44</v>
      </c>
      <c r="N76" s="20" t="s">
        <v>71</v>
      </c>
      <c r="O76" s="24">
        <v>1</v>
      </c>
      <c r="P76" s="22"/>
      <c r="Q76" s="23">
        <f t="shared" si="3"/>
        <v>0</v>
      </c>
      <c r="R76" s="5"/>
    </row>
    <row r="77" spans="2:18" ht="14.25" customHeight="1" x14ac:dyDescent="0.35">
      <c r="B77" s="18" t="s">
        <v>107</v>
      </c>
      <c r="C77" s="18"/>
      <c r="D77" s="20" t="s">
        <v>44</v>
      </c>
      <c r="E77" s="20" t="s">
        <v>44</v>
      </c>
      <c r="F77" s="24">
        <v>69</v>
      </c>
      <c r="G77" s="22"/>
      <c r="H77" s="23">
        <f t="shared" si="2"/>
        <v>0</v>
      </c>
      <c r="I77" s="5"/>
      <c r="K77" s="25"/>
      <c r="R77" s="5"/>
    </row>
    <row r="78" spans="2:18" ht="14.25" customHeight="1" x14ac:dyDescent="0.35">
      <c r="B78" s="18" t="s">
        <v>118</v>
      </c>
      <c r="C78" s="18"/>
      <c r="D78" s="20" t="s">
        <v>44</v>
      </c>
      <c r="E78" s="20" t="s">
        <v>44</v>
      </c>
      <c r="F78" s="24">
        <v>1</v>
      </c>
      <c r="G78" s="22"/>
      <c r="H78" s="23">
        <f t="shared" si="2"/>
        <v>0</v>
      </c>
      <c r="I78" s="5"/>
      <c r="K78" s="53" t="s">
        <v>119</v>
      </c>
      <c r="L78" s="54"/>
      <c r="M78" s="54"/>
      <c r="N78" s="54"/>
      <c r="O78" s="54"/>
      <c r="P78" s="54"/>
      <c r="Q78" s="26">
        <f>SUM(Q47:Q76)</f>
        <v>0</v>
      </c>
      <c r="R78" s="5"/>
    </row>
    <row r="79" spans="2:18" ht="14.25" customHeight="1" x14ac:dyDescent="0.35">
      <c r="B79" s="55"/>
      <c r="C79" s="54"/>
      <c r="D79" s="54"/>
      <c r="E79" s="54"/>
      <c r="F79" s="54"/>
      <c r="G79" s="56"/>
      <c r="H79" s="26">
        <f>SUM(H47:H78)</f>
        <v>0</v>
      </c>
      <c r="I79" s="5"/>
      <c r="L79" s="25"/>
    </row>
    <row r="80" spans="2:18" ht="14.25" customHeight="1" x14ac:dyDescent="0.35">
      <c r="L80" s="25"/>
    </row>
    <row r="81" spans="2:12" ht="19.5" customHeight="1" x14ac:dyDescent="0.35">
      <c r="B81" s="57" t="s">
        <v>120</v>
      </c>
      <c r="C81" s="45"/>
      <c r="D81" s="45"/>
      <c r="E81" s="45"/>
      <c r="F81" s="45"/>
      <c r="G81" s="45"/>
      <c r="H81" s="45"/>
      <c r="I81" s="45"/>
      <c r="L81" s="25"/>
    </row>
    <row r="82" spans="2:12" ht="53.25" customHeight="1" x14ac:dyDescent="0.35">
      <c r="B82" s="16"/>
      <c r="C82" s="16" t="s">
        <v>35</v>
      </c>
      <c r="D82" s="16"/>
      <c r="E82" s="16"/>
      <c r="F82" s="16"/>
      <c r="G82" s="16" t="s">
        <v>121</v>
      </c>
      <c r="H82" s="16" t="s">
        <v>122</v>
      </c>
      <c r="I82" s="16" t="s">
        <v>41</v>
      </c>
      <c r="L82" s="25"/>
    </row>
    <row r="83" spans="2:12" ht="14.25" customHeight="1" x14ac:dyDescent="0.35">
      <c r="B83" s="18" t="s">
        <v>123</v>
      </c>
      <c r="C83" s="63" t="s">
        <v>124</v>
      </c>
      <c r="D83" s="54"/>
      <c r="E83" s="56"/>
      <c r="F83" s="20"/>
      <c r="G83" s="24">
        <v>8000</v>
      </c>
      <c r="H83" s="22"/>
      <c r="I83" s="23">
        <f>G83*H83</f>
        <v>0</v>
      </c>
    </row>
    <row r="84" spans="2:12" ht="14.25" customHeight="1" x14ac:dyDescent="0.35">
      <c r="B84" s="27"/>
      <c r="C84" s="55" t="s">
        <v>125</v>
      </c>
      <c r="D84" s="54"/>
      <c r="E84" s="54"/>
      <c r="F84" s="54"/>
      <c r="G84" s="54"/>
      <c r="H84" s="56"/>
      <c r="I84" s="26">
        <f>I83</f>
        <v>0</v>
      </c>
    </row>
    <row r="86" spans="2:12" ht="19.5" customHeight="1" x14ac:dyDescent="0.35">
      <c r="B86" s="57" t="s">
        <v>126</v>
      </c>
      <c r="C86" s="45"/>
      <c r="D86" s="45"/>
      <c r="E86" s="45"/>
      <c r="F86" s="45"/>
      <c r="G86" s="45"/>
      <c r="H86" s="45"/>
      <c r="I86" s="45"/>
    </row>
    <row r="87" spans="2:12" ht="24" customHeight="1" x14ac:dyDescent="0.35">
      <c r="C87" s="64" t="s">
        <v>25</v>
      </c>
      <c r="D87" s="54"/>
      <c r="E87" s="54"/>
      <c r="F87" s="54"/>
      <c r="G87" s="56"/>
      <c r="I87" s="28" t="s">
        <v>127</v>
      </c>
    </row>
    <row r="88" spans="2:12" ht="14.25" customHeight="1" x14ac:dyDescent="0.35">
      <c r="C88" s="58" t="s">
        <v>128</v>
      </c>
      <c r="D88" s="54"/>
      <c r="E88" s="54"/>
      <c r="F88" s="54"/>
      <c r="G88" s="56"/>
      <c r="I88" s="23">
        <f>H43+Q41</f>
        <v>0</v>
      </c>
    </row>
    <row r="89" spans="2:12" ht="14.25" customHeight="1" x14ac:dyDescent="0.35">
      <c r="C89" s="58" t="s">
        <v>129</v>
      </c>
      <c r="D89" s="54"/>
      <c r="E89" s="54"/>
      <c r="F89" s="54"/>
      <c r="G89" s="56"/>
      <c r="I89" s="23">
        <f>H79+Q78</f>
        <v>0</v>
      </c>
    </row>
    <row r="90" spans="2:12" ht="14.25" customHeight="1" x14ac:dyDescent="0.35">
      <c r="C90" s="58" t="s">
        <v>130</v>
      </c>
      <c r="D90" s="54"/>
      <c r="E90" s="54"/>
      <c r="F90" s="54"/>
      <c r="G90" s="56"/>
      <c r="I90" s="23">
        <f>I84</f>
        <v>0</v>
      </c>
    </row>
    <row r="91" spans="2:12" ht="14.25" customHeight="1" x14ac:dyDescent="0.35">
      <c r="C91" s="55" t="s">
        <v>131</v>
      </c>
      <c r="D91" s="54"/>
      <c r="E91" s="54"/>
      <c r="F91" s="54"/>
      <c r="G91" s="56"/>
      <c r="I91" s="26">
        <f>SUM(I88:I90)</f>
        <v>0</v>
      </c>
    </row>
    <row r="94" spans="2:12" ht="14.25" customHeight="1" x14ac:dyDescent="0.35">
      <c r="C94" s="4" t="s">
        <v>132</v>
      </c>
      <c r="D94" s="4"/>
    </row>
    <row r="95" spans="2:12" ht="14.25" customHeight="1" x14ac:dyDescent="0.35">
      <c r="C95" s="59" t="s">
        <v>133</v>
      </c>
      <c r="D95" s="45"/>
      <c r="E95" s="45"/>
      <c r="F95" s="45"/>
      <c r="G95" s="45"/>
      <c r="H95" s="45"/>
      <c r="I95" s="45"/>
    </row>
    <row r="97" spans="3:9" ht="14.25" customHeight="1" x14ac:dyDescent="0.35">
      <c r="C97" s="4" t="s">
        <v>134</v>
      </c>
      <c r="D97" s="4"/>
      <c r="E97" s="60"/>
      <c r="F97" s="61"/>
      <c r="G97" s="61"/>
      <c r="H97" s="61"/>
      <c r="I97" s="62"/>
    </row>
    <row r="98" spans="3:9" ht="14.25" customHeight="1" x14ac:dyDescent="0.35">
      <c r="C98" s="4" t="s">
        <v>135</v>
      </c>
      <c r="D98" s="4"/>
      <c r="E98" s="60"/>
      <c r="F98" s="61"/>
      <c r="G98" s="61"/>
      <c r="H98" s="61"/>
      <c r="I98" s="62"/>
    </row>
    <row r="99" spans="3:9" ht="14.25" customHeight="1" x14ac:dyDescent="0.35">
      <c r="C99" s="4" t="s">
        <v>136</v>
      </c>
      <c r="D99" s="4"/>
      <c r="E99" s="60"/>
      <c r="F99" s="61"/>
      <c r="G99" s="61"/>
      <c r="H99" s="61"/>
      <c r="I99" s="62"/>
    </row>
    <row r="100" spans="3:9" ht="14.25" customHeight="1" x14ac:dyDescent="0.35">
      <c r="C100" s="4" t="s">
        <v>137</v>
      </c>
      <c r="D100" s="4"/>
      <c r="E100" s="60"/>
      <c r="F100" s="61"/>
      <c r="G100" s="61"/>
      <c r="H100" s="61"/>
      <c r="I100" s="62"/>
    </row>
    <row r="101" spans="3:9" ht="14.25" customHeight="1" x14ac:dyDescent="0.35">
      <c r="C101" s="4" t="s">
        <v>138</v>
      </c>
      <c r="D101" s="4"/>
      <c r="E101" s="60"/>
      <c r="F101" s="61"/>
      <c r="G101" s="61"/>
      <c r="H101" s="61"/>
      <c r="I101" s="62"/>
    </row>
  </sheetData>
  <sheetProtection sheet="1" formatColumns="0" formatRows="0"/>
  <mergeCells count="23">
    <mergeCell ref="E99:I99"/>
    <mergeCell ref="B79:G79"/>
    <mergeCell ref="K78:P78"/>
    <mergeCell ref="C83:E83"/>
    <mergeCell ref="E101:I101"/>
    <mergeCell ref="E100:I100"/>
    <mergeCell ref="C91:G91"/>
    <mergeCell ref="E97:I97"/>
    <mergeCell ref="C95:I95"/>
    <mergeCell ref="C87:G87"/>
    <mergeCell ref="E98:I98"/>
    <mergeCell ref="C88:G88"/>
    <mergeCell ref="B86:I86"/>
    <mergeCell ref="B2:I2"/>
    <mergeCell ref="C90:G90"/>
    <mergeCell ref="B6:R6"/>
    <mergeCell ref="B43:G43"/>
    <mergeCell ref="B45:R45"/>
    <mergeCell ref="K41:P41"/>
    <mergeCell ref="C84:H84"/>
    <mergeCell ref="B81:I81"/>
    <mergeCell ref="C89:G89"/>
    <mergeCell ref="B3:I3"/>
  </mergeCells>
  <pageMargins left="0.75" right="0.75" top="1" bottom="1" header="0.511811023622047" footer="0.511811023622047"/>
  <pageSetup paperSize="9"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I31"/>
  <sheetViews>
    <sheetView showGridLines="0" topLeftCell="A2" zoomScaleNormal="100" workbookViewId="0">
      <selection activeCell="I5" sqref="I5"/>
    </sheetView>
  </sheetViews>
  <sheetFormatPr defaultColWidth="8.6328125" defaultRowHeight="14.5" x14ac:dyDescent="0.35"/>
  <cols>
    <col min="1" max="1" width="2.453125" customWidth="1"/>
    <col min="2" max="2" width="46" customWidth="1"/>
    <col min="3" max="3" width="16" customWidth="1"/>
    <col min="4" max="4" width="12" customWidth="1"/>
    <col min="5" max="5" width="18" customWidth="1"/>
    <col min="6" max="6" width="31.90625" customWidth="1"/>
  </cols>
  <sheetData>
    <row r="2" spans="2:9" ht="27.75" customHeight="1" x14ac:dyDescent="0.35">
      <c r="B2" s="68" t="s">
        <v>139</v>
      </c>
      <c r="C2" s="45"/>
      <c r="D2" s="45"/>
      <c r="E2" s="45"/>
      <c r="F2" s="68"/>
      <c r="G2" s="45"/>
      <c r="H2" s="45"/>
      <c r="I2" s="45"/>
    </row>
    <row r="4" spans="2:9" ht="42" customHeight="1" x14ac:dyDescent="0.35">
      <c r="B4" s="67" t="s">
        <v>140</v>
      </c>
      <c r="C4" s="45"/>
      <c r="D4" s="45"/>
      <c r="E4" s="45"/>
    </row>
    <row r="5" spans="2:9" ht="15" customHeight="1" x14ac:dyDescent="0.35">
      <c r="B5" s="67" t="s">
        <v>141</v>
      </c>
      <c r="C5" s="45"/>
      <c r="D5" s="45"/>
      <c r="E5" s="45"/>
    </row>
    <row r="6" spans="2:9" ht="14.25" customHeight="1" x14ac:dyDescent="0.35">
      <c r="B6" s="29" t="s">
        <v>142</v>
      </c>
      <c r="C6" s="30"/>
      <c r="D6" s="30"/>
      <c r="E6" s="30"/>
    </row>
    <row r="7" spans="2:9" ht="19.5" customHeight="1" x14ac:dyDescent="0.35">
      <c r="B7" s="69" t="s">
        <v>143</v>
      </c>
      <c r="C7" s="45"/>
      <c r="D7" s="45"/>
      <c r="E7" s="45"/>
    </row>
    <row r="8" spans="2:9" ht="7.5" customHeight="1" x14ac:dyDescent="0.35"/>
    <row r="9" spans="2:9" ht="15" customHeight="1" x14ac:dyDescent="0.35">
      <c r="B9" s="65" t="s">
        <v>144</v>
      </c>
      <c r="C9" s="45"/>
      <c r="D9" s="45"/>
      <c r="E9" s="45"/>
    </row>
    <row r="10" spans="2:9" ht="46.5" customHeight="1" x14ac:dyDescent="0.35">
      <c r="B10" s="66" t="s">
        <v>145</v>
      </c>
      <c r="C10" s="45"/>
      <c r="D10" s="45"/>
      <c r="E10" s="45"/>
    </row>
    <row r="11" spans="2:9" ht="15" customHeight="1" x14ac:dyDescent="0.35">
      <c r="B11" s="65" t="s">
        <v>146</v>
      </c>
      <c r="C11" s="45"/>
      <c r="D11" s="45"/>
      <c r="E11" s="45"/>
    </row>
    <row r="12" spans="2:9" ht="33.75" customHeight="1" x14ac:dyDescent="0.35">
      <c r="B12" s="66" t="s">
        <v>147</v>
      </c>
      <c r="C12" s="45"/>
      <c r="D12" s="45"/>
      <c r="E12" s="45"/>
    </row>
    <row r="13" spans="2:9" ht="15" customHeight="1" x14ac:dyDescent="0.35">
      <c r="B13" s="65" t="s">
        <v>148</v>
      </c>
      <c r="C13" s="45"/>
      <c r="D13" s="45"/>
      <c r="E13" s="45"/>
    </row>
    <row r="14" spans="2:9" ht="60" customHeight="1" x14ac:dyDescent="0.35">
      <c r="B14" s="66" t="s">
        <v>149</v>
      </c>
      <c r="C14" s="45"/>
      <c r="D14" s="45"/>
      <c r="E14" s="45"/>
    </row>
    <row r="15" spans="2:9" ht="15" customHeight="1" x14ac:dyDescent="0.35">
      <c r="B15" s="65" t="s">
        <v>150</v>
      </c>
      <c r="C15" s="45"/>
      <c r="D15" s="45"/>
      <c r="E15" s="45"/>
    </row>
    <row r="16" spans="2:9" ht="46.5" customHeight="1" x14ac:dyDescent="0.35">
      <c r="B16" s="66" t="s">
        <v>151</v>
      </c>
      <c r="C16" s="45"/>
      <c r="D16" s="45"/>
      <c r="E16" s="45"/>
    </row>
    <row r="17" spans="2:6" ht="15" customHeight="1" x14ac:dyDescent="0.35">
      <c r="B17" s="65" t="s">
        <v>152</v>
      </c>
      <c r="C17" s="45"/>
      <c r="D17" s="45"/>
      <c r="E17" s="45"/>
    </row>
    <row r="18" spans="2:6" ht="46.5" customHeight="1" x14ac:dyDescent="0.35">
      <c r="B18" s="66" t="s">
        <v>153</v>
      </c>
      <c r="C18" s="45"/>
      <c r="D18" s="45"/>
      <c r="E18" s="45"/>
    </row>
    <row r="19" spans="2:6" ht="14.25" customHeight="1" x14ac:dyDescent="0.35"/>
    <row r="20" spans="2:6" ht="33.75" customHeight="1" x14ac:dyDescent="0.35">
      <c r="B20" s="33" t="s">
        <v>35</v>
      </c>
      <c r="C20" s="33" t="s">
        <v>154</v>
      </c>
      <c r="D20" s="33" t="s">
        <v>155</v>
      </c>
      <c r="E20" s="33" t="s">
        <v>156</v>
      </c>
      <c r="F20" s="34" t="s">
        <v>157</v>
      </c>
    </row>
    <row r="21" spans="2:6" ht="14.25" customHeight="1" x14ac:dyDescent="0.35">
      <c r="B21" s="35" t="s">
        <v>158</v>
      </c>
      <c r="C21" s="36">
        <v>1</v>
      </c>
      <c r="D21" s="36" t="s">
        <v>159</v>
      </c>
      <c r="E21" s="37"/>
      <c r="F21" s="38">
        <f>C21*E21</f>
        <v>0</v>
      </c>
    </row>
    <row r="22" spans="2:6" ht="14.25" customHeight="1" x14ac:dyDescent="0.35">
      <c r="B22" s="35" t="s">
        <v>160</v>
      </c>
      <c r="C22" s="36">
        <v>4</v>
      </c>
      <c r="D22" s="36" t="s">
        <v>161</v>
      </c>
      <c r="E22" s="37"/>
      <c r="F22" s="38">
        <f>C22*E22</f>
        <v>0</v>
      </c>
    </row>
    <row r="23" spans="2:6" ht="14.25" customHeight="1" x14ac:dyDescent="0.35">
      <c r="B23" s="35" t="s">
        <v>162</v>
      </c>
      <c r="C23" s="36">
        <v>1</v>
      </c>
      <c r="D23" s="36" t="s">
        <v>159</v>
      </c>
      <c r="E23" s="37"/>
      <c r="F23" s="38">
        <f>C23*E23</f>
        <v>0</v>
      </c>
    </row>
    <row r="24" spans="2:6" ht="14.25" customHeight="1" x14ac:dyDescent="0.35"/>
    <row r="25" spans="2:6" ht="14.25" customHeight="1" x14ac:dyDescent="0.35">
      <c r="B25" s="70" t="s">
        <v>163</v>
      </c>
      <c r="C25" s="54"/>
      <c r="D25" s="56"/>
      <c r="E25" s="39"/>
      <c r="F25" s="40">
        <f>SUM(F21:F23)</f>
        <v>0</v>
      </c>
    </row>
    <row r="27" spans="2:6" ht="15" customHeight="1" x14ac:dyDescent="0.35"/>
    <row r="28" spans="2:6" ht="14.25" customHeight="1" x14ac:dyDescent="0.35">
      <c r="B28" s="41" t="s">
        <v>20</v>
      </c>
    </row>
    <row r="29" spans="2:6" ht="14.25" customHeight="1" x14ac:dyDescent="0.35">
      <c r="B29" s="7"/>
      <c r="C29" s="42" t="s">
        <v>21</v>
      </c>
    </row>
    <row r="30" spans="2:6" ht="14.25" customHeight="1" x14ac:dyDescent="0.35">
      <c r="B30" s="8"/>
      <c r="C30" s="42" t="s">
        <v>22</v>
      </c>
    </row>
    <row r="31" spans="2:6" ht="14.25" customHeight="1" x14ac:dyDescent="0.35">
      <c r="B31" s="9"/>
      <c r="C31" s="42" t="s">
        <v>23</v>
      </c>
    </row>
  </sheetData>
  <sheetProtection sheet="1" formatColumns="0" formatRows="0"/>
  <mergeCells count="16">
    <mergeCell ref="B25:D25"/>
    <mergeCell ref="B14:E14"/>
    <mergeCell ref="F2:I2"/>
    <mergeCell ref="B16:E16"/>
    <mergeCell ref="B15:E15"/>
    <mergeCell ref="B7:E7"/>
    <mergeCell ref="B11:E11"/>
    <mergeCell ref="B5:E5"/>
    <mergeCell ref="B2:E2"/>
    <mergeCell ref="B10:E10"/>
    <mergeCell ref="B17:E17"/>
    <mergeCell ref="B9:E9"/>
    <mergeCell ref="B18:E18"/>
    <mergeCell ref="B4:E4"/>
    <mergeCell ref="B12:E12"/>
    <mergeCell ref="B13:E13"/>
  </mergeCells>
  <pageMargins left="0.75" right="0.75" top="1" bottom="1" header="0.511811023622047" footer="0.511811023622047"/>
  <pageSetup paperSize="9"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2:I36"/>
  <sheetViews>
    <sheetView showGridLines="0" topLeftCell="A2" zoomScaleNormal="100" workbookViewId="0">
      <selection activeCell="F7" sqref="F7"/>
    </sheetView>
  </sheetViews>
  <sheetFormatPr defaultColWidth="8.6328125" defaultRowHeight="14.5" x14ac:dyDescent="0.35"/>
  <cols>
    <col min="1" max="1" width="2.453125" customWidth="1"/>
    <col min="2" max="2" width="50" customWidth="1"/>
    <col min="3" max="3" width="16" customWidth="1"/>
    <col min="4" max="4" width="12" customWidth="1"/>
    <col min="5" max="5" width="15" customWidth="1"/>
    <col min="6" max="6" width="28.26953125" customWidth="1"/>
  </cols>
  <sheetData>
    <row r="2" spans="2:9" ht="27.75" customHeight="1" x14ac:dyDescent="0.35">
      <c r="B2" s="68" t="s">
        <v>164</v>
      </c>
      <c r="C2" s="45"/>
      <c r="D2" s="45"/>
      <c r="E2" s="45"/>
      <c r="F2" s="68"/>
      <c r="G2" s="45"/>
      <c r="H2" s="45"/>
      <c r="I2" s="45"/>
    </row>
    <row r="4" spans="2:9" ht="42" customHeight="1" x14ac:dyDescent="0.35">
      <c r="B4" s="67" t="s">
        <v>140</v>
      </c>
      <c r="C4" s="45"/>
      <c r="D4" s="45"/>
      <c r="E4" s="45"/>
    </row>
    <row r="5" spans="2:9" ht="15" customHeight="1" x14ac:dyDescent="0.35">
      <c r="B5" s="67" t="s">
        <v>141</v>
      </c>
      <c r="C5" s="45"/>
      <c r="D5" s="45"/>
      <c r="E5" s="45"/>
    </row>
    <row r="6" spans="2:9" ht="14.25" customHeight="1" x14ac:dyDescent="0.35">
      <c r="B6" s="29" t="s">
        <v>165</v>
      </c>
      <c r="C6" s="30"/>
      <c r="D6" s="30"/>
      <c r="E6" s="30"/>
    </row>
    <row r="7" spans="2:9" ht="19.5" customHeight="1" x14ac:dyDescent="0.35">
      <c r="B7" s="69" t="s">
        <v>143</v>
      </c>
      <c r="C7" s="45"/>
      <c r="D7" s="45"/>
      <c r="E7" s="45"/>
    </row>
    <row r="8" spans="2:9" ht="21.75" customHeight="1" x14ac:dyDescent="0.35"/>
    <row r="9" spans="2:9" ht="15" customHeight="1" x14ac:dyDescent="0.35">
      <c r="B9" s="65" t="s">
        <v>144</v>
      </c>
      <c r="C9" s="45"/>
      <c r="D9" s="45"/>
      <c r="E9" s="45"/>
    </row>
    <row r="10" spans="2:9" ht="21" customHeight="1" x14ac:dyDescent="0.35">
      <c r="B10" s="66" t="s">
        <v>166</v>
      </c>
      <c r="C10" s="45"/>
      <c r="D10" s="45"/>
      <c r="E10" s="45"/>
    </row>
    <row r="11" spans="2:9" ht="15" customHeight="1" x14ac:dyDescent="0.35">
      <c r="B11" s="65" t="s">
        <v>146</v>
      </c>
      <c r="C11" s="45"/>
      <c r="D11" s="45"/>
      <c r="E11" s="45"/>
    </row>
    <row r="12" spans="2:9" ht="15" customHeight="1" x14ac:dyDescent="0.35">
      <c r="B12" s="65" t="s">
        <v>167</v>
      </c>
      <c r="C12" s="45"/>
      <c r="D12" s="45"/>
      <c r="E12" s="45"/>
    </row>
    <row r="13" spans="2:9" ht="124.5" customHeight="1" x14ac:dyDescent="0.35">
      <c r="B13" s="66" t="s">
        <v>168</v>
      </c>
      <c r="C13" s="45"/>
      <c r="D13" s="45"/>
      <c r="E13" s="45"/>
    </row>
    <row r="14" spans="2:9" ht="33.75" customHeight="1" x14ac:dyDescent="0.35">
      <c r="B14" s="66" t="s">
        <v>169</v>
      </c>
      <c r="C14" s="45"/>
      <c r="D14" s="45"/>
      <c r="E14" s="45"/>
    </row>
    <row r="15" spans="2:9" ht="15" customHeight="1" x14ac:dyDescent="0.35">
      <c r="B15" s="65" t="s">
        <v>170</v>
      </c>
      <c r="C15" s="45"/>
      <c r="D15" s="45"/>
      <c r="E15" s="45"/>
    </row>
    <row r="16" spans="2:9" ht="124.5" customHeight="1" x14ac:dyDescent="0.35">
      <c r="B16" s="66" t="s">
        <v>171</v>
      </c>
      <c r="C16" s="45"/>
      <c r="D16" s="45"/>
      <c r="E16" s="45"/>
    </row>
    <row r="17" spans="2:6" ht="46.5" customHeight="1" x14ac:dyDescent="0.35">
      <c r="B17" s="66" t="s">
        <v>172</v>
      </c>
      <c r="C17" s="45"/>
      <c r="D17" s="45"/>
      <c r="E17" s="45"/>
    </row>
    <row r="18" spans="2:6" ht="15" customHeight="1" x14ac:dyDescent="0.35">
      <c r="B18" s="65" t="s">
        <v>148</v>
      </c>
      <c r="C18" s="45"/>
      <c r="D18" s="45"/>
      <c r="E18" s="45"/>
    </row>
    <row r="19" spans="2:6" ht="31.5" customHeight="1" x14ac:dyDescent="0.35">
      <c r="B19" s="32" t="s">
        <v>173</v>
      </c>
      <c r="C19" s="66"/>
      <c r="D19" s="45"/>
      <c r="E19" s="45"/>
    </row>
    <row r="20" spans="2:6" ht="15" customHeight="1" x14ac:dyDescent="0.35">
      <c r="B20" s="31" t="s">
        <v>150</v>
      </c>
      <c r="C20" s="66"/>
      <c r="D20" s="45"/>
      <c r="E20" s="45"/>
    </row>
    <row r="21" spans="2:6" ht="44.25" customHeight="1" x14ac:dyDescent="0.35">
      <c r="B21" s="32" t="s">
        <v>174</v>
      </c>
      <c r="C21" s="66"/>
      <c r="D21" s="45"/>
      <c r="E21" s="45"/>
    </row>
    <row r="22" spans="2:6" ht="15" customHeight="1" x14ac:dyDescent="0.35">
      <c r="B22" s="31" t="s">
        <v>152</v>
      </c>
      <c r="C22" s="66"/>
      <c r="D22" s="45"/>
      <c r="E22" s="45"/>
    </row>
    <row r="23" spans="2:6" ht="32.25" customHeight="1" x14ac:dyDescent="0.35">
      <c r="B23" s="32" t="s">
        <v>175</v>
      </c>
      <c r="C23" s="66"/>
      <c r="D23" s="45"/>
      <c r="E23" s="45"/>
    </row>
    <row r="24" spans="2:6" ht="14.25" customHeight="1" x14ac:dyDescent="0.35"/>
    <row r="25" spans="2:6" ht="21.75" customHeight="1" x14ac:dyDescent="0.35">
      <c r="B25" s="33" t="s">
        <v>35</v>
      </c>
      <c r="C25" s="33" t="s">
        <v>154</v>
      </c>
      <c r="D25" s="33" t="s">
        <v>155</v>
      </c>
      <c r="E25" s="33" t="s">
        <v>156</v>
      </c>
      <c r="F25" s="34" t="s">
        <v>157</v>
      </c>
    </row>
    <row r="26" spans="2:6" ht="14.25" customHeight="1" x14ac:dyDescent="0.35">
      <c r="B26" s="35" t="s">
        <v>158</v>
      </c>
      <c r="C26" s="36">
        <v>1</v>
      </c>
      <c r="D26" s="36" t="s">
        <v>159</v>
      </c>
      <c r="E26" s="43"/>
      <c r="F26" s="38">
        <f>C26*E26</f>
        <v>0</v>
      </c>
    </row>
    <row r="27" spans="2:6" ht="14.25" customHeight="1" x14ac:dyDescent="0.35">
      <c r="B27" s="35" t="s">
        <v>160</v>
      </c>
      <c r="C27" s="36">
        <v>4</v>
      </c>
      <c r="D27" s="36" t="s">
        <v>161</v>
      </c>
      <c r="E27" s="43"/>
      <c r="F27" s="38">
        <f>C27*E27</f>
        <v>0</v>
      </c>
    </row>
    <row r="28" spans="2:6" ht="14.25" customHeight="1" x14ac:dyDescent="0.35">
      <c r="B28" s="35" t="s">
        <v>162</v>
      </c>
      <c r="C28" s="36">
        <v>1</v>
      </c>
      <c r="D28" s="36" t="s">
        <v>159</v>
      </c>
      <c r="E28" s="43"/>
      <c r="F28" s="38">
        <f>C28*E28</f>
        <v>0</v>
      </c>
    </row>
    <row r="29" spans="2:6" ht="14.25" customHeight="1" x14ac:dyDescent="0.35"/>
    <row r="30" spans="2:6" ht="14.25" customHeight="1" x14ac:dyDescent="0.35">
      <c r="B30" s="70" t="s">
        <v>176</v>
      </c>
      <c r="C30" s="54"/>
      <c r="D30" s="56"/>
      <c r="E30" s="39"/>
      <c r="F30" s="40">
        <f>SUM(F26:F28)</f>
        <v>0</v>
      </c>
    </row>
    <row r="31" spans="2:6" ht="14.25" customHeight="1" x14ac:dyDescent="0.35"/>
    <row r="32" spans="2:6" ht="15" customHeight="1" x14ac:dyDescent="0.35"/>
    <row r="33" spans="2:3" ht="14.25" customHeight="1" x14ac:dyDescent="0.35">
      <c r="B33" s="41" t="s">
        <v>20</v>
      </c>
    </row>
    <row r="34" spans="2:3" ht="14.25" customHeight="1" x14ac:dyDescent="0.35">
      <c r="B34" s="7"/>
      <c r="C34" s="42" t="s">
        <v>21</v>
      </c>
    </row>
    <row r="35" spans="2:3" ht="14.25" customHeight="1" x14ac:dyDescent="0.35">
      <c r="B35" s="8"/>
      <c r="C35" s="42" t="s">
        <v>22</v>
      </c>
    </row>
    <row r="36" spans="2:3" ht="14.25" customHeight="1" x14ac:dyDescent="0.35">
      <c r="B36" s="9"/>
      <c r="C36" s="42" t="s">
        <v>23</v>
      </c>
    </row>
  </sheetData>
  <sheetProtection sheet="1" formatColumns="0" formatRows="0"/>
  <mergeCells count="21">
    <mergeCell ref="B2:E2"/>
    <mergeCell ref="B14:E14"/>
    <mergeCell ref="B17:E17"/>
    <mergeCell ref="B13:E13"/>
    <mergeCell ref="F2:I2"/>
    <mergeCell ref="B10:E10"/>
    <mergeCell ref="B4:E4"/>
    <mergeCell ref="C23:E23"/>
    <mergeCell ref="B16:E16"/>
    <mergeCell ref="B7:E7"/>
    <mergeCell ref="B30:D30"/>
    <mergeCell ref="B18:E18"/>
    <mergeCell ref="C19:E19"/>
    <mergeCell ref="B12:E12"/>
    <mergeCell ref="B11:E11"/>
    <mergeCell ref="C20:E20"/>
    <mergeCell ref="B9:E9"/>
    <mergeCell ref="C22:E22"/>
    <mergeCell ref="B15:E15"/>
    <mergeCell ref="B5:E5"/>
    <mergeCell ref="C21:E21"/>
  </mergeCells>
  <pageMargins left="0.75" right="0.75" top="1" bottom="1" header="0.511811023622047" footer="0.511811023622047"/>
  <pageSetup paperSize="9" orientation="portrait" horizontalDpi="300" verticalDpi="30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8133DB408B0724BBB3D36A10F4C7D5C" ma:contentTypeVersion="15" ma:contentTypeDescription="Een nieuw document maken." ma:contentTypeScope="" ma:versionID="dca507199c24bd92c08bb8f79011d4c0">
  <xsd:schema xmlns:xsd="http://www.w3.org/2001/XMLSchema" xmlns:xs="http://www.w3.org/2001/XMLSchema" xmlns:p="http://schemas.microsoft.com/office/2006/metadata/properties" xmlns:ns2="73917afc-fdb3-4268-8341-4e2bbc340ca1" xmlns:ns3="4b0d682d-9f02-4f1a-9221-12c9c4a404e0" targetNamespace="http://schemas.microsoft.com/office/2006/metadata/properties" ma:root="true" ma:fieldsID="81ee9b183475b9364ec223a33f59f95b" ns2:_="" ns3:_="">
    <xsd:import namespace="73917afc-fdb3-4268-8341-4e2bbc340ca1"/>
    <xsd:import namespace="4b0d682d-9f02-4f1a-9221-12c9c4a404e0"/>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LengthInSecond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3917afc-fdb3-4268-8341-4e2bbc340ca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MediaServiceDateTaken" ma:index="14" nillable="true" ma:displayName="MediaServiceDateTaken" ma:description="" ma:hidden="true" ma:indexed="true" ma:internalName="MediaServiceDateTaken" ma:readOnly="true">
      <xsd:simpleType>
        <xsd:restriction base="dms:Text"/>
      </xsd:simpleType>
    </xsd:element>
    <xsd:element name="lcf76f155ced4ddcb4097134ff3c332f" ma:index="16" nillable="true" ma:taxonomy="true" ma:internalName="lcf76f155ced4ddcb4097134ff3c332f" ma:taxonomyFieldName="MediaServiceImageTags" ma:displayName="Afbeeldingtags" ma:readOnly="false" ma:fieldId="{5cf76f15-5ced-4ddc-b409-7134ff3c332f}" ma:taxonomyMulti="true" ma:sspId="ec3a491b-2193-4886-84e1-70fddd01a5ec"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Location" ma:index="22"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b0d682d-9f02-4f1a-9221-12c9c4a404e0"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element name="TaxCatchAll" ma:index="17" nillable="true" ma:displayName="Taxonomy Catch All Column" ma:hidden="true" ma:list="{74ba76d8-d4bd-4e71-b3ed-e79b79d6b15b}" ma:internalName="TaxCatchAll" ma:showField="CatchAllData" ma:web="4b0d682d-9f02-4f1a-9221-12c9c4a404e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73917afc-fdb3-4268-8341-4e2bbc340ca1">
      <Terms xmlns="http://schemas.microsoft.com/office/infopath/2007/PartnerControls"/>
    </lcf76f155ced4ddcb4097134ff3c332f>
    <TaxCatchAll xmlns="4b0d682d-9f02-4f1a-9221-12c9c4a404e0" xsi:nil="true"/>
  </documentManagement>
</p:properties>
</file>

<file path=customXml/itemProps1.xml><?xml version="1.0" encoding="utf-8"?>
<ds:datastoreItem xmlns:ds="http://schemas.openxmlformats.org/officeDocument/2006/customXml" ds:itemID="{07978F31-57D0-401E-B7DD-B5802A64E03A}"/>
</file>

<file path=customXml/itemProps2.xml><?xml version="1.0" encoding="utf-8"?>
<ds:datastoreItem xmlns:ds="http://schemas.openxmlformats.org/officeDocument/2006/customXml" ds:itemID="{6E3A5BBA-881D-4235-83C6-DD4C706FB115}"/>
</file>

<file path=customXml/itemProps3.xml><?xml version="1.0" encoding="utf-8"?>
<ds:datastoreItem xmlns:ds="http://schemas.openxmlformats.org/officeDocument/2006/customXml" ds:itemID="{268D2384-9AB9-4248-A86E-23273F04CB69}"/>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5</vt:i4>
      </vt:variant>
    </vt:vector>
  </HeadingPairs>
  <TitlesOfParts>
    <vt:vector size="5" baseType="lpstr">
      <vt:lpstr>Voorblad</vt:lpstr>
      <vt:lpstr>Totaaloverzicht</vt:lpstr>
      <vt:lpstr>Kleding, bewassing en reparatie</vt:lpstr>
      <vt:lpstr>Optie systeem Arnhem</vt:lpstr>
      <vt:lpstr>Optie systeem Beuningen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Bobbie Peters</cp:lastModifiedBy>
  <cp:revision>0</cp:revision>
  <dcterms:created xsi:type="dcterms:W3CDTF">2026-07-31T09:04:26Z</dcterms:created>
  <dcterms:modified xsi:type="dcterms:W3CDTF">2026-09-25T13:55:36Z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0x010100C8133DB408B0724BBB3D36A10F4C7D5C</vt:lpwstr>
  </property>
  <property fmtid="{D5CDD505-2E9C-101B-9397-08002B2CF9AE}" pid="3" name="MediaServiceImageTags">
    <vt:lpwstr/>
  </property>
</Properties>
</file>