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https://tenderdocs-my.sharepoint.com/personal/martijn_weareroger_com/Documents/Werkdocumenten/"/>
    </mc:Choice>
  </mc:AlternateContent>
  <xr:revisionPtr revIDLastSave="0" documentId="8_{62573D36-398A-4D40-86DC-BDA6C8F8F513}" xr6:coauthVersionLast="47" xr6:coauthVersionMax="47" xr10:uidLastSave="{00000000-0000-0000-0000-000000000000}"/>
  <bookViews>
    <workbookView xWindow="29400" yWindow="660" windowWidth="50880" windowHeight="20780" activeTab="1" xr2:uid="{00000000-000D-0000-FFFF-FFFF00000000}"/>
  </bookViews>
  <sheets>
    <sheet name="Prijsuitgangspunten" sheetId="3" r:id="rId1"/>
    <sheet name="Perceel 2 - Steinerbos" sheetId="4" r:id="rId2"/>
    <sheet name="Perceel 1 - Merode" sheetId="6"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7" i="6" l="1"/>
  <c r="I26" i="6"/>
  <c r="I20" i="6"/>
  <c r="I19" i="6"/>
  <c r="I18" i="6"/>
  <c r="I62" i="6" l="1"/>
  <c r="I61" i="6"/>
  <c r="I60" i="6"/>
  <c r="I59" i="6"/>
  <c r="I58" i="6"/>
  <c r="I57" i="6"/>
  <c r="I56" i="6"/>
  <c r="I55" i="6"/>
  <c r="I54" i="6"/>
  <c r="I53" i="6"/>
  <c r="I52" i="6"/>
  <c r="I51" i="6"/>
  <c r="I50" i="6"/>
  <c r="I49" i="6"/>
  <c r="I48" i="6"/>
  <c r="I47" i="6"/>
  <c r="I46" i="6"/>
  <c r="I45" i="6"/>
  <c r="I44" i="6"/>
  <c r="I43" i="6"/>
  <c r="I42" i="6"/>
  <c r="I41" i="6"/>
  <c r="I40" i="6"/>
  <c r="I39" i="6"/>
  <c r="I38" i="6"/>
  <c r="I37" i="6"/>
  <c r="I36" i="6"/>
  <c r="I35" i="6"/>
  <c r="I34" i="6"/>
  <c r="I33" i="6"/>
  <c r="I32" i="6"/>
  <c r="I31" i="6"/>
  <c r="I30" i="6"/>
  <c r="I29" i="6"/>
  <c r="I28" i="6"/>
  <c r="I25" i="6"/>
  <c r="I24" i="6"/>
  <c r="I23" i="6"/>
  <c r="I22" i="6"/>
  <c r="I21" i="6"/>
  <c r="I17" i="6"/>
  <c r="I16" i="6"/>
  <c r="I15" i="6"/>
  <c r="I14" i="6"/>
  <c r="I13" i="6"/>
  <c r="I12" i="6"/>
  <c r="I11" i="6"/>
  <c r="I10" i="6"/>
  <c r="I9" i="6"/>
  <c r="I8" i="6"/>
  <c r="I7" i="6"/>
  <c r="I6" i="6"/>
  <c r="I5" i="6"/>
  <c r="I34" i="4"/>
  <c r="I33" i="4"/>
  <c r="I32" i="4"/>
  <c r="I31" i="4"/>
  <c r="I30" i="4"/>
  <c r="I29" i="4"/>
  <c r="I28" i="4"/>
  <c r="I27" i="4"/>
  <c r="I26" i="4"/>
  <c r="I25" i="4"/>
  <c r="I24" i="4"/>
  <c r="I23" i="4"/>
  <c r="I22" i="4"/>
  <c r="I21" i="4"/>
  <c r="I20" i="4"/>
  <c r="I19" i="4"/>
  <c r="I18" i="4"/>
  <c r="I17" i="4"/>
  <c r="I16" i="4"/>
  <c r="I15" i="4"/>
  <c r="I14" i="4"/>
  <c r="I13" i="4"/>
  <c r="I12" i="4"/>
  <c r="I11" i="4"/>
  <c r="I10" i="4"/>
  <c r="I9" i="4"/>
  <c r="I8" i="4"/>
  <c r="I7" i="4"/>
  <c r="I6" i="4"/>
  <c r="I5" i="4"/>
  <c r="I63" i="6" l="1"/>
  <c r="I64" i="6" s="1"/>
  <c r="I65" i="6" s="1"/>
  <c r="I35" i="4"/>
  <c r="I36" i="4" l="1"/>
  <c r="I37"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tc={5E77A47D-8660-44F0-81A1-55634254434E}</author>
  </authors>
  <commentList>
    <comment ref="A19" authorId="0" shapeId="0" xr:uid="{00000000-0006-0000-0100-000001000000}">
      <text>
        <t>[Opmerkingenthread]
U kunt deze opmerkingenthread lezen in uw versie van Excel. Eventuele wijzigingen aan de thread gaan echter verloren als het bestand wordt geopend in een nieuwere versie van Excel. Meer informatie: https://go.microsoft.com/fwlink/?linkid=870924
Opmerking:
    In de investering is rekening gehouden met maatregelpakket 3 de maximale verduurzamingsmaatregelen.
- Gevel extra isoleren tot een Rc-waarde van 4,5
- Enkel glas vervangen voor HR++ glas met nieuw
houten kozijn (geen Rijks- of gemeentelijke dominante-monumenten)
- Deuren vervangen voor geisoleerde deuren
- Vloeren isoleren tot een Rc-waarde van 3,5	
- Daken extra isoleren tot een Rc-waarde van 6,0
- CV-ketel vervangen voor monovalent warmtepomp systeem
- Elektrische warmtepompboiler toepassen tbv warm tapwater 
- Aanbrengen van PV-panelen (200Wp/m2) op 60% van dakopp.</t>
      </text>
    </comment>
  </commentList>
</comments>
</file>

<file path=xl/sharedStrings.xml><?xml version="1.0" encoding="utf-8"?>
<sst xmlns="http://schemas.openxmlformats.org/spreadsheetml/2006/main" count="569" uniqueCount="266">
  <si>
    <t>Prijsuitgangspunten inschrijfstaat</t>
  </si>
  <si>
    <t>1.</t>
  </si>
  <si>
    <t>De eenheidsprijzen en postprijzen omvatten alle werkzaamheden, leveringen, hulpmiddelen, materieel, arbeid, transport, afvoer, montage, aansluiting, inregeling en bedrijfsklare oplevering die noodzakelijk zijn om aan het PvE te voldoen, voor zover deze niet als afzonderlijke post in de inschrijfstaat zijn opgenomen.</t>
  </si>
  <si>
    <t>2.</t>
  </si>
  <si>
    <t>Projectbeheersing, projectmanagement, kwaliteitsborging, testen en inbedrijfstelling en het opleverdossier zijn per perceel als afzonderlijke prijspost opgenomen. Overige ondergeschikte werkzaamheden worden geacht in de relevante technische maatregel of genoemde projectpost te zijn inbegrepen.</t>
  </si>
  <si>
    <t>3.</t>
  </si>
  <si>
    <t>4.</t>
  </si>
  <si>
    <t>Optimalisaties of alternatieve maatregelen worden uitsluitend op het optimalisatietabblad van het betreffende perceel opgegeven en worden niet verwerkt in de basisinschrijfsom.</t>
  </si>
  <si>
    <t>5.</t>
  </si>
  <si>
    <t>Een inschrijver vult uitsluitend de inschrijfstaat en het eventuele optimalisatietabblad in van het perceel/de percelen waarop wordt ingeschreven. De inschrijfsom wordt per perceel afzonderlijk vastgesteld.</t>
  </si>
  <si>
    <t>PERCEEL 1 – CLUSTER STEINERBOS</t>
  </si>
  <si>
    <t>Vul dit tabblad uitsluitend in wanneer op dit perceel wordt ingeschreven. Alle bedragen zijn exclusief btw. Optimalisaties worden afzonderlijk opgegeven en maken geen onderdeel uit van de basisinschrijfsom.</t>
  </si>
  <si>
    <t>Post</t>
  </si>
  <si>
    <t>Onderdeel</t>
  </si>
  <si>
    <t>Accommodatie</t>
  </si>
  <si>
    <t>PvE-eis</t>
  </si>
  <si>
    <t>Omschrijving</t>
  </si>
  <si>
    <t>Eenheid</t>
  </si>
  <si>
    <t>Hoeveelheid</t>
  </si>
  <si>
    <t>Eenheids-/postprijs (€ excl. btw)</t>
  </si>
  <si>
    <t>Totaal (€ excl. btw)</t>
  </si>
  <si>
    <t>Meer- en minderwerk als gevolg van wijzigingen in hoeveelheden wordt, voor zover een eenheidsprijs is opgenomen, verrekend op basis van de opgegeven eenheidsprijs conform PvE 1.1.3.3.</t>
  </si>
  <si>
    <t>Cellen met de tekst 'Te bepalen door Gemeente Stein' zijn openstaande scope-, eenheids- en/of hoeveelheidspunten. Gemeente Stein stelt deze gegevens vóór publicatie van de aanbesteding definitief vast; deze velden zijn niet bedoeld om door de inschrijver te worden bepaald.</t>
  </si>
  <si>
    <t>P01</t>
  </si>
  <si>
    <t>Projectbeheersing</t>
  </si>
  <si>
    <t>Gehele perceel</t>
  </si>
  <si>
    <t>1.1 / 1.2 / 1.3 / 1.4</t>
  </si>
  <si>
    <t>Projectbeheersing incl. plan van aanpak, uitvoeringsplanning, materialen- en bestellijst, voortgangsrapportages, overleggen/communicatie, afvalbeheersing, veiligheid en werktijden conform PvE 1.1, 1.2, 1.3 en 1.4</t>
  </si>
  <si>
    <t>post</t>
  </si>
  <si>
    <t>P02</t>
  </si>
  <si>
    <t>Projectmanagement</t>
  </si>
  <si>
    <t>1.1.1 / 1.1.6</t>
  </si>
  <si>
    <t>Projectmanagement en coördinatie gedurende voorbereiding, uitvoering en oplevering</t>
  </si>
  <si>
    <t>P03</t>
  </si>
  <si>
    <t>Kwaliteitsborging</t>
  </si>
  <si>
    <t>1.1.4 / 1.1.5</t>
  </si>
  <si>
    <t>Kwaliteitsborging incl. verificatie bestaande situatie, productspecifieke onderbouwingen, certificaten, stoppunten en acceptatiemomenten</t>
  </si>
  <si>
    <t>P04</t>
  </si>
  <si>
    <t>Testen en inbedrijfstelling</t>
  </si>
  <si>
    <t>1.1.5.1 / 1.1.5.2</t>
  </si>
  <si>
    <t>Beproeven, functioneel testen, inregelen en bedrijfsklaar in bedrijf stellen van verduurzamings- en renovatiemaatregelen, installaties en systemen</t>
  </si>
  <si>
    <t>P05</t>
  </si>
  <si>
    <t>Opleverdossier</t>
  </si>
  <si>
    <t>1.1.5.3 / 1.1.6.5</t>
  </si>
  <si>
    <t>Samenstellen en aanleveren compleet opleverdossier per accommodatie incl. revisie-, keurings-, garantie- en testdocumentatie, fotodocumentatie, restpunten en gebruikersinstructie</t>
  </si>
  <si>
    <t>M01</t>
  </si>
  <si>
    <t>Technische maatregel</t>
  </si>
  <si>
    <t>Zwembad Steinerbos</t>
  </si>
  <si>
    <t>1.5.3</t>
  </si>
  <si>
    <t>Bassinisolatie aanbrengen</t>
  </si>
  <si>
    <t>m²</t>
  </si>
  <si>
    <t>M02</t>
  </si>
  <si>
    <t>1.5.4</t>
  </si>
  <si>
    <t>Aansluiting externe warmtelevering, volledig geïntegreerd en bedrijfsklaar</t>
  </si>
  <si>
    <t>M03</t>
  </si>
  <si>
    <t>1.5.5</t>
  </si>
  <si>
    <t>Elektrisch bediende zonwering leveren en monteren</t>
  </si>
  <si>
    <t>M04</t>
  </si>
  <si>
    <t>1.5.6</t>
  </si>
  <si>
    <t>Zonneboilerinstallatie t.b.v. warmtapwater, opslagcapaciteit ≥ 1.000 liter</t>
  </si>
  <si>
    <t>M05</t>
  </si>
  <si>
    <t>1.5.7</t>
  </si>
  <si>
    <t>Bestaande verlichting volledig vervangen door LED-verlichting incl. armaturen en energiezuinige schakelingen</t>
  </si>
  <si>
    <t>M06</t>
  </si>
  <si>
    <t>1.5.8</t>
  </si>
  <si>
    <t>Lamellenafdekking zwembad leveren en monteren</t>
  </si>
  <si>
    <t>M07</t>
  </si>
  <si>
    <t>1.5.9</t>
  </si>
  <si>
    <t>WTW-installatie t.b.v. zwembadafvalwater en douches</t>
  </si>
  <si>
    <t>M08</t>
  </si>
  <si>
    <t>1.5.10</t>
  </si>
  <si>
    <t>PV-installatie op dak binnenspeeltuin, minimaal opgesteld piekvermogen 110.850 Wp</t>
  </si>
  <si>
    <t>M09</t>
  </si>
  <si>
    <t>Extra warmtewisselaar leveren, installeren en in bedrijf stellen</t>
  </si>
  <si>
    <t>st</t>
  </si>
  <si>
    <t>M10</t>
  </si>
  <si>
    <t>Brasserie Steinerbos</t>
  </si>
  <si>
    <t>1.6.4</t>
  </si>
  <si>
    <t>Vloerisolatie, Rc ≥ 3,5 m²K/W</t>
  </si>
  <si>
    <t>M11</t>
  </si>
  <si>
    <t>1.6.5</t>
  </si>
  <si>
    <t>Dakisolatie, Rc ≥ 6,0 m²K/W</t>
  </si>
  <si>
    <t>M12</t>
  </si>
  <si>
    <t>1.6.6</t>
  </si>
  <si>
    <t>PV-installatie, minimaal piekvermogen 18.000 Wp</t>
  </si>
  <si>
    <t>M13</t>
  </si>
  <si>
    <t>1.6.7</t>
  </si>
  <si>
    <t>Gevelisolatie, Rc ≥ 4,5 m²K/W</t>
  </si>
  <si>
    <t>M14</t>
  </si>
  <si>
    <t>MJOP / renovatie</t>
  </si>
  <si>
    <t>Houten buitenwandafwerking vervangen</t>
  </si>
  <si>
    <t>M15</t>
  </si>
  <si>
    <t>Aangewezen voegwerk herstellen</t>
  </si>
  <si>
    <t>M16</t>
  </si>
  <si>
    <t>Dekkend onderhoud en afwerking houten buitenwandafwerkingen uitvoeren</t>
  </si>
  <si>
    <t>M17</t>
  </si>
  <si>
    <t>Dekkend onderhoud en afwerking houten overstekken en boeiboorden uitvoeren</t>
  </si>
  <si>
    <t>M18</t>
  </si>
  <si>
    <t>Technische maatregel + MJOP</t>
  </si>
  <si>
    <t>1.6.8</t>
  </si>
  <si>
    <t>Enkel glas vervangen door HR++ beglazing inclusief nieuwe houten kozijnen en dekkende afwerking</t>
  </si>
  <si>
    <t>M19</t>
  </si>
  <si>
    <t>1.6.9</t>
  </si>
  <si>
    <t>Bestaande houten buitendeuren vervangen door thermisch geïsoleerde buitendeuren incl. dekkende afwerking</t>
  </si>
  <si>
    <t>M20</t>
  </si>
  <si>
    <t>1.6.10</t>
  </si>
  <si>
    <t>Aangewezen keramische dakpannen vervangen</t>
  </si>
  <si>
    <t>M21</t>
  </si>
  <si>
    <t>Aangewezen bitumineuze dakafwerking vervangen</t>
  </si>
  <si>
    <t>M22</t>
  </si>
  <si>
    <t>Aangewezen hemelwaterafvoer PVC/PE vervangen</t>
  </si>
  <si>
    <t>M23</t>
  </si>
  <si>
    <t>1.6.11</t>
  </si>
  <si>
    <t>Aangewezen bestaande verlichtingsarmaturen vervangen door LED-verlichtingsarmaturen</t>
  </si>
  <si>
    <t>M24</t>
  </si>
  <si>
    <t>1.6.12</t>
  </si>
  <si>
    <t>Bestaande cv-installatie vervangen door passend monovalent warmtepompsysteem</t>
  </si>
  <si>
    <t>M25</t>
  </si>
  <si>
    <t>1.6.13</t>
  </si>
  <si>
    <t>Elektrische warmtepompboiler t.b.v. warmtapwatervoorziening</t>
  </si>
  <si>
    <t>TOTAAL INSCHRIJFSOM PERCEEL EXCL. BTW</t>
  </si>
  <si>
    <t>BTW 21%</t>
  </si>
  <si>
    <t>TOTAAL INSCHRIJFSOM PERCEEL INCL. BTW</t>
  </si>
  <si>
    <t>PERCEEL 2 – CLUSTER MERODE (RESTAURANT ZEN BUDDA, DONCO WAK EN SPORTHAL MERODE)</t>
  </si>
  <si>
    <t>Restaurant Zen Budda</t>
  </si>
  <si>
    <t>1.8.1</t>
  </si>
  <si>
    <t>1.8.2</t>
  </si>
  <si>
    <t>1.8.3</t>
  </si>
  <si>
    <t>1.8.4</t>
  </si>
  <si>
    <t>1.8.5</t>
  </si>
  <si>
    <t>1.8.6</t>
  </si>
  <si>
    <t>1.8.7</t>
  </si>
  <si>
    <t>1.8.8</t>
  </si>
  <si>
    <t>Jeugdaccommodatie Donco Wak</t>
  </si>
  <si>
    <t>1.9.1</t>
  </si>
  <si>
    <t>1.9.2</t>
  </si>
  <si>
    <t>1.9.3</t>
  </si>
  <si>
    <t>1.9.4</t>
  </si>
  <si>
    <t>1.9.5</t>
  </si>
  <si>
    <t>Keukenblokken inclusief bovenkasten vervangen</t>
  </si>
  <si>
    <t>Sporthal Merode</t>
  </si>
  <si>
    <t>M26</t>
  </si>
  <si>
    <t>1.10.2</t>
  </si>
  <si>
    <t>M27</t>
  </si>
  <si>
    <t>1.10.3</t>
  </si>
  <si>
    <t>M28</t>
  </si>
  <si>
    <t>1.10.4</t>
  </si>
  <si>
    <t>M29</t>
  </si>
  <si>
    <t>1.10.5</t>
  </si>
  <si>
    <t>M30</t>
  </si>
  <si>
    <t>1.10.6</t>
  </si>
  <si>
    <t>M31</t>
  </si>
  <si>
    <t>1.10.7</t>
  </si>
  <si>
    <t>M32</t>
  </si>
  <si>
    <t>1.10.8</t>
  </si>
  <si>
    <t>M33</t>
  </si>
  <si>
    <t>1.10.9</t>
  </si>
  <si>
    <t>M34</t>
  </si>
  <si>
    <t>1.10.10</t>
  </si>
  <si>
    <t>M35</t>
  </si>
  <si>
    <t>1.10.11</t>
  </si>
  <si>
    <t>M36</t>
  </si>
  <si>
    <t>1.10.12</t>
  </si>
  <si>
    <t>M37</t>
  </si>
  <si>
    <t>1.10.13</t>
  </si>
  <si>
    <t>M38</t>
  </si>
  <si>
    <t>1.10.14</t>
  </si>
  <si>
    <t>M39</t>
  </si>
  <si>
    <t>1.10.15</t>
  </si>
  <si>
    <t>M40</t>
  </si>
  <si>
    <t>1.10.16</t>
  </si>
  <si>
    <t>M41</t>
  </si>
  <si>
    <t>1.10.17</t>
  </si>
  <si>
    <t>M42</t>
  </si>
  <si>
    <t>1.10.18</t>
  </si>
  <si>
    <t>M43</t>
  </si>
  <si>
    <t>1.10.19</t>
  </si>
  <si>
    <t>Leidingen cv-installatie vervangen</t>
  </si>
  <si>
    <t>M44</t>
  </si>
  <si>
    <t>1.10.20</t>
  </si>
  <si>
    <t>M45</t>
  </si>
  <si>
    <t>1.10.21</t>
  </si>
  <si>
    <t>M46</t>
  </si>
  <si>
    <t>1.10.22</t>
  </si>
  <si>
    <t>M47</t>
  </si>
  <si>
    <t>1.10.23</t>
  </si>
  <si>
    <t>M48</t>
  </si>
  <si>
    <t>1.10.24</t>
  </si>
  <si>
    <t>M49</t>
  </si>
  <si>
    <t>1.10.25</t>
  </si>
  <si>
    <t>M50</t>
  </si>
  <si>
    <t>1.10.26</t>
  </si>
  <si>
    <t>M51</t>
  </si>
  <si>
    <t>1.10.27</t>
  </si>
  <si>
    <t>M52</t>
  </si>
  <si>
    <t>1.10.28</t>
  </si>
  <si>
    <t>M53</t>
  </si>
  <si>
    <t>1.10.29</t>
  </si>
  <si>
    <t>1.10.30</t>
  </si>
  <si>
    <t>1.10.31</t>
  </si>
  <si>
    <t>M56</t>
  </si>
  <si>
    <t>1.10.32</t>
  </si>
  <si>
    <t>1.10.33</t>
  </si>
  <si>
    <t>1.10.34</t>
  </si>
  <si>
    <t>1.10.35</t>
  </si>
  <si>
    <t>bvo</t>
  </si>
  <si>
    <r>
      <t>m</t>
    </r>
    <r>
      <rPr>
        <vertAlign val="superscript"/>
        <sz val="11"/>
        <rFont val="Arial"/>
        <family val="2"/>
      </rPr>
      <t>2</t>
    </r>
  </si>
  <si>
    <r>
      <t>m</t>
    </r>
    <r>
      <rPr>
        <vertAlign val="superscript"/>
        <sz val="11"/>
        <rFont val="Arial"/>
        <family val="2"/>
      </rPr>
      <t>1</t>
    </r>
  </si>
  <si>
    <t>totaal 2970m2</t>
  </si>
  <si>
    <t>pst</t>
  </si>
  <si>
    <t>1.5.2</t>
  </si>
  <si>
    <t>Houten binnenwandafwerking vervangen en verbeteronderhoud</t>
  </si>
  <si>
    <t>Gevelisolatie</t>
  </si>
  <si>
    <t>m2</t>
  </si>
  <si>
    <t>Geïsoleerde deuren</t>
  </si>
  <si>
    <t>Dakisolatie</t>
  </si>
  <si>
    <t>Monovalent warmtepompsysteem</t>
  </si>
  <si>
    <t>Elektrische warmtepompboiler t.b.v. warm tapwater</t>
  </si>
  <si>
    <t>LBK3 4.000 m³/h buitenlucht</t>
  </si>
  <si>
    <t>LBK4 3.000 m³/h buitenlucht</t>
  </si>
  <si>
    <t>LED-verlichting</t>
  </si>
  <si>
    <t>Lichtpiramide glas</t>
  </si>
  <si>
    <t>1.8.9</t>
  </si>
  <si>
    <t>1.8.10</t>
  </si>
  <si>
    <t>1.8.11</t>
  </si>
  <si>
    <t>1.9.6</t>
  </si>
  <si>
    <t>1.9.7</t>
  </si>
  <si>
    <t>Vloerafwerking linoleum</t>
  </si>
  <si>
    <t>M54</t>
  </si>
  <si>
    <t>1.10.36</t>
  </si>
  <si>
    <t xml:space="preserve">PV-installatie </t>
  </si>
  <si>
    <t xml:space="preserve">Aanpassing MIVA-toilet </t>
  </si>
  <si>
    <t>HR++ glas inclusief kozijnen</t>
  </si>
  <si>
    <t>Valbeveiliging en veiligheidsankers</t>
  </si>
  <si>
    <t>Bitumineuze dakbedekking</t>
  </si>
  <si>
    <t xml:space="preserve">Lichtkoepels </t>
  </si>
  <si>
    <t>Hemelwaterafvoer buiten PVC/PE</t>
  </si>
  <si>
    <t>Centrale mechanische balansventilatie</t>
  </si>
  <si>
    <t>Dakventilatoren</t>
  </si>
  <si>
    <t>Pijpdakventilator</t>
  </si>
  <si>
    <t xml:space="preserve">Monovalent lucht/water-warmtepompsysteem inclusief LTV </t>
  </si>
  <si>
    <t>PV-installatie</t>
  </si>
  <si>
    <t xml:space="preserve">Buitenverlichtingsarmaturen </t>
  </si>
  <si>
    <t xml:space="preserve">Radiatoren </t>
  </si>
  <si>
    <t xml:space="preserve">Circulatiepomp tapwater </t>
  </si>
  <si>
    <t>Stalen buitenwandafwerkingen</t>
  </si>
  <si>
    <t xml:space="preserve">Keramische binnenwandafwerking </t>
  </si>
  <si>
    <t>Keramische vloerafwerking</t>
  </si>
  <si>
    <t>Linoleum vloerafwerking</t>
  </si>
  <si>
    <t>Vinyl vloerafwerking</t>
  </si>
  <si>
    <t xml:space="preserve">Houten sportvloer </t>
  </si>
  <si>
    <t xml:space="preserve">Houten plafondafwerking </t>
  </si>
  <si>
    <t xml:space="preserve">Douche- en toiletcabines </t>
  </si>
  <si>
    <t>Keukenblok</t>
  </si>
  <si>
    <t xml:space="preserve">Sanitaire toestellen - toiletten </t>
  </si>
  <si>
    <t>Sanitaire toestellen - wastafels</t>
  </si>
  <si>
    <t>Mindervalidendoucheruimten</t>
  </si>
  <si>
    <t>Bewegwijzering van ruimten</t>
  </si>
  <si>
    <t>Dorpels bij nooduitgangen</t>
  </si>
  <si>
    <t>Trapleuningen</t>
  </si>
  <si>
    <t>Dilatatie in buitenwandafwerking</t>
  </si>
  <si>
    <t>Vaste zitbanken</t>
  </si>
  <si>
    <t xml:space="preserve">Houten deuren </t>
  </si>
  <si>
    <r>
      <t>m</t>
    </r>
    <r>
      <rPr>
        <vertAlign val="superscript"/>
        <sz val="11"/>
        <color theme="1"/>
        <rFont val="Arial"/>
        <family val="2"/>
      </rPr>
      <t>2</t>
    </r>
  </si>
  <si>
    <r>
      <t>m</t>
    </r>
    <r>
      <rPr>
        <vertAlign val="superscript"/>
        <sz val="11"/>
        <color theme="1"/>
        <rFont val="Arial"/>
        <family val="2"/>
      </rPr>
      <t>1</t>
    </r>
  </si>
  <si>
    <t>stuks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</si>
</sst>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00"/>
  </numFmts>
  <fonts count="17">
    <font>
      <sz val="11"/>
      <name val="Carlito"/>
    </font>
    <font>
      <sz val="11"/>
      <name val="Carlito"/>
    </font>
    <font>
      <b/>
      <sz val="14"/>
      <color rgb="FFFFFFFF"/>
      <name val="Arial"/>
      <family val="2"/>
    </font>
    <font>
      <sz val="11"/>
      <name val="Arial"/>
      <family val="2"/>
    </font>
    <font>
      <i/>
      <sz val="11"/>
      <name val="Arial"/>
      <family val="2"/>
    </font>
    <font>
      <b/>
      <sz val="11"/>
      <color rgb="FFFFFFFF"/>
      <name val="Arial"/>
      <family val="2"/>
    </font>
    <font>
      <b/>
      <sz val="11"/>
      <name val="Arial"/>
      <family val="2"/>
    </font>
    <font>
      <b/>
      <sz val="11"/>
      <color rgb="FF000000"/>
      <name val="Carlito"/>
    </font>
    <font>
      <sz val="11"/>
      <color rgb="FF000000"/>
      <name val="Arial"/>
      <family val="2"/>
    </font>
    <font>
      <sz val="11"/>
      <color rgb="FFFFFF00"/>
      <name val="Arial"/>
      <family val="2"/>
    </font>
    <font>
      <vertAlign val="superscript"/>
      <sz val="11"/>
      <name val="Arial"/>
      <family val="2"/>
    </font>
    <font>
      <sz val="8"/>
      <name val="Carlito"/>
    </font>
    <font>
      <sz val="11"/>
      <color theme="1"/>
      <name val="Arial"/>
      <family val="2"/>
    </font>
    <font>
      <b/>
      <sz val="11"/>
      <color theme="1"/>
      <name val="Carlito"/>
    </font>
    <font>
      <sz val="11"/>
      <color theme="1"/>
      <name val="Carlito"/>
    </font>
    <font>
      <i/>
      <sz val="11"/>
      <color theme="1"/>
      <name val="Arial"/>
      <family val="2"/>
    </font>
    <font>
      <vertAlign val="superscript"/>
      <sz val="11"/>
      <color theme="1"/>
      <name val="Arial"/>
      <family val="2"/>
    </font>
  </fonts>
  <fills count="10">
    <fill>
      <patternFill patternType="none"/>
    </fill>
    <fill>
      <patternFill patternType="gray125"/>
    </fill>
    <fill>
      <patternFill patternType="solid">
        <fgColor rgb="FF1F4E78"/>
      </patternFill>
    </fill>
    <fill>
      <patternFill patternType="solid">
        <fgColor rgb="FF1F4E78"/>
      </patternFill>
    </fill>
    <fill>
      <patternFill patternType="solid">
        <fgColor rgb="FFD9EAF7"/>
      </patternFill>
    </fill>
    <fill>
      <patternFill patternType="solid">
        <fgColor rgb="FFFFF2CC"/>
      </patternFill>
    </fill>
    <fill>
      <patternFill patternType="solid">
        <fgColor rgb="FFE2F0D9"/>
      </patternFill>
    </fill>
    <fill>
      <patternFill patternType="solid">
        <fgColor rgb="FFFFFFFF"/>
      </patternFill>
    </fill>
    <fill>
      <patternFill patternType="solid">
        <fgColor rgb="FFFF0000"/>
        <bgColor indexed="64"/>
      </patternFill>
    </fill>
    <fill>
      <patternFill patternType="solid">
        <fgColor theme="0"/>
        <bgColor indexed="64"/>
      </patternFill>
    </fill>
  </fills>
  <borders count="2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diagonal/>
    </border>
    <border>
      <left/>
      <right/>
      <top/>
      <bottom/>
      <diagonal/>
    </border>
    <border>
      <left/>
      <right/>
      <top/>
      <bottom/>
      <diagonal/>
    </border>
    <border>
      <left style="thin">
        <color rgb="FF808080"/>
      </left>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s>
  <cellStyleXfs count="2">
    <xf numFmtId="0" fontId="0" fillId="0" borderId="0"/>
    <xf numFmtId="0" fontId="1" fillId="0" borderId="0"/>
  </cellStyleXfs>
  <cellXfs count="43">
    <xf numFmtId="0" fontId="0" fillId="0" borderId="0" xfId="0"/>
    <xf numFmtId="0" fontId="3" fillId="0" borderId="0" xfId="0" applyFont="1"/>
    <xf numFmtId="0" fontId="3" fillId="0" borderId="0" xfId="1" applyFont="1" applyAlignment="1">
      <alignment vertical="top" wrapText="1"/>
    </xf>
    <xf numFmtId="0" fontId="6" fillId="0" borderId="0" xfId="1" applyFont="1" applyAlignment="1">
      <alignment vertical="top"/>
    </xf>
    <xf numFmtId="0" fontId="3" fillId="0" borderId="7" xfId="0" applyFont="1" applyBorder="1" applyAlignment="1">
      <alignment vertical="top" wrapText="1"/>
    </xf>
    <xf numFmtId="164" fontId="3" fillId="5" borderId="7" xfId="0" applyNumberFormat="1" applyFont="1" applyFill="1" applyBorder="1" applyAlignment="1">
      <alignment vertical="top" wrapText="1"/>
    </xf>
    <xf numFmtId="0" fontId="5" fillId="2" borderId="8" xfId="0" applyFont="1" applyFill="1" applyBorder="1" applyAlignment="1">
      <alignment vertical="center" wrapText="1"/>
    </xf>
    <xf numFmtId="0" fontId="5" fillId="2" borderId="9" xfId="0" applyFont="1" applyFill="1" applyBorder="1" applyAlignment="1">
      <alignment vertical="center" wrapText="1"/>
    </xf>
    <xf numFmtId="0" fontId="5" fillId="2" borderId="10" xfId="0" applyFont="1" applyFill="1" applyBorder="1" applyAlignment="1">
      <alignment vertical="center" wrapText="1"/>
    </xf>
    <xf numFmtId="0" fontId="3" fillId="0" borderId="11" xfId="0" applyFont="1" applyBorder="1" applyAlignment="1">
      <alignment vertical="top" wrapText="1"/>
    </xf>
    <xf numFmtId="164" fontId="3" fillId="0" borderId="12" xfId="0" applyNumberFormat="1" applyFont="1" applyBorder="1" applyAlignment="1">
      <alignment vertical="top" wrapText="1"/>
    </xf>
    <xf numFmtId="164" fontId="7" fillId="6" borderId="16" xfId="0" applyNumberFormat="1" applyFont="1" applyFill="1" applyBorder="1" applyAlignment="1">
      <alignment vertical="center" wrapText="1"/>
    </xf>
    <xf numFmtId="0" fontId="9" fillId="8" borderId="0" xfId="1" applyFont="1" applyFill="1" applyAlignment="1">
      <alignment vertical="top" wrapText="1"/>
    </xf>
    <xf numFmtId="164" fontId="0" fillId="0" borderId="12" xfId="0" applyNumberFormat="1" applyBorder="1" applyAlignment="1">
      <alignment wrapText="1"/>
    </xf>
    <xf numFmtId="164" fontId="8" fillId="7" borderId="12" xfId="0" applyNumberFormat="1" applyFont="1" applyFill="1" applyBorder="1" applyAlignment="1">
      <alignment vertical="center" wrapText="1"/>
    </xf>
    <xf numFmtId="164" fontId="0" fillId="0" borderId="13" xfId="0" applyNumberFormat="1" applyBorder="1" applyAlignment="1">
      <alignment wrapText="1"/>
    </xf>
    <xf numFmtId="0" fontId="3" fillId="9" borderId="7" xfId="0" applyFont="1" applyFill="1" applyBorder="1" applyAlignment="1">
      <alignment vertical="top" wrapText="1"/>
    </xf>
    <xf numFmtId="0" fontId="7" fillId="6" borderId="14" xfId="0" applyFont="1" applyFill="1" applyBorder="1" applyAlignment="1">
      <alignment vertical="center" wrapText="1"/>
    </xf>
    <xf numFmtId="0" fontId="7" fillId="6" borderId="15" xfId="0" applyFont="1" applyFill="1" applyBorder="1" applyAlignment="1">
      <alignment vertical="center" wrapText="1"/>
    </xf>
    <xf numFmtId="164" fontId="7" fillId="6" borderId="15" xfId="0" applyNumberFormat="1" applyFont="1" applyFill="1" applyBorder="1" applyAlignment="1">
      <alignment vertical="center" wrapText="1"/>
    </xf>
    <xf numFmtId="0" fontId="4" fillId="4" borderId="4" xfId="1" applyFont="1" applyFill="1" applyBorder="1" applyAlignment="1">
      <alignment wrapText="1"/>
    </xf>
    <xf numFmtId="0" fontId="4" fillId="4" borderId="5" xfId="1" applyFont="1" applyFill="1" applyBorder="1" applyAlignment="1">
      <alignment wrapText="1"/>
    </xf>
    <xf numFmtId="0" fontId="4" fillId="4" borderId="6" xfId="1" applyFont="1" applyFill="1" applyBorder="1" applyAlignment="1">
      <alignment wrapText="1"/>
    </xf>
    <xf numFmtId="0" fontId="2" fillId="2" borderId="0" xfId="1" applyFont="1" applyFill="1" applyAlignment="1">
      <alignment vertical="center"/>
    </xf>
    <xf numFmtId="0" fontId="5" fillId="3" borderId="1" xfId="1" applyFont="1" applyFill="1" applyBorder="1" applyAlignment="1">
      <alignment vertical="center"/>
    </xf>
    <xf numFmtId="0" fontId="5" fillId="3" borderId="2" xfId="1" applyFont="1" applyFill="1" applyBorder="1" applyAlignment="1">
      <alignment vertical="center"/>
    </xf>
    <xf numFmtId="0" fontId="5" fillId="3" borderId="3" xfId="1" applyFont="1" applyFill="1" applyBorder="1" applyAlignment="1">
      <alignment vertical="center"/>
    </xf>
    <xf numFmtId="0" fontId="3" fillId="0" borderId="7" xfId="0" applyFont="1" applyFill="1" applyBorder="1" applyAlignment="1">
      <alignment vertical="top" wrapText="1"/>
    </xf>
    <xf numFmtId="0" fontId="12" fillId="0" borderId="7" xfId="0" applyFont="1" applyFill="1" applyBorder="1" applyAlignment="1">
      <alignment vertical="top" wrapText="1"/>
    </xf>
    <xf numFmtId="0" fontId="13" fillId="0" borderId="0" xfId="0" applyFont="1" applyFill="1" applyAlignment="1">
      <alignment vertical="center"/>
    </xf>
    <xf numFmtId="0" fontId="14" fillId="0" borderId="0" xfId="0" applyFont="1" applyFill="1"/>
    <xf numFmtId="0" fontId="15" fillId="0" borderId="4" xfId="1" applyFont="1" applyFill="1" applyBorder="1" applyAlignment="1">
      <alignment wrapText="1"/>
    </xf>
    <xf numFmtId="0" fontId="15" fillId="0" borderId="5" xfId="1" applyFont="1" applyFill="1" applyBorder="1" applyAlignment="1">
      <alignment wrapText="1"/>
    </xf>
    <xf numFmtId="0" fontId="15" fillId="0" borderId="6" xfId="1" applyFont="1" applyFill="1" applyBorder="1" applyAlignment="1">
      <alignment wrapText="1"/>
    </xf>
    <xf numFmtId="0" fontId="12" fillId="0" borderId="0" xfId="0" applyFont="1" applyFill="1"/>
    <xf numFmtId="0" fontId="13" fillId="0" borderId="17" xfId="0" applyFont="1" applyFill="1" applyBorder="1" applyAlignment="1">
      <alignment vertical="center" wrapText="1"/>
    </xf>
    <xf numFmtId="0" fontId="13" fillId="0" borderId="18" xfId="0" applyFont="1" applyFill="1" applyBorder="1" applyAlignment="1">
      <alignment vertical="center" wrapText="1"/>
    </xf>
    <xf numFmtId="0" fontId="13" fillId="0" borderId="19" xfId="0" applyFont="1" applyFill="1" applyBorder="1" applyAlignment="1">
      <alignment vertical="center" wrapText="1"/>
    </xf>
    <xf numFmtId="164" fontId="12" fillId="0" borderId="7" xfId="0" applyNumberFormat="1" applyFont="1" applyFill="1" applyBorder="1" applyAlignment="1">
      <alignment vertical="top" wrapText="1"/>
    </xf>
    <xf numFmtId="0" fontId="13" fillId="0" borderId="14" xfId="0" applyFont="1" applyFill="1" applyBorder="1" applyAlignment="1">
      <alignment vertical="center" wrapText="1"/>
    </xf>
    <xf numFmtId="0" fontId="13" fillId="0" borderId="15" xfId="0" applyFont="1" applyFill="1" applyBorder="1" applyAlignment="1">
      <alignment vertical="center" wrapText="1"/>
    </xf>
    <xf numFmtId="164" fontId="13" fillId="0" borderId="15" xfId="0" applyNumberFormat="1" applyFont="1" applyFill="1" applyBorder="1" applyAlignment="1">
      <alignment vertical="center" wrapText="1"/>
    </xf>
    <xf numFmtId="164" fontId="13" fillId="0" borderId="16" xfId="0" applyNumberFormat="1" applyFont="1" applyFill="1" applyBorder="1" applyAlignment="1">
      <alignment vertical="center" wrapText="1"/>
    </xf>
  </cellXfs>
  <cellStyles count="2">
    <cellStyle name="Normal" xfId="1" xr:uid="{00000000-0005-0000-0000-00000000000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1422400</xdr:colOff>
      <xdr:row>38</xdr:row>
      <xdr:rowOff>63500</xdr:rowOff>
    </xdr:to>
    <xdr:sp macro="" textlink="">
      <xdr:nvSpPr>
        <xdr:cNvPr id="1026" name="Text Box 2" hidden="1">
          <a:extLst>
            <a:ext uri="{FF2B5EF4-FFF2-40B4-BE49-F238E27FC236}">
              <a16:creationId xmlns:a16="http://schemas.microsoft.com/office/drawing/2014/main" id="{63D0DE08-90D9-2E02-D408-BC407037B81D}"/>
            </a:ext>
          </a:extLst>
        </xdr:cNvPr>
        <xdr:cNvSpPr txBox="1">
          <a:spLocks noSelect="1" noChangeArrowheads="1"/>
        </xdr:cNvSpPr>
      </xdr:nvSpPr>
      <xdr:spPr bwMode="auto">
        <a:xfrm>
          <a:off x="0" y="0"/>
          <a:ext cx="12700000" cy="1270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1424940</xdr:colOff>
      <xdr:row>44</xdr:row>
      <xdr:rowOff>121920</xdr:rowOff>
    </xdr:to>
    <xdr:sp macro="" textlink="">
      <xdr:nvSpPr>
        <xdr:cNvPr id="2" name="AutoShape 2">
          <a:extLst>
            <a:ext uri="{FF2B5EF4-FFF2-40B4-BE49-F238E27FC236}">
              <a16:creationId xmlns:a16="http://schemas.microsoft.com/office/drawing/2014/main" id="{0B98010D-E44F-E3BD-3500-23B338B9DA05}"/>
            </a:ext>
          </a:extLst>
        </xdr:cNvPr>
        <xdr:cNvSpPr>
          <a:spLocks noChangeArrowheads="1"/>
        </xdr:cNvSpPr>
      </xdr:nvSpPr>
      <xdr:spPr bwMode="auto">
        <a:xfrm>
          <a:off x="0" y="0"/>
          <a:ext cx="12702540" cy="126111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1422400</xdr:colOff>
      <xdr:row>40</xdr:row>
      <xdr:rowOff>0</xdr:rowOff>
    </xdr:to>
    <xdr:sp macro="" textlink="">
      <xdr:nvSpPr>
        <xdr:cNvPr id="3" name="AutoShape 2">
          <a:extLst>
            <a:ext uri="{FF2B5EF4-FFF2-40B4-BE49-F238E27FC236}">
              <a16:creationId xmlns:a16="http://schemas.microsoft.com/office/drawing/2014/main" id="{A1370286-7562-C6AD-76A1-18A7F3286436}"/>
            </a:ext>
          </a:extLst>
        </xdr:cNvPr>
        <xdr:cNvSpPr>
          <a:spLocks noChangeArrowheads="1"/>
        </xdr:cNvSpPr>
      </xdr:nvSpPr>
      <xdr:spPr bwMode="auto">
        <a:xfrm>
          <a:off x="0" y="0"/>
          <a:ext cx="12700000" cy="11798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1424940</xdr:colOff>
      <xdr:row>44</xdr:row>
      <xdr:rowOff>121920</xdr:rowOff>
    </xdr:to>
    <xdr:sp macro="" textlink="">
      <xdr:nvSpPr>
        <xdr:cNvPr id="4" name="AutoShape 2">
          <a:extLst>
            <a:ext uri="{FF2B5EF4-FFF2-40B4-BE49-F238E27FC236}">
              <a16:creationId xmlns:a16="http://schemas.microsoft.com/office/drawing/2014/main" id="{970654CB-0CB6-467B-8847-430884A329D1}"/>
            </a:ext>
          </a:extLst>
        </xdr:cNvPr>
        <xdr:cNvSpPr>
          <a:spLocks noChangeArrowheads="1"/>
        </xdr:cNvSpPr>
      </xdr:nvSpPr>
      <xdr:spPr bwMode="auto">
        <a:xfrm>
          <a:off x="0" y="0"/>
          <a:ext cx="12702540" cy="117957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1422400</xdr:colOff>
      <xdr:row>40</xdr:row>
      <xdr:rowOff>0</xdr:rowOff>
    </xdr:to>
    <xdr:sp macro="" textlink="">
      <xdr:nvSpPr>
        <xdr:cNvPr id="5" name="AutoShape 2">
          <a:extLst>
            <a:ext uri="{FF2B5EF4-FFF2-40B4-BE49-F238E27FC236}">
              <a16:creationId xmlns:a16="http://schemas.microsoft.com/office/drawing/2014/main" id="{2AC2EB55-1492-D145-5F72-619B4680914E}"/>
            </a:ext>
          </a:extLst>
        </xdr:cNvPr>
        <xdr:cNvSpPr>
          <a:spLocks noChangeArrowheads="1"/>
        </xdr:cNvSpPr>
      </xdr:nvSpPr>
      <xdr:spPr bwMode="auto">
        <a:xfrm>
          <a:off x="0" y="0"/>
          <a:ext cx="12700000" cy="11798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1422400</xdr:colOff>
      <xdr:row>40</xdr:row>
      <xdr:rowOff>0</xdr:rowOff>
    </xdr:to>
    <xdr:sp macro="" textlink="">
      <xdr:nvSpPr>
        <xdr:cNvPr id="6" name="AutoShape 2">
          <a:extLst>
            <a:ext uri="{FF2B5EF4-FFF2-40B4-BE49-F238E27FC236}">
              <a16:creationId xmlns:a16="http://schemas.microsoft.com/office/drawing/2014/main" id="{CAF0B76F-8358-D4B5-41CD-210E1CC67FBC}"/>
            </a:ext>
          </a:extLst>
        </xdr:cNvPr>
        <xdr:cNvSpPr>
          <a:spLocks noChangeArrowheads="1"/>
        </xdr:cNvSpPr>
      </xdr:nvSpPr>
      <xdr:spPr bwMode="auto">
        <a:xfrm>
          <a:off x="0" y="0"/>
          <a:ext cx="12700000" cy="11798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1422400</xdr:colOff>
      <xdr:row>39</xdr:row>
      <xdr:rowOff>101600</xdr:rowOff>
    </xdr:to>
    <xdr:sp macro="" textlink="">
      <xdr:nvSpPr>
        <xdr:cNvPr id="7" name="AutoShape 2">
          <a:extLst>
            <a:ext uri="{FF2B5EF4-FFF2-40B4-BE49-F238E27FC236}">
              <a16:creationId xmlns:a16="http://schemas.microsoft.com/office/drawing/2014/main" id="{98288D89-F3F5-5B5D-1ED5-6F7676131F8E}"/>
            </a:ext>
          </a:extLst>
        </xdr:cNvPr>
        <xdr:cNvSpPr>
          <a:spLocks noChangeArrowheads="1"/>
        </xdr:cNvSpPr>
      </xdr:nvSpPr>
      <xdr:spPr bwMode="auto">
        <a:xfrm>
          <a:off x="0" y="0"/>
          <a:ext cx="12700000" cy="11798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1422400</xdr:colOff>
      <xdr:row>43</xdr:row>
      <xdr:rowOff>133350</xdr:rowOff>
    </xdr:to>
    <xdr:sp macro="" textlink="">
      <xdr:nvSpPr>
        <xdr:cNvPr id="8" name="AutoShape 2">
          <a:extLst>
            <a:ext uri="{FF2B5EF4-FFF2-40B4-BE49-F238E27FC236}">
              <a16:creationId xmlns:a16="http://schemas.microsoft.com/office/drawing/2014/main" id="{B5530A62-44DA-B23D-5FCC-C8023FD79C1A}"/>
            </a:ext>
          </a:extLst>
        </xdr:cNvPr>
        <xdr:cNvSpPr>
          <a:spLocks noChangeArrowheads="1"/>
        </xdr:cNvSpPr>
      </xdr:nvSpPr>
      <xdr:spPr bwMode="auto">
        <a:xfrm>
          <a:off x="0" y="0"/>
          <a:ext cx="12700000" cy="11798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1422400</xdr:colOff>
      <xdr:row>43</xdr:row>
      <xdr:rowOff>133350</xdr:rowOff>
    </xdr:to>
    <xdr:sp macro="" textlink="">
      <xdr:nvSpPr>
        <xdr:cNvPr id="9" name="AutoShape 2">
          <a:extLst>
            <a:ext uri="{FF2B5EF4-FFF2-40B4-BE49-F238E27FC236}">
              <a16:creationId xmlns:a16="http://schemas.microsoft.com/office/drawing/2014/main" id="{F8E9F84F-0CFD-48E5-E2AD-73EFC9648850}"/>
            </a:ext>
          </a:extLst>
        </xdr:cNvPr>
        <xdr:cNvSpPr>
          <a:spLocks noChangeArrowheads="1"/>
        </xdr:cNvSpPr>
      </xdr:nvSpPr>
      <xdr:spPr bwMode="auto">
        <a:xfrm>
          <a:off x="0" y="0"/>
          <a:ext cx="12700000" cy="117983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1422400</xdr:colOff>
      <xdr:row>39</xdr:row>
      <xdr:rowOff>101600</xdr:rowOff>
    </xdr:to>
    <xdr:sp macro="" textlink="">
      <xdr:nvSpPr>
        <xdr:cNvPr id="10" name="AutoShape 2">
          <a:extLst>
            <a:ext uri="{FF2B5EF4-FFF2-40B4-BE49-F238E27FC236}">
              <a16:creationId xmlns:a16="http://schemas.microsoft.com/office/drawing/2014/main" id="{E5D00457-5531-6118-117F-98776B5D2238}"/>
            </a:ext>
          </a:extLst>
        </xdr:cNvPr>
        <xdr:cNvSpPr>
          <a:spLocks noChangeArrowheads="1"/>
        </xdr:cNvSpPr>
      </xdr:nvSpPr>
      <xdr:spPr bwMode="auto">
        <a:xfrm>
          <a:off x="0" y="0"/>
          <a:ext cx="12700000" cy="11798300"/>
        </a:xfrm>
        <a:custGeom>
          <a:avLst/>
          <a:gdLst/>
          <a:ahLst/>
          <a:cxnLst/>
          <a:rect l="0" t="0" r="0" b="0"/>
          <a:pathLst/>
        </a:custGeom>
        <a:solidFill>
          <a:srgbClr val="FFFFFF"/>
        </a:solidFill>
        <a:ln w="9525">
          <a:solidFill>
            <a:srgbClr val="000000"/>
          </a:solidFill>
          <a:round/>
          <a:headEnd/>
          <a:tailEnd/>
        </a:ln>
      </xdr:spPr>
    </xdr:sp>
    <xdr:clientData/>
  </xdr:twoCellAnchor>
</xdr:wsDr>
</file>

<file path=xl/persons/person.xml><?xml version="1.0" encoding="utf-8"?>
<personList xmlns="http://schemas.microsoft.com/office/spreadsheetml/2018/threadedcomments" xmlns:x="http://schemas.openxmlformats.org/spreadsheetml/2006/main">
  <person displayName="Ralph Bovens" id="{EFB44531-6181-4DDF-AC9E-0A83EDC849B8}" userId="" providerId=""/>
</personList>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19" dT="2026-08-28T05:26:01.57" personId="{EFB44531-6181-4DDF-AC9E-0A83EDC849B8}" id="{5E77A47D-8660-44F0-81A1-55634254434E}">
    <text>In de investering is rekening gehouden met maatregelpakket 3 de maximale verduurzamingsmaatregelen.
- Gevel extra isoleren tot een Rc-waarde van 4,5
- Enkel glas vervangen voor HR++ glas met nieuw
houten kozijn (geen Rijks- of gemeentelijke dominante-monumenten)
- Deuren vervangen voor geisoleerde deuren
- Vloeren isoleren tot een Rc-waarde van 3,5	
- Daken extra isoleren tot een Rc-waarde van 6,0
- CV-ketel vervangen voor monovalent warmtepomp systeem
- Elektrische warmtepompboiler toepassen tbv warm tapwater 
- Aanbrengen van PV-panelen (200Wp/m2) op 60% van dakopp.</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7"/>
  <sheetViews>
    <sheetView workbookViewId="0">
      <selection activeCell="R1" sqref="R1"/>
    </sheetView>
  </sheetViews>
  <sheetFormatPr baseColWidth="10" defaultColWidth="8.83203125" defaultRowHeight="15"/>
  <cols>
    <col min="1" max="1" width="7" customWidth="1"/>
    <col min="2" max="2" width="110" customWidth="1"/>
  </cols>
  <sheetData>
    <row r="1" spans="1:2" ht="18">
      <c r="A1" s="23" t="s">
        <v>0</v>
      </c>
      <c r="B1" s="23"/>
    </row>
    <row r="2" spans="1:2" ht="80" customHeight="1">
      <c r="A2" s="3" t="s">
        <v>1</v>
      </c>
      <c r="B2" s="2" t="s">
        <v>2</v>
      </c>
    </row>
    <row r="3" spans="1:2" ht="80" customHeight="1">
      <c r="A3" s="3" t="s">
        <v>3</v>
      </c>
      <c r="B3" s="2" t="s">
        <v>4</v>
      </c>
    </row>
    <row r="4" spans="1:2" ht="80" customHeight="1">
      <c r="A4" s="3" t="s">
        <v>5</v>
      </c>
      <c r="B4" s="2" t="s">
        <v>21</v>
      </c>
    </row>
    <row r="5" spans="1:2" ht="80" customHeight="1">
      <c r="A5" s="3" t="s">
        <v>6</v>
      </c>
      <c r="B5" s="2" t="s">
        <v>7</v>
      </c>
    </row>
    <row r="6" spans="1:2" ht="80" customHeight="1">
      <c r="A6" s="3" t="s">
        <v>8</v>
      </c>
      <c r="B6" s="2" t="s">
        <v>9</v>
      </c>
    </row>
    <row r="7" spans="1:2" ht="45">
      <c r="B7" s="12" t="s">
        <v>22</v>
      </c>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7"/>
  <sheetViews>
    <sheetView tabSelected="1" workbookViewId="0">
      <selection activeCell="J27" sqref="J27"/>
    </sheetView>
  </sheetViews>
  <sheetFormatPr baseColWidth="10" defaultColWidth="8.83203125" defaultRowHeight="15"/>
  <cols>
    <col min="1" max="1" width="7" style="1" customWidth="1"/>
    <col min="2" max="2" width="23" style="1" customWidth="1"/>
    <col min="3" max="3" width="26" style="1" customWidth="1"/>
    <col min="4" max="4" width="18" style="1" customWidth="1"/>
    <col min="5" max="5" width="52" style="1" customWidth="1"/>
    <col min="6" max="7" width="22" customWidth="1"/>
    <col min="8" max="9" width="21" style="1" customWidth="1"/>
    <col min="10" max="16384" width="8.83203125" style="1"/>
  </cols>
  <sheetData>
    <row r="1" spans="1:9" ht="14">
      <c r="A1" s="24" t="s">
        <v>10</v>
      </c>
      <c r="B1" s="25"/>
      <c r="C1" s="25"/>
      <c r="D1" s="25"/>
      <c r="E1" s="25"/>
      <c r="F1" s="25"/>
      <c r="G1" s="25"/>
      <c r="H1" s="25"/>
      <c r="I1" s="26"/>
    </row>
    <row r="2" spans="1:9" ht="15" customHeight="1">
      <c r="A2" s="20" t="s">
        <v>11</v>
      </c>
      <c r="B2" s="21"/>
      <c r="C2" s="21"/>
      <c r="D2" s="21"/>
      <c r="E2" s="21"/>
      <c r="F2" s="21"/>
      <c r="G2" s="21"/>
      <c r="H2" s="21"/>
      <c r="I2" s="22"/>
    </row>
    <row r="3" spans="1:9" ht="16" thickBot="1"/>
    <row r="4" spans="1:9" ht="30">
      <c r="A4" s="6" t="s">
        <v>12</v>
      </c>
      <c r="B4" s="7" t="s">
        <v>13</v>
      </c>
      <c r="C4" s="7" t="s">
        <v>14</v>
      </c>
      <c r="D4" s="7" t="s">
        <v>15</v>
      </c>
      <c r="E4" s="7" t="s">
        <v>16</v>
      </c>
      <c r="F4" s="7" t="s">
        <v>17</v>
      </c>
      <c r="G4" s="7" t="s">
        <v>18</v>
      </c>
      <c r="H4" s="7" t="s">
        <v>19</v>
      </c>
      <c r="I4" s="8" t="s">
        <v>20</v>
      </c>
    </row>
    <row r="5" spans="1:9" ht="60">
      <c r="A5" s="9" t="s">
        <v>23</v>
      </c>
      <c r="B5" s="4" t="s">
        <v>24</v>
      </c>
      <c r="C5" s="4" t="s">
        <v>25</v>
      </c>
      <c r="D5" s="4" t="s">
        <v>26</v>
      </c>
      <c r="E5" s="4" t="s">
        <v>27</v>
      </c>
      <c r="F5" s="4" t="s">
        <v>28</v>
      </c>
      <c r="G5" s="4">
        <v>1</v>
      </c>
      <c r="H5" s="5"/>
      <c r="I5" s="10" t="str">
        <f t="shared" ref="I5:I21" si="0">IF(AND(ISNUMBER(G5),ISNUMBER(H5)),G5*H5,"")</f>
        <v/>
      </c>
    </row>
    <row r="6" spans="1:9" ht="30">
      <c r="A6" s="9" t="s">
        <v>29</v>
      </c>
      <c r="B6" s="4" t="s">
        <v>30</v>
      </c>
      <c r="C6" s="4" t="s">
        <v>25</v>
      </c>
      <c r="D6" s="4" t="s">
        <v>31</v>
      </c>
      <c r="E6" s="4" t="s">
        <v>32</v>
      </c>
      <c r="F6" s="4" t="s">
        <v>28</v>
      </c>
      <c r="G6" s="4">
        <v>1</v>
      </c>
      <c r="H6" s="5"/>
      <c r="I6" s="10" t="str">
        <f t="shared" si="0"/>
        <v/>
      </c>
    </row>
    <row r="7" spans="1:9" ht="45">
      <c r="A7" s="9" t="s">
        <v>33</v>
      </c>
      <c r="B7" s="4" t="s">
        <v>34</v>
      </c>
      <c r="C7" s="4" t="s">
        <v>25</v>
      </c>
      <c r="D7" s="4" t="s">
        <v>35</v>
      </c>
      <c r="E7" s="4" t="s">
        <v>36</v>
      </c>
      <c r="F7" s="4" t="s">
        <v>28</v>
      </c>
      <c r="G7" s="4">
        <v>1</v>
      </c>
      <c r="H7" s="5"/>
      <c r="I7" s="10" t="str">
        <f t="shared" si="0"/>
        <v/>
      </c>
    </row>
    <row r="8" spans="1:9" ht="45">
      <c r="A8" s="9" t="s">
        <v>37</v>
      </c>
      <c r="B8" s="4" t="s">
        <v>38</v>
      </c>
      <c r="C8" s="4" t="s">
        <v>25</v>
      </c>
      <c r="D8" s="4" t="s">
        <v>39</v>
      </c>
      <c r="E8" s="4" t="s">
        <v>40</v>
      </c>
      <c r="F8" s="4" t="s">
        <v>28</v>
      </c>
      <c r="G8" s="4">
        <v>1</v>
      </c>
      <c r="H8" s="5"/>
      <c r="I8" s="10" t="str">
        <f t="shared" si="0"/>
        <v/>
      </c>
    </row>
    <row r="9" spans="1:9" ht="60">
      <c r="A9" s="9" t="s">
        <v>41</v>
      </c>
      <c r="B9" s="4" t="s">
        <v>42</v>
      </c>
      <c r="C9" s="4" t="s">
        <v>25</v>
      </c>
      <c r="D9" s="4" t="s">
        <v>43</v>
      </c>
      <c r="E9" s="4" t="s">
        <v>44</v>
      </c>
      <c r="F9" s="4" t="s">
        <v>28</v>
      </c>
      <c r="G9" s="4">
        <v>1</v>
      </c>
      <c r="H9" s="5"/>
      <c r="I9" s="10" t="str">
        <f t="shared" si="0"/>
        <v/>
      </c>
    </row>
    <row r="10" spans="1:9">
      <c r="A10" s="9" t="s">
        <v>45</v>
      </c>
      <c r="B10" s="4" t="s">
        <v>46</v>
      </c>
      <c r="C10" s="4" t="s">
        <v>47</v>
      </c>
      <c r="D10" s="4" t="s">
        <v>210</v>
      </c>
      <c r="E10" s="4" t="s">
        <v>49</v>
      </c>
      <c r="F10" s="4" t="s">
        <v>50</v>
      </c>
      <c r="G10" s="4">
        <v>350</v>
      </c>
      <c r="H10" s="5"/>
      <c r="I10" s="10" t="str">
        <f t="shared" si="0"/>
        <v/>
      </c>
    </row>
    <row r="11" spans="1:9" ht="30">
      <c r="A11" s="9" t="s">
        <v>51</v>
      </c>
      <c r="B11" s="4" t="s">
        <v>46</v>
      </c>
      <c r="C11" s="4" t="s">
        <v>47</v>
      </c>
      <c r="D11" s="4" t="s">
        <v>48</v>
      </c>
      <c r="E11" s="4" t="s">
        <v>53</v>
      </c>
      <c r="F11" s="4" t="s">
        <v>28</v>
      </c>
      <c r="G11" s="4">
        <v>1</v>
      </c>
      <c r="H11" s="5"/>
      <c r="I11" s="10" t="str">
        <f t="shared" si="0"/>
        <v/>
      </c>
    </row>
    <row r="12" spans="1:9">
      <c r="A12" s="9" t="s">
        <v>54</v>
      </c>
      <c r="B12" s="4" t="s">
        <v>46</v>
      </c>
      <c r="C12" s="4" t="s">
        <v>47</v>
      </c>
      <c r="D12" s="4" t="s">
        <v>52</v>
      </c>
      <c r="E12" s="4" t="s">
        <v>56</v>
      </c>
      <c r="F12" s="4" t="s">
        <v>50</v>
      </c>
      <c r="G12" s="4">
        <v>217</v>
      </c>
      <c r="H12" s="5"/>
      <c r="I12" s="10" t="str">
        <f t="shared" si="0"/>
        <v/>
      </c>
    </row>
    <row r="13" spans="1:9" ht="30">
      <c r="A13" s="9" t="s">
        <v>57</v>
      </c>
      <c r="B13" s="4" t="s">
        <v>46</v>
      </c>
      <c r="C13" s="4" t="s">
        <v>47</v>
      </c>
      <c r="D13" s="4" t="s">
        <v>55</v>
      </c>
      <c r="E13" s="4" t="s">
        <v>59</v>
      </c>
      <c r="F13" s="4" t="s">
        <v>28</v>
      </c>
      <c r="G13" s="4">
        <v>1</v>
      </c>
      <c r="H13" s="5"/>
      <c r="I13" s="10" t="str">
        <f t="shared" si="0"/>
        <v/>
      </c>
    </row>
    <row r="14" spans="1:9" ht="30">
      <c r="A14" s="9" t="s">
        <v>60</v>
      </c>
      <c r="B14" s="4" t="s">
        <v>46</v>
      </c>
      <c r="C14" s="4" t="s">
        <v>47</v>
      </c>
      <c r="D14" s="4" t="s">
        <v>58</v>
      </c>
      <c r="E14" s="4" t="s">
        <v>62</v>
      </c>
      <c r="F14" s="16" t="s">
        <v>205</v>
      </c>
      <c r="G14" s="16">
        <v>3917</v>
      </c>
      <c r="H14" s="5"/>
      <c r="I14" s="10" t="str">
        <f t="shared" si="0"/>
        <v/>
      </c>
    </row>
    <row r="15" spans="1:9">
      <c r="A15" s="9" t="s">
        <v>63</v>
      </c>
      <c r="B15" s="4" t="s">
        <v>46</v>
      </c>
      <c r="C15" s="4" t="s">
        <v>47</v>
      </c>
      <c r="D15" s="4" t="s">
        <v>61</v>
      </c>
      <c r="E15" s="4" t="s">
        <v>65</v>
      </c>
      <c r="F15" s="16" t="s">
        <v>50</v>
      </c>
      <c r="G15" s="16">
        <v>200</v>
      </c>
      <c r="H15" s="5"/>
      <c r="I15" s="10" t="str">
        <f t="shared" si="0"/>
        <v/>
      </c>
    </row>
    <row r="16" spans="1:9">
      <c r="A16" s="9" t="s">
        <v>66</v>
      </c>
      <c r="B16" s="4" t="s">
        <v>46</v>
      </c>
      <c r="C16" s="4" t="s">
        <v>47</v>
      </c>
      <c r="D16" s="4" t="s">
        <v>64</v>
      </c>
      <c r="E16" s="4" t="s">
        <v>68</v>
      </c>
      <c r="F16" s="4" t="s">
        <v>28</v>
      </c>
      <c r="G16" s="4">
        <v>1</v>
      </c>
      <c r="H16" s="5"/>
      <c r="I16" s="10" t="str">
        <f t="shared" si="0"/>
        <v/>
      </c>
    </row>
    <row r="17" spans="1:9" ht="30">
      <c r="A17" s="4" t="s">
        <v>69</v>
      </c>
      <c r="B17" s="4" t="s">
        <v>46</v>
      </c>
      <c r="C17" s="4" t="s">
        <v>47</v>
      </c>
      <c r="D17" s="4" t="s">
        <v>67</v>
      </c>
      <c r="E17" s="4" t="s">
        <v>71</v>
      </c>
      <c r="F17" s="4" t="s">
        <v>28</v>
      </c>
      <c r="G17" s="4">
        <v>1</v>
      </c>
      <c r="H17" s="5"/>
      <c r="I17" s="10" t="str">
        <f t="shared" si="0"/>
        <v/>
      </c>
    </row>
    <row r="18" spans="1:9">
      <c r="A18" s="4" t="s">
        <v>72</v>
      </c>
      <c r="B18" s="4" t="s">
        <v>46</v>
      </c>
      <c r="C18" s="4" t="s">
        <v>47</v>
      </c>
      <c r="D18" s="4" t="s">
        <v>70</v>
      </c>
      <c r="E18" s="4" t="s">
        <v>73</v>
      </c>
      <c r="F18" s="4" t="s">
        <v>74</v>
      </c>
      <c r="G18" s="4">
        <v>1</v>
      </c>
      <c r="H18" s="5"/>
      <c r="I18" s="10" t="str">
        <f t="shared" si="0"/>
        <v/>
      </c>
    </row>
    <row r="19" spans="1:9">
      <c r="A19" s="4" t="s">
        <v>75</v>
      </c>
      <c r="B19" s="4" t="s">
        <v>46</v>
      </c>
      <c r="C19" s="4" t="s">
        <v>76</v>
      </c>
      <c r="D19" s="4" t="s">
        <v>77</v>
      </c>
      <c r="E19" s="4" t="s">
        <v>78</v>
      </c>
      <c r="F19" s="4" t="s">
        <v>50</v>
      </c>
      <c r="G19" s="4">
        <v>49</v>
      </c>
      <c r="H19" s="5"/>
      <c r="I19" s="10" t="str">
        <f t="shared" si="0"/>
        <v/>
      </c>
    </row>
    <row r="20" spans="1:9">
      <c r="A20" s="4" t="s">
        <v>79</v>
      </c>
      <c r="B20" s="4" t="s">
        <v>46</v>
      </c>
      <c r="C20" s="4" t="s">
        <v>76</v>
      </c>
      <c r="D20" s="4" t="s">
        <v>80</v>
      </c>
      <c r="E20" s="4" t="s">
        <v>81</v>
      </c>
      <c r="F20" s="4" t="s">
        <v>50</v>
      </c>
      <c r="G20" s="4">
        <v>304</v>
      </c>
      <c r="H20" s="5"/>
      <c r="I20" s="10" t="str">
        <f t="shared" si="0"/>
        <v/>
      </c>
    </row>
    <row r="21" spans="1:9">
      <c r="A21" s="4" t="s">
        <v>82</v>
      </c>
      <c r="B21" s="4" t="s">
        <v>46</v>
      </c>
      <c r="C21" s="4" t="s">
        <v>76</v>
      </c>
      <c r="D21" s="4" t="s">
        <v>83</v>
      </c>
      <c r="E21" s="4" t="s">
        <v>84</v>
      </c>
      <c r="F21" s="4" t="s">
        <v>50</v>
      </c>
      <c r="G21" s="4">
        <v>90</v>
      </c>
      <c r="H21" s="5"/>
      <c r="I21" s="10" t="str">
        <f t="shared" si="0"/>
        <v/>
      </c>
    </row>
    <row r="22" spans="1:9" ht="16">
      <c r="A22" s="4" t="s">
        <v>85</v>
      </c>
      <c r="B22" s="4" t="s">
        <v>46</v>
      </c>
      <c r="C22" s="4" t="s">
        <v>76</v>
      </c>
      <c r="D22" s="4" t="s">
        <v>86</v>
      </c>
      <c r="E22" s="4" t="s">
        <v>87</v>
      </c>
      <c r="F22" s="4" t="s">
        <v>50</v>
      </c>
      <c r="G22" s="4">
        <v>189</v>
      </c>
      <c r="H22" s="5"/>
      <c r="I22" s="13" t="str">
        <f t="shared" ref="I22:I34" si="1">IF(AND(ISNUMBER(G22),ISNUMBER(H22)),G22*H22,"")</f>
        <v/>
      </c>
    </row>
    <row r="23" spans="1:9" ht="16">
      <c r="A23" s="4" t="s">
        <v>88</v>
      </c>
      <c r="B23" s="4" t="s">
        <v>89</v>
      </c>
      <c r="C23" s="4" t="s">
        <v>76</v>
      </c>
      <c r="D23" s="4" t="s">
        <v>86</v>
      </c>
      <c r="E23" s="4" t="s">
        <v>90</v>
      </c>
      <c r="F23" s="16" t="s">
        <v>206</v>
      </c>
      <c r="G23" s="16">
        <v>230</v>
      </c>
      <c r="H23" s="5"/>
      <c r="I23" s="14" t="str">
        <f t="shared" si="1"/>
        <v/>
      </c>
    </row>
    <row r="24" spans="1:9">
      <c r="A24" s="4" t="s">
        <v>91</v>
      </c>
      <c r="B24" s="4" t="s">
        <v>89</v>
      </c>
      <c r="C24" s="4" t="s">
        <v>76</v>
      </c>
      <c r="D24" s="4" t="s">
        <v>86</v>
      </c>
      <c r="E24" s="4" t="s">
        <v>92</v>
      </c>
      <c r="F24" s="16" t="s">
        <v>28</v>
      </c>
      <c r="G24" s="16">
        <v>1</v>
      </c>
      <c r="H24" s="5"/>
      <c r="I24" s="14" t="str">
        <f t="shared" si="1"/>
        <v/>
      </c>
    </row>
    <row r="25" spans="1:9" ht="30">
      <c r="A25" s="4" t="s">
        <v>93</v>
      </c>
      <c r="B25" s="4" t="s">
        <v>89</v>
      </c>
      <c r="C25" s="4" t="s">
        <v>76</v>
      </c>
      <c r="D25" s="4" t="s">
        <v>86</v>
      </c>
      <c r="E25" s="4" t="s">
        <v>94</v>
      </c>
      <c r="F25" s="16" t="s">
        <v>50</v>
      </c>
      <c r="G25" s="16">
        <v>230</v>
      </c>
      <c r="H25" s="5"/>
      <c r="I25" s="14" t="str">
        <f t="shared" si="1"/>
        <v/>
      </c>
    </row>
    <row r="26" spans="1:9" ht="30">
      <c r="A26" s="4" t="s">
        <v>95</v>
      </c>
      <c r="B26" s="4" t="s">
        <v>89</v>
      </c>
      <c r="C26" s="4" t="s">
        <v>76</v>
      </c>
      <c r="D26" s="4" t="s">
        <v>86</v>
      </c>
      <c r="E26" s="4" t="s">
        <v>96</v>
      </c>
      <c r="F26" s="16" t="s">
        <v>207</v>
      </c>
      <c r="G26" s="16">
        <v>70</v>
      </c>
      <c r="H26" s="5"/>
      <c r="I26" s="13" t="str">
        <f t="shared" si="1"/>
        <v/>
      </c>
    </row>
    <row r="27" spans="1:9" ht="30">
      <c r="A27" s="4" t="s">
        <v>97</v>
      </c>
      <c r="B27" s="4" t="s">
        <v>98</v>
      </c>
      <c r="C27" s="4" t="s">
        <v>76</v>
      </c>
      <c r="D27" s="4" t="s">
        <v>99</v>
      </c>
      <c r="E27" s="4" t="s">
        <v>100</v>
      </c>
      <c r="F27" s="27" t="s">
        <v>50</v>
      </c>
      <c r="G27" s="27">
        <v>63.35</v>
      </c>
      <c r="H27" s="5"/>
      <c r="I27" s="13" t="str">
        <f t="shared" si="1"/>
        <v/>
      </c>
    </row>
    <row r="28" spans="1:9" ht="30">
      <c r="A28" s="4" t="s">
        <v>101</v>
      </c>
      <c r="B28" s="4" t="s">
        <v>98</v>
      </c>
      <c r="C28" s="4" t="s">
        <v>76</v>
      </c>
      <c r="D28" s="4" t="s">
        <v>102</v>
      </c>
      <c r="E28" s="4" t="s">
        <v>103</v>
      </c>
      <c r="F28" s="27" t="s">
        <v>265</v>
      </c>
      <c r="G28" s="27">
        <v>10</v>
      </c>
      <c r="H28" s="5"/>
      <c r="I28" s="13" t="str">
        <f t="shared" si="1"/>
        <v/>
      </c>
    </row>
    <row r="29" spans="1:9" ht="16">
      <c r="A29" s="4" t="s">
        <v>104</v>
      </c>
      <c r="B29" s="4" t="s">
        <v>89</v>
      </c>
      <c r="C29" s="4" t="s">
        <v>76</v>
      </c>
      <c r="D29" s="4" t="s">
        <v>105</v>
      </c>
      <c r="E29" s="4" t="s">
        <v>106</v>
      </c>
      <c r="F29" s="16" t="s">
        <v>50</v>
      </c>
      <c r="G29" s="16">
        <v>305</v>
      </c>
      <c r="H29" s="5"/>
      <c r="I29" s="13" t="str">
        <f t="shared" si="1"/>
        <v/>
      </c>
    </row>
    <row r="30" spans="1:9" ht="16">
      <c r="A30" s="4" t="s">
        <v>107</v>
      </c>
      <c r="B30" s="4" t="s">
        <v>89</v>
      </c>
      <c r="C30" s="4" t="s">
        <v>76</v>
      </c>
      <c r="D30" s="4" t="s">
        <v>105</v>
      </c>
      <c r="E30" s="4" t="s">
        <v>108</v>
      </c>
      <c r="F30" s="16" t="s">
        <v>50</v>
      </c>
      <c r="G30" s="16">
        <v>3</v>
      </c>
      <c r="H30" s="5"/>
      <c r="I30" s="13" t="str">
        <f t="shared" si="1"/>
        <v/>
      </c>
    </row>
    <row r="31" spans="1:9" ht="16">
      <c r="A31" s="4" t="s">
        <v>109</v>
      </c>
      <c r="B31" s="4" t="s">
        <v>89</v>
      </c>
      <c r="C31" s="4" t="s">
        <v>76</v>
      </c>
      <c r="D31" s="4" t="s">
        <v>105</v>
      </c>
      <c r="E31" s="4" t="s">
        <v>110</v>
      </c>
      <c r="F31" s="16" t="s">
        <v>207</v>
      </c>
      <c r="G31" s="16">
        <v>29</v>
      </c>
      <c r="H31" s="5"/>
      <c r="I31" s="13" t="str">
        <f t="shared" si="1"/>
        <v/>
      </c>
    </row>
    <row r="32" spans="1:9" ht="30">
      <c r="A32" s="4" t="s">
        <v>111</v>
      </c>
      <c r="B32" s="4" t="s">
        <v>89</v>
      </c>
      <c r="C32" s="4" t="s">
        <v>76</v>
      </c>
      <c r="D32" s="4" t="s">
        <v>112</v>
      </c>
      <c r="E32" s="4" t="s">
        <v>113</v>
      </c>
      <c r="F32" s="16" t="s">
        <v>205</v>
      </c>
      <c r="G32" s="16">
        <v>391</v>
      </c>
      <c r="H32" s="5"/>
      <c r="I32" s="13" t="str">
        <f t="shared" si="1"/>
        <v/>
      </c>
    </row>
    <row r="33" spans="1:9" ht="30">
      <c r="A33" s="4" t="s">
        <v>114</v>
      </c>
      <c r="B33" s="4" t="s">
        <v>46</v>
      </c>
      <c r="C33" s="4" t="s">
        <v>76</v>
      </c>
      <c r="D33" s="4" t="s">
        <v>115</v>
      </c>
      <c r="E33" s="4" t="s">
        <v>116</v>
      </c>
      <c r="F33" s="4" t="s">
        <v>28</v>
      </c>
      <c r="G33" s="4">
        <v>1</v>
      </c>
      <c r="H33" s="5"/>
      <c r="I33" s="13" t="str">
        <f t="shared" si="1"/>
        <v/>
      </c>
    </row>
    <row r="34" spans="1:9" ht="16" customHeight="1" thickBot="1">
      <c r="A34" s="4" t="s">
        <v>117</v>
      </c>
      <c r="B34" s="4" t="s">
        <v>46</v>
      </c>
      <c r="C34" s="4" t="s">
        <v>76</v>
      </c>
      <c r="D34" s="4" t="s">
        <v>118</v>
      </c>
      <c r="E34" s="4" t="s">
        <v>119</v>
      </c>
      <c r="F34" s="4" t="s">
        <v>28</v>
      </c>
      <c r="G34" s="4">
        <v>1</v>
      </c>
      <c r="H34" s="5"/>
      <c r="I34" s="15" t="str">
        <f t="shared" si="1"/>
        <v/>
      </c>
    </row>
    <row r="35" spans="1:9">
      <c r="A35" s="17" t="s">
        <v>120</v>
      </c>
      <c r="B35" s="18"/>
      <c r="C35" s="18"/>
      <c r="D35" s="18"/>
      <c r="E35" s="18"/>
      <c r="F35" s="18"/>
      <c r="G35" s="18"/>
      <c r="H35" s="19"/>
      <c r="I35" s="11">
        <f>SUM(I5:I34)</f>
        <v>0</v>
      </c>
    </row>
    <row r="36" spans="1:9">
      <c r="A36" s="17" t="s">
        <v>121</v>
      </c>
      <c r="B36" s="18"/>
      <c r="C36" s="18"/>
      <c r="D36" s="18"/>
      <c r="E36" s="18"/>
      <c r="F36" s="18"/>
      <c r="G36" s="18"/>
      <c r="H36" s="19"/>
      <c r="I36" s="11">
        <f>I35*21%</f>
        <v>0</v>
      </c>
    </row>
    <row r="37" spans="1:9">
      <c r="A37" s="17" t="s">
        <v>122</v>
      </c>
      <c r="B37" s="18"/>
      <c r="C37" s="18"/>
      <c r="D37" s="18"/>
      <c r="E37" s="18"/>
      <c r="F37" s="18"/>
      <c r="G37" s="18"/>
      <c r="H37" s="19"/>
      <c r="I37" s="11">
        <f>I35+I36</f>
        <v>0</v>
      </c>
    </row>
  </sheetData>
  <mergeCells count="5">
    <mergeCell ref="A1:I1"/>
    <mergeCell ref="A2:I2"/>
    <mergeCell ref="A35:H35"/>
    <mergeCell ref="A36:H36"/>
    <mergeCell ref="A37:H37"/>
  </mergeCell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65"/>
  <sheetViews>
    <sheetView topLeftCell="A48" zoomScale="115" zoomScaleNormal="115" workbookViewId="0">
      <selection activeCell="A64" sqref="A64:H64"/>
    </sheetView>
  </sheetViews>
  <sheetFormatPr baseColWidth="10" defaultColWidth="8.83203125" defaultRowHeight="15"/>
  <cols>
    <col min="1" max="1" width="8" style="30" customWidth="1"/>
    <col min="2" max="2" width="20" style="30" customWidth="1"/>
    <col min="3" max="3" width="24" style="30" customWidth="1"/>
    <col min="4" max="4" width="12" style="30" customWidth="1"/>
    <col min="5" max="5" width="52" style="30" customWidth="1"/>
    <col min="6" max="7" width="18" style="30" customWidth="1"/>
    <col min="8" max="8" width="20" style="30" customWidth="1"/>
    <col min="9" max="9" width="18" style="30" customWidth="1"/>
    <col min="10" max="16384" width="8.83203125" style="30"/>
  </cols>
  <sheetData>
    <row r="1" spans="1:9" ht="31" customHeight="1">
      <c r="A1" s="29" t="s">
        <v>123</v>
      </c>
      <c r="B1" s="29"/>
      <c r="C1" s="29"/>
      <c r="D1" s="29"/>
      <c r="E1" s="29"/>
      <c r="F1" s="29"/>
      <c r="G1" s="29"/>
      <c r="H1" s="29"/>
      <c r="I1" s="29"/>
    </row>
    <row r="2" spans="1:9" s="34" customFormat="1" ht="17" customHeight="1" thickBot="1">
      <c r="A2" s="31" t="s">
        <v>11</v>
      </c>
      <c r="B2" s="32"/>
      <c r="C2" s="32"/>
      <c r="D2" s="32"/>
      <c r="E2" s="32"/>
      <c r="F2" s="32"/>
      <c r="G2" s="32"/>
      <c r="H2" s="32"/>
      <c r="I2" s="33"/>
    </row>
    <row r="4" spans="1:9" ht="37.25" customHeight="1">
      <c r="A4" s="35" t="s">
        <v>12</v>
      </c>
      <c r="B4" s="36" t="s">
        <v>13</v>
      </c>
      <c r="C4" s="36" t="s">
        <v>14</v>
      </c>
      <c r="D4" s="36" t="s">
        <v>15</v>
      </c>
      <c r="E4" s="36" t="s">
        <v>16</v>
      </c>
      <c r="F4" s="36" t="s">
        <v>17</v>
      </c>
      <c r="G4" s="36" t="s">
        <v>18</v>
      </c>
      <c r="H4" s="36" t="s">
        <v>19</v>
      </c>
      <c r="I4" s="37" t="s">
        <v>20</v>
      </c>
    </row>
    <row r="5" spans="1:9" ht="60">
      <c r="A5" s="28" t="s">
        <v>23</v>
      </c>
      <c r="B5" s="28" t="s">
        <v>24</v>
      </c>
      <c r="C5" s="28" t="s">
        <v>25</v>
      </c>
      <c r="D5" s="28" t="s">
        <v>26</v>
      </c>
      <c r="E5" s="28" t="s">
        <v>27</v>
      </c>
      <c r="F5" s="28" t="s">
        <v>28</v>
      </c>
      <c r="G5" s="28">
        <v>1</v>
      </c>
      <c r="H5" s="38"/>
      <c r="I5" s="28" t="str">
        <f t="shared" ref="I5:I29" si="0">IF(AND(ISNUMBER(G5),ISNUMBER(H5)),G5*H5,"")</f>
        <v/>
      </c>
    </row>
    <row r="6" spans="1:9" ht="30">
      <c r="A6" s="28" t="s">
        <v>29</v>
      </c>
      <c r="B6" s="28" t="s">
        <v>30</v>
      </c>
      <c r="C6" s="28" t="s">
        <v>25</v>
      </c>
      <c r="D6" s="28" t="s">
        <v>31</v>
      </c>
      <c r="E6" s="28" t="s">
        <v>32</v>
      </c>
      <c r="F6" s="28" t="s">
        <v>28</v>
      </c>
      <c r="G6" s="28">
        <v>1</v>
      </c>
      <c r="H6" s="38"/>
      <c r="I6" s="28" t="str">
        <f t="shared" si="0"/>
        <v/>
      </c>
    </row>
    <row r="7" spans="1:9" ht="45">
      <c r="A7" s="28" t="s">
        <v>33</v>
      </c>
      <c r="B7" s="28" t="s">
        <v>34</v>
      </c>
      <c r="C7" s="28" t="s">
        <v>25</v>
      </c>
      <c r="D7" s="28" t="s">
        <v>35</v>
      </c>
      <c r="E7" s="28" t="s">
        <v>36</v>
      </c>
      <c r="F7" s="28" t="s">
        <v>28</v>
      </c>
      <c r="G7" s="28">
        <v>1</v>
      </c>
      <c r="H7" s="38"/>
      <c r="I7" s="28" t="str">
        <f t="shared" si="0"/>
        <v/>
      </c>
    </row>
    <row r="8" spans="1:9" ht="45">
      <c r="A8" s="28" t="s">
        <v>37</v>
      </c>
      <c r="B8" s="28" t="s">
        <v>38</v>
      </c>
      <c r="C8" s="28" t="s">
        <v>25</v>
      </c>
      <c r="D8" s="28" t="s">
        <v>39</v>
      </c>
      <c r="E8" s="28" t="s">
        <v>40</v>
      </c>
      <c r="F8" s="28" t="s">
        <v>28</v>
      </c>
      <c r="G8" s="28">
        <v>1</v>
      </c>
      <c r="H8" s="38"/>
      <c r="I8" s="28" t="str">
        <f t="shared" si="0"/>
        <v/>
      </c>
    </row>
    <row r="9" spans="1:9" ht="60">
      <c r="A9" s="28" t="s">
        <v>41</v>
      </c>
      <c r="B9" s="28" t="s">
        <v>42</v>
      </c>
      <c r="C9" s="28" t="s">
        <v>25</v>
      </c>
      <c r="D9" s="28" t="s">
        <v>43</v>
      </c>
      <c r="E9" s="28" t="s">
        <v>44</v>
      </c>
      <c r="F9" s="28" t="s">
        <v>28</v>
      </c>
      <c r="G9" s="28">
        <v>1</v>
      </c>
      <c r="H9" s="38"/>
      <c r="I9" s="28" t="str">
        <f t="shared" si="0"/>
        <v/>
      </c>
    </row>
    <row r="10" spans="1:9" ht="40" customHeight="1">
      <c r="A10" s="28" t="s">
        <v>45</v>
      </c>
      <c r="B10" s="28" t="s">
        <v>89</v>
      </c>
      <c r="C10" s="28" t="s">
        <v>124</v>
      </c>
      <c r="D10" s="28" t="s">
        <v>125</v>
      </c>
      <c r="E10" s="28" t="s">
        <v>212</v>
      </c>
      <c r="F10" s="28" t="s">
        <v>213</v>
      </c>
      <c r="G10" s="28">
        <v>2077</v>
      </c>
      <c r="H10" s="38"/>
      <c r="I10" s="28" t="str">
        <f t="shared" si="0"/>
        <v/>
      </c>
    </row>
    <row r="11" spans="1:9" ht="40" customHeight="1">
      <c r="A11" s="28" t="s">
        <v>51</v>
      </c>
      <c r="B11" s="28" t="s">
        <v>89</v>
      </c>
      <c r="C11" s="28" t="s">
        <v>124</v>
      </c>
      <c r="D11" s="28" t="s">
        <v>126</v>
      </c>
      <c r="E11" s="28" t="s">
        <v>214</v>
      </c>
      <c r="F11" s="28" t="s">
        <v>213</v>
      </c>
      <c r="G11" s="28">
        <v>5</v>
      </c>
      <c r="H11" s="38"/>
      <c r="I11" s="28" t="str">
        <f t="shared" si="0"/>
        <v/>
      </c>
    </row>
    <row r="12" spans="1:9" ht="40" customHeight="1">
      <c r="A12" s="28" t="s">
        <v>54</v>
      </c>
      <c r="B12" s="28" t="s">
        <v>89</v>
      </c>
      <c r="C12" s="28" t="s">
        <v>124</v>
      </c>
      <c r="D12" s="28" t="s">
        <v>127</v>
      </c>
      <c r="E12" s="28" t="s">
        <v>215</v>
      </c>
      <c r="F12" s="28" t="s">
        <v>213</v>
      </c>
      <c r="G12" s="28">
        <v>600</v>
      </c>
      <c r="H12" s="38"/>
      <c r="I12" s="28" t="str">
        <f t="shared" si="0"/>
        <v/>
      </c>
    </row>
    <row r="13" spans="1:9" ht="40" customHeight="1">
      <c r="A13" s="28" t="s">
        <v>57</v>
      </c>
      <c r="B13" s="28" t="s">
        <v>89</v>
      </c>
      <c r="C13" s="28" t="s">
        <v>124</v>
      </c>
      <c r="D13" s="28" t="s">
        <v>128</v>
      </c>
      <c r="E13" s="28" t="s">
        <v>216</v>
      </c>
      <c r="F13" s="28" t="s">
        <v>28</v>
      </c>
      <c r="G13" s="28">
        <v>1</v>
      </c>
      <c r="H13" s="38"/>
      <c r="I13" s="28" t="str">
        <f t="shared" si="0"/>
        <v/>
      </c>
    </row>
    <row r="14" spans="1:9" ht="40" customHeight="1">
      <c r="A14" s="28" t="s">
        <v>60</v>
      </c>
      <c r="B14" s="28" t="s">
        <v>89</v>
      </c>
      <c r="C14" s="28" t="s">
        <v>124</v>
      </c>
      <c r="D14" s="28" t="s">
        <v>129</v>
      </c>
      <c r="E14" s="28" t="s">
        <v>217</v>
      </c>
      <c r="F14" s="28" t="s">
        <v>74</v>
      </c>
      <c r="G14" s="28">
        <v>1</v>
      </c>
      <c r="H14" s="38"/>
      <c r="I14" s="28" t="str">
        <f t="shared" si="0"/>
        <v/>
      </c>
    </row>
    <row r="15" spans="1:9" ht="40" customHeight="1">
      <c r="A15" s="28" t="s">
        <v>63</v>
      </c>
      <c r="B15" s="28" t="s">
        <v>89</v>
      </c>
      <c r="C15" s="28" t="s">
        <v>124</v>
      </c>
      <c r="D15" s="28" t="s">
        <v>130</v>
      </c>
      <c r="E15" s="28" t="s">
        <v>230</v>
      </c>
      <c r="F15" s="28" t="s">
        <v>213</v>
      </c>
      <c r="G15" s="28">
        <v>100</v>
      </c>
      <c r="H15" s="38"/>
      <c r="I15" s="28" t="str">
        <f t="shared" si="0"/>
        <v/>
      </c>
    </row>
    <row r="16" spans="1:9" ht="40" customHeight="1">
      <c r="A16" s="28" t="s">
        <v>66</v>
      </c>
      <c r="B16" s="28" t="s">
        <v>89</v>
      </c>
      <c r="C16" s="28" t="s">
        <v>124</v>
      </c>
      <c r="D16" s="28" t="s">
        <v>131</v>
      </c>
      <c r="E16" s="28" t="s">
        <v>218</v>
      </c>
      <c r="F16" s="28" t="s">
        <v>74</v>
      </c>
      <c r="G16" s="28">
        <v>1</v>
      </c>
      <c r="H16" s="38"/>
      <c r="I16" s="28" t="str">
        <f t="shared" si="0"/>
        <v/>
      </c>
    </row>
    <row r="17" spans="1:9" ht="40" customHeight="1">
      <c r="A17" s="28" t="s">
        <v>72</v>
      </c>
      <c r="B17" s="28" t="s">
        <v>89</v>
      </c>
      <c r="C17" s="28" t="s">
        <v>124</v>
      </c>
      <c r="D17" s="28" t="s">
        <v>132</v>
      </c>
      <c r="E17" s="28" t="s">
        <v>219</v>
      </c>
      <c r="F17" s="28" t="s">
        <v>74</v>
      </c>
      <c r="G17" s="28">
        <v>1</v>
      </c>
      <c r="H17" s="38"/>
      <c r="I17" s="28" t="str">
        <f t="shared" si="0"/>
        <v/>
      </c>
    </row>
    <row r="18" spans="1:9" ht="40" customHeight="1">
      <c r="A18" s="28" t="s">
        <v>75</v>
      </c>
      <c r="B18" s="28" t="s">
        <v>89</v>
      </c>
      <c r="C18" s="28" t="s">
        <v>124</v>
      </c>
      <c r="D18" s="28" t="s">
        <v>222</v>
      </c>
      <c r="E18" s="28" t="s">
        <v>220</v>
      </c>
      <c r="F18" s="28" t="s">
        <v>213</v>
      </c>
      <c r="G18" s="28">
        <v>178</v>
      </c>
      <c r="H18" s="38"/>
      <c r="I18" s="28" t="str">
        <f t="shared" ref="I18:I19" si="1">IF(AND(ISNUMBER(G18),ISNUMBER(H18)),G18*H18,"")</f>
        <v/>
      </c>
    </row>
    <row r="19" spans="1:9" ht="40" customHeight="1">
      <c r="A19" s="28" t="s">
        <v>79</v>
      </c>
      <c r="B19" s="28" t="s">
        <v>89</v>
      </c>
      <c r="C19" s="28" t="s">
        <v>124</v>
      </c>
      <c r="D19" s="28" t="s">
        <v>223</v>
      </c>
      <c r="E19" s="28" t="s">
        <v>221</v>
      </c>
      <c r="F19" s="28" t="s">
        <v>74</v>
      </c>
      <c r="G19" s="28">
        <v>1</v>
      </c>
      <c r="H19" s="38"/>
      <c r="I19" s="28" t="str">
        <f t="shared" si="1"/>
        <v/>
      </c>
    </row>
    <row r="20" spans="1:9" ht="40" customHeight="1">
      <c r="A20" s="28" t="s">
        <v>82</v>
      </c>
      <c r="B20" s="28" t="s">
        <v>89</v>
      </c>
      <c r="C20" s="28" t="s">
        <v>124</v>
      </c>
      <c r="D20" s="28" t="s">
        <v>224</v>
      </c>
      <c r="E20" s="28" t="s">
        <v>231</v>
      </c>
      <c r="F20" s="28" t="s">
        <v>74</v>
      </c>
      <c r="G20" s="28">
        <v>1</v>
      </c>
      <c r="H20" s="38"/>
      <c r="I20" s="28" t="str">
        <f t="shared" ref="I20" si="2">IF(AND(ISNUMBER(G20),ISNUMBER(H20)),G20*H20,"")</f>
        <v/>
      </c>
    </row>
    <row r="21" spans="1:9" ht="40" customHeight="1">
      <c r="A21" s="28" t="s">
        <v>85</v>
      </c>
      <c r="B21" s="28" t="s">
        <v>89</v>
      </c>
      <c r="C21" s="28" t="s">
        <v>133</v>
      </c>
      <c r="D21" s="28" t="s">
        <v>134</v>
      </c>
      <c r="E21" s="28" t="s">
        <v>212</v>
      </c>
      <c r="F21" s="28" t="s">
        <v>263</v>
      </c>
      <c r="G21" s="28">
        <v>74</v>
      </c>
      <c r="H21" s="38"/>
      <c r="I21" s="28" t="str">
        <f t="shared" si="0"/>
        <v/>
      </c>
    </row>
    <row r="22" spans="1:9" ht="40" customHeight="1">
      <c r="A22" s="28" t="s">
        <v>88</v>
      </c>
      <c r="B22" s="28" t="s">
        <v>89</v>
      </c>
      <c r="C22" s="28" t="s">
        <v>133</v>
      </c>
      <c r="D22" s="28" t="s">
        <v>135</v>
      </c>
      <c r="E22" s="28" t="s">
        <v>214</v>
      </c>
      <c r="F22" s="28" t="s">
        <v>263</v>
      </c>
      <c r="G22" s="28">
        <v>2</v>
      </c>
      <c r="H22" s="38"/>
      <c r="I22" s="28" t="str">
        <f t="shared" si="0"/>
        <v/>
      </c>
    </row>
    <row r="23" spans="1:9" ht="40" customHeight="1">
      <c r="A23" s="28" t="s">
        <v>91</v>
      </c>
      <c r="B23" s="28" t="s">
        <v>89</v>
      </c>
      <c r="C23" s="28" t="s">
        <v>133</v>
      </c>
      <c r="D23" s="28" t="s">
        <v>136</v>
      </c>
      <c r="E23" s="28" t="s">
        <v>215</v>
      </c>
      <c r="F23" s="28" t="s">
        <v>263</v>
      </c>
      <c r="G23" s="28">
        <v>91</v>
      </c>
      <c r="H23" s="38"/>
      <c r="I23" s="28" t="str">
        <f t="shared" si="0"/>
        <v/>
      </c>
    </row>
    <row r="24" spans="1:9" ht="40" customHeight="1">
      <c r="A24" s="28" t="s">
        <v>93</v>
      </c>
      <c r="B24" s="28" t="s">
        <v>89</v>
      </c>
      <c r="C24" s="28" t="s">
        <v>133</v>
      </c>
      <c r="D24" s="28" t="s">
        <v>137</v>
      </c>
      <c r="E24" s="28" t="s">
        <v>227</v>
      </c>
      <c r="F24" s="28" t="s">
        <v>263</v>
      </c>
      <c r="G24" s="28">
        <v>75</v>
      </c>
      <c r="H24" s="38"/>
      <c r="I24" s="28" t="str">
        <f t="shared" si="0"/>
        <v/>
      </c>
    </row>
    <row r="25" spans="1:9" ht="40" customHeight="1">
      <c r="A25" s="28" t="s">
        <v>95</v>
      </c>
      <c r="B25" s="28" t="s">
        <v>89</v>
      </c>
      <c r="C25" s="28" t="s">
        <v>133</v>
      </c>
      <c r="D25" s="28" t="s">
        <v>138</v>
      </c>
      <c r="E25" s="28" t="s">
        <v>216</v>
      </c>
      <c r="F25" s="28" t="s">
        <v>28</v>
      </c>
      <c r="G25" s="28">
        <v>1</v>
      </c>
      <c r="H25" s="38"/>
      <c r="I25" s="28" t="str">
        <f t="shared" si="0"/>
        <v/>
      </c>
    </row>
    <row r="26" spans="1:9" ht="40" customHeight="1">
      <c r="A26" s="28" t="s">
        <v>97</v>
      </c>
      <c r="B26" s="28" t="s">
        <v>89</v>
      </c>
      <c r="C26" s="28" t="s">
        <v>133</v>
      </c>
      <c r="D26" s="28" t="s">
        <v>225</v>
      </c>
      <c r="E26" s="28" t="s">
        <v>220</v>
      </c>
      <c r="F26" s="28" t="s">
        <v>263</v>
      </c>
      <c r="G26" s="28">
        <v>55</v>
      </c>
      <c r="H26" s="38"/>
      <c r="I26" s="28" t="str">
        <f t="shared" ref="I26" si="3">IF(AND(ISNUMBER(G26),ISNUMBER(H26)),G26*H26,"")</f>
        <v/>
      </c>
    </row>
    <row r="27" spans="1:9" ht="40" customHeight="1">
      <c r="A27" s="28" t="s">
        <v>104</v>
      </c>
      <c r="B27" s="28" t="s">
        <v>89</v>
      </c>
      <c r="C27" s="28" t="s">
        <v>133</v>
      </c>
      <c r="D27" s="28" t="s">
        <v>226</v>
      </c>
      <c r="E27" s="28" t="s">
        <v>139</v>
      </c>
      <c r="F27" s="28" t="s">
        <v>264</v>
      </c>
      <c r="G27" s="28">
        <v>3</v>
      </c>
      <c r="H27" s="38"/>
      <c r="I27" s="28" t="str">
        <f t="shared" ref="I27" si="4">IF(AND(ISNUMBER(G27),ISNUMBER(H27)),G27*H27,"")</f>
        <v/>
      </c>
    </row>
    <row r="28" spans="1:9" ht="40" customHeight="1">
      <c r="A28" s="28" t="s">
        <v>107</v>
      </c>
      <c r="B28" s="28" t="s">
        <v>46</v>
      </c>
      <c r="C28" s="28" t="s">
        <v>140</v>
      </c>
      <c r="D28" s="28" t="s">
        <v>142</v>
      </c>
      <c r="E28" s="28" t="s">
        <v>232</v>
      </c>
      <c r="F28" s="28" t="s">
        <v>50</v>
      </c>
      <c r="G28" s="28">
        <v>30</v>
      </c>
      <c r="H28" s="38"/>
      <c r="I28" s="28" t="str">
        <f t="shared" si="0"/>
        <v/>
      </c>
    </row>
    <row r="29" spans="1:9" ht="40" customHeight="1">
      <c r="A29" s="28" t="s">
        <v>109</v>
      </c>
      <c r="B29" s="28" t="s">
        <v>46</v>
      </c>
      <c r="C29" s="28" t="s">
        <v>140</v>
      </c>
      <c r="D29" s="28" t="s">
        <v>144</v>
      </c>
      <c r="E29" s="28" t="s">
        <v>215</v>
      </c>
      <c r="F29" s="28" t="s">
        <v>50</v>
      </c>
      <c r="G29" s="28">
        <v>1300</v>
      </c>
      <c r="H29" s="38"/>
      <c r="I29" s="28" t="str">
        <f t="shared" si="0"/>
        <v/>
      </c>
    </row>
    <row r="30" spans="1:9" ht="40" customHeight="1">
      <c r="A30" s="28" t="s">
        <v>111</v>
      </c>
      <c r="B30" s="28" t="s">
        <v>89</v>
      </c>
      <c r="C30" s="28" t="s">
        <v>140</v>
      </c>
      <c r="D30" s="28" t="s">
        <v>146</v>
      </c>
      <c r="E30" s="28" t="s">
        <v>233</v>
      </c>
      <c r="F30" s="28" t="s">
        <v>28</v>
      </c>
      <c r="G30" s="28">
        <v>1</v>
      </c>
      <c r="H30" s="38" t="s">
        <v>208</v>
      </c>
      <c r="I30" s="28" t="str">
        <f t="shared" ref="I30:I49" si="5">IF(AND(ISNUMBER(G30),ISNUMBER(H30)),G30*H30,"")</f>
        <v/>
      </c>
    </row>
    <row r="31" spans="1:9" ht="40" customHeight="1">
      <c r="A31" s="28" t="s">
        <v>114</v>
      </c>
      <c r="B31" s="28" t="s">
        <v>89</v>
      </c>
      <c r="C31" s="28" t="s">
        <v>140</v>
      </c>
      <c r="D31" s="28" t="s">
        <v>148</v>
      </c>
      <c r="E31" s="28" t="s">
        <v>234</v>
      </c>
      <c r="F31" s="28" t="s">
        <v>263</v>
      </c>
      <c r="G31" s="28">
        <v>1300</v>
      </c>
      <c r="H31" s="38"/>
      <c r="I31" s="28" t="str">
        <f t="shared" si="5"/>
        <v/>
      </c>
    </row>
    <row r="32" spans="1:9" ht="40" customHeight="1">
      <c r="A32" s="28" t="s">
        <v>117</v>
      </c>
      <c r="B32" s="28" t="s">
        <v>89</v>
      </c>
      <c r="C32" s="28" t="s">
        <v>140</v>
      </c>
      <c r="D32" s="28" t="s">
        <v>150</v>
      </c>
      <c r="E32" s="28" t="s">
        <v>235</v>
      </c>
      <c r="F32" s="28" t="s">
        <v>74</v>
      </c>
      <c r="G32" s="28">
        <v>3</v>
      </c>
      <c r="H32" s="38"/>
      <c r="I32" s="28" t="str">
        <f t="shared" si="5"/>
        <v/>
      </c>
    </row>
    <row r="33" spans="1:9" ht="40" customHeight="1">
      <c r="A33" s="28" t="s">
        <v>141</v>
      </c>
      <c r="B33" s="28" t="s">
        <v>89</v>
      </c>
      <c r="C33" s="28" t="s">
        <v>140</v>
      </c>
      <c r="D33" s="28" t="s">
        <v>152</v>
      </c>
      <c r="E33" s="28" t="s">
        <v>236</v>
      </c>
      <c r="F33" s="28" t="s">
        <v>264</v>
      </c>
      <c r="G33" s="28">
        <v>8</v>
      </c>
      <c r="H33" s="38"/>
      <c r="I33" s="28" t="str">
        <f t="shared" si="5"/>
        <v/>
      </c>
    </row>
    <row r="34" spans="1:9" ht="40" customHeight="1">
      <c r="A34" s="28" t="s">
        <v>143</v>
      </c>
      <c r="B34" s="28" t="s">
        <v>46</v>
      </c>
      <c r="C34" s="28" t="s">
        <v>140</v>
      </c>
      <c r="D34" s="28" t="s">
        <v>154</v>
      </c>
      <c r="E34" s="28" t="s">
        <v>237</v>
      </c>
      <c r="F34" s="28" t="s">
        <v>209</v>
      </c>
      <c r="G34" s="28">
        <v>1</v>
      </c>
      <c r="H34" s="38"/>
      <c r="I34" s="28" t="str">
        <f t="shared" si="5"/>
        <v/>
      </c>
    </row>
    <row r="35" spans="1:9" ht="40" customHeight="1">
      <c r="A35" s="28" t="s">
        <v>145</v>
      </c>
      <c r="B35" s="28" t="s">
        <v>89</v>
      </c>
      <c r="C35" s="28" t="s">
        <v>140</v>
      </c>
      <c r="D35" s="28" t="s">
        <v>156</v>
      </c>
      <c r="E35" s="28" t="s">
        <v>238</v>
      </c>
      <c r="F35" s="28" t="s">
        <v>74</v>
      </c>
      <c r="G35" s="28">
        <v>6</v>
      </c>
      <c r="H35" s="38"/>
      <c r="I35" s="28" t="str">
        <f t="shared" si="5"/>
        <v/>
      </c>
    </row>
    <row r="36" spans="1:9" ht="40" customHeight="1">
      <c r="A36" s="28" t="s">
        <v>147</v>
      </c>
      <c r="B36" s="28" t="s">
        <v>89</v>
      </c>
      <c r="C36" s="28" t="s">
        <v>140</v>
      </c>
      <c r="D36" s="28" t="s">
        <v>158</v>
      </c>
      <c r="E36" s="28" t="s">
        <v>239</v>
      </c>
      <c r="F36" s="28" t="s">
        <v>74</v>
      </c>
      <c r="G36" s="28">
        <v>1</v>
      </c>
      <c r="H36" s="38"/>
      <c r="I36" s="28" t="str">
        <f t="shared" si="5"/>
        <v/>
      </c>
    </row>
    <row r="37" spans="1:9" ht="40" customHeight="1">
      <c r="A37" s="28" t="s">
        <v>149</v>
      </c>
      <c r="B37" s="28" t="s">
        <v>46</v>
      </c>
      <c r="C37" s="28" t="s">
        <v>140</v>
      </c>
      <c r="D37" s="28" t="s">
        <v>160</v>
      </c>
      <c r="E37" s="28" t="s">
        <v>220</v>
      </c>
      <c r="F37" s="28" t="s">
        <v>50</v>
      </c>
      <c r="G37" s="28">
        <v>4205</v>
      </c>
      <c r="H37" s="38"/>
      <c r="I37" s="28" t="str">
        <f t="shared" si="5"/>
        <v/>
      </c>
    </row>
    <row r="38" spans="1:9" ht="40" customHeight="1">
      <c r="A38" s="28" t="s">
        <v>151</v>
      </c>
      <c r="B38" s="28" t="s">
        <v>89</v>
      </c>
      <c r="C38" s="28" t="s">
        <v>140</v>
      </c>
      <c r="D38" s="28" t="s">
        <v>162</v>
      </c>
      <c r="E38" s="28" t="s">
        <v>242</v>
      </c>
      <c r="F38" s="28" t="s">
        <v>74</v>
      </c>
      <c r="G38" s="28">
        <v>4</v>
      </c>
      <c r="H38" s="38"/>
      <c r="I38" s="28" t="str">
        <f t="shared" si="5"/>
        <v/>
      </c>
    </row>
    <row r="39" spans="1:9" ht="40" customHeight="1">
      <c r="A39" s="28" t="s">
        <v>153</v>
      </c>
      <c r="B39" s="28" t="s">
        <v>46</v>
      </c>
      <c r="C39" s="28" t="s">
        <v>140</v>
      </c>
      <c r="D39" s="28" t="s">
        <v>164</v>
      </c>
      <c r="E39" s="28" t="s">
        <v>240</v>
      </c>
      <c r="F39" s="28" t="s">
        <v>28</v>
      </c>
      <c r="G39" s="28">
        <v>1</v>
      </c>
      <c r="H39" s="38"/>
      <c r="I39" s="28" t="str">
        <f t="shared" si="5"/>
        <v/>
      </c>
    </row>
    <row r="40" spans="1:9" ht="40" customHeight="1">
      <c r="A40" s="28" t="s">
        <v>155</v>
      </c>
      <c r="B40" s="28" t="s">
        <v>89</v>
      </c>
      <c r="C40" s="28" t="s">
        <v>140</v>
      </c>
      <c r="D40" s="28" t="s">
        <v>166</v>
      </c>
      <c r="E40" s="28" t="s">
        <v>177</v>
      </c>
      <c r="F40" s="28" t="s">
        <v>205</v>
      </c>
      <c r="G40" s="28">
        <v>4205</v>
      </c>
      <c r="H40" s="38"/>
      <c r="I40" s="28" t="str">
        <f t="shared" si="5"/>
        <v/>
      </c>
    </row>
    <row r="41" spans="1:9" ht="40" customHeight="1">
      <c r="A41" s="28" t="s">
        <v>157</v>
      </c>
      <c r="B41" s="28" t="s">
        <v>89</v>
      </c>
      <c r="C41" s="28" t="s">
        <v>140</v>
      </c>
      <c r="D41" s="28" t="s">
        <v>168</v>
      </c>
      <c r="E41" s="28" t="s">
        <v>243</v>
      </c>
      <c r="F41" s="28" t="s">
        <v>205</v>
      </c>
      <c r="G41" s="28">
        <v>4205</v>
      </c>
      <c r="H41" s="38"/>
      <c r="I41" s="28" t="str">
        <f t="shared" si="5"/>
        <v/>
      </c>
    </row>
    <row r="42" spans="1:9" ht="40" customHeight="1">
      <c r="A42" s="28" t="s">
        <v>159</v>
      </c>
      <c r="B42" s="28" t="s">
        <v>89</v>
      </c>
      <c r="C42" s="28" t="s">
        <v>140</v>
      </c>
      <c r="D42" s="28" t="s">
        <v>170</v>
      </c>
      <c r="E42" s="28" t="s">
        <v>244</v>
      </c>
      <c r="F42" s="28" t="s">
        <v>74</v>
      </c>
      <c r="G42" s="28">
        <v>1</v>
      </c>
      <c r="H42" s="38"/>
      <c r="I42" s="28" t="str">
        <f t="shared" si="5"/>
        <v/>
      </c>
    </row>
    <row r="43" spans="1:9" ht="40" customHeight="1">
      <c r="A43" s="28" t="s">
        <v>161</v>
      </c>
      <c r="B43" s="28" t="s">
        <v>46</v>
      </c>
      <c r="C43" s="28" t="s">
        <v>140</v>
      </c>
      <c r="D43" s="28" t="s">
        <v>172</v>
      </c>
      <c r="E43" s="28" t="s">
        <v>241</v>
      </c>
      <c r="F43" s="28" t="s">
        <v>263</v>
      </c>
      <c r="G43" s="28">
        <v>2970</v>
      </c>
      <c r="H43" s="38"/>
      <c r="I43" s="28" t="str">
        <f t="shared" si="5"/>
        <v/>
      </c>
    </row>
    <row r="44" spans="1:9" ht="40" customHeight="1">
      <c r="A44" s="28" t="s">
        <v>163</v>
      </c>
      <c r="B44" s="28" t="s">
        <v>89</v>
      </c>
      <c r="C44" s="28" t="s">
        <v>140</v>
      </c>
      <c r="D44" s="28" t="s">
        <v>174</v>
      </c>
      <c r="E44" s="28" t="s">
        <v>245</v>
      </c>
      <c r="F44" s="28" t="s">
        <v>263</v>
      </c>
      <c r="G44" s="28">
        <v>1298</v>
      </c>
      <c r="H44" s="38"/>
      <c r="I44" s="28" t="str">
        <f t="shared" si="5"/>
        <v/>
      </c>
    </row>
    <row r="45" spans="1:9" ht="40" customHeight="1">
      <c r="A45" s="28" t="s">
        <v>165</v>
      </c>
      <c r="B45" s="28" t="s">
        <v>89</v>
      </c>
      <c r="C45" s="28" t="s">
        <v>140</v>
      </c>
      <c r="D45" s="28" t="s">
        <v>176</v>
      </c>
      <c r="E45" s="28" t="s">
        <v>211</v>
      </c>
      <c r="F45" s="28" t="s">
        <v>263</v>
      </c>
      <c r="G45" s="28">
        <v>1338</v>
      </c>
      <c r="H45" s="38"/>
      <c r="I45" s="28" t="str">
        <f t="shared" si="5"/>
        <v/>
      </c>
    </row>
    <row r="46" spans="1:9" ht="40" customHeight="1">
      <c r="A46" s="28" t="s">
        <v>167</v>
      </c>
      <c r="B46" s="28" t="s">
        <v>89</v>
      </c>
      <c r="C46" s="28" t="s">
        <v>140</v>
      </c>
      <c r="D46" s="28" t="s">
        <v>179</v>
      </c>
      <c r="E46" s="28" t="s">
        <v>246</v>
      </c>
      <c r="F46" s="28" t="s">
        <v>263</v>
      </c>
      <c r="G46" s="28">
        <v>359</v>
      </c>
      <c r="H46" s="38"/>
      <c r="I46" s="28" t="str">
        <f t="shared" si="5"/>
        <v/>
      </c>
    </row>
    <row r="47" spans="1:9" ht="40" customHeight="1">
      <c r="A47" s="28" t="s">
        <v>169</v>
      </c>
      <c r="B47" s="28" t="s">
        <v>89</v>
      </c>
      <c r="C47" s="28" t="s">
        <v>140</v>
      </c>
      <c r="D47" s="28" t="s">
        <v>181</v>
      </c>
      <c r="E47" s="28" t="s">
        <v>247</v>
      </c>
      <c r="F47" s="28" t="s">
        <v>263</v>
      </c>
      <c r="G47" s="28">
        <v>207</v>
      </c>
      <c r="H47" s="38"/>
      <c r="I47" s="28" t="str">
        <f t="shared" si="5"/>
        <v/>
      </c>
    </row>
    <row r="48" spans="1:9" ht="40" customHeight="1">
      <c r="A48" s="28" t="s">
        <v>171</v>
      </c>
      <c r="B48" s="28" t="s">
        <v>89</v>
      </c>
      <c r="C48" s="28" t="s">
        <v>140</v>
      </c>
      <c r="D48" s="28" t="s">
        <v>183</v>
      </c>
      <c r="E48" s="28" t="s">
        <v>248</v>
      </c>
      <c r="F48" s="28" t="s">
        <v>263</v>
      </c>
      <c r="G48" s="28">
        <v>304</v>
      </c>
      <c r="H48" s="38"/>
      <c r="I48" s="28" t="str">
        <f t="shared" si="5"/>
        <v/>
      </c>
    </row>
    <row r="49" spans="1:9" ht="40" customHeight="1">
      <c r="A49" s="28" t="s">
        <v>173</v>
      </c>
      <c r="B49" s="28" t="s">
        <v>89</v>
      </c>
      <c r="C49" s="28" t="s">
        <v>140</v>
      </c>
      <c r="D49" s="28" t="s">
        <v>185</v>
      </c>
      <c r="E49" s="28" t="s">
        <v>249</v>
      </c>
      <c r="F49" s="28" t="s">
        <v>263</v>
      </c>
      <c r="G49" s="28">
        <v>66</v>
      </c>
      <c r="H49" s="38"/>
      <c r="I49" s="28" t="str">
        <f t="shared" si="5"/>
        <v/>
      </c>
    </row>
    <row r="50" spans="1:9" ht="40" customHeight="1">
      <c r="A50" s="28" t="s">
        <v>175</v>
      </c>
      <c r="B50" s="28" t="s">
        <v>89</v>
      </c>
      <c r="C50" s="28" t="s">
        <v>140</v>
      </c>
      <c r="D50" s="28" t="s">
        <v>187</v>
      </c>
      <c r="E50" s="28" t="s">
        <v>250</v>
      </c>
      <c r="F50" s="28" t="s">
        <v>263</v>
      </c>
      <c r="G50" s="28">
        <v>1346</v>
      </c>
      <c r="H50" s="38"/>
      <c r="I50" s="28" t="str">
        <f t="shared" ref="I50:I62" si="6">IF(AND(ISNUMBER(G50),ISNUMBER(H50)),G50*H50,"")</f>
        <v/>
      </c>
    </row>
    <row r="51" spans="1:9" ht="40" customHeight="1">
      <c r="A51" s="28" t="s">
        <v>178</v>
      </c>
      <c r="B51" s="28" t="s">
        <v>89</v>
      </c>
      <c r="C51" s="28" t="s">
        <v>140</v>
      </c>
      <c r="D51" s="28" t="s">
        <v>189</v>
      </c>
      <c r="E51" s="28" t="s">
        <v>251</v>
      </c>
      <c r="F51" s="28" t="s">
        <v>263</v>
      </c>
      <c r="G51" s="28">
        <v>1453</v>
      </c>
      <c r="H51" s="38"/>
      <c r="I51" s="28" t="str">
        <f t="shared" si="6"/>
        <v/>
      </c>
    </row>
    <row r="52" spans="1:9" ht="40" customHeight="1">
      <c r="A52" s="28" t="s">
        <v>180</v>
      </c>
      <c r="B52" s="28" t="s">
        <v>89</v>
      </c>
      <c r="C52" s="28" t="s">
        <v>140</v>
      </c>
      <c r="D52" s="28" t="s">
        <v>191</v>
      </c>
      <c r="E52" s="28" t="s">
        <v>252</v>
      </c>
      <c r="F52" s="28" t="s">
        <v>28</v>
      </c>
      <c r="G52" s="28">
        <v>1</v>
      </c>
      <c r="H52" s="38"/>
      <c r="I52" s="28" t="str">
        <f t="shared" si="6"/>
        <v/>
      </c>
    </row>
    <row r="53" spans="1:9" ht="40" customHeight="1">
      <c r="A53" s="28" t="s">
        <v>182</v>
      </c>
      <c r="B53" s="28" t="s">
        <v>89</v>
      </c>
      <c r="C53" s="28" t="s">
        <v>140</v>
      </c>
      <c r="D53" s="28" t="s">
        <v>193</v>
      </c>
      <c r="E53" s="28" t="s">
        <v>253</v>
      </c>
      <c r="F53" s="28" t="s">
        <v>74</v>
      </c>
      <c r="G53" s="28">
        <v>1</v>
      </c>
      <c r="H53" s="38"/>
      <c r="I53" s="28" t="str">
        <f t="shared" si="6"/>
        <v/>
      </c>
    </row>
    <row r="54" spans="1:9" ht="40" customHeight="1">
      <c r="A54" s="28" t="s">
        <v>184</v>
      </c>
      <c r="B54" s="28" t="s">
        <v>89</v>
      </c>
      <c r="C54" s="28" t="s">
        <v>140</v>
      </c>
      <c r="D54" s="28" t="s">
        <v>195</v>
      </c>
      <c r="E54" s="28" t="s">
        <v>254</v>
      </c>
      <c r="F54" s="28" t="s">
        <v>74</v>
      </c>
      <c r="G54" s="28">
        <v>4</v>
      </c>
      <c r="H54" s="38"/>
      <c r="I54" s="28" t="str">
        <f t="shared" si="6"/>
        <v/>
      </c>
    </row>
    <row r="55" spans="1:9" ht="40" customHeight="1">
      <c r="A55" s="28" t="s">
        <v>186</v>
      </c>
      <c r="B55" s="28" t="s">
        <v>89</v>
      </c>
      <c r="C55" s="28" t="s">
        <v>140</v>
      </c>
      <c r="D55" s="28" t="s">
        <v>197</v>
      </c>
      <c r="E55" s="28" t="s">
        <v>255</v>
      </c>
      <c r="F55" s="28" t="s">
        <v>74</v>
      </c>
      <c r="G55" s="28">
        <v>4</v>
      </c>
      <c r="H55" s="38"/>
      <c r="I55" s="28" t="str">
        <f t="shared" si="6"/>
        <v/>
      </c>
    </row>
    <row r="56" spans="1:9" ht="40" customHeight="1">
      <c r="A56" s="28" t="s">
        <v>188</v>
      </c>
      <c r="B56" s="28" t="s">
        <v>89</v>
      </c>
      <c r="C56" s="28" t="s">
        <v>140</v>
      </c>
      <c r="D56" s="28" t="s">
        <v>198</v>
      </c>
      <c r="E56" s="28" t="s">
        <v>256</v>
      </c>
      <c r="F56" s="28" t="s">
        <v>74</v>
      </c>
      <c r="G56" s="28">
        <v>2</v>
      </c>
      <c r="H56" s="38"/>
      <c r="I56" s="28" t="str">
        <f t="shared" si="6"/>
        <v/>
      </c>
    </row>
    <row r="57" spans="1:9" ht="40" customHeight="1">
      <c r="A57" s="28" t="s">
        <v>190</v>
      </c>
      <c r="B57" s="28" t="s">
        <v>89</v>
      </c>
      <c r="C57" s="28" t="s">
        <v>140</v>
      </c>
      <c r="D57" s="28" t="s">
        <v>199</v>
      </c>
      <c r="E57" s="28" t="s">
        <v>257</v>
      </c>
      <c r="F57" s="28" t="s">
        <v>28</v>
      </c>
      <c r="G57" s="28">
        <v>1</v>
      </c>
      <c r="H57" s="38"/>
      <c r="I57" s="28" t="str">
        <f t="shared" si="6"/>
        <v/>
      </c>
    </row>
    <row r="58" spans="1:9" ht="40" customHeight="1">
      <c r="A58" s="28" t="s">
        <v>192</v>
      </c>
      <c r="B58" s="28" t="s">
        <v>89</v>
      </c>
      <c r="C58" s="28" t="s">
        <v>140</v>
      </c>
      <c r="D58" s="28" t="s">
        <v>201</v>
      </c>
      <c r="E58" s="28" t="s">
        <v>258</v>
      </c>
      <c r="F58" s="28" t="s">
        <v>74</v>
      </c>
      <c r="G58" s="28">
        <v>12</v>
      </c>
      <c r="H58" s="38"/>
      <c r="I58" s="28" t="str">
        <f t="shared" si="6"/>
        <v/>
      </c>
    </row>
    <row r="59" spans="1:9" ht="40" customHeight="1">
      <c r="A59" s="28" t="s">
        <v>194</v>
      </c>
      <c r="B59" s="28" t="s">
        <v>89</v>
      </c>
      <c r="C59" s="28" t="s">
        <v>140</v>
      </c>
      <c r="D59" s="28" t="s">
        <v>202</v>
      </c>
      <c r="E59" s="28" t="s">
        <v>259</v>
      </c>
      <c r="F59" s="28" t="s">
        <v>74</v>
      </c>
      <c r="G59" s="28">
        <v>2</v>
      </c>
      <c r="H59" s="38"/>
      <c r="I59" s="28" t="str">
        <f t="shared" si="6"/>
        <v/>
      </c>
    </row>
    <row r="60" spans="1:9" ht="40" customHeight="1">
      <c r="A60" s="28" t="s">
        <v>196</v>
      </c>
      <c r="B60" s="28" t="s">
        <v>89</v>
      </c>
      <c r="C60" s="28" t="s">
        <v>140</v>
      </c>
      <c r="D60" s="28" t="s">
        <v>203</v>
      </c>
      <c r="E60" s="28" t="s">
        <v>260</v>
      </c>
      <c r="F60" s="28" t="s">
        <v>264</v>
      </c>
      <c r="G60" s="28">
        <v>4</v>
      </c>
      <c r="H60" s="38"/>
      <c r="I60" s="28" t="str">
        <f t="shared" si="6"/>
        <v/>
      </c>
    </row>
    <row r="61" spans="1:9" ht="40" customHeight="1">
      <c r="A61" s="28" t="s">
        <v>228</v>
      </c>
      <c r="B61" s="28" t="s">
        <v>89</v>
      </c>
      <c r="C61" s="28" t="s">
        <v>140</v>
      </c>
      <c r="D61" s="28" t="s">
        <v>204</v>
      </c>
      <c r="E61" s="28" t="s">
        <v>261</v>
      </c>
      <c r="F61" s="28" t="s">
        <v>264</v>
      </c>
      <c r="G61" s="28">
        <v>64</v>
      </c>
      <c r="H61" s="38"/>
      <c r="I61" s="28" t="str">
        <f t="shared" si="6"/>
        <v/>
      </c>
    </row>
    <row r="62" spans="1:9" ht="40" customHeight="1">
      <c r="A62" s="28" t="s">
        <v>200</v>
      </c>
      <c r="B62" s="28" t="s">
        <v>89</v>
      </c>
      <c r="C62" s="28" t="s">
        <v>140</v>
      </c>
      <c r="D62" s="28" t="s">
        <v>229</v>
      </c>
      <c r="E62" s="28" t="s">
        <v>262</v>
      </c>
      <c r="F62" s="28" t="s">
        <v>74</v>
      </c>
      <c r="G62" s="28">
        <v>22</v>
      </c>
      <c r="H62" s="38"/>
      <c r="I62" s="28" t="str">
        <f t="shared" si="6"/>
        <v/>
      </c>
    </row>
    <row r="63" spans="1:9" s="34" customFormat="1">
      <c r="A63" s="39" t="s">
        <v>120</v>
      </c>
      <c r="B63" s="40"/>
      <c r="C63" s="40"/>
      <c r="D63" s="40"/>
      <c r="E63" s="40"/>
      <c r="F63" s="40"/>
      <c r="G63" s="40"/>
      <c r="H63" s="41"/>
      <c r="I63" s="42">
        <f>SUM(I43:I62)</f>
        <v>0</v>
      </c>
    </row>
    <row r="64" spans="1:9" s="34" customFormat="1">
      <c r="A64" s="39" t="s">
        <v>121</v>
      </c>
      <c r="B64" s="40"/>
      <c r="C64" s="40"/>
      <c r="D64" s="40"/>
      <c r="E64" s="40"/>
      <c r="F64" s="40"/>
      <c r="G64" s="40"/>
      <c r="H64" s="41"/>
      <c r="I64" s="42">
        <f>I63*21%</f>
        <v>0</v>
      </c>
    </row>
    <row r="65" spans="1:9" s="34" customFormat="1">
      <c r="A65" s="39" t="s">
        <v>122</v>
      </c>
      <c r="B65" s="40"/>
      <c r="C65" s="40"/>
      <c r="D65" s="40"/>
      <c r="E65" s="40"/>
      <c r="F65" s="40"/>
      <c r="G65" s="40"/>
      <c r="H65" s="41"/>
      <c r="I65" s="42">
        <f>I63+I64</f>
        <v>0</v>
      </c>
    </row>
  </sheetData>
  <mergeCells count="4">
    <mergeCell ref="A63:H63"/>
    <mergeCell ref="A64:H64"/>
    <mergeCell ref="A65:H65"/>
    <mergeCell ref="A2:I2"/>
  </mergeCells>
  <phoneticPr fontId="11"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8999EFDB079964BBA29C6FB4FD6D644" ma:contentTypeVersion="3" ma:contentTypeDescription="Een nieuw document maken." ma:contentTypeScope="" ma:versionID="b2bb796760b8d965137c3e6e7ddfdd39">
  <xsd:schema xmlns:xsd="http://www.w3.org/2001/XMLSchema" xmlns:xs="http://www.w3.org/2001/XMLSchema" xmlns:p="http://schemas.microsoft.com/office/2006/metadata/properties" xmlns:ns2="d851de4d-fb02-49bd-b4e4-c72a3f3cf4cd" targetNamespace="http://schemas.microsoft.com/office/2006/metadata/properties" ma:root="true" ma:fieldsID="6e028c15d5815611b3c37abadc82c5b0" ns2:_="">
    <xsd:import namespace="d851de4d-fb02-49bd-b4e4-c72a3f3cf4c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51de4d-fb02-49bd-b4e4-c72a3f3cf4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878151-FA15-4BC7-A494-FB571233C458}">
  <ds:schemaRefs>
    <ds:schemaRef ds:uri="http://schemas.microsoft.com/sharepoint/v3/contenttype/forms"/>
  </ds:schemaRefs>
</ds:datastoreItem>
</file>

<file path=customXml/itemProps2.xml><?xml version="1.0" encoding="utf-8"?>
<ds:datastoreItem xmlns:ds="http://schemas.openxmlformats.org/officeDocument/2006/customXml" ds:itemID="{4740A351-BCED-4D44-AB34-B4579496EA9A}">
  <ds:schemaRefs>
    <ds:schemaRef ds:uri="http://purl.org/dc/dcmitype/"/>
    <ds:schemaRef ds:uri="http://purl.org/dc/elements/1.1/"/>
    <ds:schemaRef ds:uri="http://schemas.openxmlformats.org/package/2006/metadata/core-properties"/>
    <ds:schemaRef ds:uri="http://schemas.microsoft.com/office/2006/metadata/properties"/>
    <ds:schemaRef ds:uri="d851de4d-fb02-49bd-b4e4-c72a3f3cf4cd"/>
    <ds:schemaRef ds:uri="http://purl.org/dc/terms/"/>
    <ds:schemaRef ds:uri="http://schemas.microsoft.com/office/2006/documentManagement/types"/>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D806925E-5366-478E-A7D6-65FB01FA80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51de4d-fb02-49bd-b4e4-c72a3f3cf4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3</vt:i4>
      </vt:variant>
    </vt:vector>
  </HeadingPairs>
  <TitlesOfParts>
    <vt:vector size="3" baseType="lpstr">
      <vt:lpstr>Prijsuitgangspunten</vt:lpstr>
      <vt:lpstr>Perceel 2 - Steinerbos</vt:lpstr>
      <vt:lpstr>Perceel 1 - Merode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Martijn Meens | Roger</cp:lastModifiedBy>
  <dcterms:created xsi:type="dcterms:W3CDTF">2026-08-31T12:59:51Z</dcterms:created>
  <dcterms:modified xsi:type="dcterms:W3CDTF">2026-09-23T13:25:04Z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0x01010018999EFDB079964BBA29C6FB4FD6D644</vt:lpwstr>
  </property>
</Properties>
</file>