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My Documents\aanbesteding post\"/>
    </mc:Choice>
  </mc:AlternateContent>
  <xr:revisionPtr revIDLastSave="0" documentId="13_ncr:1_{28956E78-BEBA-42C1-B997-3A8357BAB558}" xr6:coauthVersionLast="47" xr6:coauthVersionMax="47" xr10:uidLastSave="{00000000-0000-0000-0000-000000000000}"/>
  <workbookProtection lockStructure="1"/>
  <bookViews>
    <workbookView xWindow="-120" yWindow="-120" windowWidth="51840" windowHeight="2112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6" i="1" l="1"/>
  <c r="I55" i="1"/>
  <c r="I54" i="1"/>
  <c r="I53" i="1"/>
  <c r="I52" i="1"/>
  <c r="I51" i="1"/>
  <c r="I48" i="1"/>
  <c r="I47" i="1"/>
  <c r="I46" i="1"/>
  <c r="I45" i="1"/>
  <c r="I44" i="1"/>
  <c r="I43" i="1"/>
  <c r="I40" i="1"/>
  <c r="I39" i="1"/>
  <c r="I38" i="1"/>
  <c r="I37" i="1"/>
  <c r="I36" i="1"/>
  <c r="I35" i="1"/>
  <c r="I34" i="1"/>
  <c r="I33" i="1"/>
  <c r="I32" i="1"/>
  <c r="I31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A11" i="1" s="1"/>
  <c r="I15" i="1"/>
  <c r="I14" i="1"/>
  <c r="I58" i="1" s="1"/>
  <c r="I59" i="1" s="1"/>
</calcChain>
</file>

<file path=xl/sharedStrings.xml><?xml version="1.0" encoding="utf-8"?>
<sst xmlns="http://schemas.openxmlformats.org/spreadsheetml/2006/main" count="399" uniqueCount="108">
  <si>
    <t>Bijlage 4 – Prijzenblad post- en pakketverzending</t>
  </si>
  <si>
    <t>Vul alleen de gele velden in. Alle bedragen zijn in euro, exclusief btw.</t>
  </si>
  <si>
    <t>Bedrijfsnaam</t>
  </si>
  <si>
    <t>KvK-nummer</t>
  </si>
  <si>
    <t>Naam tekenbevoegde</t>
  </si>
  <si>
    <t>Functie</t>
  </si>
  <si>
    <t>Datum</t>
  </si>
  <si>
    <t>Handtekening</t>
  </si>
  <si>
    <t>Vul voor iedere prijsregel een tarief in kolom G in. Kolom H bevat het vaste beoordelingsvolume voor vier jaar.</t>
  </si>
  <si>
    <t>De bedragen in kolom I, het totaal en de prijsscore worden automatisch berekend. Deze velden kunt u niet wijzigen.</t>
  </si>
  <si>
    <t>Briefpost binnenland</t>
  </si>
  <si>
    <t>Nr.</t>
  </si>
  <si>
    <t>Product / dienst</t>
  </si>
  <si>
    <t>Specificatie</t>
  </si>
  <si>
    <t>Gewicht / frequentie</t>
  </si>
  <si>
    <t>Servicekader</t>
  </si>
  <si>
    <t>Tarief per</t>
  </si>
  <si>
    <t>Uw tarief excl. btw</t>
  </si>
  <si>
    <t>Vast aantal (4 jaar)</t>
  </si>
  <si>
    <t>Totaal excl. btw</t>
  </si>
  <si>
    <t>Reguliere partijenpost klein</t>
  </si>
  <si>
    <t>Maximaal C5</t>
  </si>
  <si>
    <t>0–20 g</t>
  </si>
  <si>
    <t>24 uur</t>
  </si>
  <si>
    <t>1 poststuk</t>
  </si>
  <si>
    <t>&gt;20–50 g</t>
  </si>
  <si>
    <t>Gemengde brievenbuspost</t>
  </si>
  <si>
    <t>Klein en groot gemengd</t>
  </si>
  <si>
    <t>48–72 uur</t>
  </si>
  <si>
    <t>&gt;50–100 g</t>
  </si>
  <si>
    <t>&gt;100–350 g</t>
  </si>
  <si>
    <t>&gt;350–2.000 g</t>
  </si>
  <si>
    <t>Partijenpost speciaal</t>
  </si>
  <si>
    <t>Alle verpakkingen; max. brievenbusformaat</t>
  </si>
  <si>
    <t>0–50 g</t>
  </si>
  <si>
    <t>Aangetekende briefpost</t>
  </si>
  <si>
    <t>Binnenland; handtekening retour</t>
  </si>
  <si>
    <t>0–2.000 g</t>
  </si>
  <si>
    <t>1 zending</t>
  </si>
  <si>
    <t>Antwoordnummerpost</t>
  </si>
  <si>
    <t>Binnenland</t>
  </si>
  <si>
    <t>Conform dienstverlening</t>
  </si>
  <si>
    <t>&gt;20–40 g</t>
  </si>
  <si>
    <t>Losse brievenbuspost</t>
  </si>
  <si>
    <t>Brieven en brievenbuspakjes zonder Track &amp; Trace</t>
  </si>
  <si>
    <t>24–48 uur</t>
  </si>
  <si>
    <t>Pakketten en buitenland</t>
  </si>
  <si>
    <t>Brievenbuspakje</t>
  </si>
  <si>
    <t>Binnenland; met Track &amp; Trace</t>
  </si>
  <si>
    <t>0–2 kg</t>
  </si>
  <si>
    <t>Standaard pakketpost</t>
  </si>
  <si>
    <t>0–10 kg</t>
  </si>
  <si>
    <t>1 pakket</t>
  </si>
  <si>
    <t>&gt;10–23 kg</t>
  </si>
  <si>
    <t>Aangetekend pakket</t>
  </si>
  <si>
    <t>Internationale briefpost Priority</t>
  </si>
  <si>
    <t>Europa (zone 1 en 2)</t>
  </si>
  <si>
    <t>72–168 uur</t>
  </si>
  <si>
    <t>Wereld buiten Europa</t>
  </si>
  <si>
    <t>Aangetekende briefpost internationaal</t>
  </si>
  <si>
    <t>Europa</t>
  </si>
  <si>
    <t>Verkiezingspost en mailings</t>
  </si>
  <si>
    <t>Stempassen</t>
  </si>
  <si>
    <t>Geadresseerd, maximaal C5</t>
  </si>
  <si>
    <t>Vastgestelde datum</t>
  </si>
  <si>
    <t>Kandidatenlijsten</t>
  </si>
  <si>
    <t>Huis-aan-huisbezorging</t>
  </si>
  <si>
    <t>Binnen 48 uur</t>
  </si>
  <si>
    <t>Nalevering stempassen</t>
  </si>
  <si>
    <t>Individuele spoednalevering</t>
  </si>
  <si>
    <t>Binnen 24 uur</t>
  </si>
  <si>
    <t>Bewonersbrieven / mailings</t>
  </si>
  <si>
    <t>Homogeen drukwerk C5</t>
  </si>
  <si>
    <t>72 uur</t>
  </si>
  <si>
    <t>Homogeen drukwerk C4</t>
  </si>
  <si>
    <t>Aanvullende dienstverlening</t>
  </si>
  <si>
    <t>Haal- en brengservice regulier</t>
  </si>
  <si>
    <t>Hoofdlocatie; 1 ophaalrit óf 1 brengrit</t>
  </si>
  <si>
    <t>Op werkdagen</t>
  </si>
  <si>
    <t>Vaste tijdvensters</t>
  </si>
  <si>
    <t>1 enkele rit</t>
  </si>
  <si>
    <t>Incidentele extra haalrit</t>
  </si>
  <si>
    <t>Op afroep binnen regio</t>
  </si>
  <si>
    <t>Incidenteel</t>
  </si>
  <si>
    <t>Tijdvenster 2 uur</t>
  </si>
  <si>
    <t>Fysieke retourpostafhandeling</t>
  </si>
  <si>
    <t>Verzamelen en retourleveren incl. reden</t>
  </si>
  <si>
    <t>Doorlopend</t>
  </si>
  <si>
    <t>Digitale retourverwerking</t>
  </si>
  <si>
    <t>Registratie en digitaal terugmelden</t>
  </si>
  <si>
    <t>Klantportaal en beheer</t>
  </si>
  <si>
    <t>Track &amp; Trace en rapportages</t>
  </si>
  <si>
    <t>Gehele looptijd</t>
  </si>
  <si>
    <t>1 maand</t>
  </si>
  <si>
    <t>Verpakkings- en transportmiddelen</t>
  </si>
  <si>
    <t>Bruikleen postzakken, kratten en containers</t>
  </si>
  <si>
    <t>1 jaar</t>
  </si>
  <si>
    <t>Totale fictieve inschrijfprijs (excl. btw)</t>
  </si>
  <si>
    <t>Prijsscore (maximaal 30 punten)</t>
  </si>
  <si>
    <t>Prijs bij maximale score</t>
  </si>
  <si>
    <t>Prijs bij nul punten</t>
  </si>
  <si>
    <t>Maximaal aantal prijspunten</t>
  </si>
  <si>
    <t>Alle tariefvelden zijn verplicht. Vul reële, positieve tarieven in. Negatieve en symbolische prijzen zijn niet toegestaan.</t>
  </si>
  <si>
    <t>Vermeld één tarief per prijsregel, onafhankelijk van partijgrootte. Een enkele rit is één ophaalrit óf één brengrit.</t>
  </si>
  <si>
    <t>De aantallen zijn uitsluitend bedoeld voor de prijsvergelijking over vier jaar (2027–2030). Hieraan kunnen geen afnamerechten of garanties worden ontleend.</t>
  </si>
  <si>
    <t>Per regel: tarief × vast aantal. Het totaal gebruikt de ongeronde regelbedragen. De prijsscore wordt afgerond op twee decimalen.</t>
  </si>
  <si>
    <t>Prijsscore: 30 punten bij € 537.600 of lager; 0 punten bij € 672.000 of hoger. Daartussen: 30 × (€ 672.000 − inschrijfprijs) / € 134.400.</t>
  </si>
  <si>
    <t>Eenzelfde zending wordt bij uitvoering niet dubbel als reguliere post en als verkiezingspost/mailing gefactureerd. Ongeoorloofde verschuiving van kosten tussen regels is niet toegestaan.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</si>
</sst>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\€\ #,##0.0000"/>
    <numFmt numFmtId="166" formatCode="\€\ #,##0.00"/>
  </numFmts>
  <fonts count="6">
    <font>
      <sz val="11"/>
      <name val="Carlito"/>
    </font>
    <font>
      <sz val="11"/>
      <name val="Calibri"/>
    </font>
    <font>
      <b/>
      <sz val="16"/>
      <name val="Calibri"/>
    </font>
    <font>
      <b/>
      <sz val="11"/>
      <name val="Calibri"/>
    </font>
    <font>
      <b/>
      <sz val="11"/>
      <color rgb="FFFFFFFF"/>
      <name val="Calibri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01689B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1" applyFont="1" applyAlignment="1">
      <alignment vertical="center"/>
    </xf>
    <xf numFmtId="0" fontId="4" fillId="4" borderId="0" xfId="1" applyFont="1" applyFill="1" applyAlignment="1">
      <alignment vertical="center" wrapText="1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3" fontId="1" fillId="5" borderId="0" xfId="1" applyNumberFormat="1" applyFont="1" applyFill="1" applyAlignment="1">
      <alignment vertical="center" wrapText="1"/>
    </xf>
    <xf numFmtId="166" fontId="1" fillId="5" borderId="0" xfId="1" applyNumberFormat="1" applyFont="1" applyFill="1" applyAlignment="1">
      <alignment vertical="center" wrapText="1"/>
    </xf>
    <xf numFmtId="166" fontId="1" fillId="0" borderId="0" xfId="1" applyNumberFormat="1" applyFont="1" applyAlignment="1">
      <alignment vertical="center"/>
    </xf>
    <xf numFmtId="166" fontId="3" fillId="3" borderId="0" xfId="1" applyNumberFormat="1" applyFont="1" applyFill="1" applyAlignment="1">
      <alignment vertical="center"/>
    </xf>
    <xf numFmtId="2" fontId="3" fillId="3" borderId="0" xfId="1" applyNumberFormat="1" applyFont="1" applyFill="1" applyAlignment="1">
      <alignment vertical="center"/>
    </xf>
    <xf numFmtId="165" fontId="1" fillId="2" borderId="0" xfId="1" applyNumberFormat="1" applyFont="1" applyFill="1" applyAlignment="1" applyProtection="1">
      <alignment vertical="center" wrapText="1"/>
      <protection locked="0"/>
    </xf>
    <xf numFmtId="0" fontId="1" fillId="0" borderId="0" xfId="1" applyFont="1" applyAlignment="1">
      <alignment vertical="center" wrapText="1"/>
    </xf>
    <xf numFmtId="0" fontId="1" fillId="0" borderId="0" xfId="1" applyFont="1" applyAlignment="1">
      <alignment vertical="center"/>
    </xf>
    <xf numFmtId="0" fontId="3" fillId="3" borderId="0" xfId="1" applyFont="1" applyFill="1" applyAlignment="1">
      <alignment vertical="center"/>
    </xf>
    <xf numFmtId="0" fontId="1" fillId="2" borderId="0" xfId="1" applyFont="1" applyFill="1" applyAlignment="1" applyProtection="1">
      <alignment vertical="center"/>
      <protection locked="0"/>
    </xf>
    <xf numFmtId="164" fontId="1" fillId="2" borderId="0" xfId="1" applyNumberFormat="1" applyFont="1" applyFill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49" fontId="1" fillId="2" borderId="0" xfId="1" applyNumberFormat="1" applyFont="1" applyFill="1" applyAlignment="1" applyProtection="1">
      <alignment vertical="center"/>
      <protection locked="0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1689B"/>
  </sheetPr>
  <dimension ref="A1:I72"/>
  <sheetViews>
    <sheetView showGridLines="0" tabSelected="1" workbookViewId="0">
      <pane ySplit="13" topLeftCell="A14" activePane="bottomLeft" state="frozen"/>
      <selection pane="bottomLeft" activeCell="C5" sqref="C5:E5"/>
    </sheetView>
  </sheetViews>
  <sheetFormatPr defaultRowHeight="14.25"/>
  <cols>
    <col min="1" max="1" width="6" customWidth="1"/>
    <col min="2" max="2" width="33" customWidth="1"/>
    <col min="3" max="3" width="37" customWidth="1"/>
    <col min="4" max="4" width="20" customWidth="1"/>
    <col min="5" max="5" width="23" customWidth="1"/>
    <col min="6" max="6" width="16" customWidth="1"/>
    <col min="7" max="8" width="20" customWidth="1"/>
    <col min="9" max="9" width="23" customWidth="1"/>
  </cols>
  <sheetData>
    <row r="1" spans="1:9" ht="15">
      <c r="A1" s="1"/>
      <c r="B1" s="1"/>
      <c r="C1" s="1"/>
      <c r="D1" s="1"/>
      <c r="E1" s="1"/>
      <c r="F1" s="1"/>
      <c r="G1" s="1"/>
      <c r="H1" s="1"/>
      <c r="I1" s="1"/>
    </row>
    <row r="2" spans="1:9" ht="30" customHeight="1">
      <c r="A2" s="16" t="s">
        <v>0</v>
      </c>
      <c r="B2" s="12" t="s">
        <v>0</v>
      </c>
      <c r="C2" s="12" t="s">
        <v>0</v>
      </c>
      <c r="D2" s="12" t="s">
        <v>0</v>
      </c>
      <c r="E2" s="12" t="s">
        <v>0</v>
      </c>
      <c r="F2" s="12" t="s">
        <v>0</v>
      </c>
      <c r="G2" s="12" t="s">
        <v>0</v>
      </c>
      <c r="H2" s="12" t="s">
        <v>0</v>
      </c>
      <c r="I2" s="12" t="s">
        <v>0</v>
      </c>
    </row>
    <row r="3" spans="1:9" ht="15">
      <c r="A3" s="12" t="s">
        <v>1</v>
      </c>
      <c r="B3" s="12" t="s">
        <v>1</v>
      </c>
      <c r="C3" s="12" t="s">
        <v>1</v>
      </c>
      <c r="D3" s="12" t="s">
        <v>1</v>
      </c>
      <c r="E3" s="12" t="s">
        <v>1</v>
      </c>
      <c r="F3" s="12" t="s">
        <v>1</v>
      </c>
      <c r="G3" s="12" t="s">
        <v>1</v>
      </c>
      <c r="H3" s="12" t="s">
        <v>1</v>
      </c>
      <c r="I3" s="12" t="s">
        <v>1</v>
      </c>
    </row>
    <row r="4" spans="1:9" ht="15">
      <c r="A4" s="1"/>
      <c r="B4" s="1"/>
      <c r="C4" s="1"/>
      <c r="D4" s="1"/>
      <c r="E4" s="1"/>
      <c r="F4" s="1"/>
      <c r="G4" s="1"/>
      <c r="H4" s="1"/>
      <c r="I4" s="1"/>
    </row>
    <row r="5" spans="1:9" ht="27" customHeight="1">
      <c r="A5" s="12" t="s">
        <v>2</v>
      </c>
      <c r="B5" s="12" t="s">
        <v>2</v>
      </c>
      <c r="C5" s="14"/>
      <c r="D5" s="14"/>
      <c r="E5" s="14"/>
      <c r="F5" s="12" t="s">
        <v>3</v>
      </c>
      <c r="G5" s="12" t="s">
        <v>3</v>
      </c>
      <c r="H5" s="17"/>
      <c r="I5" s="14"/>
    </row>
    <row r="6" spans="1:9" ht="27" customHeight="1">
      <c r="A6" s="12" t="s">
        <v>4</v>
      </c>
      <c r="B6" s="12" t="s">
        <v>4</v>
      </c>
      <c r="C6" s="14"/>
      <c r="D6" s="14"/>
      <c r="E6" s="14"/>
      <c r="F6" s="12" t="s">
        <v>5</v>
      </c>
      <c r="G6" s="12" t="s">
        <v>5</v>
      </c>
      <c r="H6" s="14"/>
      <c r="I6" s="14"/>
    </row>
    <row r="7" spans="1:9" ht="27" customHeight="1">
      <c r="A7" s="12" t="s">
        <v>6</v>
      </c>
      <c r="B7" s="12" t="s">
        <v>6</v>
      </c>
      <c r="C7" s="15"/>
      <c r="D7" s="14"/>
      <c r="E7" s="14"/>
      <c r="F7" s="12" t="s">
        <v>7</v>
      </c>
      <c r="G7" s="12" t="s">
        <v>7</v>
      </c>
      <c r="H7" s="14"/>
      <c r="I7" s="14"/>
    </row>
    <row r="8" spans="1:9" ht="15">
      <c r="A8" s="1"/>
      <c r="B8" s="1"/>
      <c r="C8" s="1"/>
      <c r="D8" s="1"/>
      <c r="E8" s="1"/>
      <c r="F8" s="1"/>
      <c r="G8" s="1"/>
      <c r="H8" s="1"/>
      <c r="I8" s="1"/>
    </row>
    <row r="9" spans="1:9" ht="15">
      <c r="A9" s="12" t="s">
        <v>8</v>
      </c>
      <c r="B9" s="12" t="s">
        <v>8</v>
      </c>
      <c r="C9" s="12" t="s">
        <v>8</v>
      </c>
      <c r="D9" s="12" t="s">
        <v>8</v>
      </c>
      <c r="E9" s="12" t="s">
        <v>8</v>
      </c>
      <c r="F9" s="12" t="s">
        <v>8</v>
      </c>
      <c r="G9" s="12" t="s">
        <v>8</v>
      </c>
      <c r="H9" s="12" t="s">
        <v>8</v>
      </c>
      <c r="I9" s="12" t="s">
        <v>8</v>
      </c>
    </row>
    <row r="10" spans="1:9" ht="15">
      <c r="A10" s="12" t="s">
        <v>9</v>
      </c>
      <c r="B10" s="12" t="s">
        <v>9</v>
      </c>
      <c r="C10" s="12" t="s">
        <v>9</v>
      </c>
      <c r="D10" s="12" t="s">
        <v>9</v>
      </c>
      <c r="E10" s="12" t="s">
        <v>9</v>
      </c>
      <c r="F10" s="12" t="s">
        <v>9</v>
      </c>
      <c r="G10" s="12" t="s">
        <v>9</v>
      </c>
      <c r="H10" s="12" t="s">
        <v>9</v>
      </c>
      <c r="I10" s="12" t="s">
        <v>9</v>
      </c>
    </row>
    <row r="11" spans="1:9" ht="15">
      <c r="A11" s="12" t="str">
        <f>IF(COUNT(I14,I15,I16,I17,I18,I19,I20,I21,I22,I23,I24,I25,I26,I27,I28,I31,I32,I33,I34,I35,I36,I37,I38,I39,I40,I43,I44,I45,I46,I47,I48,I51,I52,I53,I54,I55,I56)=37,"Alle tarieven zijn ingevuld.","Nog in te vullen tarieven: "&amp;(37-COUNT(I14,I15,I16,I17,I18,I19,I20,I21,I22,I23,I24,I25,I26,I27,I28,I31,I32,I33,I34,I35,I36,I37,I38,I39,I40,I43,I44,I45,I46,I47,I48,I51,I52,I53,I54,I55,I56)))</f>
        <v>Nog in te vullen tarieven: 37</v>
      </c>
      <c r="B11" s="12"/>
      <c r="C11" s="12"/>
      <c r="D11" s="12"/>
      <c r="E11" s="12"/>
      <c r="F11" s="12"/>
      <c r="G11" s="12"/>
      <c r="H11" s="12"/>
      <c r="I11" s="12"/>
    </row>
    <row r="12" spans="1:9" ht="24.95" customHeight="1">
      <c r="A12" s="13" t="s">
        <v>10</v>
      </c>
      <c r="B12" s="13" t="s">
        <v>10</v>
      </c>
      <c r="C12" s="13" t="s">
        <v>10</v>
      </c>
      <c r="D12" s="13" t="s">
        <v>10</v>
      </c>
      <c r="E12" s="13" t="s">
        <v>10</v>
      </c>
      <c r="F12" s="13" t="s">
        <v>10</v>
      </c>
      <c r="G12" s="13" t="s">
        <v>10</v>
      </c>
      <c r="H12" s="13" t="s">
        <v>10</v>
      </c>
      <c r="I12" s="13" t="s">
        <v>10</v>
      </c>
    </row>
    <row r="13" spans="1:9" ht="38.1" customHeight="1">
      <c r="A13" s="2" t="s">
        <v>11</v>
      </c>
      <c r="B13" s="2" t="s">
        <v>12</v>
      </c>
      <c r="C13" s="2" t="s">
        <v>13</v>
      </c>
      <c r="D13" s="2" t="s">
        <v>14</v>
      </c>
      <c r="E13" s="2" t="s">
        <v>15</v>
      </c>
      <c r="F13" s="2" t="s">
        <v>16</v>
      </c>
      <c r="G13" s="2" t="s">
        <v>17</v>
      </c>
      <c r="H13" s="2" t="s">
        <v>18</v>
      </c>
      <c r="I13" s="2" t="s">
        <v>19</v>
      </c>
    </row>
    <row r="14" spans="1:9" ht="38.1" customHeight="1">
      <c r="A14" s="4">
        <v>1</v>
      </c>
      <c r="B14" s="3" t="s">
        <v>20</v>
      </c>
      <c r="C14" s="3" t="s">
        <v>21</v>
      </c>
      <c r="D14" s="3" t="s">
        <v>22</v>
      </c>
      <c r="E14" s="3" t="s">
        <v>23</v>
      </c>
      <c r="F14" s="3" t="s">
        <v>24</v>
      </c>
      <c r="G14" s="10"/>
      <c r="H14" s="5">
        <v>42000</v>
      </c>
      <c r="I14" s="6" t="str">
        <f t="shared" ref="I14:I28" si="0">IF(ISNUMBER(G14),IF(G14&gt;0,G14*H14,""),"")</f>
        <v/>
      </c>
    </row>
    <row r="15" spans="1:9" ht="38.1" customHeight="1">
      <c r="A15" s="4">
        <v>2</v>
      </c>
      <c r="B15" s="3" t="s">
        <v>20</v>
      </c>
      <c r="C15" s="3" t="s">
        <v>21</v>
      </c>
      <c r="D15" s="3" t="s">
        <v>25</v>
      </c>
      <c r="E15" s="3" t="s">
        <v>23</v>
      </c>
      <c r="F15" s="3" t="s">
        <v>24</v>
      </c>
      <c r="G15" s="10"/>
      <c r="H15" s="5">
        <v>113520</v>
      </c>
      <c r="I15" s="6" t="str">
        <f t="shared" si="0"/>
        <v/>
      </c>
    </row>
    <row r="16" spans="1:9" ht="38.1" customHeight="1">
      <c r="A16" s="4">
        <v>3</v>
      </c>
      <c r="B16" s="3" t="s">
        <v>26</v>
      </c>
      <c r="C16" s="3" t="s">
        <v>27</v>
      </c>
      <c r="D16" s="3" t="s">
        <v>22</v>
      </c>
      <c r="E16" s="3" t="s">
        <v>28</v>
      </c>
      <c r="F16" s="3" t="s">
        <v>24</v>
      </c>
      <c r="G16" s="10"/>
      <c r="H16" s="5">
        <v>163200</v>
      </c>
      <c r="I16" s="6" t="str">
        <f t="shared" si="0"/>
        <v/>
      </c>
    </row>
    <row r="17" spans="1:9" ht="38.1" customHeight="1">
      <c r="A17" s="4">
        <v>4</v>
      </c>
      <c r="B17" s="3" t="s">
        <v>26</v>
      </c>
      <c r="C17" s="3" t="s">
        <v>27</v>
      </c>
      <c r="D17" s="3" t="s">
        <v>25</v>
      </c>
      <c r="E17" s="3" t="s">
        <v>28</v>
      </c>
      <c r="F17" s="3" t="s">
        <v>24</v>
      </c>
      <c r="G17" s="10"/>
      <c r="H17" s="5">
        <v>168480</v>
      </c>
      <c r="I17" s="6" t="str">
        <f t="shared" si="0"/>
        <v/>
      </c>
    </row>
    <row r="18" spans="1:9" ht="38.1" customHeight="1">
      <c r="A18" s="4">
        <v>5</v>
      </c>
      <c r="B18" s="3" t="s">
        <v>26</v>
      </c>
      <c r="C18" s="3" t="s">
        <v>27</v>
      </c>
      <c r="D18" s="3" t="s">
        <v>29</v>
      </c>
      <c r="E18" s="3" t="s">
        <v>28</v>
      </c>
      <c r="F18" s="3" t="s">
        <v>24</v>
      </c>
      <c r="G18" s="10"/>
      <c r="H18" s="5">
        <v>6480</v>
      </c>
      <c r="I18" s="6" t="str">
        <f t="shared" si="0"/>
        <v/>
      </c>
    </row>
    <row r="19" spans="1:9" ht="38.1" customHeight="1">
      <c r="A19" s="4">
        <v>6</v>
      </c>
      <c r="B19" s="3" t="s">
        <v>26</v>
      </c>
      <c r="C19" s="3" t="s">
        <v>27</v>
      </c>
      <c r="D19" s="3" t="s">
        <v>30</v>
      </c>
      <c r="E19" s="3" t="s">
        <v>28</v>
      </c>
      <c r="F19" s="3" t="s">
        <v>24</v>
      </c>
      <c r="G19" s="10"/>
      <c r="H19" s="5">
        <v>12960</v>
      </c>
      <c r="I19" s="6" t="str">
        <f t="shared" si="0"/>
        <v/>
      </c>
    </row>
    <row r="20" spans="1:9" ht="38.1" customHeight="1">
      <c r="A20" s="4">
        <v>7</v>
      </c>
      <c r="B20" s="3" t="s">
        <v>26</v>
      </c>
      <c r="C20" s="3" t="s">
        <v>27</v>
      </c>
      <c r="D20" s="3" t="s">
        <v>31</v>
      </c>
      <c r="E20" s="3" t="s">
        <v>28</v>
      </c>
      <c r="F20" s="3" t="s">
        <v>24</v>
      </c>
      <c r="G20" s="10"/>
      <c r="H20" s="5">
        <v>12720</v>
      </c>
      <c r="I20" s="6" t="str">
        <f t="shared" si="0"/>
        <v/>
      </c>
    </row>
    <row r="21" spans="1:9" ht="38.1" customHeight="1">
      <c r="A21" s="4">
        <v>8</v>
      </c>
      <c r="B21" s="3" t="s">
        <v>32</v>
      </c>
      <c r="C21" s="3" t="s">
        <v>33</v>
      </c>
      <c r="D21" s="3" t="s">
        <v>34</v>
      </c>
      <c r="E21" s="3" t="s">
        <v>23</v>
      </c>
      <c r="F21" s="3" t="s">
        <v>24</v>
      </c>
      <c r="G21" s="10"/>
      <c r="H21" s="5">
        <v>53280</v>
      </c>
      <c r="I21" s="6" t="str">
        <f t="shared" si="0"/>
        <v/>
      </c>
    </row>
    <row r="22" spans="1:9" ht="38.1" customHeight="1">
      <c r="A22" s="4">
        <v>9</v>
      </c>
      <c r="B22" s="3" t="s">
        <v>32</v>
      </c>
      <c r="C22" s="3" t="s">
        <v>33</v>
      </c>
      <c r="D22" s="3" t="s">
        <v>29</v>
      </c>
      <c r="E22" s="3" t="s">
        <v>23</v>
      </c>
      <c r="F22" s="3" t="s">
        <v>24</v>
      </c>
      <c r="G22" s="10"/>
      <c r="H22" s="5">
        <v>13200</v>
      </c>
      <c r="I22" s="6" t="str">
        <f t="shared" si="0"/>
        <v/>
      </c>
    </row>
    <row r="23" spans="1:9" ht="38.1" customHeight="1">
      <c r="A23" s="4">
        <v>10</v>
      </c>
      <c r="B23" s="3" t="s">
        <v>32</v>
      </c>
      <c r="C23" s="3" t="s">
        <v>33</v>
      </c>
      <c r="D23" s="3" t="s">
        <v>30</v>
      </c>
      <c r="E23" s="3" t="s">
        <v>23</v>
      </c>
      <c r="F23" s="3" t="s">
        <v>24</v>
      </c>
      <c r="G23" s="10"/>
      <c r="H23" s="5">
        <v>2400</v>
      </c>
      <c r="I23" s="6" t="str">
        <f t="shared" si="0"/>
        <v/>
      </c>
    </row>
    <row r="24" spans="1:9" ht="38.1" customHeight="1">
      <c r="A24" s="4">
        <v>11</v>
      </c>
      <c r="B24" s="3" t="s">
        <v>32</v>
      </c>
      <c r="C24" s="3" t="s">
        <v>33</v>
      </c>
      <c r="D24" s="3" t="s">
        <v>31</v>
      </c>
      <c r="E24" s="3" t="s">
        <v>23</v>
      </c>
      <c r="F24" s="3" t="s">
        <v>24</v>
      </c>
      <c r="G24" s="10"/>
      <c r="H24" s="5">
        <v>3600</v>
      </c>
      <c r="I24" s="6" t="str">
        <f t="shared" si="0"/>
        <v/>
      </c>
    </row>
    <row r="25" spans="1:9" ht="38.1" customHeight="1">
      <c r="A25" s="4">
        <v>12</v>
      </c>
      <c r="B25" s="3" t="s">
        <v>35</v>
      </c>
      <c r="C25" s="3" t="s">
        <v>36</v>
      </c>
      <c r="D25" s="3" t="s">
        <v>37</v>
      </c>
      <c r="E25" s="3" t="s">
        <v>23</v>
      </c>
      <c r="F25" s="3" t="s">
        <v>38</v>
      </c>
      <c r="G25" s="10"/>
      <c r="H25" s="5">
        <v>4800</v>
      </c>
      <c r="I25" s="6" t="str">
        <f t="shared" si="0"/>
        <v/>
      </c>
    </row>
    <row r="26" spans="1:9" ht="38.1" customHeight="1">
      <c r="A26" s="4">
        <v>13</v>
      </c>
      <c r="B26" s="3" t="s">
        <v>39</v>
      </c>
      <c r="C26" s="3" t="s">
        <v>40</v>
      </c>
      <c r="D26" s="3" t="s">
        <v>22</v>
      </c>
      <c r="E26" s="3" t="s">
        <v>41</v>
      </c>
      <c r="F26" s="3" t="s">
        <v>24</v>
      </c>
      <c r="G26" s="10"/>
      <c r="H26" s="5">
        <v>14400</v>
      </c>
      <c r="I26" s="6" t="str">
        <f t="shared" si="0"/>
        <v/>
      </c>
    </row>
    <row r="27" spans="1:9" ht="38.1" customHeight="1">
      <c r="A27" s="4">
        <v>14</v>
      </c>
      <c r="B27" s="3" t="s">
        <v>39</v>
      </c>
      <c r="C27" s="3" t="s">
        <v>40</v>
      </c>
      <c r="D27" s="3" t="s">
        <v>42</v>
      </c>
      <c r="E27" s="3" t="s">
        <v>41</v>
      </c>
      <c r="F27" s="3" t="s">
        <v>24</v>
      </c>
      <c r="G27" s="10"/>
      <c r="H27" s="5">
        <v>4800</v>
      </c>
      <c r="I27" s="6" t="str">
        <f t="shared" si="0"/>
        <v/>
      </c>
    </row>
    <row r="28" spans="1:9" ht="38.1" customHeight="1">
      <c r="A28" s="4">
        <v>15</v>
      </c>
      <c r="B28" s="3" t="s">
        <v>43</v>
      </c>
      <c r="C28" s="3" t="s">
        <v>44</v>
      </c>
      <c r="D28" s="3" t="s">
        <v>37</v>
      </c>
      <c r="E28" s="3" t="s">
        <v>45</v>
      </c>
      <c r="F28" s="3" t="s">
        <v>38</v>
      </c>
      <c r="G28" s="10"/>
      <c r="H28" s="5">
        <v>240</v>
      </c>
      <c r="I28" s="6" t="str">
        <f t="shared" si="0"/>
        <v/>
      </c>
    </row>
    <row r="29" spans="1:9" ht="24.95" customHeight="1">
      <c r="A29" s="13" t="s">
        <v>46</v>
      </c>
      <c r="B29" s="13" t="s">
        <v>46</v>
      </c>
      <c r="C29" s="13" t="s">
        <v>46</v>
      </c>
      <c r="D29" s="13" t="s">
        <v>46</v>
      </c>
      <c r="E29" s="13" t="s">
        <v>46</v>
      </c>
      <c r="F29" s="13" t="s">
        <v>46</v>
      </c>
      <c r="G29" s="13" t="s">
        <v>46</v>
      </c>
      <c r="H29" s="13" t="s">
        <v>46</v>
      </c>
      <c r="I29" s="13" t="s">
        <v>46</v>
      </c>
    </row>
    <row r="30" spans="1:9" ht="38.1" customHeight="1">
      <c r="A30" s="2" t="s">
        <v>11</v>
      </c>
      <c r="B30" s="2" t="s">
        <v>12</v>
      </c>
      <c r="C30" s="2" t="s">
        <v>13</v>
      </c>
      <c r="D30" s="2" t="s">
        <v>14</v>
      </c>
      <c r="E30" s="2" t="s">
        <v>15</v>
      </c>
      <c r="F30" s="2" t="s">
        <v>16</v>
      </c>
      <c r="G30" s="2" t="s">
        <v>17</v>
      </c>
      <c r="H30" s="2" t="s">
        <v>18</v>
      </c>
      <c r="I30" s="2" t="s">
        <v>19</v>
      </c>
    </row>
    <row r="31" spans="1:9" ht="38.1" customHeight="1">
      <c r="A31" s="4">
        <v>16</v>
      </c>
      <c r="B31" s="3" t="s">
        <v>47</v>
      </c>
      <c r="C31" s="3" t="s">
        <v>48</v>
      </c>
      <c r="D31" s="3" t="s">
        <v>49</v>
      </c>
      <c r="E31" s="3" t="s">
        <v>45</v>
      </c>
      <c r="F31" s="3" t="s">
        <v>38</v>
      </c>
      <c r="G31" s="10"/>
      <c r="H31" s="5">
        <v>400</v>
      </c>
      <c r="I31" s="6" t="str">
        <f t="shared" ref="I31:I40" si="1">IF(ISNUMBER(G31),IF(G31&gt;0,G31*H31,""),"")</f>
        <v/>
      </c>
    </row>
    <row r="32" spans="1:9" ht="38.1" customHeight="1">
      <c r="A32" s="4">
        <v>17</v>
      </c>
      <c r="B32" s="3" t="s">
        <v>50</v>
      </c>
      <c r="C32" s="3" t="s">
        <v>40</v>
      </c>
      <c r="D32" s="3" t="s">
        <v>51</v>
      </c>
      <c r="E32" s="3" t="s">
        <v>45</v>
      </c>
      <c r="F32" s="3" t="s">
        <v>52</v>
      </c>
      <c r="G32" s="10"/>
      <c r="H32" s="5">
        <v>216</v>
      </c>
      <c r="I32" s="6" t="str">
        <f t="shared" si="1"/>
        <v/>
      </c>
    </row>
    <row r="33" spans="1:9" ht="38.1" customHeight="1">
      <c r="A33" s="4">
        <v>18</v>
      </c>
      <c r="B33" s="3" t="s">
        <v>50</v>
      </c>
      <c r="C33" s="3" t="s">
        <v>40</v>
      </c>
      <c r="D33" s="3" t="s">
        <v>53</v>
      </c>
      <c r="E33" s="3" t="s">
        <v>45</v>
      </c>
      <c r="F33" s="3" t="s">
        <v>52</v>
      </c>
      <c r="G33" s="10"/>
      <c r="H33" s="5">
        <v>24</v>
      </c>
      <c r="I33" s="6" t="str">
        <f t="shared" si="1"/>
        <v/>
      </c>
    </row>
    <row r="34" spans="1:9" ht="38.1" customHeight="1">
      <c r="A34" s="4">
        <v>19</v>
      </c>
      <c r="B34" s="3" t="s">
        <v>54</v>
      </c>
      <c r="C34" s="3" t="s">
        <v>36</v>
      </c>
      <c r="D34" s="3" t="s">
        <v>51</v>
      </c>
      <c r="E34" s="3" t="s">
        <v>45</v>
      </c>
      <c r="F34" s="3" t="s">
        <v>52</v>
      </c>
      <c r="G34" s="10"/>
      <c r="H34" s="5">
        <v>80</v>
      </c>
      <c r="I34" s="6" t="str">
        <f t="shared" si="1"/>
        <v/>
      </c>
    </row>
    <row r="35" spans="1:9" ht="38.1" customHeight="1">
      <c r="A35" s="4">
        <v>20</v>
      </c>
      <c r="B35" s="3" t="s">
        <v>55</v>
      </c>
      <c r="C35" s="3" t="s">
        <v>56</v>
      </c>
      <c r="D35" s="3" t="s">
        <v>22</v>
      </c>
      <c r="E35" s="3" t="s">
        <v>57</v>
      </c>
      <c r="F35" s="3" t="s">
        <v>38</v>
      </c>
      <c r="G35" s="10"/>
      <c r="H35" s="5">
        <v>400</v>
      </c>
      <c r="I35" s="6" t="str">
        <f t="shared" si="1"/>
        <v/>
      </c>
    </row>
    <row r="36" spans="1:9" ht="38.1" customHeight="1">
      <c r="A36" s="4">
        <v>21</v>
      </c>
      <c r="B36" s="3" t="s">
        <v>55</v>
      </c>
      <c r="C36" s="3" t="s">
        <v>56</v>
      </c>
      <c r="D36" s="3" t="s">
        <v>25</v>
      </c>
      <c r="E36" s="3" t="s">
        <v>57</v>
      </c>
      <c r="F36" s="3" t="s">
        <v>38</v>
      </c>
      <c r="G36" s="10"/>
      <c r="H36" s="5">
        <v>200</v>
      </c>
      <c r="I36" s="6" t="str">
        <f t="shared" si="1"/>
        <v/>
      </c>
    </row>
    <row r="37" spans="1:9" ht="38.1" customHeight="1">
      <c r="A37" s="4">
        <v>22</v>
      </c>
      <c r="B37" s="3" t="s">
        <v>55</v>
      </c>
      <c r="C37" s="3" t="s">
        <v>58</v>
      </c>
      <c r="D37" s="3" t="s">
        <v>22</v>
      </c>
      <c r="E37" s="3" t="s">
        <v>57</v>
      </c>
      <c r="F37" s="3" t="s">
        <v>38</v>
      </c>
      <c r="G37" s="10"/>
      <c r="H37" s="5">
        <v>200</v>
      </c>
      <c r="I37" s="6" t="str">
        <f t="shared" si="1"/>
        <v/>
      </c>
    </row>
    <row r="38" spans="1:9" ht="38.1" customHeight="1">
      <c r="A38" s="4">
        <v>23</v>
      </c>
      <c r="B38" s="3" t="s">
        <v>55</v>
      </c>
      <c r="C38" s="3" t="s">
        <v>58</v>
      </c>
      <c r="D38" s="3" t="s">
        <v>25</v>
      </c>
      <c r="E38" s="3" t="s">
        <v>57</v>
      </c>
      <c r="F38" s="3" t="s">
        <v>38</v>
      </c>
      <c r="G38" s="10"/>
      <c r="H38" s="5">
        <v>100</v>
      </c>
      <c r="I38" s="6" t="str">
        <f t="shared" si="1"/>
        <v/>
      </c>
    </row>
    <row r="39" spans="1:9" ht="38.1" customHeight="1">
      <c r="A39" s="4">
        <v>24</v>
      </c>
      <c r="B39" s="3" t="s">
        <v>59</v>
      </c>
      <c r="C39" s="3" t="s">
        <v>60</v>
      </c>
      <c r="D39" s="3" t="s">
        <v>37</v>
      </c>
      <c r="E39" s="3" t="s">
        <v>57</v>
      </c>
      <c r="F39" s="3" t="s">
        <v>38</v>
      </c>
      <c r="G39" s="10"/>
      <c r="H39" s="5">
        <v>80</v>
      </c>
      <c r="I39" s="6" t="str">
        <f t="shared" si="1"/>
        <v/>
      </c>
    </row>
    <row r="40" spans="1:9" ht="38.1" customHeight="1">
      <c r="A40" s="4">
        <v>25</v>
      </c>
      <c r="B40" s="3" t="s">
        <v>59</v>
      </c>
      <c r="C40" s="3" t="s">
        <v>58</v>
      </c>
      <c r="D40" s="3" t="s">
        <v>37</v>
      </c>
      <c r="E40" s="3" t="s">
        <v>57</v>
      </c>
      <c r="F40" s="3" t="s">
        <v>38</v>
      </c>
      <c r="G40" s="10"/>
      <c r="H40" s="5">
        <v>40</v>
      </c>
      <c r="I40" s="6" t="str">
        <f t="shared" si="1"/>
        <v/>
      </c>
    </row>
    <row r="41" spans="1:9" ht="24.95" customHeight="1">
      <c r="A41" s="13" t="s">
        <v>61</v>
      </c>
      <c r="B41" s="13" t="s">
        <v>61</v>
      </c>
      <c r="C41" s="13" t="s">
        <v>61</v>
      </c>
      <c r="D41" s="13" t="s">
        <v>61</v>
      </c>
      <c r="E41" s="13" t="s">
        <v>61</v>
      </c>
      <c r="F41" s="13" t="s">
        <v>61</v>
      </c>
      <c r="G41" s="13" t="s">
        <v>61</v>
      </c>
      <c r="H41" s="13" t="s">
        <v>61</v>
      </c>
      <c r="I41" s="13" t="s">
        <v>61</v>
      </c>
    </row>
    <row r="42" spans="1:9" ht="38.1" customHeight="1">
      <c r="A42" s="2" t="s">
        <v>11</v>
      </c>
      <c r="B42" s="2" t="s">
        <v>12</v>
      </c>
      <c r="C42" s="2" t="s">
        <v>13</v>
      </c>
      <c r="D42" s="2" t="s">
        <v>14</v>
      </c>
      <c r="E42" s="2" t="s">
        <v>15</v>
      </c>
      <c r="F42" s="2" t="s">
        <v>16</v>
      </c>
      <c r="G42" s="2" t="s">
        <v>17</v>
      </c>
      <c r="H42" s="2" t="s">
        <v>18</v>
      </c>
      <c r="I42" s="2" t="s">
        <v>19</v>
      </c>
    </row>
    <row r="43" spans="1:9" ht="38.1" customHeight="1">
      <c r="A43" s="4">
        <v>26</v>
      </c>
      <c r="B43" s="3" t="s">
        <v>62</v>
      </c>
      <c r="C43" s="3" t="s">
        <v>63</v>
      </c>
      <c r="D43" s="3" t="s">
        <v>22</v>
      </c>
      <c r="E43" s="3" t="s">
        <v>64</v>
      </c>
      <c r="F43" s="3" t="s">
        <v>24</v>
      </c>
      <c r="G43" s="10"/>
      <c r="H43" s="5">
        <v>40000</v>
      </c>
      <c r="I43" s="6" t="str">
        <f t="shared" ref="I43:I48" si="2">IF(ISNUMBER(G43),IF(G43&gt;0,G43*H43,""),"")</f>
        <v/>
      </c>
    </row>
    <row r="44" spans="1:9" ht="38.1" customHeight="1">
      <c r="A44" s="4">
        <v>27</v>
      </c>
      <c r="B44" s="3" t="s">
        <v>62</v>
      </c>
      <c r="C44" s="3" t="s">
        <v>63</v>
      </c>
      <c r="D44" s="3" t="s">
        <v>25</v>
      </c>
      <c r="E44" s="3" t="s">
        <v>64</v>
      </c>
      <c r="F44" s="3" t="s">
        <v>24</v>
      </c>
      <c r="G44" s="10"/>
      <c r="H44" s="5">
        <v>10000</v>
      </c>
      <c r="I44" s="6" t="str">
        <f t="shared" si="2"/>
        <v/>
      </c>
    </row>
    <row r="45" spans="1:9" ht="38.1" customHeight="1">
      <c r="A45" s="4">
        <v>28</v>
      </c>
      <c r="B45" s="3" t="s">
        <v>65</v>
      </c>
      <c r="C45" s="3" t="s">
        <v>66</v>
      </c>
      <c r="D45" s="3" t="s">
        <v>34</v>
      </c>
      <c r="E45" s="3" t="s">
        <v>67</v>
      </c>
      <c r="F45" s="3" t="s">
        <v>24</v>
      </c>
      <c r="G45" s="10"/>
      <c r="H45" s="5">
        <v>40000</v>
      </c>
      <c r="I45" s="6" t="str">
        <f t="shared" si="2"/>
        <v/>
      </c>
    </row>
    <row r="46" spans="1:9" ht="38.1" customHeight="1">
      <c r="A46" s="4">
        <v>29</v>
      </c>
      <c r="B46" s="3" t="s">
        <v>68</v>
      </c>
      <c r="C46" s="3" t="s">
        <v>69</v>
      </c>
      <c r="D46" s="3" t="s">
        <v>34</v>
      </c>
      <c r="E46" s="3" t="s">
        <v>70</v>
      </c>
      <c r="F46" s="3" t="s">
        <v>24</v>
      </c>
      <c r="G46" s="10"/>
      <c r="H46" s="5">
        <v>400</v>
      </c>
      <c r="I46" s="6" t="str">
        <f t="shared" si="2"/>
        <v/>
      </c>
    </row>
    <row r="47" spans="1:9" ht="38.1" customHeight="1">
      <c r="A47" s="4">
        <v>30</v>
      </c>
      <c r="B47" s="3" t="s">
        <v>71</v>
      </c>
      <c r="C47" s="3" t="s">
        <v>72</v>
      </c>
      <c r="D47" s="3" t="s">
        <v>22</v>
      </c>
      <c r="E47" s="3" t="s">
        <v>73</v>
      </c>
      <c r="F47" s="3" t="s">
        <v>24</v>
      </c>
      <c r="G47" s="10"/>
      <c r="H47" s="5">
        <v>10000</v>
      </c>
      <c r="I47" s="6" t="str">
        <f t="shared" si="2"/>
        <v/>
      </c>
    </row>
    <row r="48" spans="1:9" ht="38.1" customHeight="1">
      <c r="A48" s="4">
        <v>31</v>
      </c>
      <c r="B48" s="3" t="s">
        <v>71</v>
      </c>
      <c r="C48" s="3" t="s">
        <v>74</v>
      </c>
      <c r="D48" s="3" t="s">
        <v>34</v>
      </c>
      <c r="E48" s="3" t="s">
        <v>73</v>
      </c>
      <c r="F48" s="3" t="s">
        <v>24</v>
      </c>
      <c r="G48" s="10"/>
      <c r="H48" s="5">
        <v>5000</v>
      </c>
      <c r="I48" s="6" t="str">
        <f t="shared" si="2"/>
        <v/>
      </c>
    </row>
    <row r="49" spans="1:9" ht="24.95" customHeight="1">
      <c r="A49" s="13" t="s">
        <v>75</v>
      </c>
      <c r="B49" s="13" t="s">
        <v>75</v>
      </c>
      <c r="C49" s="13" t="s">
        <v>75</v>
      </c>
      <c r="D49" s="13" t="s">
        <v>75</v>
      </c>
      <c r="E49" s="13" t="s">
        <v>75</v>
      </c>
      <c r="F49" s="13" t="s">
        <v>75</v>
      </c>
      <c r="G49" s="13" t="s">
        <v>75</v>
      </c>
      <c r="H49" s="13" t="s">
        <v>75</v>
      </c>
      <c r="I49" s="13" t="s">
        <v>75</v>
      </c>
    </row>
    <row r="50" spans="1:9" ht="38.1" customHeight="1">
      <c r="A50" s="2" t="s">
        <v>11</v>
      </c>
      <c r="B50" s="2" t="s">
        <v>12</v>
      </c>
      <c r="C50" s="2" t="s">
        <v>13</v>
      </c>
      <c r="D50" s="2" t="s">
        <v>14</v>
      </c>
      <c r="E50" s="2" t="s">
        <v>15</v>
      </c>
      <c r="F50" s="2" t="s">
        <v>16</v>
      </c>
      <c r="G50" s="2" t="s">
        <v>17</v>
      </c>
      <c r="H50" s="2" t="s">
        <v>18</v>
      </c>
      <c r="I50" s="2" t="s">
        <v>19</v>
      </c>
    </row>
    <row r="51" spans="1:9" ht="38.1" customHeight="1">
      <c r="A51" s="4">
        <v>32</v>
      </c>
      <c r="B51" s="3" t="s">
        <v>76</v>
      </c>
      <c r="C51" s="3" t="s">
        <v>77</v>
      </c>
      <c r="D51" s="3" t="s">
        <v>78</v>
      </c>
      <c r="E51" s="3" t="s">
        <v>79</v>
      </c>
      <c r="F51" s="3" t="s">
        <v>80</v>
      </c>
      <c r="G51" s="10"/>
      <c r="H51" s="5">
        <v>2448</v>
      </c>
      <c r="I51" s="6" t="str">
        <f t="shared" ref="I51:I56" si="3">IF(ISNUMBER(G51),IF(G51&gt;0,G51*H51,""),"")</f>
        <v/>
      </c>
    </row>
    <row r="52" spans="1:9" ht="38.1" customHeight="1">
      <c r="A52" s="4">
        <v>33</v>
      </c>
      <c r="B52" s="3" t="s">
        <v>81</v>
      </c>
      <c r="C52" s="3" t="s">
        <v>82</v>
      </c>
      <c r="D52" s="3" t="s">
        <v>83</v>
      </c>
      <c r="E52" s="3" t="s">
        <v>84</v>
      </c>
      <c r="F52" s="3" t="s">
        <v>80</v>
      </c>
      <c r="G52" s="10"/>
      <c r="H52" s="5">
        <v>48</v>
      </c>
      <c r="I52" s="6" t="str">
        <f t="shared" si="3"/>
        <v/>
      </c>
    </row>
    <row r="53" spans="1:9" ht="38.1" customHeight="1">
      <c r="A53" s="4">
        <v>34</v>
      </c>
      <c r="B53" s="3" t="s">
        <v>85</v>
      </c>
      <c r="C53" s="3" t="s">
        <v>86</v>
      </c>
      <c r="D53" s="3" t="s">
        <v>87</v>
      </c>
      <c r="E53" s="3" t="s">
        <v>41</v>
      </c>
      <c r="F53" s="3" t="s">
        <v>24</v>
      </c>
      <c r="G53" s="10"/>
      <c r="H53" s="5">
        <v>2000</v>
      </c>
      <c r="I53" s="6" t="str">
        <f t="shared" si="3"/>
        <v/>
      </c>
    </row>
    <row r="54" spans="1:9" ht="38.1" customHeight="1">
      <c r="A54" s="4">
        <v>35</v>
      </c>
      <c r="B54" s="3" t="s">
        <v>88</v>
      </c>
      <c r="C54" s="3" t="s">
        <v>89</v>
      </c>
      <c r="D54" s="3" t="s">
        <v>87</v>
      </c>
      <c r="E54" s="3" t="s">
        <v>41</v>
      </c>
      <c r="F54" s="3" t="s">
        <v>24</v>
      </c>
      <c r="G54" s="10"/>
      <c r="H54" s="5">
        <v>2000</v>
      </c>
      <c r="I54" s="6" t="str">
        <f t="shared" si="3"/>
        <v/>
      </c>
    </row>
    <row r="55" spans="1:9" ht="38.1" customHeight="1">
      <c r="A55" s="4">
        <v>36</v>
      </c>
      <c r="B55" s="3" t="s">
        <v>90</v>
      </c>
      <c r="C55" s="3" t="s">
        <v>91</v>
      </c>
      <c r="D55" s="3" t="s">
        <v>87</v>
      </c>
      <c r="E55" s="3" t="s">
        <v>92</v>
      </c>
      <c r="F55" s="3" t="s">
        <v>93</v>
      </c>
      <c r="G55" s="10"/>
      <c r="H55" s="5">
        <v>48</v>
      </c>
      <c r="I55" s="6" t="str">
        <f t="shared" si="3"/>
        <v/>
      </c>
    </row>
    <row r="56" spans="1:9" ht="38.1" customHeight="1">
      <c r="A56" s="4">
        <v>37</v>
      </c>
      <c r="B56" s="3" t="s">
        <v>94</v>
      </c>
      <c r="C56" s="3" t="s">
        <v>95</v>
      </c>
      <c r="D56" s="3" t="s">
        <v>87</v>
      </c>
      <c r="E56" s="3" t="s">
        <v>92</v>
      </c>
      <c r="F56" s="3" t="s">
        <v>96</v>
      </c>
      <c r="G56" s="10"/>
      <c r="H56" s="5">
        <v>4</v>
      </c>
      <c r="I56" s="6" t="str">
        <f t="shared" si="3"/>
        <v/>
      </c>
    </row>
    <row r="57" spans="1:9" ht="15">
      <c r="A57" s="1"/>
      <c r="B57" s="1"/>
      <c r="C57" s="1"/>
      <c r="D57" s="1"/>
      <c r="E57" s="1"/>
      <c r="F57" s="1"/>
      <c r="G57" s="1"/>
      <c r="H57" s="1"/>
      <c r="I57" s="1"/>
    </row>
    <row r="58" spans="1:9" ht="26.1" customHeight="1">
      <c r="A58" s="13" t="s">
        <v>97</v>
      </c>
      <c r="B58" s="13" t="s">
        <v>97</v>
      </c>
      <c r="C58" s="13" t="s">
        <v>97</v>
      </c>
      <c r="D58" s="13" t="s">
        <v>97</v>
      </c>
      <c r="E58" s="13" t="s">
        <v>97</v>
      </c>
      <c r="F58" s="13" t="s">
        <v>97</v>
      </c>
      <c r="G58" s="13" t="s">
        <v>97</v>
      </c>
      <c r="H58" s="13" t="s">
        <v>97</v>
      </c>
      <c r="I58" s="8" t="str">
        <f>IF(COUNT(I14,I15,I16,I17,I18,I19,I20,I21,I22,I23,I24,I25,I26,I27,I28,I31,I32,I33,I34,I35,I36,I37,I38,I39,I40,I43,I44,I45,I46,I47,I48,I51,I52,I53,I54,I55,I56)=37,SUM(I14,I15,I16,I17,I18,I19,I20,I21,I22,I23,I24,I25,I26,I27,I28,I31,I32,I33,I34,I35,I36,I37,I38,I39,I40,I43,I44,I45,I46,I47,I48,I51,I52,I53,I54,I55,I56),"")</f>
        <v/>
      </c>
    </row>
    <row r="59" spans="1:9" ht="26.1" customHeight="1">
      <c r="A59" s="13" t="s">
        <v>98</v>
      </c>
      <c r="B59" s="13" t="s">
        <v>98</v>
      </c>
      <c r="C59" s="13" t="s">
        <v>98</v>
      </c>
      <c r="D59" s="13" t="s">
        <v>98</v>
      </c>
      <c r="E59" s="13" t="s">
        <v>98</v>
      </c>
      <c r="F59" s="13" t="s">
        <v>98</v>
      </c>
      <c r="G59" s="13" t="s">
        <v>98</v>
      </c>
      <c r="H59" s="13" t="s">
        <v>98</v>
      </c>
      <c r="I59" s="9" t="str">
        <f>IF(ISNUMBER(I58),ROUND(MAX(0,MIN(I63,I63*(I62-I58)/(I62-I61))),2),"")</f>
        <v/>
      </c>
    </row>
    <row r="60" spans="1:9" ht="15">
      <c r="A60" s="1"/>
      <c r="B60" s="1"/>
      <c r="C60" s="1"/>
      <c r="D60" s="1"/>
      <c r="E60" s="1"/>
      <c r="F60" s="1"/>
      <c r="G60" s="1"/>
      <c r="H60" s="1"/>
      <c r="I60" s="1"/>
    </row>
    <row r="61" spans="1:9" ht="26.1" customHeight="1">
      <c r="A61" s="12" t="s">
        <v>99</v>
      </c>
      <c r="B61" s="12" t="s">
        <v>99</v>
      </c>
      <c r="C61" s="12" t="s">
        <v>99</v>
      </c>
      <c r="D61" s="12" t="s">
        <v>99</v>
      </c>
      <c r="E61" s="12" t="s">
        <v>99</v>
      </c>
      <c r="F61" s="12" t="s">
        <v>99</v>
      </c>
      <c r="G61" s="12" t="s">
        <v>99</v>
      </c>
      <c r="H61" s="12" t="s">
        <v>99</v>
      </c>
      <c r="I61" s="7">
        <v>537600</v>
      </c>
    </row>
    <row r="62" spans="1:9" ht="26.1" customHeight="1">
      <c r="A62" s="12" t="s">
        <v>100</v>
      </c>
      <c r="B62" s="12" t="s">
        <v>100</v>
      </c>
      <c r="C62" s="12" t="s">
        <v>100</v>
      </c>
      <c r="D62" s="12" t="s">
        <v>100</v>
      </c>
      <c r="E62" s="12" t="s">
        <v>100</v>
      </c>
      <c r="F62" s="12" t="s">
        <v>100</v>
      </c>
      <c r="G62" s="12" t="s">
        <v>100</v>
      </c>
      <c r="H62" s="12" t="s">
        <v>100</v>
      </c>
      <c r="I62" s="7">
        <v>672000</v>
      </c>
    </row>
    <row r="63" spans="1:9" ht="26.1" customHeight="1">
      <c r="A63" s="12" t="s">
        <v>101</v>
      </c>
      <c r="B63" s="12" t="s">
        <v>101</v>
      </c>
      <c r="C63" s="12" t="s">
        <v>101</v>
      </c>
      <c r="D63" s="12" t="s">
        <v>101</v>
      </c>
      <c r="E63" s="12" t="s">
        <v>101</v>
      </c>
      <c r="F63" s="12" t="s">
        <v>101</v>
      </c>
      <c r="G63" s="12" t="s">
        <v>101</v>
      </c>
      <c r="H63" s="12" t="s">
        <v>101</v>
      </c>
      <c r="I63" s="1">
        <v>30</v>
      </c>
    </row>
    <row r="64" spans="1:9" ht="15">
      <c r="A64" s="1"/>
      <c r="B64" s="1"/>
      <c r="C64" s="1"/>
      <c r="D64" s="1"/>
      <c r="E64" s="1"/>
      <c r="F64" s="1"/>
      <c r="G64" s="1"/>
      <c r="H64" s="1"/>
      <c r="I64" s="1"/>
    </row>
    <row r="65" spans="1:9" ht="32.1" customHeight="1">
      <c r="A65" s="11" t="s">
        <v>102</v>
      </c>
      <c r="B65" s="11" t="s">
        <v>102</v>
      </c>
      <c r="C65" s="11" t="s">
        <v>102</v>
      </c>
      <c r="D65" s="11" t="s">
        <v>102</v>
      </c>
      <c r="E65" s="11" t="s">
        <v>102</v>
      </c>
      <c r="F65" s="11" t="s">
        <v>102</v>
      </c>
      <c r="G65" s="11" t="s">
        <v>102</v>
      </c>
      <c r="H65" s="11" t="s">
        <v>102</v>
      </c>
      <c r="I65" s="11" t="s">
        <v>102</v>
      </c>
    </row>
    <row r="66" spans="1:9" ht="32.1" customHeight="1">
      <c r="A66" s="11" t="s">
        <v>103</v>
      </c>
      <c r="B66" s="11" t="s">
        <v>103</v>
      </c>
      <c r="C66" s="11" t="s">
        <v>103</v>
      </c>
      <c r="D66" s="11" t="s">
        <v>103</v>
      </c>
      <c r="E66" s="11" t="s">
        <v>103</v>
      </c>
      <c r="F66" s="11" t="s">
        <v>103</v>
      </c>
      <c r="G66" s="11" t="s">
        <v>103</v>
      </c>
      <c r="H66" s="11" t="s">
        <v>103</v>
      </c>
      <c r="I66" s="11" t="s">
        <v>103</v>
      </c>
    </row>
    <row r="67" spans="1:9" ht="32.1" customHeight="1">
      <c r="A67" s="11" t="s">
        <v>104</v>
      </c>
      <c r="B67" s="11" t="s">
        <v>104</v>
      </c>
      <c r="C67" s="11" t="s">
        <v>104</v>
      </c>
      <c r="D67" s="11" t="s">
        <v>104</v>
      </c>
      <c r="E67" s="11" t="s">
        <v>104</v>
      </c>
      <c r="F67" s="11" t="s">
        <v>104</v>
      </c>
      <c r="G67" s="11" t="s">
        <v>104</v>
      </c>
      <c r="H67" s="11" t="s">
        <v>104</v>
      </c>
      <c r="I67" s="11" t="s">
        <v>104</v>
      </c>
    </row>
    <row r="68" spans="1:9" ht="32.1" customHeight="1">
      <c r="A68" s="11" t="s">
        <v>105</v>
      </c>
      <c r="B68" s="11" t="s">
        <v>105</v>
      </c>
      <c r="C68" s="11" t="s">
        <v>105</v>
      </c>
      <c r="D68" s="11" t="s">
        <v>105</v>
      </c>
      <c r="E68" s="11" t="s">
        <v>105</v>
      </c>
      <c r="F68" s="11" t="s">
        <v>105</v>
      </c>
      <c r="G68" s="11" t="s">
        <v>105</v>
      </c>
      <c r="H68" s="11" t="s">
        <v>105</v>
      </c>
      <c r="I68" s="11" t="s">
        <v>105</v>
      </c>
    </row>
    <row r="69" spans="1:9" ht="32.1" customHeight="1">
      <c r="A69" s="11" t="s">
        <v>106</v>
      </c>
      <c r="B69" s="11" t="s">
        <v>106</v>
      </c>
      <c r="C69" s="11" t="s">
        <v>106</v>
      </c>
      <c r="D69" s="11" t="s">
        <v>106</v>
      </c>
      <c r="E69" s="11" t="s">
        <v>106</v>
      </c>
      <c r="F69" s="11" t="s">
        <v>106</v>
      </c>
      <c r="G69" s="11" t="s">
        <v>106</v>
      </c>
      <c r="H69" s="11" t="s">
        <v>106</v>
      </c>
      <c r="I69" s="11" t="s">
        <v>106</v>
      </c>
    </row>
    <row r="70" spans="1:9" ht="32.1" customHeight="1">
      <c r="A70" s="11" t="s">
        <v>107</v>
      </c>
      <c r="B70" s="11" t="s">
        <v>107</v>
      </c>
      <c r="C70" s="11" t="s">
        <v>107</v>
      </c>
      <c r="D70" s="11" t="s">
        <v>107</v>
      </c>
      <c r="E70" s="11" t="s">
        <v>107</v>
      </c>
      <c r="F70" s="11" t="s">
        <v>107</v>
      </c>
      <c r="G70" s="11" t="s">
        <v>107</v>
      </c>
      <c r="H70" s="11" t="s">
        <v>107</v>
      </c>
      <c r="I70" s="11" t="s">
        <v>107</v>
      </c>
    </row>
    <row r="71" spans="1:9" ht="15">
      <c r="A71" s="1"/>
      <c r="B71" s="1"/>
      <c r="C71" s="1"/>
      <c r="D71" s="1"/>
      <c r="E71" s="1"/>
      <c r="F71" s="1"/>
      <c r="G71" s="1"/>
      <c r="H71" s="1"/>
      <c r="I71" s="1"/>
    </row>
    <row r="72" spans="1:9" ht="15">
      <c r="A72" s="1"/>
      <c r="B72" s="1"/>
      <c r="C72" s="1"/>
      <c r="D72" s="1"/>
      <c r="E72" s="1"/>
      <c r="F72" s="1"/>
      <c r="G72" s="1"/>
      <c r="H72" s="1"/>
      <c r="I72" s="1"/>
    </row>
  </sheetData>
  <sheetProtection sheet="1" objects="1" scenarios="1" selectLockedCells="1"/>
  <mergeCells count="32">
    <mergeCell ref="A2:I2"/>
    <mergeCell ref="A3:I3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9:I9"/>
    <mergeCell ref="A10:I10"/>
    <mergeCell ref="A12:I12"/>
    <mergeCell ref="A29:I29"/>
    <mergeCell ref="A41:I41"/>
    <mergeCell ref="A49:I49"/>
    <mergeCell ref="A11:I11"/>
    <mergeCell ref="A58:H58"/>
    <mergeCell ref="A59:H59"/>
    <mergeCell ref="A61:H61"/>
    <mergeCell ref="A68:I68"/>
    <mergeCell ref="A69:I69"/>
    <mergeCell ref="A70:I70"/>
    <mergeCell ref="A62:H62"/>
    <mergeCell ref="A63:H63"/>
    <mergeCell ref="A65:I65"/>
    <mergeCell ref="A66:I66"/>
    <mergeCell ref="A67:I67"/>
  </mergeCells>
  <dataValidations count="1">
    <dataValidation type="decimal" operator="greaterThan" allowBlank="1" showInputMessage="1" showErrorMessage="1" errorTitle="Ongeldig tarief" error="Vul een positief getal in, exclusief btw." promptTitle="Tarief invullen" prompt="Vul uw tarief in euro in, exclusief btw." sqref="G51:G56 G43:G48 G31:G40 G14:G28" xr:uid="{00000000-0002-0000-0000-000000000000}">
      <formula1>0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6A4DAF3234DB408EDDBA9AEA14EB2F" ma:contentTypeVersion="3" ma:contentTypeDescription="Een nieuw document maken." ma:contentTypeScope="" ma:versionID="426625782eb679616efcdb9a02e6c456">
  <xsd:schema xmlns:xsd="http://www.w3.org/2001/XMLSchema" xmlns:xs="http://www.w3.org/2001/XMLSchema" xmlns:p="http://schemas.microsoft.com/office/2006/metadata/properties" xmlns:ns2="d43bb1e0-b457-485f-b2d8-f413b7a8c972" targetNamespace="http://schemas.microsoft.com/office/2006/metadata/properties" ma:root="true" ma:fieldsID="66d799cbae671c3c9e254bdf626343f3" ns2:_="">
    <xsd:import namespace="d43bb1e0-b457-485f-b2d8-f413b7a8c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bb1e0-b457-485f-b2d8-f413b7a8c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2DD555-BB1C-426B-B873-6F3B5A5C010B}"/>
</file>

<file path=customXml/itemProps2.xml><?xml version="1.0" encoding="utf-8"?>
<ds:datastoreItem xmlns:ds="http://schemas.openxmlformats.org/officeDocument/2006/customXml" ds:itemID="{0C98D492-80A3-4192-9CBA-97580A3CBBA6}"/>
</file>

<file path=customXml/itemProps3.xml><?xml version="1.0" encoding="utf-8"?>
<ds:datastoreItem xmlns:ds="http://schemas.openxmlformats.org/officeDocument/2006/customXml" ds:itemID="{18C14C1C-C36A-4001-BF07-5F373866A5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a.adlie@gooisemeren.nl</dc:creator>
  <cp:lastModifiedBy>Adlie, Aysha</cp:lastModifiedBy>
  <dcterms:modified xsi:type="dcterms:W3CDTF">2026-09-18T16:32:38Z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0x010100406A4DAF3234DB408EDDBA9AEA14EB2F</vt:lpwstr>
  </property>
</Properties>
</file>