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brportal.sharepoint.com/sites/InhuurFlexibelearbeidskrachten/Gedeelde documenten/General/Aanbesteding 2026/"/>
    </mc:Choice>
  </mc:AlternateContent>
  <xr:revisionPtr revIDLastSave="22" documentId="8_{2B3C15F4-4F1D-47FF-8C1A-20D68469319D}" xr6:coauthVersionLast="47" xr6:coauthVersionMax="47" xr10:uidLastSave="{AFE21190-A12F-4584-BD6F-6DB0F758A727}"/>
  <bookViews>
    <workbookView xWindow="-120" yWindow="-120" windowWidth="29040" windowHeight="15720" xr2:uid="{00000000-000D-0000-FFFF-FFFF00000000}"/>
  </bookViews>
  <sheets>
    <sheet name="0 Leeswijzer" sheetId="1" r:id="rId1"/>
    <sheet name="1 Kostprijsopbouw" sheetId="2" r:id="rId2"/>
    <sheet name="2 Prijsopgave" sheetId="3" r:id="rId3"/>
    <sheet name="3Aanvullende arbeidsvoorwaarden"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3" l="1"/>
  <c r="D6" i="4"/>
  <c r="C6" i="4"/>
  <c r="E6" i="4" l="1"/>
  <c r="D8" i="4"/>
  <c r="C8" i="4"/>
  <c r="E8" i="4" s="1"/>
  <c r="D7" i="4"/>
  <c r="C7" i="4"/>
  <c r="F10" i="3"/>
  <c r="C10" i="3"/>
  <c r="H28" i="2"/>
  <c r="I28" i="2" s="1"/>
  <c r="E28" i="2"/>
  <c r="F28" i="2" s="1"/>
  <c r="H27" i="2"/>
  <c r="I27" i="2" s="1"/>
  <c r="E27" i="2"/>
  <c r="F27" i="2" s="1"/>
  <c r="H26" i="2"/>
  <c r="I26" i="2" s="1"/>
  <c r="E26" i="2"/>
  <c r="F26" i="2" s="1"/>
  <c r="H25" i="2"/>
  <c r="I25" i="2" s="1"/>
  <c r="E25" i="2"/>
  <c r="F25" i="2" s="1"/>
  <c r="H24" i="2"/>
  <c r="I24" i="2" s="1"/>
  <c r="E24" i="2"/>
  <c r="F24" i="2" s="1"/>
  <c r="H23" i="2"/>
  <c r="I23" i="2" s="1"/>
  <c r="E23" i="2"/>
  <c r="F23" i="2" s="1"/>
  <c r="H22" i="2"/>
  <c r="I22" i="2" s="1"/>
  <c r="E22" i="2"/>
  <c r="F22" i="2" s="1"/>
  <c r="H21" i="2"/>
  <c r="I21" i="2" s="1"/>
  <c r="E21" i="2"/>
  <c r="F21" i="2" s="1"/>
  <c r="H20" i="2"/>
  <c r="I20" i="2" s="1"/>
  <c r="E20" i="2"/>
  <c r="F20" i="2" s="1"/>
  <c r="H19" i="2"/>
  <c r="I19" i="2" s="1"/>
  <c r="E19" i="2"/>
  <c r="F19" i="2" s="1"/>
  <c r="H18" i="2"/>
  <c r="I18" i="2" s="1"/>
  <c r="E18" i="2"/>
  <c r="F18" i="2" s="1"/>
  <c r="E7" i="4" l="1"/>
  <c r="F29" i="2"/>
  <c r="E31" i="2" s="1"/>
  <c r="F31" i="2" s="1"/>
  <c r="I29" i="2"/>
  <c r="H30" i="2" s="1"/>
  <c r="I30" i="2" s="1"/>
  <c r="E32" i="2" l="1"/>
  <c r="F32" i="2" s="1"/>
  <c r="E30" i="2"/>
  <c r="F30" i="2" s="1"/>
  <c r="H31" i="2"/>
  <c r="I31" i="2" s="1"/>
  <c r="H32" i="2"/>
  <c r="I32" i="2" s="1"/>
  <c r="F33" i="2" l="1"/>
  <c r="F34" i="2" s="1"/>
  <c r="I33" i="2"/>
  <c r="I34" i="2" s="1"/>
  <c r="B9" i="3" s="1"/>
  <c r="B8" i="3"/>
  <c r="D8" i="3" s="1"/>
  <c r="F8" i="3" s="1"/>
  <c r="B10" i="3" l="1"/>
  <c r="D9" i="3"/>
  <c r="B18" i="3" s="1"/>
  <c r="B19" i="3" s="1"/>
  <c r="B17" i="3"/>
  <c r="D10" i="3" l="1"/>
  <c r="F9" i="3"/>
  <c r="F13" i="3" s="1"/>
</calcChain>
</file>

<file path=xl/sharedStrings.xml><?xml version="1.0" encoding="utf-8"?>
<sst xmlns="http://schemas.openxmlformats.org/spreadsheetml/2006/main" count="314" uniqueCount="245">
  <si>
    <t>BIJLAGE I– PRIJZENBLAD INHUUR UITZENDKRACHTEN CBR</t>
  </si>
  <si>
    <t>Onderwerp</t>
  </si>
  <si>
    <t>Toelichting</t>
  </si>
  <si>
    <t>Doel</t>
  </si>
  <si>
    <t>Dit Prijzenblad wordt gebruikt voor de prijsbeoordeling en vormt tevens de contractuele nulmeting voor de Omrekenfactoren.</t>
  </si>
  <si>
    <t>Prijspeil</t>
  </si>
  <si>
    <t>Prijspeil 2026. De Inschrijving wordt beoordeeld op de aangeboden Omrekenfactoren op dit prijspeil. De bekende 2026 CBR-arbeidsvoorwaarden en wettelijke percentages zijn als uniforme rekenwaarden opgenomen.</t>
  </si>
  <si>
    <t>Invoer</t>
  </si>
  <si>
    <t>Geel = door Inschrijver in te vullen bedrijfsspecifieke variabelen, toelichting of Bureaumarge. Blauw = door CBR vastgestelde niet-bedrijfsspecifieke variabelen. Grijze velden bevatten formules of vaste tekst.</t>
  </si>
  <si>
    <t>Toepasselijke cao uitzendkrachten</t>
  </si>
  <si>
    <t>Bij de Kostprijsopbouw wordt uitgegaan van de op het moment van Inschrijving geldende Cao voor Uitzendkrachten (ABU/NBBU), dan wel een andere rechtsgeldig toepasselijke arbeidsvoorwaardenregeling. Voor zover CBR in dit Prijzenblad uniforme rekenwaarden heeft vastgesteld, zijn deze waarden voor de prijsberekening en -vergelijking leidend.</t>
  </si>
  <si>
    <t>Categorieën</t>
  </si>
  <si>
    <t>Inschrijver biedt een Omrekenfactor aan voor Fase A en Fase B. Voor de prijsbeoordeling wordt uitgegaan van 48% Fase A en 52% Fase B. Voor Fase C wordt geen afzonderlijke prijs aangeboden. De Kostprijsfactor, Bureaumarge en Omrekenfactor zijn gelijk aan Fase B.</t>
  </si>
  <si>
    <t>Kostprijsopbouw</t>
  </si>
  <si>
    <t>De Kostprijsfactor wordt opgebouwd uit het bruto Uurloon, de uniforme reserveringen, het IKB-geld, de werkgeverslasten en de bedrijfsspecifieke directe lasten. Persoons-/functieafhankelijk verlof wordt niet generiek in de Kostprijsfactor opgenomen en wordt, indien van toepassing, afzonderlijk verwerkt conform tabblad 3, Aanvullende arbeidsvoorwaarden.</t>
  </si>
  <si>
    <t>Niet-bedrijfsspecifiek</t>
  </si>
  <si>
    <t>CBR stelt de uniforme reserveringen vast: basisvakantie, feestdagen, kort/bijzonder verlof (0,60%) en roostervrij verlof. Deze waarden zijn uitsluitend bedoeld voor een uniforme prijsvergelijking en kunnen door Inschrijver niet worden gewijzigd.</t>
  </si>
  <si>
    <t>Pensioen nulmeting</t>
  </si>
  <si>
    <t>Bedrijfsspecifiek</t>
  </si>
  <si>
    <t>Bureaumarge</t>
  </si>
  <si>
    <t>Omrekenfactor</t>
  </si>
  <si>
    <t>Omrekenfactor = Kostprijsfactor / (1 - Bureaumarge%). De aangeboden Omrekenfactoren worden contractueel vastgelegd.</t>
  </si>
  <si>
    <t>Objectieve wijzigingen</t>
  </si>
  <si>
    <t>Vaste calculatiecomponenten</t>
  </si>
  <si>
    <t>Indexering Bureaumarge</t>
  </si>
  <si>
    <t>Separaat factureren</t>
  </si>
  <si>
    <t>Variabele of individuele arbeidsvoorwaarden die niet in de reguliere Omrekenfactor zijn verwerkt, worden uitsluitend volgens tabblad 3 afgerekend. Daarbij wordt onderscheid gemaakt tussen drie kostenfactoren.</t>
  </si>
  <si>
    <t>Onderbouwing bedrijfsspecifieke componenten</t>
  </si>
  <si>
    <t>Bij de resterende bedrijfsspecifieke kostprijscomponenten vult Inschrijver zowel het percentage als een korte controleerbare toelichting in. Pensioen is geen prijsinvoer van Inschrijver. De separate kostenfactoren worden automatisch afgeleid uit dezelfde kostprijsopbouw.</t>
  </si>
  <si>
    <t>Belangrijk</t>
  </si>
  <si>
    <t>Uniforme verlofwaardering omgebouwd naar reserveringspercentages op 1.950 bruto jaaruren; kort/bijzonder verlof als uniforme 0,60%-rekenwaarde opgenomen.</t>
  </si>
  <si>
    <t>KOSTPRIJSAANBOD – PRIJSPEIL 2026</t>
  </si>
  <si>
    <t>Naam Inschrijver</t>
  </si>
  <si>
    <t>2026</t>
  </si>
  <si>
    <t>Uitgangspunt</t>
  </si>
  <si>
    <t>Toepasselijke Cao voor Uitzendkrachten (ABU/NBBU), dan wel een andere rechtsgeldig toepasselijke arbeidsvoorwaardenregeling</t>
  </si>
  <si>
    <t xml:space="preserve">Geef in cel C3 de naam van de Inschrijver op en vul uitsluitend de geel gemarkeerde velden in de kolommen D, G en K. </t>
  </si>
  <si>
    <t>Blok</t>
  </si>
  <si>
    <t>Kostprijscomponent</t>
  </si>
  <si>
    <t>Type / bron</t>
  </si>
  <si>
    <t>Fase A %</t>
  </si>
  <si>
    <t>Grondslag A</t>
  </si>
  <si>
    <t>Bijdrage A</t>
  </si>
  <si>
    <t>Fase B %</t>
  </si>
  <si>
    <t>Grondslag B</t>
  </si>
  <si>
    <t>Bijdrage B</t>
  </si>
  <si>
    <t>Wijziging na Inschrijving</t>
  </si>
  <si>
    <t>Onderbouwing / toelichting</t>
  </si>
  <si>
    <t>1</t>
  </si>
  <si>
    <t>Basis bruto uurloon</t>
  </si>
  <si>
    <t>CBR / individuele inschaling</t>
  </si>
  <si>
    <t>Loonswijziging verhoogt bruto Uurloon; Omrekenfactor wijzigt hierdoor niet</t>
  </si>
  <si>
    <t>n.v.t.</t>
  </si>
  <si>
    <t>CBR</t>
  </si>
  <si>
    <t>2</t>
  </si>
  <si>
    <t>Basisvakantie (187,5 uur fulltime)</t>
  </si>
  <si>
    <t>CBR cao 2026-2027; uniforme reservering op bruto jaaruren</t>
  </si>
  <si>
    <t>Bij objectieve wijziging CBR-arbeidsvoorwaarden</t>
  </si>
  <si>
    <t>187,5 uur / 1.950 bruto jaaruren = 9.6154%</t>
  </si>
  <si>
    <t>Feestdagen (7 werkdagen in 2026)</t>
  </si>
  <si>
    <t>CBR cao + kalender 2026; uniforme reservering op bruto jaaruren</t>
  </si>
  <si>
    <t>52,5 uur / 1.950 bruto jaaruren = 2.6923%</t>
  </si>
  <si>
    <t>Kort verzuim / bijzonder verlof</t>
  </si>
  <si>
    <t>Uniforme CBR-rekenwaarde voor prijsvergelijking</t>
  </si>
  <si>
    <t>0,60% uniforme rekenwaarde; door Inschrijver niet wijzigbaar</t>
  </si>
  <si>
    <t>IKB-tijd: roostervrij verlof (60 uur fulltime)</t>
  </si>
  <si>
    <t>CBR cao; uniforme reservering op bruto jaaruren</t>
  </si>
  <si>
    <t>60 uur / 1.950 bruto jaaruren = 3.0769%</t>
  </si>
  <si>
    <t>Totaal uniforme reserveringen</t>
  </si>
  <si>
    <t>IKB-geld: vakantietoeslag + eindejaarsuitkering</t>
  </si>
  <si>
    <t>CBR cao: 8,00% + 8,33%</t>
  </si>
  <si>
    <t>16,33% over basis + uniforme reserveringen = 115.9846</t>
  </si>
  <si>
    <t>Persoons-/functieafhankelijk verlof</t>
  </si>
  <si>
    <t>Jeugd-/leeftijdsverlof en functieverlof schaal 55/60 niet generiek waarderen</t>
  </si>
  <si>
    <t>Buiten reguliere factor; individuele aanspraak via tabblad 3</t>
  </si>
  <si>
    <t>AWf-premie</t>
  </si>
  <si>
    <t>2026 AWf hoog – uniforme rekenwaarde</t>
  </si>
  <si>
    <t>Ja, bij objectieve wettelijke wijziging</t>
  </si>
  <si>
    <t>7,74% (prijspeil 2026)</t>
  </si>
  <si>
    <t>Aof-premie</t>
  </si>
  <si>
    <t>2026 Aof hoog – exclusief Wko</t>
  </si>
  <si>
    <t>7,63% (prijspeil 2026)</t>
  </si>
  <si>
    <t>Wko-opslag</t>
  </si>
  <si>
    <t>2026 Wko-opslag</t>
  </si>
  <si>
    <t>0,50% (prijspeil 2026)</t>
  </si>
  <si>
    <t>Werkgeversheffing Zvw</t>
  </si>
  <si>
    <t>2026 werkgeversheffing Zvw</t>
  </si>
  <si>
    <t>6,10% (prijspeil 2026)</t>
  </si>
  <si>
    <t>SFU / sociaal fonds</t>
  </si>
  <si>
    <t>2026 SFU – alleen Fase A / eerste 52 gewerkte weken</t>
  </si>
  <si>
    <t>Ja, bij objectieve externe wijziging</t>
  </si>
  <si>
    <t>0,20% werkgeversbijdrage; Fase B = 0,00%</t>
  </si>
  <si>
    <t>PAWW</t>
  </si>
  <si>
    <t>Werknemersbijdrage; geen werkgeverslast</t>
  </si>
  <si>
    <t>Niet van toepassing als kostprijswijziging</t>
  </si>
  <si>
    <t>Niet opnemen in Kostprijsfactor; inhouding op loon van werknemer</t>
  </si>
  <si>
    <t>ZW-aanvullend / cao-verzekering – risicopremiegroep 1</t>
  </si>
  <si>
    <t>Bedrijfsspecifieke ZW-aanvulling/cao-verzekering conform de toepasselijke Cao voor Uitzendkrachten, voor Fase A uitgaande van risicopremiegroep 1; vul het toepasselijke werkgeverspercentage in en licht de grondslag/berekening toe. Voor Fase B niet van toepassing.</t>
  </si>
  <si>
    <t>Alleen indien contractueel als wijzigbaar aangemerkt</t>
  </si>
  <si>
    <t>Inschrijver</t>
  </si>
  <si>
    <t>Pensioen werkgeverslast</t>
  </si>
  <si>
    <t>CBR-nulmeting StiPP 2026 op fictief referentie-uurloon € 20,00</t>
  </si>
  <si>
    <t>Bij objectieve wijziging pensioenregeling/premie conform contractuele wijzigingsregeling</t>
  </si>
  <si>
    <t>StiPP 2026: werkgeversdeel 15.90%; uurfranchise € 9.24; referentie-uurloon € 20.00; effectieve opslag 8.5542%. Bij aantoonbaar gedispenseerde regeling geldt de vooraf vastgelegde verificatie-/aanpassingsregel.</t>
  </si>
  <si>
    <t>Whk – WGA</t>
  </si>
  <si>
    <t>Netto werkgeverslast volgens Whk-beschikking/ERD; licht beschikking en eventuele werknemersdoorbelasting toe</t>
  </si>
  <si>
    <t>Alleen conform wijzigingsregeling en na verificatie</t>
  </si>
  <si>
    <t>Whk – ZW-Flex</t>
  </si>
  <si>
    <t>Netto werkgeverslast volgens Whk-beschikking/ERD; licht beschikking/verzekering toe</t>
  </si>
  <si>
    <t>Transitievergoeding / voorziening</t>
  </si>
  <si>
    <t>Bedrijfsspecifieke voorziening transitievergoeding; licht berekeningswijze toe</t>
  </si>
  <si>
    <t>Niet wijzigen, behoudens objectieve wettelijke wijziging die de aanspraak wijzigt</t>
  </si>
  <si>
    <t>Totaal werkgeverslasten</t>
  </si>
  <si>
    <t>Ziekte tijdens dienstverband</t>
  </si>
  <si>
    <t>Bedrijfsspecifieke calculatie ziekte tijdens dienstverband; licht percentage toe</t>
  </si>
  <si>
    <t>Nee – vaste calculatiecomponent</t>
  </si>
  <si>
    <t>Leegloop / niet-productieve contracturen</t>
  </si>
  <si>
    <t>Bedrijfsspecifieke calculatie leegloop; licht percentage en toepasselijkheid toe</t>
  </si>
  <si>
    <t>Overige administratieve/directe kostprijscomponent</t>
  </si>
  <si>
    <t>Alleen directe kostprijs die niet elders past; omschrijf de component. Geen overhead of winst.</t>
  </si>
  <si>
    <t>Nee, tenzij expliciet anders bepaald</t>
  </si>
  <si>
    <t>Totaal overige directe lasten</t>
  </si>
  <si>
    <t>KOSTPRIJSFACTOR NORMALE UREN</t>
  </si>
  <si>
    <t>REKENUITGANGSPUNTEN UNIFORME CBR-WAARDERING</t>
  </si>
  <si>
    <t>Bruto jaaruren</t>
  </si>
  <si>
    <t>uur</t>
  </si>
  <si>
    <t>37,5 uur × 52 weken</t>
  </si>
  <si>
    <t>Normale arbeidsduur</t>
  </si>
  <si>
    <t>uur per week</t>
  </si>
  <si>
    <t>CBR cao</t>
  </si>
  <si>
    <t>Uren per werkdag</t>
  </si>
  <si>
    <t>37,5 / 5</t>
  </si>
  <si>
    <t>Basisvakantie</t>
  </si>
  <si>
    <t>CBR cao 2026-2027</t>
  </si>
  <si>
    <t>Roostervrij verlof</t>
  </si>
  <si>
    <t>CBR IKB-tijd</t>
  </si>
  <si>
    <t>Feestdagen op werkdagen 2026</t>
  </si>
  <si>
    <t>dagen</t>
  </si>
  <si>
    <t>Uniforme 2026-kalenderwaarde</t>
  </si>
  <si>
    <t>Rekenmethode</t>
  </si>
  <si>
    <t>Reserveringen / 1.950 bruto jaaruren</t>
  </si>
  <si>
    <t>OPGAVE OMREKENFACTOREN – CBR</t>
  </si>
  <si>
    <t>Vul uitsluitend de twee geel gemarkeerde velden in kolom C.</t>
  </si>
  <si>
    <t>Categorie</t>
  </si>
  <si>
    <t>Kostprijsfactor</t>
  </si>
  <si>
    <t>Bureaumarge %</t>
  </si>
  <si>
    <t>Weging</t>
  </si>
  <si>
    <t>Gewogen Omrekenfactor</t>
  </si>
  <si>
    <t>Fase A</t>
  </si>
  <si>
    <t>Historische verhouding huidige inzet: 48% Fase A.</t>
  </si>
  <si>
    <t>Fase B</t>
  </si>
  <si>
    <t>Historische verhouding huidige inzet: 52% Fase B.</t>
  </si>
  <si>
    <t>Fase C</t>
  </si>
  <si>
    <t>Geen afzonderlijke prijsopgave; Kostprijsfactor, Bureaumarge en Omrekenfactor zijn gelijk aan Fase B.</t>
  </si>
  <si>
    <t>Totaal weging</t>
  </si>
  <si>
    <t>Gewogen gemiddelde Omrekenfactor</t>
  </si>
  <si>
    <t>Rekenvoorbeeld uurtarief</t>
  </si>
  <si>
    <t>Fictief bruto uurloon</t>
  </si>
  <si>
    <t>Fase A regulier uurtarief</t>
  </si>
  <si>
    <t>Fase B regulier uurtarief</t>
  </si>
  <si>
    <t>Fase C regulier uurtarief</t>
  </si>
  <si>
    <t>Contractuele uitgangspunten</t>
  </si>
  <si>
    <t>1.</t>
  </si>
  <si>
    <t>De kostprijsopbouw en Omrekenfactoren op prijspeil 2026 vormen de nulmeting voor de Raamovereenkomst.</t>
  </si>
  <si>
    <t>2.</t>
  </si>
  <si>
    <t>Niet-bedrijfsspecifieke variabelen zijn door CBR uniform vastgesteld. Inschrijver kan deze waarden niet wijzigen.</t>
  </si>
  <si>
    <t>3.</t>
  </si>
  <si>
    <t>Bedrijfsspecifieke variabelen worden door Inschrijver opgegeven en kunnen alleen wijzigen indien de contractstukken dat uitdrukkelijk toestaan.</t>
  </si>
  <si>
    <t>4.</t>
  </si>
  <si>
    <t>Een wijziging moet objectief, verifieerbaar en rechtstreeks toerekenbaar zijn. Ook verlagingen worden verwerkt.</t>
  </si>
  <si>
    <t>5.</t>
  </si>
  <si>
    <t>Een strategisch lage bedrijfsspecifieke calculatie is voor rekening en risico van Opdrachtnemer en kan na gunning niet worden gerepareerd.</t>
  </si>
  <si>
    <t>6.</t>
  </si>
  <si>
    <t>De aangeboden Bureaumarge blijft gedurende de initiële looptijd van twee jaar ongewijzigd.</t>
  </si>
  <si>
    <t>7.</t>
  </si>
  <si>
    <t>Bij verlenging kan de Bureaumarge uitsluitend éénmalig per 1 april 2029 worden geïndexeerd conform artikel 5.6 van de Raamovereenkomst. De geïndexeerde Bureaumarge blijft daarna gedurende de resterende looptijd ongewijzigd.</t>
  </si>
  <si>
    <t>8.</t>
  </si>
  <si>
    <t>Een component die in de Omrekenfactor of een separate kostenfactor is verwerkt, mag niet tevens separaat worden gefactureerd.</t>
  </si>
  <si>
    <t>AANVULLENDE ARBEIDSVOORWAARDEN BUITEN DE REGULIERE OMREKENFACTOR</t>
  </si>
  <si>
    <t>Dit tabblad bepaalt uitsluitend de financiële verwerking van arbeidsvoorwaardelijke aanspraken die niet reeds in de reguliere Omrekenfactor zijn opgenomen. Een arbeidsvoorwaardelijke component mag uitsluitend afzonderlijk in rekening worden gebracht indien en voor zover dit in onderstaande tabel uitdrukkelijk is bepaald. Dubbele vergoeding is niet toegestaan.</t>
  </si>
  <si>
    <t>Kostenfactor</t>
  </si>
  <si>
    <t>Toepassing</t>
  </si>
  <si>
    <t>Gewogen factor 48/52</t>
  </si>
  <si>
    <t>Opmerking</t>
  </si>
  <si>
    <t>Kostenfactor 1</t>
  </si>
  <si>
    <t>Niet-structurele bruto vergoedingen en bruto toeslagen</t>
  </si>
  <si>
    <t>Bruto aanspraak vermeerderd met de relevante werkgeverslasten uit tabblad 1; geen Bureaumarge.</t>
  </si>
  <si>
    <t>Kostenfactor 2</t>
  </si>
  <si>
    <t>Structurele bruto vergoedingen en structurele bruto toeslagen</t>
  </si>
  <si>
    <t>Bruto aanspraak vermeerderd met basisvakantiereservering, relevante werkgeverslasten en ziekte tijdens dienstverband; geen Bureaumarge.</t>
  </si>
  <si>
    <t>Kostenfactor 3</t>
  </si>
  <si>
    <t xml:space="preserve">Eenmalige bruto uitkeringen </t>
  </si>
  <si>
    <t>Bruto aanspraak vermeerderd met de relevante werkgeverslasten uit tabblad 1; geen Bureaumarge of handling fee.</t>
  </si>
  <si>
    <t>Component</t>
  </si>
  <si>
    <t>Verwerking</t>
  </si>
  <si>
    <t>Bureaumarge/opslag</t>
  </si>
  <si>
    <t>Voorwaarde</t>
  </si>
  <si>
    <t>Kostenfactor / methode</t>
  </si>
  <si>
    <t>Reiskosten woon-werk</t>
  </si>
  <si>
    <t>Werkelijke aanspraak conform toepasselijke CBR-arbeidsvoorwaarde</t>
  </si>
  <si>
    <t>Geen</t>
  </si>
  <si>
    <t>Alleen indien en voor zover de Uitzendkracht hier recht op heeft</t>
  </si>
  <si>
    <t>1-op-1</t>
  </si>
  <si>
    <t>Geen opslag; afzonderlijk en controleerbaar op de factuur.</t>
  </si>
  <si>
    <t>Thuiswerkvergoeding</t>
  </si>
  <si>
    <t>Niet-structurele bruto toeslag / vergoeding</t>
  </si>
  <si>
    <t>Bruto aanspraak × toepasselijke Kostenfactor 1</t>
  </si>
  <si>
    <t>Geen extra marge</t>
  </si>
  <si>
    <t>Alleen voor een toepasselijke en door CBR geaccordeerde aanspraak</t>
  </si>
  <si>
    <t>Niet reeds opgenomen in de reguliere Omrekenfactor.</t>
  </si>
  <si>
    <t>Structurele bruto toeslag / vergoeding</t>
  </si>
  <si>
    <t>Bruto aanspraak × toepasselijke Kostenfactor 2</t>
  </si>
  <si>
    <t>Alleen indien structureel en niet reeds opgenomen in de reguliere Omrekenfactor</t>
  </si>
  <si>
    <t>Eenmalige bruto uitkering</t>
  </si>
  <si>
    <t>Bruto aanspraak × toepasselijke Kostenfactor 3</t>
  </si>
  <si>
    <t>Alleen indien de Uitzendkracht hier recht op heeft en de uitkering niet reeds is gewaardeerd</t>
  </si>
  <si>
    <t>Eenmalige arbeidsvoorwaardelijke aanspraak.</t>
  </si>
  <si>
    <t>Overwerk / onregelmatigheidstoeslag</t>
  </si>
  <si>
    <t>Reguliere gewerkte uren via de Omrekenfactor; uitsluitend de aanvullende bruto toeslag × Kostenfactor 1</t>
  </si>
  <si>
    <t>Alleen toepasselijke en door CBR geaccordeerde uren</t>
  </si>
  <si>
    <t>Voorkomt dubbele vergoeding van de reguliere kostprijs over hetzelfde gewerkte uur.</t>
  </si>
  <si>
    <t>Verplichte scholingskosten</t>
  </si>
  <si>
    <t>Werkelijke externe kosten na voorafgaande schriftelijke instemming van CBR</t>
  </si>
  <si>
    <t>Alleen indien CBR deze kosten uitdrukkelijk als afzonderlijk vergoedbaar heeft aangemerkt</t>
  </si>
  <si>
    <t>Reguliere werving, onboarding, opleiding en vakbekwaamheid van Opdrachtnemer zijn inbegrepen in de Bureaumarge/Dienstverlening.</t>
  </si>
  <si>
    <t>Overige netto onkostenvergoeding</t>
  </si>
  <si>
    <t>Uitsluitend indien de Aanbestedingsstukken of CBR deze vergoeding uitdrukkelijk toestaan</t>
  </si>
  <si>
    <t>Geen opslag; afzonderlijk en controleerbaar.</t>
  </si>
  <si>
    <t>Daadwerkelijk opgenomen en door CBR geaccordeerde verlofuren × bruto uurloon × Kostenfactor 1</t>
  </si>
  <si>
    <t>Jeugd-/leeftijdsverlof en functieverlof schaal 55/60, uitsluitend voor zover individueel van toepassing</t>
  </si>
  <si>
    <t>Niet generiek in de reguliere Omrekenfactor; uitsluitend werkelijk opgenomen betaalde verlofuren worden vergoed.</t>
  </si>
  <si>
    <t>Bruto tegemoetkoming zorgverzekering</t>
  </si>
  <si>
    <t>Bruto aanspraak × Kostenfactor 1</t>
  </si>
  <si>
    <t>Alleen indien en voor zover de Uitzendkracht op grond van de toepasselijke CBR-arbeidsvoorwaarde recht heeft op deze tegemoetkoming</t>
  </si>
  <si>
    <t>Nominale bruto arbeidsvoorwaarde; niet generiek als percentage van het bruto uurloon gewaardeerd.</t>
  </si>
  <si>
    <t>Algemene regel</t>
  </si>
  <si>
    <t>Niet afzonderlijk vergoedbaar</t>
  </si>
  <si>
    <t>Tenzij CBR vooraf schriftelijk en uitdrukkelijk anders bepaalt</t>
  </si>
  <si>
    <t>Alle overige kosten worden geacht te zijn opgenomen in de Kostprijsfactor, Bureaumarge of reguliere Omrekenfactor.</t>
  </si>
  <si>
    <t>CBR stelt voor de prijsvergelijking uniforme, niet-bedrijfsspecifieke rekenwaarden vast. Voor de pensioencomponent wordt uitgegaan van StiPP 2026 en een fictief bruto referentie-uurloon van € 20,00. Deze rekenwaarde wordt uitsluitend gebruikt voor het uniform bepalen van de pensioencomponent binnen de Kostprijsfactor en werkt daarmee door in de Omrekenfactor. Het referentie-uurloon van € 20,00 is uitsluitend een rekenwaarde voor de prijsvergelijking en vormt geen grondslag voor de daadwerkelijke beloning of facturatie.</t>
  </si>
  <si>
    <t>Hieronder vallen onder meer Whk WGA/ZW-Flex, transitievoorziening, ziekte, leegloop en overige eigen calculatiecomponenten. De door Inschrijver bij Inschrijving gehanteerde calculatie, aannames en risico-inschattingen komen voor rekening en risico van Opdrachtnemer. Afwijkingen tussen de gecalculeerde en daadwerkelijk gerealiseerde kosten geven geen recht op aanpassing van de Kostprijsfactor.</t>
  </si>
  <si>
    <t>Een kostprijscomponent kan uitsluitend worden aangepast indien en voor zover deze aantoonbaar wijzigt als rechtstreeks gevolg van een wijziging in wet- en regelgeving, de toepasselijke Cao voor Uitzendkrachten of de bij het CBR geldende arbeidsvoorwaarden, overeenkomstig de Raamovereenkomst. Uitsluitend het aantoonbare effect van deze wijziging op de betreffende kostprijscomponent wordt verwerkt. Verhogingen én verlagingen werken door.</t>
  </si>
  <si>
    <t>Wijzigingen in de daadwerkelijk gerealiseerde kosten ten opzichte van de bij Inschrijving gehanteerde eigen calculatie, aannames of risico-inschattingen geven geen recht op aanpassing van de Kostprijsfactor. Dit geldt onder meer voor ziekte, leegloop en overige eigen calculatiecomponenten.</t>
  </si>
  <si>
    <t>De Bureaumarge wordt afzonderlijk als percentage opgegeven en dient ter dekking van de eigen dienstverlening, overhead en marge van Opdrachtnemer, waaronder recruitment, selectie, accountmanagement, administratie, ICT/systemen en rapportage. Deze kosten kunnen niet afzonderlijk bij het CBR in rekening worden gebracht, tenzij dit in de Aanbestedingsstukken uitdrukkelijk anders is bepaald.</t>
  </si>
  <si>
    <t>De Bureaumarge kan voor het eerst per 1 januari 2029 en vervolgens jaarlijks per 1 januari worden geïndexeerd overeenkomstig de in de Raamovereenkomst opgenomen indexeringsbepaling.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</si>
</sst>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 #,##0.00"/>
    <numFmt numFmtId="166" formatCode="0.000"/>
  </numFmts>
  <fonts count="8">
    <font>
      <sz val="11"/>
      <name val="Carlito"/>
    </font>
    <font>
      <sz val="11"/>
      <name val="Carlito"/>
    </font>
    <font>
      <b/>
      <sz val="14"/>
      <color rgb="FFFFFFFF"/>
      <name val="Verdana"/>
      <family val="2"/>
    </font>
    <font>
      <b/>
      <sz val="11"/>
      <color rgb="FFFFFFFF"/>
      <name val="Verdana"/>
      <family val="2"/>
    </font>
    <font>
      <sz val="11"/>
      <name val="Verdana"/>
      <family val="2"/>
    </font>
    <font>
      <b/>
      <sz val="11"/>
      <name val="Verdana"/>
      <family val="2"/>
    </font>
    <font>
      <sz val="14"/>
      <name val="Verdana"/>
      <family val="2"/>
    </font>
    <font>
      <b/>
      <sz val="11"/>
      <color rgb="FFFF0000"/>
      <name val="Verdana"/>
      <family val="2"/>
    </font>
  </fonts>
  <fills count="11">
    <fill>
      <patternFill patternType="none"/>
    </fill>
    <fill>
      <patternFill patternType="gray125"/>
    </fill>
    <fill>
      <patternFill patternType="solid">
        <fgColor rgb="FF1F4E78"/>
      </patternFill>
    </fill>
    <fill>
      <patternFill patternType="solid">
        <fgColor rgb="FFFFFFFF"/>
      </patternFill>
    </fill>
    <fill>
      <patternFill patternType="solid">
        <fgColor rgb="FFD9EAF7"/>
      </patternFill>
    </fill>
    <fill>
      <patternFill patternType="solid">
        <fgColor rgb="FFFFF2CC"/>
      </patternFill>
    </fill>
    <fill>
      <patternFill patternType="solid">
        <fgColor rgb="FFF2F2F2"/>
      </patternFill>
    </fill>
    <fill>
      <patternFill patternType="solid">
        <fgColor rgb="FFE7E6E6"/>
      </patternFill>
    </fill>
    <fill>
      <patternFill patternType="solid">
        <fgColor rgb="FF5B9BD5"/>
      </patternFill>
    </fill>
    <fill>
      <patternFill patternType="solid">
        <fgColor theme="0" tint="-0.249977111117893"/>
        <bgColor indexed="64"/>
      </patternFill>
    </fill>
    <fill>
      <patternFill patternType="solid">
        <fgColor theme="2"/>
        <bgColor indexed="64"/>
      </patternFill>
    </fill>
  </fills>
  <borders count="35">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106">
    <xf numFmtId="0" fontId="0" fillId="0" borderId="0" xfId="0"/>
    <xf numFmtId="0" fontId="4" fillId="0" borderId="0" xfId="1" applyFont="1" applyAlignment="1">
      <alignment wrapText="1"/>
    </xf>
    <xf numFmtId="0" fontId="4" fillId="0" borderId="0" xfId="0" applyFont="1"/>
    <xf numFmtId="0" fontId="4" fillId="0" borderId="0" xfId="1" applyFont="1" applyAlignment="1">
      <alignment vertical="top" wrapText="1"/>
    </xf>
    <xf numFmtId="0" fontId="4" fillId="0" borderId="2" xfId="1" applyFont="1" applyBorder="1" applyAlignment="1">
      <alignment vertical="top" wrapText="1"/>
    </xf>
    <xf numFmtId="0" fontId="4" fillId="0" borderId="2" xfId="1" applyFont="1" applyBorder="1" applyAlignment="1">
      <alignment wrapText="1"/>
    </xf>
    <xf numFmtId="0" fontId="6" fillId="0" borderId="0" xfId="1" applyFont="1" applyAlignment="1">
      <alignment wrapText="1"/>
    </xf>
    <xf numFmtId="0" fontId="6" fillId="0" borderId="0" xfId="0" applyFont="1"/>
    <xf numFmtId="0" fontId="6" fillId="0" borderId="0" xfId="1" applyFont="1" applyAlignment="1">
      <alignment vertical="top" wrapText="1"/>
    </xf>
    <xf numFmtId="0" fontId="4" fillId="0" borderId="1" xfId="1" applyFont="1" applyBorder="1" applyAlignment="1">
      <alignment vertical="top" wrapText="1"/>
    </xf>
    <xf numFmtId="164" fontId="4" fillId="3" borderId="1" xfId="1" applyNumberFormat="1" applyFont="1" applyFill="1" applyBorder="1" applyAlignment="1">
      <alignment horizontal="right" vertical="center" wrapText="1"/>
    </xf>
    <xf numFmtId="0" fontId="4" fillId="3" borderId="7" xfId="1" applyFont="1" applyFill="1" applyBorder="1" applyAlignment="1">
      <alignment vertical="top" wrapText="1"/>
    </xf>
    <xf numFmtId="0" fontId="4" fillId="3" borderId="8" xfId="1" applyFont="1" applyFill="1" applyBorder="1" applyAlignment="1">
      <alignment vertical="top" wrapText="1"/>
    </xf>
    <xf numFmtId="0" fontId="4" fillId="3" borderId="0" xfId="1" applyFont="1" applyFill="1" applyAlignment="1">
      <alignment vertical="top" wrapText="1"/>
    </xf>
    <xf numFmtId="0" fontId="4" fillId="3" borderId="9" xfId="1" applyFont="1" applyFill="1" applyBorder="1" applyAlignment="1">
      <alignment vertical="top" wrapText="1"/>
    </xf>
    <xf numFmtId="0" fontId="4" fillId="3" borderId="10" xfId="1" applyFont="1" applyFill="1" applyBorder="1" applyAlignment="1">
      <alignment vertical="top" wrapText="1"/>
    </xf>
    <xf numFmtId="0" fontId="5" fillId="3" borderId="9" xfId="1" applyFont="1" applyFill="1" applyBorder="1" applyAlignment="1">
      <alignment vertical="top" wrapText="1"/>
    </xf>
    <xf numFmtId="165" fontId="5" fillId="3" borderId="10" xfId="1" applyNumberFormat="1" applyFont="1" applyFill="1" applyBorder="1" applyAlignment="1">
      <alignment vertical="top" wrapText="1"/>
    </xf>
    <xf numFmtId="0" fontId="5" fillId="3" borderId="0" xfId="1" applyFont="1" applyFill="1" applyAlignment="1">
      <alignment vertical="top" wrapText="1"/>
    </xf>
    <xf numFmtId="165" fontId="4" fillId="3" borderId="10" xfId="1" applyNumberFormat="1" applyFont="1" applyFill="1" applyBorder="1" applyAlignment="1">
      <alignment vertical="top" wrapText="1"/>
    </xf>
    <xf numFmtId="0" fontId="4" fillId="3" borderId="11" xfId="1" applyFont="1" applyFill="1" applyBorder="1" applyAlignment="1">
      <alignment vertical="top" wrapText="1"/>
    </xf>
    <xf numFmtId="165" fontId="4" fillId="3" borderId="12" xfId="1" applyNumberFormat="1" applyFont="1" applyFill="1" applyBorder="1" applyAlignment="1">
      <alignment vertical="top" wrapText="1"/>
    </xf>
    <xf numFmtId="0" fontId="4" fillId="3" borderId="2" xfId="1" applyFont="1" applyFill="1" applyBorder="1" applyAlignment="1">
      <alignment vertical="top" wrapText="1"/>
    </xf>
    <xf numFmtId="164" fontId="4" fillId="6" borderId="2" xfId="1" applyNumberFormat="1" applyFont="1" applyFill="1" applyBorder="1" applyAlignment="1">
      <alignment vertical="top" wrapText="1"/>
    </xf>
    <xf numFmtId="0" fontId="4" fillId="3" borderId="2" xfId="1" applyFont="1" applyFill="1" applyBorder="1" applyAlignment="1">
      <alignment wrapText="1"/>
    </xf>
    <xf numFmtId="0" fontId="5" fillId="7" borderId="2" xfId="1" applyFont="1" applyFill="1" applyBorder="1" applyAlignment="1">
      <alignment wrapText="1"/>
    </xf>
    <xf numFmtId="164" fontId="4" fillId="4" borderId="2" xfId="1" applyNumberFormat="1" applyFont="1" applyFill="1" applyBorder="1" applyAlignment="1">
      <alignment vertical="top" wrapText="1"/>
    </xf>
    <xf numFmtId="164" fontId="4" fillId="3" borderId="2" xfId="1" applyNumberFormat="1" applyFont="1" applyFill="1" applyBorder="1" applyAlignment="1">
      <alignment vertical="top" wrapText="1"/>
    </xf>
    <xf numFmtId="0" fontId="4" fillId="3" borderId="2" xfId="1" applyFont="1" applyFill="1" applyBorder="1" applyAlignment="1">
      <alignment vertical="center" wrapText="1"/>
    </xf>
    <xf numFmtId="164" fontId="4" fillId="5" borderId="2" xfId="1" applyNumberFormat="1" applyFont="1" applyFill="1" applyBorder="1" applyAlignment="1">
      <alignment vertical="top" wrapText="1"/>
    </xf>
    <xf numFmtId="0" fontId="4" fillId="3" borderId="3" xfId="1" applyFont="1" applyFill="1" applyBorder="1" applyAlignment="1">
      <alignment wrapText="1"/>
    </xf>
    <xf numFmtId="0" fontId="4" fillId="3" borderId="5" xfId="1" applyFont="1" applyFill="1" applyBorder="1" applyAlignment="1">
      <alignment wrapText="1"/>
    </xf>
    <xf numFmtId="164" fontId="4" fillId="6" borderId="2" xfId="1" applyNumberFormat="1" applyFont="1" applyFill="1" applyBorder="1" applyAlignment="1">
      <alignment horizontal="right" vertical="center" wrapText="1"/>
    </xf>
    <xf numFmtId="164" fontId="4" fillId="5" borderId="2" xfId="1" applyNumberFormat="1" applyFont="1" applyFill="1" applyBorder="1" applyAlignment="1">
      <alignment horizontal="right" vertical="center" wrapText="1"/>
    </xf>
    <xf numFmtId="164" fontId="5" fillId="6" borderId="2" xfId="1" applyNumberFormat="1" applyFont="1" applyFill="1" applyBorder="1" applyAlignment="1">
      <alignment horizontal="right" vertical="center" wrapText="1"/>
    </xf>
    <xf numFmtId="0" fontId="5" fillId="3" borderId="14" xfId="1" applyFont="1" applyFill="1" applyBorder="1" applyAlignment="1">
      <alignment vertical="top" wrapText="1"/>
    </xf>
    <xf numFmtId="0" fontId="5" fillId="3" borderId="15" xfId="1" applyFont="1" applyFill="1" applyBorder="1" applyAlignment="1">
      <alignment vertical="top" wrapText="1"/>
    </xf>
    <xf numFmtId="164" fontId="5" fillId="4" borderId="15" xfId="1" applyNumberFormat="1" applyFont="1" applyFill="1" applyBorder="1" applyAlignment="1">
      <alignment vertical="top" wrapText="1"/>
    </xf>
    <xf numFmtId="164" fontId="5" fillId="6" borderId="15" xfId="1" applyNumberFormat="1" applyFont="1" applyFill="1" applyBorder="1" applyAlignment="1">
      <alignment vertical="top" wrapText="1"/>
    </xf>
    <xf numFmtId="164" fontId="5" fillId="3" borderId="15" xfId="1" applyNumberFormat="1" applyFont="1" applyFill="1" applyBorder="1" applyAlignment="1">
      <alignment vertical="top" wrapText="1"/>
    </xf>
    <xf numFmtId="0" fontId="5" fillId="3" borderId="16" xfId="1" applyFont="1" applyFill="1" applyBorder="1" applyAlignment="1">
      <alignment vertical="center" wrapText="1"/>
    </xf>
    <xf numFmtId="0" fontId="4" fillId="3" borderId="17" xfId="1" applyFont="1" applyFill="1" applyBorder="1" applyAlignment="1">
      <alignment vertical="top" wrapText="1"/>
    </xf>
    <xf numFmtId="0" fontId="4" fillId="3" borderId="18" xfId="1" applyFont="1" applyFill="1" applyBorder="1" applyAlignment="1">
      <alignment vertical="top" wrapText="1"/>
    </xf>
    <xf numFmtId="164" fontId="4" fillId="4" borderId="18" xfId="1" applyNumberFormat="1" applyFont="1" applyFill="1" applyBorder="1" applyAlignment="1">
      <alignment vertical="top" wrapText="1"/>
    </xf>
    <xf numFmtId="164" fontId="4" fillId="6" borderId="18" xfId="1" applyNumberFormat="1" applyFont="1" applyFill="1" applyBorder="1" applyAlignment="1">
      <alignment vertical="top" wrapText="1"/>
    </xf>
    <xf numFmtId="164" fontId="4" fillId="3" borderId="18" xfId="1" applyNumberFormat="1" applyFont="1" applyFill="1" applyBorder="1" applyAlignment="1">
      <alignment vertical="top" wrapText="1"/>
    </xf>
    <xf numFmtId="0" fontId="4" fillId="3" borderId="19" xfId="1" applyFont="1" applyFill="1" applyBorder="1" applyAlignment="1">
      <alignment wrapText="1"/>
    </xf>
    <xf numFmtId="0" fontId="4" fillId="3" borderId="20" xfId="1" applyFont="1" applyFill="1" applyBorder="1" applyAlignment="1">
      <alignment vertical="top" wrapText="1"/>
    </xf>
    <xf numFmtId="0" fontId="4" fillId="3" borderId="21" xfId="1" applyFont="1" applyFill="1" applyBorder="1" applyAlignment="1">
      <alignment wrapText="1"/>
    </xf>
    <xf numFmtId="0" fontId="4" fillId="3" borderId="19" xfId="1" applyFont="1" applyFill="1" applyBorder="1" applyAlignment="1">
      <alignment vertical="center" wrapText="1"/>
    </xf>
    <xf numFmtId="164" fontId="4" fillId="5" borderId="18" xfId="1" applyNumberFormat="1" applyFont="1" applyFill="1" applyBorder="1" applyAlignment="1">
      <alignment vertical="top" wrapText="1"/>
    </xf>
    <xf numFmtId="0" fontId="5" fillId="9" borderId="22" xfId="1" applyFont="1" applyFill="1" applyBorder="1" applyAlignment="1">
      <alignment vertical="top" wrapText="1"/>
    </xf>
    <xf numFmtId="0" fontId="5" fillId="9" borderId="23" xfId="1" applyFont="1" applyFill="1" applyBorder="1" applyAlignment="1">
      <alignment vertical="top" wrapText="1"/>
    </xf>
    <xf numFmtId="164" fontId="5" fillId="9" borderId="23" xfId="1" applyNumberFormat="1" applyFont="1" applyFill="1" applyBorder="1" applyAlignment="1">
      <alignment vertical="top" wrapText="1"/>
    </xf>
    <xf numFmtId="0" fontId="5" fillId="9" borderId="24" xfId="1" applyFont="1" applyFill="1" applyBorder="1" applyAlignment="1">
      <alignment horizontal="left" vertical="center" wrapText="1"/>
    </xf>
    <xf numFmtId="166" fontId="5" fillId="9" borderId="23" xfId="1" applyNumberFormat="1" applyFont="1" applyFill="1" applyBorder="1" applyAlignment="1">
      <alignment vertical="top" wrapText="1"/>
    </xf>
    <xf numFmtId="0" fontId="5" fillId="9" borderId="24" xfId="1" applyFont="1" applyFill="1" applyBorder="1" applyAlignment="1">
      <alignment wrapText="1"/>
    </xf>
    <xf numFmtId="164" fontId="5" fillId="9" borderId="27" xfId="1" applyNumberFormat="1" applyFont="1" applyFill="1" applyBorder="1" applyAlignment="1">
      <alignment vertical="center" wrapText="1"/>
    </xf>
    <xf numFmtId="0" fontId="5" fillId="9" borderId="28" xfId="1" applyFont="1" applyFill="1" applyBorder="1" applyAlignment="1">
      <alignment vertical="center" wrapText="1"/>
    </xf>
    <xf numFmtId="164" fontId="5" fillId="9" borderId="13" xfId="1" applyNumberFormat="1" applyFont="1" applyFill="1" applyBorder="1" applyAlignment="1">
      <alignment vertical="center" wrapText="1"/>
    </xf>
    <xf numFmtId="0" fontId="4" fillId="3" borderId="17" xfId="1" applyFont="1" applyFill="1" applyBorder="1" applyAlignment="1">
      <alignment horizontal="left" vertical="top" wrapText="1"/>
    </xf>
    <xf numFmtId="0" fontId="5" fillId="9" borderId="24" xfId="1" applyFont="1" applyFill="1" applyBorder="1" applyAlignment="1">
      <alignment vertical="center" wrapText="1"/>
    </xf>
    <xf numFmtId="0" fontId="4" fillId="3" borderId="14" xfId="1" applyFont="1" applyFill="1" applyBorder="1" applyAlignment="1">
      <alignment horizontal="left" vertical="top" wrapText="1"/>
    </xf>
    <xf numFmtId="0" fontId="4" fillId="3" borderId="15" xfId="1" applyFont="1" applyFill="1" applyBorder="1" applyAlignment="1">
      <alignment vertical="top" wrapText="1"/>
    </xf>
    <xf numFmtId="164" fontId="4" fillId="4" borderId="15" xfId="1" applyNumberFormat="1" applyFont="1" applyFill="1" applyBorder="1" applyAlignment="1">
      <alignment vertical="top" wrapText="1"/>
    </xf>
    <xf numFmtId="164" fontId="4" fillId="6" borderId="15" xfId="1" applyNumberFormat="1" applyFont="1" applyFill="1" applyBorder="1" applyAlignment="1">
      <alignment vertical="top" wrapText="1"/>
    </xf>
    <xf numFmtId="164" fontId="4" fillId="3" borderId="15" xfId="1" applyNumberFormat="1" applyFont="1" applyFill="1" applyBorder="1" applyAlignment="1">
      <alignment vertical="top" wrapText="1"/>
    </xf>
    <xf numFmtId="0" fontId="4" fillId="3" borderId="16" xfId="1" applyFont="1" applyFill="1" applyBorder="1" applyAlignment="1">
      <alignment wrapText="1"/>
    </xf>
    <xf numFmtId="0" fontId="4" fillId="3" borderId="20" xfId="1" applyFont="1" applyFill="1" applyBorder="1" applyAlignment="1">
      <alignment horizontal="left" vertical="top" wrapText="1"/>
    </xf>
    <xf numFmtId="0" fontId="5" fillId="9" borderId="22" xfId="1" applyFont="1" applyFill="1" applyBorder="1" applyAlignment="1">
      <alignment horizontal="left" vertical="top" wrapText="1"/>
    </xf>
    <xf numFmtId="0" fontId="5" fillId="10" borderId="2" xfId="1" applyFont="1" applyFill="1" applyBorder="1" applyAlignment="1">
      <alignment horizontal="left" vertical="top" wrapText="1"/>
    </xf>
    <xf numFmtId="0" fontId="5" fillId="4" borderId="2" xfId="1" applyFont="1" applyFill="1" applyBorder="1" applyAlignment="1">
      <alignment vertical="top" wrapText="1"/>
    </xf>
    <xf numFmtId="0" fontId="5" fillId="7" borderId="2" xfId="1" applyFont="1" applyFill="1" applyBorder="1" applyAlignment="1">
      <alignment vertical="top" wrapText="1"/>
    </xf>
    <xf numFmtId="0" fontId="5" fillId="7" borderId="2" xfId="1" applyFont="1" applyFill="1" applyBorder="1" applyAlignment="1">
      <alignment horizontal="left" vertical="top" wrapText="1"/>
    </xf>
    <xf numFmtId="0" fontId="4" fillId="5" borderId="2" xfId="1" applyFont="1" applyFill="1" applyBorder="1" applyAlignment="1">
      <alignment vertical="top" wrapText="1"/>
    </xf>
    <xf numFmtId="0" fontId="3" fillId="2" borderId="1" xfId="1" applyFont="1" applyFill="1" applyBorder="1" applyAlignment="1">
      <alignment vertical="top" wrapText="1"/>
    </xf>
    <xf numFmtId="0" fontId="3" fillId="2" borderId="1" xfId="1" applyFont="1" applyFill="1" applyBorder="1" applyAlignment="1">
      <alignment vertical="center" wrapText="1"/>
    </xf>
    <xf numFmtId="0" fontId="3" fillId="2" borderId="29" xfId="1" applyFont="1" applyFill="1" applyBorder="1" applyAlignment="1">
      <alignment vertical="center" wrapText="1"/>
    </xf>
    <xf numFmtId="0" fontId="3" fillId="2" borderId="30" xfId="1" applyFont="1" applyFill="1" applyBorder="1" applyAlignment="1">
      <alignment vertical="center" wrapText="1"/>
    </xf>
    <xf numFmtId="164" fontId="3" fillId="2" borderId="30" xfId="1" applyNumberFormat="1" applyFont="1" applyFill="1" applyBorder="1" applyAlignment="1">
      <alignment vertical="center" wrapText="1"/>
    </xf>
    <xf numFmtId="0" fontId="3" fillId="2" borderId="31" xfId="1" applyFont="1" applyFill="1" applyBorder="1" applyAlignment="1">
      <alignment vertical="center" wrapText="1"/>
    </xf>
    <xf numFmtId="0" fontId="5" fillId="7" borderId="3" xfId="1" applyFont="1" applyFill="1" applyBorder="1" applyAlignment="1">
      <alignment horizontal="left" vertical="top" wrapText="1"/>
    </xf>
    <xf numFmtId="0" fontId="5" fillId="7" borderId="6" xfId="1" applyFont="1" applyFill="1" applyBorder="1" applyAlignment="1">
      <alignment vertical="top" wrapText="1"/>
    </xf>
    <xf numFmtId="0" fontId="4" fillId="3" borderId="1" xfId="1" applyFont="1" applyFill="1" applyBorder="1" applyAlignment="1">
      <alignment vertical="center" wrapText="1"/>
    </xf>
    <xf numFmtId="164" fontId="4" fillId="6" borderId="1" xfId="1" applyNumberFormat="1" applyFont="1" applyFill="1" applyBorder="1" applyAlignment="1">
      <alignment horizontal="right" vertical="center" wrapText="1"/>
    </xf>
    <xf numFmtId="0" fontId="3" fillId="2" borderId="1" xfId="1" applyFont="1" applyFill="1" applyBorder="1" applyAlignment="1">
      <alignment wrapText="1"/>
    </xf>
    <xf numFmtId="0" fontId="2" fillId="2" borderId="0" xfId="1" applyFont="1" applyFill="1" applyAlignment="1">
      <alignment horizontal="center" vertical="center" wrapText="1"/>
    </xf>
    <xf numFmtId="0" fontId="7" fillId="7" borderId="3" xfId="1" applyFont="1" applyFill="1" applyBorder="1" applyAlignment="1">
      <alignment horizontal="left" vertical="top" wrapText="1"/>
    </xf>
    <xf numFmtId="0" fontId="7" fillId="7" borderId="4" xfId="1" applyFont="1" applyFill="1" applyBorder="1" applyAlignment="1">
      <alignment horizontal="left" vertical="top" wrapText="1"/>
    </xf>
    <xf numFmtId="0" fontId="7" fillId="7" borderId="5" xfId="1" applyFont="1" applyFill="1" applyBorder="1" applyAlignment="1">
      <alignment horizontal="left" vertical="top" wrapText="1"/>
    </xf>
    <xf numFmtId="0" fontId="3" fillId="8" borderId="1" xfId="1" applyFont="1" applyFill="1" applyBorder="1" applyAlignment="1">
      <alignment vertical="top" wrapText="1"/>
    </xf>
    <xf numFmtId="0" fontId="4" fillId="3" borderId="2" xfId="1" applyFont="1" applyFill="1" applyBorder="1" applyAlignment="1">
      <alignment vertical="top" wrapText="1"/>
    </xf>
    <xf numFmtId="164" fontId="5" fillId="6" borderId="3" xfId="1" applyNumberFormat="1" applyFont="1" applyFill="1" applyBorder="1" applyAlignment="1">
      <alignment horizontal="center" vertical="center" wrapText="1"/>
    </xf>
    <xf numFmtId="164" fontId="5" fillId="6" borderId="4"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4" fillId="3" borderId="3" xfId="1" applyFont="1" applyFill="1" applyBorder="1" applyAlignment="1">
      <alignment horizontal="center" wrapText="1"/>
    </xf>
    <xf numFmtId="0" fontId="4" fillId="3" borderId="4" xfId="1" applyFont="1" applyFill="1" applyBorder="1" applyAlignment="1">
      <alignment horizontal="center" wrapText="1"/>
    </xf>
    <xf numFmtId="0" fontId="4" fillId="3" borderId="5" xfId="1" applyFont="1" applyFill="1" applyBorder="1" applyAlignment="1">
      <alignment horizontal="center" wrapText="1"/>
    </xf>
    <xf numFmtId="0" fontId="5" fillId="9" borderId="26" xfId="1" applyFont="1" applyFill="1" applyBorder="1" applyAlignment="1">
      <alignment horizontal="center" vertical="center" wrapText="1"/>
    </xf>
    <xf numFmtId="0" fontId="5" fillId="9" borderId="25" xfId="1" applyFont="1" applyFill="1" applyBorder="1" applyAlignment="1">
      <alignment horizontal="center" vertical="center" wrapText="1"/>
    </xf>
    <xf numFmtId="0" fontId="3" fillId="8" borderId="1" xfId="1" applyFont="1" applyFill="1" applyBorder="1" applyAlignment="1">
      <alignment wrapText="1"/>
    </xf>
    <xf numFmtId="0" fontId="5" fillId="7" borderId="2" xfId="1" applyFont="1" applyFill="1" applyBorder="1" applyAlignment="1">
      <alignment horizontal="left" vertical="top" wrapText="1"/>
    </xf>
    <xf numFmtId="0" fontId="7" fillId="7" borderId="2" xfId="1" applyFont="1" applyFill="1" applyBorder="1" applyAlignment="1">
      <alignment horizontal="left" vertical="top" wrapText="1"/>
    </xf>
    <xf numFmtId="0" fontId="7" fillId="9" borderId="32" xfId="1" applyFont="1" applyFill="1" applyBorder="1" applyAlignment="1">
      <alignment horizontal="left" vertical="center" wrapText="1"/>
    </xf>
    <xf numFmtId="0" fontId="7" fillId="9" borderId="33" xfId="1" applyFont="1" applyFill="1" applyBorder="1" applyAlignment="1">
      <alignment horizontal="left" vertical="center" wrapText="1"/>
    </xf>
    <xf numFmtId="0" fontId="7" fillId="9" borderId="34" xfId="1" applyFont="1" applyFill="1" applyBorder="1" applyAlignment="1">
      <alignment horizontal="left" vertical="center" wrapText="1"/>
    </xf>
  </cellXfs>
  <cellStyles count="2">
    <cellStyle name="Normal" xfId="1" xr:uid="{00000000-0005-0000-0000-000000000000}"/>
    <cellStyle name="Standaard" xfId="0" builtinId="0"/>
  </cellStyles>
  <dxfs count="5">
    <dxf>
      <font>
        <color rgb="FF9C0006"/>
      </font>
      <fill>
        <patternFill>
          <bgColor rgb="FFF4CCCC"/>
        </patternFill>
      </fill>
    </dxf>
    <dxf>
      <font>
        <color rgb="FF9C0006"/>
      </font>
      <fill>
        <patternFill>
          <bgColor rgb="FFF4CCCC"/>
        </patternFill>
      </fill>
    </dxf>
    <dxf>
      <font>
        <color rgb="FF9C0006"/>
      </font>
      <fill>
        <patternFill>
          <bgColor rgb="FFF4CCCC"/>
        </patternFill>
      </fill>
    </dxf>
    <dxf>
      <font>
        <color rgb="FF9C0006"/>
      </font>
      <fill>
        <patternFill>
          <bgColor rgb="FFF4CCCC"/>
        </patternFill>
      </fill>
    </dxf>
    <dxf>
      <font>
        <color rgb="FF9C0006"/>
      </font>
      <fill>
        <patternFill>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1048603</xdr:colOff>
      <xdr:row>6</xdr:row>
      <xdr:rowOff>48891</xdr:rowOff>
    </xdr:to>
    <xdr:pic>
      <xdr:nvPicPr>
        <xdr:cNvPr id="2" name="Afbeelding 1">
          <a:extLst>
            <a:ext uri="{FF2B5EF4-FFF2-40B4-BE49-F238E27FC236}">
              <a16:creationId xmlns:a16="http://schemas.microsoft.com/office/drawing/2014/main" id="{72D38950-469B-6430-A47E-FA56EFBF7572}"/>
            </a:ext>
          </a:extLst>
        </xdr:cNvPr>
        <xdr:cNvPicPr>
          <a:picLocks noChangeAspect="1"/>
        </xdr:cNvPicPr>
      </xdr:nvPicPr>
      <xdr:blipFill>
        <a:blip xmlns:r="http://schemas.openxmlformats.org/officeDocument/2006/relationships" r:embed="rId1"/>
        <a:stretch>
          <a:fillRect/>
        </a:stretch>
      </xdr:blipFill>
      <xdr:spPr>
        <a:xfrm>
          <a:off x="0" y="0"/>
          <a:ext cx="1048603" cy="14204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1058128</xdr:colOff>
      <xdr:row>5</xdr:row>
      <xdr:rowOff>125091</xdr:rowOff>
    </xdr:to>
    <xdr:pic>
      <xdr:nvPicPr>
        <xdr:cNvPr id="2" name="Afbeelding 1">
          <a:extLst>
            <a:ext uri="{FF2B5EF4-FFF2-40B4-BE49-F238E27FC236}">
              <a16:creationId xmlns:a16="http://schemas.microsoft.com/office/drawing/2014/main" id="{D1C8906B-72F4-06E4-7CDA-928FEF6397B3}"/>
            </a:ext>
          </a:extLst>
        </xdr:cNvPr>
        <xdr:cNvPicPr>
          <a:picLocks noChangeAspect="1"/>
        </xdr:cNvPicPr>
      </xdr:nvPicPr>
      <xdr:blipFill>
        <a:blip xmlns:r="http://schemas.openxmlformats.org/officeDocument/2006/relationships" r:embed="rId1"/>
        <a:stretch>
          <a:fillRect/>
        </a:stretch>
      </xdr:blipFill>
      <xdr:spPr>
        <a:xfrm>
          <a:off x="9525" y="9525"/>
          <a:ext cx="1048603" cy="14204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1048603</xdr:colOff>
      <xdr:row>5</xdr:row>
      <xdr:rowOff>277491</xdr:rowOff>
    </xdr:to>
    <xdr:pic>
      <xdr:nvPicPr>
        <xdr:cNvPr id="2" name="Afbeelding 1">
          <a:extLst>
            <a:ext uri="{FF2B5EF4-FFF2-40B4-BE49-F238E27FC236}">
              <a16:creationId xmlns:a16="http://schemas.microsoft.com/office/drawing/2014/main" id="{3B8C0F6B-ED8E-482A-394E-93488190BB31}"/>
            </a:ext>
          </a:extLst>
        </xdr:cNvPr>
        <xdr:cNvPicPr>
          <a:picLocks noChangeAspect="1"/>
        </xdr:cNvPicPr>
      </xdr:nvPicPr>
      <xdr:blipFill>
        <a:blip xmlns:r="http://schemas.openxmlformats.org/officeDocument/2006/relationships" r:embed="rId1"/>
        <a:stretch>
          <a:fillRect/>
        </a:stretch>
      </xdr:blipFill>
      <xdr:spPr>
        <a:xfrm>
          <a:off x="0" y="0"/>
          <a:ext cx="1048603" cy="142049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1048603</xdr:colOff>
      <xdr:row>3</xdr:row>
      <xdr:rowOff>248916</xdr:rowOff>
    </xdr:to>
    <xdr:pic>
      <xdr:nvPicPr>
        <xdr:cNvPr id="2" name="Afbeelding 1">
          <a:extLst>
            <a:ext uri="{FF2B5EF4-FFF2-40B4-BE49-F238E27FC236}">
              <a16:creationId xmlns:a16="http://schemas.microsoft.com/office/drawing/2014/main" id="{8C6CA59F-54E2-B8E6-4EB6-41B9F6BF0CB8}"/>
            </a:ext>
          </a:extLst>
        </xdr:cNvPr>
        <xdr:cNvPicPr>
          <a:picLocks noChangeAspect="1"/>
        </xdr:cNvPicPr>
      </xdr:nvPicPr>
      <xdr:blipFill>
        <a:blip xmlns:r="http://schemas.openxmlformats.org/officeDocument/2006/relationships" r:embed="rId1"/>
        <a:stretch>
          <a:fillRect/>
        </a:stretch>
      </xdr:blipFill>
      <xdr:spPr>
        <a:xfrm>
          <a:off x="0" y="0"/>
          <a:ext cx="1048603" cy="1420491"/>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2"/>
  <sheetViews>
    <sheetView showGridLines="0" tabSelected="1" workbookViewId="0">
      <selection activeCell="B2" sqref="B2:B5"/>
    </sheetView>
  </sheetViews>
  <sheetFormatPr defaultRowHeight="14.25"/>
  <cols>
    <col min="1" max="1" width="24.75" style="2" bestFit="1" customWidth="1"/>
    <col min="2" max="2" width="83.75" style="2" bestFit="1" customWidth="1"/>
    <col min="3" max="16384" width="9" style="2"/>
  </cols>
  <sheetData>
    <row r="1" spans="1:26" ht="18" customHeight="1">
      <c r="C1" s="1"/>
      <c r="D1" s="1"/>
      <c r="E1" s="1"/>
      <c r="F1" s="1"/>
      <c r="G1" s="1"/>
      <c r="H1" s="1"/>
      <c r="I1" s="1"/>
      <c r="J1" s="1"/>
      <c r="K1" s="1"/>
      <c r="L1" s="1"/>
      <c r="M1" s="1"/>
      <c r="N1" s="1"/>
      <c r="O1" s="1"/>
      <c r="P1" s="1"/>
      <c r="Q1" s="1"/>
      <c r="R1" s="1"/>
      <c r="S1" s="1"/>
      <c r="T1" s="1"/>
      <c r="U1" s="1"/>
      <c r="V1" s="1"/>
      <c r="W1" s="1"/>
      <c r="X1" s="1"/>
      <c r="Y1" s="1"/>
      <c r="Z1" s="1"/>
    </row>
    <row r="2" spans="1:26" ht="18" customHeight="1">
      <c r="A2" s="1"/>
      <c r="B2" s="94" t="s">
        <v>0</v>
      </c>
      <c r="C2" s="1"/>
      <c r="D2" s="1"/>
      <c r="E2" s="1"/>
      <c r="F2" s="1"/>
      <c r="G2" s="1"/>
      <c r="H2" s="1"/>
      <c r="I2" s="1"/>
      <c r="J2" s="1"/>
      <c r="K2" s="1"/>
      <c r="L2" s="1"/>
      <c r="M2" s="1"/>
      <c r="N2" s="1"/>
      <c r="O2" s="1"/>
      <c r="P2" s="1"/>
      <c r="Q2" s="1"/>
      <c r="R2" s="1"/>
      <c r="S2" s="1"/>
      <c r="T2" s="1"/>
      <c r="U2" s="1"/>
      <c r="V2" s="1"/>
      <c r="W2" s="1"/>
      <c r="X2" s="1"/>
      <c r="Y2" s="1"/>
      <c r="Z2" s="1"/>
    </row>
    <row r="3" spans="1:26" ht="18" customHeight="1">
      <c r="A3" s="1"/>
      <c r="B3" s="94"/>
      <c r="C3" s="1"/>
      <c r="D3" s="1"/>
      <c r="E3" s="1"/>
      <c r="F3" s="1"/>
      <c r="G3" s="1"/>
      <c r="H3" s="1"/>
      <c r="I3" s="1"/>
      <c r="J3" s="1"/>
      <c r="K3" s="1"/>
      <c r="L3" s="1"/>
      <c r="M3" s="1"/>
      <c r="N3" s="1"/>
      <c r="O3" s="1"/>
      <c r="P3" s="1"/>
      <c r="Q3" s="1"/>
      <c r="R3" s="1"/>
      <c r="S3" s="1"/>
      <c r="T3" s="1"/>
      <c r="U3" s="1"/>
      <c r="V3" s="1"/>
      <c r="W3" s="1"/>
      <c r="X3" s="1"/>
      <c r="Y3" s="1"/>
      <c r="Z3" s="1"/>
    </row>
    <row r="4" spans="1:26" ht="18" customHeight="1">
      <c r="A4" s="1"/>
      <c r="B4" s="94"/>
      <c r="C4" s="1"/>
      <c r="D4" s="1"/>
      <c r="E4" s="1"/>
      <c r="F4" s="1"/>
      <c r="G4" s="1"/>
      <c r="H4" s="1"/>
      <c r="I4" s="1"/>
      <c r="J4" s="1"/>
      <c r="K4" s="1"/>
      <c r="L4" s="1"/>
      <c r="M4" s="1"/>
      <c r="N4" s="1"/>
      <c r="O4" s="1"/>
      <c r="P4" s="1"/>
      <c r="Q4" s="1"/>
      <c r="R4" s="1"/>
      <c r="S4" s="1"/>
      <c r="T4" s="1"/>
      <c r="U4" s="1"/>
      <c r="V4" s="1"/>
      <c r="W4" s="1"/>
      <c r="X4" s="1"/>
      <c r="Y4" s="1"/>
      <c r="Z4" s="1"/>
    </row>
    <row r="5" spans="1:26" ht="18" customHeight="1">
      <c r="A5" s="1"/>
      <c r="B5" s="94"/>
      <c r="C5" s="1"/>
      <c r="D5" s="1"/>
      <c r="E5" s="1"/>
      <c r="F5" s="1"/>
      <c r="G5" s="1"/>
      <c r="H5" s="1"/>
      <c r="I5" s="1"/>
      <c r="J5" s="1"/>
      <c r="K5" s="1"/>
      <c r="L5" s="1"/>
      <c r="M5" s="1"/>
      <c r="N5" s="1"/>
      <c r="O5" s="1"/>
      <c r="P5" s="1"/>
      <c r="Q5" s="1"/>
      <c r="R5" s="1"/>
      <c r="S5" s="1"/>
      <c r="T5" s="1"/>
      <c r="U5" s="1"/>
      <c r="V5" s="1"/>
      <c r="W5" s="1"/>
      <c r="X5" s="1"/>
      <c r="Y5" s="1"/>
      <c r="Z5" s="1"/>
    </row>
    <row r="6" spans="1:26" ht="18" customHeight="1">
      <c r="A6" s="1"/>
      <c r="B6" s="1"/>
      <c r="C6" s="1"/>
      <c r="D6" s="1"/>
      <c r="E6" s="1"/>
      <c r="F6" s="1"/>
      <c r="G6" s="1"/>
      <c r="H6" s="1"/>
      <c r="I6" s="1"/>
      <c r="J6" s="1"/>
      <c r="K6" s="1"/>
      <c r="L6" s="1"/>
      <c r="M6" s="1"/>
      <c r="N6" s="1"/>
      <c r="O6" s="1"/>
      <c r="P6" s="1"/>
      <c r="Q6" s="1"/>
      <c r="R6" s="1"/>
      <c r="S6" s="1"/>
      <c r="T6" s="1"/>
      <c r="U6" s="1"/>
      <c r="V6" s="1"/>
      <c r="W6" s="1"/>
      <c r="X6" s="1"/>
      <c r="Y6" s="1"/>
      <c r="Z6" s="1"/>
    </row>
    <row r="7" spans="1:26">
      <c r="A7" s="3"/>
      <c r="B7" s="3"/>
      <c r="C7" s="1"/>
      <c r="D7" s="1"/>
      <c r="E7" s="1"/>
      <c r="F7" s="1"/>
      <c r="G7" s="1"/>
      <c r="H7" s="1"/>
      <c r="I7" s="1"/>
      <c r="J7" s="1"/>
      <c r="K7" s="1"/>
      <c r="L7" s="1"/>
      <c r="M7" s="1"/>
      <c r="N7" s="1"/>
      <c r="O7" s="1"/>
      <c r="P7" s="1"/>
      <c r="Q7" s="1"/>
      <c r="R7" s="1"/>
      <c r="S7" s="1"/>
      <c r="T7" s="1"/>
      <c r="U7" s="1"/>
      <c r="V7" s="1"/>
      <c r="W7" s="1"/>
      <c r="X7" s="1"/>
      <c r="Y7" s="1"/>
      <c r="Z7" s="1"/>
    </row>
    <row r="8" spans="1:26">
      <c r="A8" s="71" t="s">
        <v>1</v>
      </c>
      <c r="B8" s="71" t="s">
        <v>2</v>
      </c>
      <c r="C8" s="1"/>
      <c r="D8" s="1"/>
      <c r="E8" s="1"/>
      <c r="F8" s="1"/>
      <c r="G8" s="1"/>
      <c r="H8" s="1"/>
      <c r="I8" s="1"/>
      <c r="J8" s="1"/>
      <c r="K8" s="1"/>
      <c r="L8" s="1"/>
      <c r="M8" s="1"/>
      <c r="N8" s="1"/>
      <c r="O8" s="1"/>
      <c r="P8" s="1"/>
      <c r="Q8" s="1"/>
      <c r="R8" s="1"/>
      <c r="S8" s="1"/>
      <c r="T8" s="1"/>
      <c r="U8" s="1"/>
      <c r="V8" s="1"/>
      <c r="W8" s="1"/>
      <c r="X8" s="1"/>
      <c r="Y8" s="1"/>
      <c r="Z8" s="1"/>
    </row>
    <row r="9" spans="1:26" ht="28.5">
      <c r="A9" s="72" t="s">
        <v>3</v>
      </c>
      <c r="B9" s="4" t="s">
        <v>4</v>
      </c>
      <c r="C9" s="1"/>
      <c r="D9" s="1"/>
      <c r="E9" s="1"/>
      <c r="F9" s="1"/>
      <c r="G9" s="1"/>
      <c r="H9" s="1"/>
      <c r="I9" s="1"/>
      <c r="J9" s="1"/>
      <c r="K9" s="1"/>
      <c r="L9" s="1"/>
      <c r="M9" s="1"/>
      <c r="N9" s="1"/>
      <c r="O9" s="1"/>
      <c r="P9" s="1"/>
      <c r="Q9" s="1"/>
      <c r="R9" s="1"/>
      <c r="S9" s="1"/>
      <c r="T9" s="1"/>
      <c r="U9" s="1"/>
      <c r="V9" s="1"/>
      <c r="W9" s="1"/>
      <c r="X9" s="1"/>
      <c r="Y9" s="1"/>
      <c r="Z9" s="1"/>
    </row>
    <row r="10" spans="1:26" ht="42.75">
      <c r="A10" s="72" t="s">
        <v>5</v>
      </c>
      <c r="B10" s="4" t="s">
        <v>6</v>
      </c>
      <c r="C10" s="1"/>
      <c r="D10" s="1"/>
      <c r="E10" s="1"/>
      <c r="F10" s="1"/>
      <c r="I10" s="1"/>
      <c r="J10" s="1"/>
      <c r="K10" s="1"/>
      <c r="L10" s="1"/>
      <c r="M10" s="1"/>
      <c r="N10" s="1"/>
      <c r="O10" s="1"/>
      <c r="P10" s="1"/>
      <c r="Q10" s="1"/>
      <c r="R10" s="1"/>
      <c r="S10" s="1"/>
      <c r="T10" s="1"/>
      <c r="U10" s="1"/>
      <c r="V10" s="1"/>
      <c r="W10" s="1"/>
      <c r="X10" s="1"/>
      <c r="Y10" s="1"/>
      <c r="Z10" s="1"/>
    </row>
    <row r="11" spans="1:26" ht="42.75">
      <c r="A11" s="72" t="s">
        <v>7</v>
      </c>
      <c r="B11" s="4" t="s">
        <v>8</v>
      </c>
      <c r="C11" s="1"/>
      <c r="D11" s="1"/>
      <c r="E11" s="1"/>
      <c r="F11" s="1"/>
      <c r="G11" s="1"/>
      <c r="H11" s="1"/>
      <c r="I11" s="1"/>
      <c r="J11" s="1"/>
      <c r="K11" s="1"/>
      <c r="L11" s="1"/>
      <c r="M11" s="1"/>
      <c r="N11" s="1"/>
      <c r="O11" s="1"/>
      <c r="P11" s="1"/>
      <c r="Q11" s="1"/>
      <c r="R11" s="1"/>
      <c r="S11" s="1"/>
      <c r="T11" s="1"/>
      <c r="U11" s="1"/>
      <c r="V11" s="1"/>
      <c r="W11" s="1"/>
      <c r="X11" s="1"/>
      <c r="Y11" s="1"/>
      <c r="Z11" s="1"/>
    </row>
    <row r="12" spans="1:26" ht="71.25">
      <c r="A12" s="72" t="s">
        <v>9</v>
      </c>
      <c r="B12" s="4" t="s">
        <v>10</v>
      </c>
      <c r="C12" s="1"/>
      <c r="D12" s="1"/>
      <c r="E12" s="1"/>
      <c r="F12" s="1"/>
      <c r="G12" s="1"/>
      <c r="H12" s="1"/>
      <c r="I12" s="1"/>
      <c r="J12" s="1"/>
      <c r="K12" s="1"/>
      <c r="L12" s="1"/>
      <c r="M12" s="1"/>
      <c r="N12" s="1"/>
      <c r="O12" s="1"/>
      <c r="P12" s="1"/>
      <c r="Q12" s="1"/>
      <c r="R12" s="1"/>
      <c r="S12" s="1"/>
      <c r="T12" s="1"/>
      <c r="U12" s="1"/>
      <c r="V12" s="1"/>
      <c r="W12" s="1"/>
      <c r="X12" s="1"/>
      <c r="Y12" s="1"/>
      <c r="Z12" s="1"/>
    </row>
    <row r="13" spans="1:26" ht="57">
      <c r="A13" s="72" t="s">
        <v>11</v>
      </c>
      <c r="B13" s="4" t="s">
        <v>12</v>
      </c>
      <c r="C13" s="1"/>
      <c r="D13" s="1"/>
      <c r="E13" s="1"/>
      <c r="F13" s="1"/>
      <c r="G13" s="1"/>
      <c r="H13" s="1"/>
      <c r="I13" s="1"/>
      <c r="J13" s="1"/>
      <c r="K13" s="1"/>
      <c r="L13" s="1"/>
      <c r="M13" s="1"/>
      <c r="N13" s="1"/>
      <c r="O13" s="1"/>
      <c r="P13" s="1"/>
      <c r="Q13" s="1"/>
      <c r="R13" s="1"/>
      <c r="S13" s="1"/>
      <c r="T13" s="1"/>
      <c r="U13" s="1"/>
      <c r="V13" s="1"/>
      <c r="W13" s="1"/>
      <c r="X13" s="1"/>
      <c r="Y13" s="1"/>
      <c r="Z13" s="1"/>
    </row>
    <row r="14" spans="1:26" ht="71.25">
      <c r="A14" s="72" t="s">
        <v>13</v>
      </c>
      <c r="B14" s="4" t="s">
        <v>14</v>
      </c>
      <c r="C14" s="1"/>
      <c r="D14" s="1"/>
      <c r="E14" s="1"/>
      <c r="F14" s="1"/>
      <c r="G14" s="1"/>
      <c r="H14" s="1"/>
      <c r="I14" s="1"/>
      <c r="J14" s="1"/>
      <c r="K14" s="1"/>
      <c r="L14" s="1"/>
      <c r="M14" s="1"/>
      <c r="N14" s="1"/>
      <c r="O14" s="1"/>
      <c r="P14" s="1"/>
      <c r="Q14" s="1"/>
      <c r="R14" s="1"/>
      <c r="S14" s="1"/>
      <c r="T14" s="1"/>
      <c r="U14" s="1"/>
      <c r="V14" s="1"/>
      <c r="W14" s="1"/>
      <c r="X14" s="1"/>
      <c r="Y14" s="1"/>
      <c r="Z14" s="1"/>
    </row>
    <row r="15" spans="1:26" ht="42.75">
      <c r="A15" s="72" t="s">
        <v>15</v>
      </c>
      <c r="B15" s="4" t="s">
        <v>16</v>
      </c>
      <c r="C15" s="1"/>
      <c r="D15" s="1"/>
      <c r="E15" s="1"/>
      <c r="F15" s="1"/>
      <c r="G15" s="1"/>
      <c r="H15" s="1"/>
      <c r="I15" s="1"/>
      <c r="J15" s="1"/>
      <c r="K15" s="1"/>
      <c r="L15" s="1"/>
      <c r="M15" s="1"/>
      <c r="N15" s="1"/>
      <c r="O15" s="1"/>
      <c r="P15" s="1"/>
      <c r="Q15" s="1"/>
      <c r="R15" s="1"/>
      <c r="S15" s="1"/>
      <c r="T15" s="1"/>
      <c r="U15" s="1"/>
      <c r="V15" s="1"/>
      <c r="W15" s="1"/>
      <c r="X15" s="1"/>
      <c r="Y15" s="1"/>
      <c r="Z15" s="1"/>
    </row>
    <row r="16" spans="1:26" ht="99.75">
      <c r="A16" s="72" t="s">
        <v>17</v>
      </c>
      <c r="B16" s="4" t="s">
        <v>239</v>
      </c>
      <c r="C16" s="1"/>
      <c r="D16" s="1"/>
      <c r="E16" s="1"/>
      <c r="F16" s="1"/>
      <c r="G16" s="1"/>
      <c r="H16" s="1"/>
      <c r="I16" s="1"/>
      <c r="J16" s="1"/>
      <c r="K16" s="1"/>
      <c r="L16" s="1"/>
      <c r="M16" s="1"/>
      <c r="N16" s="1"/>
      <c r="O16" s="1"/>
      <c r="P16" s="1"/>
      <c r="Q16" s="1"/>
      <c r="R16" s="1"/>
      <c r="S16" s="1"/>
      <c r="T16" s="1"/>
      <c r="U16" s="1"/>
      <c r="V16" s="1"/>
      <c r="W16" s="1"/>
      <c r="X16" s="1"/>
      <c r="Y16" s="1"/>
      <c r="Z16" s="1"/>
    </row>
    <row r="17" spans="1:26" ht="71.25">
      <c r="A17" s="72" t="s">
        <v>18</v>
      </c>
      <c r="B17" s="4" t="s">
        <v>240</v>
      </c>
      <c r="C17" s="1"/>
      <c r="D17" s="1"/>
      <c r="E17" s="1"/>
      <c r="F17" s="1"/>
      <c r="G17" s="1"/>
      <c r="H17" s="1"/>
      <c r="I17" s="1"/>
      <c r="J17" s="1"/>
      <c r="K17" s="1"/>
      <c r="L17" s="1"/>
      <c r="M17" s="1"/>
      <c r="N17" s="1"/>
      <c r="O17" s="1"/>
      <c r="P17" s="1"/>
      <c r="Q17" s="1"/>
      <c r="R17" s="1"/>
      <c r="S17" s="1"/>
      <c r="T17" s="1"/>
      <c r="U17" s="1"/>
      <c r="V17" s="1"/>
      <c r="W17" s="1"/>
      <c r="X17" s="1"/>
      <c r="Y17" s="1"/>
      <c r="Z17" s="1"/>
    </row>
    <row r="18" spans="1:26" ht="71.25">
      <c r="A18" s="72" t="s">
        <v>19</v>
      </c>
      <c r="B18" s="4" t="s">
        <v>243</v>
      </c>
      <c r="C18" s="1"/>
      <c r="D18" s="1"/>
      <c r="E18" s="1"/>
      <c r="F18" s="1"/>
      <c r="G18" s="1"/>
      <c r="H18" s="1"/>
      <c r="I18" s="1"/>
      <c r="J18" s="1"/>
      <c r="K18" s="1"/>
      <c r="L18" s="1"/>
      <c r="M18" s="1"/>
      <c r="N18" s="1"/>
      <c r="O18" s="1"/>
      <c r="P18" s="1"/>
      <c r="Q18" s="1"/>
      <c r="R18" s="1"/>
      <c r="S18" s="1"/>
      <c r="T18" s="1"/>
      <c r="U18" s="1"/>
      <c r="V18" s="1"/>
      <c r="W18" s="1"/>
      <c r="X18" s="1"/>
      <c r="Y18" s="1"/>
      <c r="Z18" s="1"/>
    </row>
    <row r="19" spans="1:26" ht="28.5">
      <c r="A19" s="72" t="s">
        <v>20</v>
      </c>
      <c r="B19" s="4" t="s">
        <v>21</v>
      </c>
      <c r="C19" s="1"/>
      <c r="D19" s="1"/>
      <c r="E19" s="1"/>
      <c r="F19" s="1"/>
      <c r="G19" s="1"/>
      <c r="H19" s="1"/>
      <c r="I19" s="1"/>
      <c r="J19" s="1"/>
      <c r="K19" s="1"/>
      <c r="L19" s="1"/>
      <c r="M19" s="1"/>
      <c r="N19" s="1"/>
      <c r="O19" s="1"/>
      <c r="P19" s="1"/>
      <c r="Q19" s="1"/>
      <c r="R19" s="1"/>
      <c r="S19" s="1"/>
      <c r="T19" s="1"/>
      <c r="U19" s="1"/>
      <c r="V19" s="1"/>
      <c r="W19" s="1"/>
      <c r="X19" s="1"/>
      <c r="Y19" s="1"/>
      <c r="Z19" s="1"/>
    </row>
    <row r="20" spans="1:26" ht="85.5">
      <c r="A20" s="72" t="s">
        <v>22</v>
      </c>
      <c r="B20" s="4" t="s">
        <v>241</v>
      </c>
      <c r="C20" s="1"/>
      <c r="D20" s="1"/>
      <c r="E20" s="1"/>
      <c r="F20" s="1"/>
      <c r="G20" s="1"/>
      <c r="H20" s="1"/>
      <c r="I20" s="1"/>
      <c r="J20" s="1"/>
      <c r="K20" s="1"/>
      <c r="L20" s="1"/>
      <c r="M20" s="1"/>
      <c r="N20" s="1"/>
      <c r="O20" s="1"/>
      <c r="P20" s="1"/>
      <c r="Q20" s="1"/>
      <c r="R20" s="1"/>
      <c r="S20" s="1"/>
      <c r="T20" s="1"/>
      <c r="U20" s="1"/>
      <c r="V20" s="1"/>
      <c r="W20" s="1"/>
      <c r="X20" s="1"/>
      <c r="Y20" s="1"/>
      <c r="Z20" s="1"/>
    </row>
    <row r="21" spans="1:26" ht="57">
      <c r="A21" s="72" t="s">
        <v>23</v>
      </c>
      <c r="B21" s="4" t="s">
        <v>242</v>
      </c>
      <c r="C21" s="1"/>
      <c r="D21" s="1"/>
      <c r="E21" s="1"/>
      <c r="F21" s="1"/>
      <c r="G21" s="1"/>
      <c r="H21" s="1"/>
      <c r="I21" s="1"/>
      <c r="J21" s="1"/>
      <c r="K21" s="1"/>
      <c r="L21" s="1"/>
      <c r="M21" s="1"/>
      <c r="N21" s="1"/>
      <c r="O21" s="1"/>
      <c r="P21" s="1"/>
      <c r="Q21" s="1"/>
      <c r="R21" s="1"/>
      <c r="S21" s="1"/>
      <c r="T21" s="1"/>
      <c r="U21" s="1"/>
      <c r="V21" s="1"/>
      <c r="W21" s="1"/>
      <c r="X21" s="1"/>
      <c r="Y21" s="1"/>
      <c r="Z21" s="1"/>
    </row>
    <row r="22" spans="1:26" ht="42.75">
      <c r="A22" s="72" t="s">
        <v>24</v>
      </c>
      <c r="B22" s="4" t="s">
        <v>244</v>
      </c>
      <c r="C22" s="1"/>
      <c r="D22" s="1"/>
      <c r="E22" s="1"/>
      <c r="F22" s="1"/>
      <c r="G22" s="1"/>
      <c r="H22" s="1"/>
      <c r="I22" s="1"/>
      <c r="J22" s="1"/>
      <c r="K22" s="1"/>
      <c r="L22" s="1"/>
      <c r="M22" s="1"/>
      <c r="N22" s="1"/>
      <c r="O22" s="1"/>
      <c r="P22" s="1"/>
      <c r="Q22" s="1"/>
      <c r="R22" s="1"/>
      <c r="S22" s="1"/>
      <c r="T22" s="1"/>
      <c r="U22" s="1"/>
      <c r="V22" s="1"/>
      <c r="W22" s="1"/>
      <c r="X22" s="1"/>
      <c r="Y22" s="1"/>
      <c r="Z22" s="1"/>
    </row>
    <row r="23" spans="1:26" ht="42.75">
      <c r="A23" s="72" t="s">
        <v>25</v>
      </c>
      <c r="B23" s="5" t="s">
        <v>26</v>
      </c>
      <c r="C23" s="1"/>
      <c r="D23" s="1"/>
      <c r="E23" s="1"/>
      <c r="F23" s="1"/>
      <c r="G23" s="1"/>
      <c r="H23" s="1"/>
      <c r="I23" s="1"/>
      <c r="J23" s="1"/>
      <c r="K23" s="1"/>
      <c r="L23" s="1"/>
      <c r="M23" s="1"/>
      <c r="N23" s="1"/>
      <c r="O23" s="1"/>
      <c r="P23" s="1"/>
      <c r="Q23" s="1"/>
      <c r="R23" s="1"/>
      <c r="S23" s="1"/>
      <c r="T23" s="1"/>
      <c r="U23" s="1"/>
      <c r="V23" s="1"/>
      <c r="W23" s="1"/>
      <c r="X23" s="1"/>
      <c r="Y23" s="1"/>
      <c r="Z23" s="1"/>
    </row>
    <row r="24" spans="1:26" ht="57">
      <c r="A24" s="72" t="s">
        <v>27</v>
      </c>
      <c r="B24" s="5" t="s">
        <v>28</v>
      </c>
      <c r="C24" s="1"/>
      <c r="D24" s="1"/>
      <c r="E24" s="1"/>
      <c r="F24" s="1"/>
      <c r="G24" s="1"/>
      <c r="H24" s="1"/>
      <c r="I24" s="1"/>
      <c r="J24" s="1"/>
      <c r="K24" s="1"/>
      <c r="L24" s="1"/>
      <c r="M24" s="1"/>
      <c r="N24" s="1"/>
      <c r="O24" s="1"/>
      <c r="P24" s="1"/>
      <c r="Q24" s="1"/>
      <c r="R24" s="1"/>
      <c r="S24" s="1"/>
      <c r="T24" s="1"/>
      <c r="U24" s="1"/>
      <c r="V24" s="1"/>
      <c r="W24" s="1"/>
      <c r="X24" s="1"/>
      <c r="Y24" s="1"/>
      <c r="Z24" s="1"/>
    </row>
    <row r="25" spans="1:26" ht="34.5" customHeight="1">
      <c r="A25" s="72" t="s">
        <v>29</v>
      </c>
      <c r="B25" s="4" t="s">
        <v>30</v>
      </c>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sheetData>
  <mergeCells count="1">
    <mergeCell ref="B2:B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44"/>
  <sheetViews>
    <sheetView showGridLines="0" zoomScaleNormal="100" workbookViewId="0">
      <selection activeCell="C3" sqref="C3"/>
    </sheetView>
  </sheetViews>
  <sheetFormatPr defaultRowHeight="18"/>
  <cols>
    <col min="1" max="1" width="18" style="7" bestFit="1" customWidth="1"/>
    <col min="2" max="2" width="23.5" style="7" customWidth="1"/>
    <col min="3" max="3" width="26.375" style="7" customWidth="1"/>
    <col min="4" max="4" width="21.25" style="7" bestFit="1" customWidth="1"/>
    <col min="5" max="6" width="14" style="7" customWidth="1"/>
    <col min="7" max="7" width="12" style="7" customWidth="1"/>
    <col min="8" max="9" width="14" style="7" customWidth="1"/>
    <col min="10" max="10" width="36" style="7" customWidth="1"/>
    <col min="11" max="11" width="34.75" style="7" customWidth="1"/>
    <col min="12" max="12" width="14" style="7" customWidth="1"/>
    <col min="13" max="16384" width="9" style="7"/>
  </cols>
  <sheetData>
    <row r="1" spans="1:24" ht="18" customHeight="1">
      <c r="B1" s="86" t="s">
        <v>31</v>
      </c>
      <c r="C1" s="86"/>
      <c r="D1" s="86"/>
      <c r="E1" s="86"/>
      <c r="F1" s="86"/>
      <c r="G1" s="86"/>
      <c r="H1" s="86"/>
      <c r="I1" s="86"/>
      <c r="J1" s="86"/>
      <c r="K1" s="86"/>
      <c r="L1" s="86"/>
      <c r="M1" s="6"/>
      <c r="N1" s="6"/>
      <c r="O1" s="6"/>
      <c r="P1" s="6"/>
      <c r="Q1" s="6"/>
      <c r="R1" s="6"/>
      <c r="S1" s="6"/>
      <c r="T1" s="6"/>
      <c r="U1" s="6"/>
      <c r="V1" s="6"/>
      <c r="W1" s="6"/>
      <c r="X1" s="6"/>
    </row>
    <row r="2" spans="1:24">
      <c r="A2" s="8"/>
      <c r="B2" s="8"/>
      <c r="C2" s="8"/>
      <c r="D2" s="8"/>
      <c r="E2" s="8"/>
      <c r="F2" s="8"/>
      <c r="G2" s="8"/>
      <c r="H2" s="8"/>
      <c r="I2" s="8"/>
      <c r="J2" s="8"/>
      <c r="K2" s="8"/>
      <c r="L2" s="6"/>
      <c r="M2" s="6"/>
      <c r="N2" s="6"/>
      <c r="O2" s="6"/>
      <c r="P2" s="6"/>
      <c r="Q2" s="6"/>
      <c r="R2" s="6"/>
      <c r="S2" s="6"/>
      <c r="T2" s="6"/>
      <c r="U2" s="6"/>
      <c r="V2" s="6"/>
      <c r="W2" s="6"/>
      <c r="X2" s="6"/>
    </row>
    <row r="3" spans="1:24" ht="18.75" customHeight="1">
      <c r="B3" s="73" t="s">
        <v>32</v>
      </c>
      <c r="C3" s="74"/>
      <c r="D3" s="3"/>
      <c r="E3" s="3"/>
      <c r="F3" s="3"/>
      <c r="G3" s="3"/>
      <c r="H3" s="3"/>
      <c r="I3" s="3"/>
      <c r="J3" s="3"/>
      <c r="K3" s="3"/>
      <c r="L3" s="3"/>
      <c r="M3" s="3"/>
      <c r="N3" s="6"/>
      <c r="O3" s="6"/>
      <c r="P3" s="6"/>
      <c r="Q3" s="6"/>
      <c r="R3" s="6"/>
      <c r="S3" s="6"/>
      <c r="T3" s="6"/>
      <c r="U3" s="6"/>
      <c r="V3" s="6"/>
      <c r="W3" s="6"/>
      <c r="X3" s="6"/>
    </row>
    <row r="4" spans="1:24" ht="18" customHeight="1">
      <c r="B4" s="72" t="s">
        <v>5</v>
      </c>
      <c r="C4" s="72" t="s">
        <v>33</v>
      </c>
      <c r="D4" s="9"/>
      <c r="E4" s="9"/>
      <c r="F4" s="9"/>
      <c r="G4" s="9"/>
      <c r="H4" s="9"/>
      <c r="I4" s="9"/>
      <c r="J4" s="9"/>
      <c r="K4" s="9"/>
      <c r="L4" s="9"/>
      <c r="M4" s="9"/>
      <c r="N4" s="6"/>
      <c r="O4" s="6"/>
      <c r="P4" s="6"/>
      <c r="Q4" s="6"/>
      <c r="R4" s="6"/>
      <c r="S4" s="6"/>
      <c r="T4" s="6"/>
      <c r="U4" s="6"/>
      <c r="V4" s="6"/>
      <c r="W4" s="6"/>
      <c r="X4" s="6"/>
    </row>
    <row r="5" spans="1:24" ht="30" customHeight="1">
      <c r="B5" s="72" t="s">
        <v>34</v>
      </c>
      <c r="C5" s="101" t="s">
        <v>35</v>
      </c>
      <c r="D5" s="101"/>
      <c r="E5" s="101"/>
      <c r="F5" s="101"/>
      <c r="G5" s="101"/>
      <c r="H5" s="9"/>
      <c r="I5" s="9"/>
      <c r="J5" s="9"/>
      <c r="K5" s="9"/>
      <c r="L5" s="9"/>
      <c r="M5" s="9"/>
      <c r="N5" s="6"/>
      <c r="O5" s="6"/>
      <c r="P5" s="6"/>
      <c r="Q5" s="6"/>
      <c r="R5" s="6"/>
      <c r="S5" s="6"/>
      <c r="T5" s="6"/>
      <c r="U5" s="6"/>
      <c r="V5" s="6"/>
      <c r="W5" s="6"/>
      <c r="X5" s="6"/>
    </row>
    <row r="6" spans="1:24" ht="20.25" customHeight="1">
      <c r="B6" s="102" t="s">
        <v>36</v>
      </c>
      <c r="C6" s="102"/>
      <c r="D6" s="102"/>
      <c r="E6" s="102"/>
      <c r="F6" s="102"/>
      <c r="G6" s="102"/>
      <c r="H6" s="102"/>
      <c r="I6" s="9"/>
      <c r="J6" s="9"/>
      <c r="K6" s="9"/>
      <c r="L6" s="9"/>
      <c r="M6" s="9"/>
      <c r="N6" s="6"/>
      <c r="O6" s="6"/>
      <c r="P6" s="6"/>
      <c r="Q6" s="6"/>
      <c r="R6" s="6"/>
      <c r="S6" s="6"/>
      <c r="T6" s="6"/>
      <c r="U6" s="6"/>
      <c r="V6" s="6"/>
      <c r="W6" s="6"/>
      <c r="X6" s="6"/>
    </row>
    <row r="7" spans="1:24" ht="12.75" customHeight="1">
      <c r="A7" s="3"/>
      <c r="B7" s="3"/>
      <c r="C7" s="3"/>
      <c r="D7" s="3"/>
      <c r="E7" s="3"/>
      <c r="F7" s="3"/>
      <c r="G7" s="3"/>
      <c r="H7" s="3"/>
      <c r="I7" s="3"/>
      <c r="J7" s="3"/>
      <c r="K7" s="3"/>
      <c r="L7" s="1"/>
      <c r="M7" s="6"/>
      <c r="N7" s="6"/>
      <c r="O7" s="6"/>
      <c r="P7" s="6"/>
      <c r="Q7" s="6"/>
      <c r="R7" s="6"/>
      <c r="S7" s="6"/>
      <c r="T7" s="6"/>
      <c r="U7" s="6"/>
      <c r="V7" s="6"/>
      <c r="W7" s="6"/>
      <c r="X7" s="6"/>
    </row>
    <row r="8" spans="1:24" ht="15" customHeight="1">
      <c r="A8" s="3"/>
      <c r="B8" s="3"/>
      <c r="C8" s="3"/>
      <c r="D8" s="3"/>
      <c r="E8" s="3"/>
      <c r="F8" s="3"/>
      <c r="G8" s="3"/>
      <c r="H8" s="3"/>
      <c r="I8" s="3"/>
      <c r="J8" s="3"/>
      <c r="K8" s="3"/>
      <c r="L8" s="1"/>
      <c r="M8" s="6"/>
      <c r="N8" s="6"/>
      <c r="O8" s="6"/>
      <c r="P8" s="6"/>
      <c r="Q8" s="6"/>
      <c r="R8" s="6"/>
      <c r="S8" s="6"/>
      <c r="T8" s="6"/>
      <c r="U8" s="6"/>
      <c r="V8" s="6"/>
      <c r="W8" s="6"/>
      <c r="X8" s="6"/>
    </row>
    <row r="9" spans="1:24" ht="18.75" thickBot="1">
      <c r="A9" s="75" t="s">
        <v>37</v>
      </c>
      <c r="B9" s="75" t="s">
        <v>38</v>
      </c>
      <c r="C9" s="75" t="s">
        <v>39</v>
      </c>
      <c r="D9" s="75" t="s">
        <v>40</v>
      </c>
      <c r="E9" s="75" t="s">
        <v>41</v>
      </c>
      <c r="F9" s="75" t="s">
        <v>42</v>
      </c>
      <c r="G9" s="75" t="s">
        <v>43</v>
      </c>
      <c r="H9" s="75" t="s">
        <v>44</v>
      </c>
      <c r="I9" s="75" t="s">
        <v>45</v>
      </c>
      <c r="J9" s="75" t="s">
        <v>46</v>
      </c>
      <c r="K9" s="75" t="s">
        <v>47</v>
      </c>
      <c r="L9" s="76" t="s">
        <v>7</v>
      </c>
      <c r="M9" s="6"/>
      <c r="N9" s="6"/>
      <c r="O9" s="6"/>
      <c r="P9" s="6"/>
      <c r="Q9" s="6"/>
      <c r="R9" s="6"/>
      <c r="S9" s="6"/>
      <c r="T9" s="6"/>
      <c r="U9" s="6"/>
      <c r="V9" s="6"/>
      <c r="W9" s="6"/>
      <c r="X9" s="6"/>
    </row>
    <row r="10" spans="1:24" ht="43.5" thickBot="1">
      <c r="A10" s="35" t="s">
        <v>48</v>
      </c>
      <c r="B10" s="36" t="s">
        <v>49</v>
      </c>
      <c r="C10" s="36" t="s">
        <v>50</v>
      </c>
      <c r="D10" s="37">
        <v>100</v>
      </c>
      <c r="E10" s="38">
        <v>100</v>
      </c>
      <c r="F10" s="38">
        <v>100</v>
      </c>
      <c r="G10" s="37">
        <v>100</v>
      </c>
      <c r="H10" s="38">
        <v>100</v>
      </c>
      <c r="I10" s="38">
        <v>100</v>
      </c>
      <c r="J10" s="39" t="s">
        <v>51</v>
      </c>
      <c r="K10" s="39" t="s">
        <v>52</v>
      </c>
      <c r="L10" s="40" t="s">
        <v>53</v>
      </c>
      <c r="M10" s="6"/>
      <c r="N10" s="6"/>
      <c r="O10" s="6"/>
      <c r="P10" s="6"/>
      <c r="Q10" s="6"/>
      <c r="R10" s="6"/>
      <c r="S10" s="6"/>
      <c r="T10" s="6"/>
      <c r="U10" s="6"/>
      <c r="V10" s="6"/>
      <c r="W10" s="6"/>
      <c r="X10" s="6"/>
    </row>
    <row r="11" spans="1:24" ht="42.75">
      <c r="A11" s="41" t="s">
        <v>54</v>
      </c>
      <c r="B11" s="42" t="s">
        <v>55</v>
      </c>
      <c r="C11" s="42" t="s">
        <v>56</v>
      </c>
      <c r="D11" s="43">
        <v>9.6153846153846168</v>
      </c>
      <c r="E11" s="44">
        <v>100</v>
      </c>
      <c r="F11" s="44">
        <v>9.6153846153846168</v>
      </c>
      <c r="G11" s="43">
        <v>9.6153846153846168</v>
      </c>
      <c r="H11" s="44">
        <v>100</v>
      </c>
      <c r="I11" s="44">
        <v>9.6153846153846168</v>
      </c>
      <c r="J11" s="45" t="s">
        <v>57</v>
      </c>
      <c r="K11" s="45" t="s">
        <v>58</v>
      </c>
      <c r="L11" s="46" t="s">
        <v>53</v>
      </c>
      <c r="M11" s="6"/>
      <c r="N11" s="6"/>
      <c r="O11" s="6"/>
      <c r="P11" s="6"/>
      <c r="Q11" s="6"/>
      <c r="R11" s="6"/>
      <c r="S11" s="6"/>
      <c r="T11" s="6"/>
      <c r="U11" s="6"/>
      <c r="V11" s="6"/>
      <c r="W11" s="6"/>
      <c r="X11" s="6"/>
    </row>
    <row r="12" spans="1:24" ht="57">
      <c r="A12" s="47" t="s">
        <v>54</v>
      </c>
      <c r="B12" s="22" t="s">
        <v>59</v>
      </c>
      <c r="C12" s="22" t="s">
        <v>60</v>
      </c>
      <c r="D12" s="26">
        <v>2.6923076923076925</v>
      </c>
      <c r="E12" s="23">
        <v>100</v>
      </c>
      <c r="F12" s="23">
        <v>2.6923076923076925</v>
      </c>
      <c r="G12" s="26">
        <v>2.6923076923076925</v>
      </c>
      <c r="H12" s="23">
        <v>100</v>
      </c>
      <c r="I12" s="23">
        <v>2.6923076923076925</v>
      </c>
      <c r="J12" s="27" t="s">
        <v>57</v>
      </c>
      <c r="K12" s="27" t="s">
        <v>61</v>
      </c>
      <c r="L12" s="48" t="s">
        <v>53</v>
      </c>
      <c r="M12" s="6"/>
      <c r="N12" s="6"/>
      <c r="O12" s="6"/>
      <c r="P12" s="6"/>
      <c r="Q12" s="6"/>
      <c r="R12" s="6"/>
      <c r="S12" s="6"/>
      <c r="T12" s="6"/>
      <c r="U12" s="6"/>
      <c r="V12" s="6"/>
      <c r="W12" s="6"/>
      <c r="X12" s="6"/>
    </row>
    <row r="13" spans="1:24" ht="42.75">
      <c r="A13" s="47" t="s">
        <v>54</v>
      </c>
      <c r="B13" s="22" t="s">
        <v>62</v>
      </c>
      <c r="C13" s="22" t="s">
        <v>63</v>
      </c>
      <c r="D13" s="26">
        <v>0.6</v>
      </c>
      <c r="E13" s="23">
        <v>100</v>
      </c>
      <c r="F13" s="23">
        <v>0.6</v>
      </c>
      <c r="G13" s="26">
        <v>0.6</v>
      </c>
      <c r="H13" s="23">
        <v>100</v>
      </c>
      <c r="I13" s="23">
        <v>0.6</v>
      </c>
      <c r="J13" s="27" t="s">
        <v>57</v>
      </c>
      <c r="K13" s="27" t="s">
        <v>64</v>
      </c>
      <c r="L13" s="48" t="s">
        <v>53</v>
      </c>
      <c r="M13" s="6"/>
      <c r="N13" s="6"/>
      <c r="O13" s="6"/>
      <c r="P13" s="6"/>
      <c r="Q13" s="6"/>
      <c r="R13" s="6"/>
      <c r="S13" s="6"/>
      <c r="T13" s="6"/>
      <c r="U13" s="6"/>
      <c r="V13" s="6"/>
      <c r="W13" s="6"/>
      <c r="X13" s="6"/>
    </row>
    <row r="14" spans="1:24" ht="42.75">
      <c r="A14" s="47" t="s">
        <v>54</v>
      </c>
      <c r="B14" s="22" t="s">
        <v>65</v>
      </c>
      <c r="C14" s="22" t="s">
        <v>66</v>
      </c>
      <c r="D14" s="26">
        <v>3.0769230769230771</v>
      </c>
      <c r="E14" s="23">
        <v>100</v>
      </c>
      <c r="F14" s="23">
        <v>3.0769230769230771</v>
      </c>
      <c r="G14" s="26">
        <v>3.0769230769230771</v>
      </c>
      <c r="H14" s="23">
        <v>100</v>
      </c>
      <c r="I14" s="23">
        <v>3.0769230769230771</v>
      </c>
      <c r="J14" s="27" t="s">
        <v>57</v>
      </c>
      <c r="K14" s="27" t="s">
        <v>67</v>
      </c>
      <c r="L14" s="48" t="s">
        <v>53</v>
      </c>
      <c r="M14" s="6"/>
      <c r="N14" s="6"/>
      <c r="O14" s="6"/>
      <c r="P14" s="6"/>
      <c r="Q14" s="6"/>
      <c r="R14" s="6"/>
      <c r="S14" s="6"/>
      <c r="T14" s="6"/>
      <c r="U14" s="6"/>
      <c r="V14" s="6"/>
      <c r="W14" s="6"/>
      <c r="X14" s="6"/>
    </row>
    <row r="15" spans="1:24" ht="29.25" thickBot="1">
      <c r="A15" s="51" t="s">
        <v>54</v>
      </c>
      <c r="B15" s="52" t="s">
        <v>68</v>
      </c>
      <c r="C15" s="52"/>
      <c r="D15" s="53"/>
      <c r="E15" s="53"/>
      <c r="F15" s="53">
        <v>15.984615384615401</v>
      </c>
      <c r="G15" s="53"/>
      <c r="H15" s="53"/>
      <c r="I15" s="53">
        <v>15.984615384615401</v>
      </c>
      <c r="J15" s="53"/>
      <c r="K15" s="53"/>
      <c r="L15" s="61"/>
      <c r="M15" s="6"/>
      <c r="N15" s="6"/>
      <c r="O15" s="6"/>
      <c r="P15" s="6"/>
      <c r="Q15" s="6"/>
      <c r="R15" s="6"/>
      <c r="S15" s="6"/>
      <c r="T15" s="6"/>
      <c r="U15" s="6"/>
      <c r="V15" s="6"/>
      <c r="W15" s="6"/>
      <c r="X15" s="6"/>
    </row>
    <row r="16" spans="1:24" ht="43.5" thickBot="1">
      <c r="A16" s="62">
        <v>3</v>
      </c>
      <c r="B16" s="63" t="s">
        <v>69</v>
      </c>
      <c r="C16" s="63" t="s">
        <v>70</v>
      </c>
      <c r="D16" s="64">
        <v>16.329999999999998</v>
      </c>
      <c r="E16" s="65">
        <v>115.984615384615</v>
      </c>
      <c r="F16" s="65">
        <v>18.940287692307692</v>
      </c>
      <c r="G16" s="64">
        <v>16.329999999999998</v>
      </c>
      <c r="H16" s="65">
        <v>115.98461538461538</v>
      </c>
      <c r="I16" s="65">
        <v>18.940287692307692</v>
      </c>
      <c r="J16" s="66" t="s">
        <v>57</v>
      </c>
      <c r="K16" s="66" t="s">
        <v>71</v>
      </c>
      <c r="L16" s="67" t="s">
        <v>53</v>
      </c>
      <c r="M16" s="6"/>
      <c r="N16" s="6"/>
      <c r="O16" s="6"/>
      <c r="P16" s="6"/>
      <c r="Q16" s="6"/>
      <c r="R16" s="6"/>
      <c r="S16" s="6"/>
      <c r="T16" s="6"/>
      <c r="U16" s="6"/>
      <c r="V16" s="6"/>
      <c r="W16" s="6"/>
      <c r="X16" s="6"/>
    </row>
    <row r="17" spans="1:24" ht="43.5" thickBot="1">
      <c r="A17" s="62">
        <v>4</v>
      </c>
      <c r="B17" s="63" t="s">
        <v>72</v>
      </c>
      <c r="C17" s="63" t="s">
        <v>73</v>
      </c>
      <c r="D17" s="64">
        <v>0</v>
      </c>
      <c r="E17" s="65">
        <v>134.92490307692307</v>
      </c>
      <c r="F17" s="65">
        <v>0</v>
      </c>
      <c r="G17" s="64">
        <v>0</v>
      </c>
      <c r="H17" s="65">
        <v>134.92490307692307</v>
      </c>
      <c r="I17" s="65">
        <v>0</v>
      </c>
      <c r="J17" s="66" t="s">
        <v>57</v>
      </c>
      <c r="K17" s="66" t="s">
        <v>74</v>
      </c>
      <c r="L17" s="67" t="s">
        <v>53</v>
      </c>
      <c r="M17" s="6"/>
      <c r="N17" s="6"/>
      <c r="O17" s="6"/>
      <c r="P17" s="6"/>
      <c r="Q17" s="6"/>
      <c r="R17" s="6"/>
      <c r="S17" s="6"/>
      <c r="T17" s="6"/>
      <c r="U17" s="6"/>
      <c r="V17" s="6"/>
      <c r="W17" s="6"/>
      <c r="X17" s="6"/>
    </row>
    <row r="18" spans="1:24" ht="28.5">
      <c r="A18" s="60">
        <v>5</v>
      </c>
      <c r="B18" s="42" t="s">
        <v>75</v>
      </c>
      <c r="C18" s="42" t="s">
        <v>76</v>
      </c>
      <c r="D18" s="43">
        <v>7.74</v>
      </c>
      <c r="E18" s="44">
        <f>F10+SUM(F11:F14)+F16+F17</f>
        <v>134.92490307692307</v>
      </c>
      <c r="F18" s="44">
        <f t="shared" ref="F18:F28" si="0">D18*E18/100</f>
        <v>10.443187498153845</v>
      </c>
      <c r="G18" s="43">
        <v>7.74</v>
      </c>
      <c r="H18" s="44">
        <f>I10+SUM(I11:I14)+I16+I17</f>
        <v>134.92490307692307</v>
      </c>
      <c r="I18" s="44">
        <f t="shared" ref="I18:I28" si="1">G18*H18/100</f>
        <v>10.443187498153845</v>
      </c>
      <c r="J18" s="45" t="s">
        <v>77</v>
      </c>
      <c r="K18" s="45" t="s">
        <v>78</v>
      </c>
      <c r="L18" s="49" t="s">
        <v>53</v>
      </c>
      <c r="M18" s="6"/>
      <c r="N18" s="6"/>
      <c r="O18" s="6"/>
      <c r="P18" s="6"/>
      <c r="Q18" s="6"/>
      <c r="R18" s="6"/>
      <c r="S18" s="6"/>
      <c r="T18" s="6"/>
      <c r="U18" s="6"/>
      <c r="V18" s="6"/>
      <c r="W18" s="6"/>
      <c r="X18" s="6"/>
    </row>
    <row r="19" spans="1:24" ht="28.5">
      <c r="A19" s="68">
        <v>5</v>
      </c>
      <c r="B19" s="22" t="s">
        <v>79</v>
      </c>
      <c r="C19" s="22" t="s">
        <v>80</v>
      </c>
      <c r="D19" s="26">
        <v>7.63</v>
      </c>
      <c r="E19" s="23">
        <f>F10+SUM(F11:F14)+F16+F17</f>
        <v>134.92490307692307</v>
      </c>
      <c r="F19" s="23">
        <f t="shared" si="0"/>
        <v>10.294770104769229</v>
      </c>
      <c r="G19" s="26">
        <v>7.63</v>
      </c>
      <c r="H19" s="23">
        <f>I10+SUM(I11:I14)+I16+I17</f>
        <v>134.92490307692307</v>
      </c>
      <c r="I19" s="23">
        <f t="shared" si="1"/>
        <v>10.294770104769229</v>
      </c>
      <c r="J19" s="27" t="s">
        <v>77</v>
      </c>
      <c r="K19" s="27" t="s">
        <v>81</v>
      </c>
      <c r="L19" s="48" t="s">
        <v>53</v>
      </c>
      <c r="M19" s="6"/>
      <c r="N19" s="6"/>
      <c r="O19" s="6"/>
      <c r="P19" s="6"/>
      <c r="Q19" s="6"/>
      <c r="R19" s="6"/>
      <c r="S19" s="6"/>
      <c r="T19" s="6"/>
      <c r="U19" s="6"/>
      <c r="V19" s="6"/>
      <c r="W19" s="6"/>
      <c r="X19" s="6"/>
    </row>
    <row r="20" spans="1:24">
      <c r="A20" s="68">
        <v>5</v>
      </c>
      <c r="B20" s="22" t="s">
        <v>82</v>
      </c>
      <c r="C20" s="22" t="s">
        <v>83</v>
      </c>
      <c r="D20" s="26">
        <v>0.5</v>
      </c>
      <c r="E20" s="23">
        <f>F10+SUM(F11:F14)+F16+F17</f>
        <v>134.92490307692307</v>
      </c>
      <c r="F20" s="23">
        <f t="shared" si="0"/>
        <v>0.67462451538461532</v>
      </c>
      <c r="G20" s="26">
        <v>0.5</v>
      </c>
      <c r="H20" s="23">
        <f>I10+SUM(I11:I14)+I16+I17</f>
        <v>134.92490307692307</v>
      </c>
      <c r="I20" s="23">
        <f t="shared" si="1"/>
        <v>0.67462451538461532</v>
      </c>
      <c r="J20" s="27" t="s">
        <v>77</v>
      </c>
      <c r="K20" s="27" t="s">
        <v>84</v>
      </c>
      <c r="L20" s="48" t="s">
        <v>53</v>
      </c>
      <c r="M20" s="6"/>
      <c r="N20" s="6"/>
      <c r="O20" s="6"/>
      <c r="P20" s="6"/>
      <c r="Q20" s="6"/>
      <c r="R20" s="6"/>
      <c r="S20" s="6"/>
      <c r="T20" s="6"/>
      <c r="U20" s="6"/>
      <c r="V20" s="6"/>
      <c r="W20" s="6"/>
      <c r="X20" s="6"/>
    </row>
    <row r="21" spans="1:24" ht="28.5">
      <c r="A21" s="68">
        <v>5</v>
      </c>
      <c r="B21" s="22" t="s">
        <v>85</v>
      </c>
      <c r="C21" s="22" t="s">
        <v>86</v>
      </c>
      <c r="D21" s="26">
        <v>6.1</v>
      </c>
      <c r="E21" s="23">
        <f>F10+SUM(F11:F14)+F16+F17</f>
        <v>134.92490307692307</v>
      </c>
      <c r="F21" s="23">
        <f t="shared" si="0"/>
        <v>8.2304190876923062</v>
      </c>
      <c r="G21" s="26">
        <v>6.1</v>
      </c>
      <c r="H21" s="23">
        <f>I10+SUM(I11:I14)+I16+I17</f>
        <v>134.92490307692307</v>
      </c>
      <c r="I21" s="23">
        <f t="shared" si="1"/>
        <v>8.2304190876923062</v>
      </c>
      <c r="J21" s="27" t="s">
        <v>77</v>
      </c>
      <c r="K21" s="27" t="s">
        <v>87</v>
      </c>
      <c r="L21" s="48" t="s">
        <v>53</v>
      </c>
      <c r="M21" s="6"/>
      <c r="N21" s="6"/>
      <c r="O21" s="6"/>
      <c r="P21" s="6"/>
      <c r="Q21" s="6"/>
      <c r="R21" s="6"/>
      <c r="S21" s="6"/>
      <c r="T21" s="6"/>
      <c r="U21" s="6"/>
      <c r="V21" s="6"/>
      <c r="W21" s="6"/>
      <c r="X21" s="6"/>
    </row>
    <row r="22" spans="1:24" ht="42.75">
      <c r="A22" s="68">
        <v>5</v>
      </c>
      <c r="B22" s="22" t="s">
        <v>88</v>
      </c>
      <c r="C22" s="22" t="s">
        <v>89</v>
      </c>
      <c r="D22" s="26">
        <v>0.2</v>
      </c>
      <c r="E22" s="23">
        <f>F10+SUM(F11:F14)+F16+F17</f>
        <v>134.92490307692307</v>
      </c>
      <c r="F22" s="23">
        <f t="shared" si="0"/>
        <v>0.26984980615384613</v>
      </c>
      <c r="G22" s="26">
        <v>0</v>
      </c>
      <c r="H22" s="23">
        <f>I10+SUM(I11:I14)+I16+I17</f>
        <v>134.92490307692307</v>
      </c>
      <c r="I22" s="23">
        <f t="shared" si="1"/>
        <v>0</v>
      </c>
      <c r="J22" s="27" t="s">
        <v>90</v>
      </c>
      <c r="K22" s="27" t="s">
        <v>91</v>
      </c>
      <c r="L22" s="48" t="s">
        <v>53</v>
      </c>
      <c r="M22" s="6"/>
      <c r="N22" s="6"/>
      <c r="O22" s="6"/>
      <c r="P22" s="6"/>
      <c r="Q22" s="6"/>
      <c r="R22" s="6"/>
      <c r="S22" s="6"/>
      <c r="T22" s="6"/>
      <c r="U22" s="6"/>
      <c r="V22" s="6"/>
      <c r="W22" s="6"/>
      <c r="X22" s="6"/>
    </row>
    <row r="23" spans="1:24" ht="28.5">
      <c r="A23" s="68">
        <v>5</v>
      </c>
      <c r="B23" s="22" t="s">
        <v>92</v>
      </c>
      <c r="C23" s="22" t="s">
        <v>93</v>
      </c>
      <c r="D23" s="26">
        <v>0</v>
      </c>
      <c r="E23" s="23">
        <f>F10+SUM(F11:F14)+F16+F17</f>
        <v>134.92490307692307</v>
      </c>
      <c r="F23" s="23">
        <f t="shared" si="0"/>
        <v>0</v>
      </c>
      <c r="G23" s="26">
        <v>0</v>
      </c>
      <c r="H23" s="23">
        <f>I10+SUM(I11:I14)+I16+I17</f>
        <v>134.92490307692307</v>
      </c>
      <c r="I23" s="23">
        <f t="shared" si="1"/>
        <v>0</v>
      </c>
      <c r="J23" s="27" t="s">
        <v>94</v>
      </c>
      <c r="K23" s="27" t="s">
        <v>95</v>
      </c>
      <c r="L23" s="48" t="s">
        <v>53</v>
      </c>
      <c r="M23" s="6"/>
      <c r="N23" s="6"/>
      <c r="O23" s="6"/>
      <c r="P23" s="6"/>
      <c r="Q23" s="6"/>
      <c r="R23" s="6"/>
      <c r="S23" s="6"/>
      <c r="T23" s="6"/>
      <c r="U23" s="6"/>
      <c r="V23" s="6"/>
      <c r="W23" s="6"/>
      <c r="X23" s="6"/>
    </row>
    <row r="24" spans="1:24" ht="185.25">
      <c r="A24" s="68">
        <v>5</v>
      </c>
      <c r="B24" s="22" t="s">
        <v>96</v>
      </c>
      <c r="C24" s="22" t="s">
        <v>97</v>
      </c>
      <c r="D24" s="29"/>
      <c r="E24" s="23">
        <f>F10+SUM(F11:F14)+F16+F17</f>
        <v>134.92490307692307</v>
      </c>
      <c r="F24" s="23">
        <f t="shared" si="0"/>
        <v>0</v>
      </c>
      <c r="G24" s="26">
        <v>0</v>
      </c>
      <c r="H24" s="23">
        <f>I10+SUM(I11:I14)+I16+I17</f>
        <v>134.92490307692307</v>
      </c>
      <c r="I24" s="23">
        <f t="shared" si="1"/>
        <v>0</v>
      </c>
      <c r="J24" s="27" t="s">
        <v>98</v>
      </c>
      <c r="K24" s="29"/>
      <c r="L24" s="48" t="s">
        <v>99</v>
      </c>
      <c r="M24" s="6"/>
      <c r="N24" s="6"/>
      <c r="O24" s="6"/>
      <c r="P24" s="6"/>
      <c r="Q24" s="6"/>
      <c r="R24" s="6"/>
      <c r="S24" s="6"/>
      <c r="T24" s="6"/>
      <c r="U24" s="6"/>
      <c r="V24" s="6"/>
      <c r="W24" s="6"/>
      <c r="X24" s="6"/>
    </row>
    <row r="25" spans="1:24" ht="114">
      <c r="A25" s="68">
        <v>5</v>
      </c>
      <c r="B25" s="22" t="s">
        <v>100</v>
      </c>
      <c r="C25" s="22" t="s">
        <v>101</v>
      </c>
      <c r="D25" s="26">
        <v>8.5542000000000016</v>
      </c>
      <c r="E25" s="23">
        <f>F10+SUM(F11:F14)+F16+F17</f>
        <v>134.92490307692307</v>
      </c>
      <c r="F25" s="23">
        <f t="shared" si="0"/>
        <v>11.541746059006154</v>
      </c>
      <c r="G25" s="26">
        <v>8.5542000000000016</v>
      </c>
      <c r="H25" s="23">
        <f>I10+SUM(I11:I14)+I16+I17</f>
        <v>134.92490307692307</v>
      </c>
      <c r="I25" s="23">
        <f t="shared" si="1"/>
        <v>11.541746059006154</v>
      </c>
      <c r="J25" s="27" t="s">
        <v>102</v>
      </c>
      <c r="K25" s="27" t="s">
        <v>103</v>
      </c>
      <c r="L25" s="48" t="s">
        <v>53</v>
      </c>
      <c r="M25" s="6"/>
      <c r="N25" s="6"/>
      <c r="O25" s="6"/>
      <c r="P25" s="6"/>
      <c r="Q25" s="6"/>
      <c r="R25" s="6"/>
      <c r="S25" s="6"/>
      <c r="T25" s="6"/>
      <c r="U25" s="6"/>
      <c r="V25" s="6"/>
      <c r="W25" s="6"/>
      <c r="X25" s="6"/>
    </row>
    <row r="26" spans="1:24" ht="85.5">
      <c r="A26" s="68">
        <v>5</v>
      </c>
      <c r="B26" s="22" t="s">
        <v>104</v>
      </c>
      <c r="C26" s="22" t="s">
        <v>105</v>
      </c>
      <c r="D26" s="29"/>
      <c r="E26" s="23">
        <f>F10+SUM(F11:F14)+F16+F17</f>
        <v>134.92490307692307</v>
      </c>
      <c r="F26" s="23">
        <f t="shared" si="0"/>
        <v>0</v>
      </c>
      <c r="G26" s="29"/>
      <c r="H26" s="23">
        <f>I10+SUM(I11:I14)+I16+I17</f>
        <v>134.92490307692307</v>
      </c>
      <c r="I26" s="23">
        <f t="shared" si="1"/>
        <v>0</v>
      </c>
      <c r="J26" s="27" t="s">
        <v>106</v>
      </c>
      <c r="K26" s="29"/>
      <c r="L26" s="48" t="s">
        <v>99</v>
      </c>
      <c r="M26" s="6"/>
      <c r="N26" s="6"/>
      <c r="O26" s="6"/>
      <c r="P26" s="6"/>
      <c r="Q26" s="6"/>
      <c r="R26" s="6"/>
      <c r="S26" s="6"/>
      <c r="T26" s="6"/>
      <c r="U26" s="6"/>
      <c r="V26" s="6"/>
      <c r="W26" s="6"/>
      <c r="X26" s="6"/>
    </row>
    <row r="27" spans="1:24" ht="71.25">
      <c r="A27" s="68">
        <v>5</v>
      </c>
      <c r="B27" s="22" t="s">
        <v>107</v>
      </c>
      <c r="C27" s="22" t="s">
        <v>108</v>
      </c>
      <c r="D27" s="29"/>
      <c r="E27" s="23">
        <f>F10+SUM(F11:F14)+F16+F17</f>
        <v>134.92490307692307</v>
      </c>
      <c r="F27" s="23">
        <f t="shared" si="0"/>
        <v>0</v>
      </c>
      <c r="G27" s="29"/>
      <c r="H27" s="23">
        <f>I10+SUM(I11:I14)+I16+I17</f>
        <v>134.92490307692307</v>
      </c>
      <c r="I27" s="23">
        <f t="shared" si="1"/>
        <v>0</v>
      </c>
      <c r="J27" s="27" t="s">
        <v>106</v>
      </c>
      <c r="K27" s="29"/>
      <c r="L27" s="48" t="s">
        <v>99</v>
      </c>
      <c r="M27" s="6"/>
      <c r="N27" s="6"/>
      <c r="O27" s="6"/>
      <c r="P27" s="6"/>
      <c r="Q27" s="6"/>
      <c r="R27" s="6"/>
      <c r="S27" s="6"/>
      <c r="T27" s="6"/>
      <c r="U27" s="6"/>
      <c r="V27" s="6"/>
      <c r="W27" s="6"/>
      <c r="X27" s="6"/>
    </row>
    <row r="28" spans="1:24" ht="57">
      <c r="A28" s="68">
        <v>5</v>
      </c>
      <c r="B28" s="22" t="s">
        <v>109</v>
      </c>
      <c r="C28" s="22" t="s">
        <v>110</v>
      </c>
      <c r="D28" s="29"/>
      <c r="E28" s="23">
        <f>F10+SUM(F11:F14)+F16+F17</f>
        <v>134.92490307692307</v>
      </c>
      <c r="F28" s="23">
        <f t="shared" si="0"/>
        <v>0</v>
      </c>
      <c r="G28" s="29"/>
      <c r="H28" s="23">
        <f>I10+SUM(I11:I14)+I16+I17</f>
        <v>134.92490307692307</v>
      </c>
      <c r="I28" s="23">
        <f t="shared" si="1"/>
        <v>0</v>
      </c>
      <c r="J28" s="27" t="s">
        <v>111</v>
      </c>
      <c r="K28" s="29"/>
      <c r="L28" s="48" t="s">
        <v>99</v>
      </c>
      <c r="M28" s="6"/>
      <c r="N28" s="6"/>
      <c r="O28" s="6"/>
      <c r="P28" s="6"/>
      <c r="Q28" s="6"/>
      <c r="R28" s="6"/>
      <c r="S28" s="6"/>
      <c r="T28" s="6"/>
      <c r="U28" s="6"/>
      <c r="V28" s="6"/>
      <c r="W28" s="6"/>
      <c r="X28" s="6"/>
    </row>
    <row r="29" spans="1:24" ht="29.25" thickBot="1">
      <c r="A29" s="69">
        <v>5</v>
      </c>
      <c r="B29" s="52" t="s">
        <v>112</v>
      </c>
      <c r="C29" s="52"/>
      <c r="D29" s="53"/>
      <c r="E29" s="53"/>
      <c r="F29" s="53">
        <f>SUM(F18:F28)</f>
        <v>41.454597071159995</v>
      </c>
      <c r="G29" s="53"/>
      <c r="H29" s="53"/>
      <c r="I29" s="53">
        <f>SUM(I18:I28)</f>
        <v>41.184747265006152</v>
      </c>
      <c r="J29" s="53"/>
      <c r="K29" s="53"/>
      <c r="L29" s="54"/>
      <c r="M29" s="6"/>
      <c r="N29" s="6"/>
      <c r="O29" s="6"/>
      <c r="P29" s="6"/>
      <c r="Q29" s="6"/>
      <c r="R29" s="6"/>
      <c r="S29" s="6"/>
      <c r="T29" s="6"/>
      <c r="U29" s="6"/>
      <c r="V29" s="6"/>
      <c r="W29" s="6"/>
      <c r="X29" s="6"/>
    </row>
    <row r="30" spans="1:24" ht="57">
      <c r="A30" s="60">
        <v>6</v>
      </c>
      <c r="B30" s="42" t="s">
        <v>113</v>
      </c>
      <c r="C30" s="42" t="s">
        <v>114</v>
      </c>
      <c r="D30" s="50"/>
      <c r="E30" s="44">
        <f>F10+SUM(F11:F14)+F16+F17+F29</f>
        <v>176.37950014808308</v>
      </c>
      <c r="F30" s="44">
        <f>D30*E30/100</f>
        <v>0</v>
      </c>
      <c r="G30" s="50"/>
      <c r="H30" s="44">
        <f>I10+SUM(I11:I14)+I16+I17+I29</f>
        <v>176.10965034192924</v>
      </c>
      <c r="I30" s="44">
        <f>G30*H30/100</f>
        <v>0</v>
      </c>
      <c r="J30" s="45" t="s">
        <v>115</v>
      </c>
      <c r="K30" s="50"/>
      <c r="L30" s="49" t="s">
        <v>99</v>
      </c>
      <c r="M30" s="6"/>
      <c r="N30" s="6"/>
      <c r="O30" s="6"/>
      <c r="P30" s="6"/>
      <c r="Q30" s="6"/>
      <c r="R30" s="6"/>
      <c r="S30" s="6"/>
      <c r="T30" s="6"/>
      <c r="U30" s="6"/>
      <c r="V30" s="6"/>
      <c r="W30" s="6"/>
      <c r="X30" s="6"/>
    </row>
    <row r="31" spans="1:24" ht="57">
      <c r="A31" s="68">
        <v>6</v>
      </c>
      <c r="B31" s="22" t="s">
        <v>116</v>
      </c>
      <c r="C31" s="22" t="s">
        <v>117</v>
      </c>
      <c r="D31" s="29"/>
      <c r="E31" s="23">
        <f>F10+SUM(F11:F14)+F16+F17+F29</f>
        <v>176.37950014808308</v>
      </c>
      <c r="F31" s="23">
        <f>D31*E31/100</f>
        <v>0</v>
      </c>
      <c r="G31" s="29"/>
      <c r="H31" s="23">
        <f>I10+SUM(I11:I14)+I16+I17+I29</f>
        <v>176.10965034192924</v>
      </c>
      <c r="I31" s="23">
        <f>G31*H31/100</f>
        <v>0</v>
      </c>
      <c r="J31" s="27" t="s">
        <v>115</v>
      </c>
      <c r="K31" s="29"/>
      <c r="L31" s="48" t="s">
        <v>99</v>
      </c>
      <c r="M31" s="6"/>
      <c r="N31" s="6"/>
      <c r="O31" s="6"/>
      <c r="P31" s="6"/>
      <c r="Q31" s="6"/>
      <c r="R31" s="6"/>
      <c r="S31" s="6"/>
      <c r="T31" s="6"/>
      <c r="U31" s="6"/>
      <c r="V31" s="6"/>
      <c r="W31" s="6"/>
      <c r="X31" s="6"/>
    </row>
    <row r="32" spans="1:24" ht="57">
      <c r="A32" s="68">
        <v>6</v>
      </c>
      <c r="B32" s="22" t="s">
        <v>118</v>
      </c>
      <c r="C32" s="22" t="s">
        <v>119</v>
      </c>
      <c r="D32" s="29"/>
      <c r="E32" s="23">
        <f>F10+SUM(F11:F14)+F16+F17+F29</f>
        <v>176.37950014808308</v>
      </c>
      <c r="F32" s="23">
        <f>D32*E32/100</f>
        <v>0</v>
      </c>
      <c r="G32" s="29"/>
      <c r="H32" s="23">
        <f>I10+SUM(I11:I14)+I16+I17+I29</f>
        <v>176.10965034192924</v>
      </c>
      <c r="I32" s="23">
        <f>G32*H32/100</f>
        <v>0</v>
      </c>
      <c r="J32" s="27" t="s">
        <v>120</v>
      </c>
      <c r="K32" s="29"/>
      <c r="L32" s="48" t="s">
        <v>99</v>
      </c>
      <c r="M32" s="6"/>
      <c r="N32" s="6"/>
      <c r="O32" s="6"/>
      <c r="P32" s="6"/>
      <c r="Q32" s="6"/>
      <c r="R32" s="6"/>
      <c r="S32" s="6"/>
      <c r="T32" s="6"/>
      <c r="U32" s="6"/>
      <c r="V32" s="6"/>
      <c r="W32" s="6"/>
      <c r="X32" s="6"/>
    </row>
    <row r="33" spans="1:24" ht="29.25" thickBot="1">
      <c r="A33" s="69">
        <v>6</v>
      </c>
      <c r="B33" s="52" t="s">
        <v>121</v>
      </c>
      <c r="C33" s="52"/>
      <c r="D33" s="55"/>
      <c r="E33" s="53"/>
      <c r="F33" s="53">
        <f>SUM(F30:F32)</f>
        <v>0</v>
      </c>
      <c r="G33" s="53"/>
      <c r="H33" s="53"/>
      <c r="I33" s="53">
        <f>SUM(I30:I32)</f>
        <v>0</v>
      </c>
      <c r="J33" s="53"/>
      <c r="K33" s="53"/>
      <c r="L33" s="56"/>
      <c r="M33" s="6"/>
      <c r="N33" s="6"/>
      <c r="O33" s="6"/>
      <c r="P33" s="6"/>
      <c r="Q33" s="6"/>
      <c r="R33" s="6"/>
      <c r="S33" s="6"/>
      <c r="T33" s="6"/>
      <c r="U33" s="6"/>
      <c r="V33" s="6"/>
      <c r="W33" s="6"/>
      <c r="X33" s="6"/>
    </row>
    <row r="34" spans="1:24" ht="28.5" customHeight="1" thickBot="1">
      <c r="A34" s="98" t="s">
        <v>122</v>
      </c>
      <c r="B34" s="99"/>
      <c r="C34" s="99"/>
      <c r="D34" s="99"/>
      <c r="E34" s="99"/>
      <c r="F34" s="59">
        <f>(F10+SUM(F11:F14)+F16+F17+F29+F33)/100</f>
        <v>1.7637950014808308</v>
      </c>
      <c r="G34" s="57"/>
      <c r="H34" s="57"/>
      <c r="I34" s="59">
        <f>(I10+SUM(I11:I14)+I16+I17+I29+I33)/100</f>
        <v>1.7610965034192925</v>
      </c>
      <c r="J34" s="57"/>
      <c r="K34" s="57"/>
      <c r="L34" s="58"/>
      <c r="M34" s="6"/>
      <c r="N34" s="6"/>
      <c r="O34" s="6"/>
      <c r="P34" s="6"/>
      <c r="Q34" s="6"/>
      <c r="R34" s="6"/>
      <c r="S34" s="6"/>
      <c r="T34" s="6"/>
      <c r="U34" s="6"/>
      <c r="V34" s="6"/>
      <c r="W34" s="6"/>
      <c r="X34" s="6"/>
    </row>
    <row r="35" spans="1:24" ht="18.75" thickBot="1">
      <c r="A35" s="77"/>
      <c r="B35" s="78"/>
      <c r="C35" s="78"/>
      <c r="D35" s="78"/>
      <c r="E35" s="79"/>
      <c r="F35" s="79"/>
      <c r="G35" s="79"/>
      <c r="H35" s="79"/>
      <c r="I35" s="79"/>
      <c r="J35" s="79"/>
      <c r="K35" s="79"/>
      <c r="L35" s="80"/>
      <c r="M35" s="6"/>
      <c r="N35" s="6"/>
      <c r="O35" s="6"/>
      <c r="P35" s="6"/>
      <c r="Q35" s="6"/>
      <c r="R35" s="6"/>
      <c r="S35" s="6"/>
      <c r="T35" s="6"/>
      <c r="U35" s="6"/>
      <c r="V35" s="6"/>
      <c r="W35" s="6"/>
      <c r="X35" s="6"/>
    </row>
    <row r="36" spans="1:24">
      <c r="A36" s="1"/>
      <c r="B36" s="1"/>
      <c r="C36" s="1"/>
      <c r="D36" s="1"/>
      <c r="E36" s="1"/>
      <c r="F36" s="1"/>
      <c r="G36" s="1"/>
      <c r="H36" s="1"/>
      <c r="I36" s="1"/>
      <c r="J36" s="1"/>
      <c r="K36" s="1"/>
      <c r="L36" s="1"/>
      <c r="M36" s="6"/>
      <c r="N36" s="6"/>
      <c r="O36" s="6"/>
      <c r="P36" s="6"/>
      <c r="Q36" s="6"/>
      <c r="R36" s="6"/>
      <c r="S36" s="6"/>
      <c r="T36" s="6"/>
      <c r="U36" s="6"/>
      <c r="V36" s="6"/>
      <c r="W36" s="6"/>
      <c r="X36" s="6"/>
    </row>
    <row r="37" spans="1:24" ht="24" customHeight="1">
      <c r="A37" s="100" t="s">
        <v>123</v>
      </c>
      <c r="B37" s="100"/>
      <c r="C37" s="100"/>
      <c r="D37" s="100"/>
      <c r="E37" s="1"/>
      <c r="F37" s="1"/>
      <c r="G37" s="1"/>
      <c r="H37" s="1"/>
      <c r="I37" s="1"/>
      <c r="J37" s="1"/>
      <c r="K37" s="1"/>
      <c r="L37" s="1"/>
      <c r="M37" s="6"/>
      <c r="N37" s="6"/>
      <c r="O37" s="6"/>
      <c r="P37" s="6"/>
      <c r="Q37" s="6"/>
      <c r="R37" s="6"/>
      <c r="S37" s="6"/>
      <c r="T37" s="6"/>
      <c r="U37" s="6"/>
      <c r="V37" s="6"/>
      <c r="W37" s="6"/>
      <c r="X37" s="6"/>
    </row>
    <row r="38" spans="1:24" ht="39.6" customHeight="1">
      <c r="A38" s="30" t="s">
        <v>124</v>
      </c>
      <c r="B38" s="30">
        <v>1950</v>
      </c>
      <c r="C38" s="31" t="s">
        <v>125</v>
      </c>
      <c r="D38" s="31" t="s">
        <v>126</v>
      </c>
      <c r="E38" s="1"/>
      <c r="F38" s="1"/>
      <c r="G38" s="1"/>
      <c r="H38" s="1"/>
      <c r="I38" s="1"/>
      <c r="J38" s="1"/>
      <c r="K38" s="1"/>
      <c r="L38" s="1"/>
      <c r="M38" s="6"/>
      <c r="N38" s="6"/>
      <c r="O38" s="6"/>
      <c r="P38" s="6"/>
      <c r="Q38" s="6"/>
      <c r="R38" s="6"/>
      <c r="S38" s="6"/>
      <c r="T38" s="6"/>
      <c r="U38" s="6"/>
      <c r="V38" s="6"/>
      <c r="W38" s="6"/>
      <c r="X38" s="6"/>
    </row>
    <row r="39" spans="1:24" ht="39.6" customHeight="1">
      <c r="A39" s="24" t="s">
        <v>127</v>
      </c>
      <c r="B39" s="30">
        <v>37.5</v>
      </c>
      <c r="C39" s="31" t="s">
        <v>128</v>
      </c>
      <c r="D39" s="24" t="s">
        <v>129</v>
      </c>
      <c r="E39" s="1"/>
      <c r="F39" s="1"/>
      <c r="G39" s="1"/>
      <c r="H39" s="1"/>
      <c r="I39" s="1"/>
      <c r="J39" s="1"/>
      <c r="K39" s="1"/>
      <c r="L39" s="1"/>
      <c r="M39" s="6"/>
      <c r="N39" s="6"/>
      <c r="O39" s="6"/>
      <c r="P39" s="6"/>
      <c r="Q39" s="6"/>
      <c r="R39" s="6"/>
      <c r="S39" s="6"/>
      <c r="T39" s="6"/>
      <c r="U39" s="6"/>
      <c r="V39" s="6"/>
      <c r="W39" s="6"/>
      <c r="X39" s="6"/>
    </row>
    <row r="40" spans="1:24" ht="26.45" customHeight="1">
      <c r="A40" s="24" t="s">
        <v>130</v>
      </c>
      <c r="B40" s="30">
        <v>7.5</v>
      </c>
      <c r="C40" s="31" t="s">
        <v>125</v>
      </c>
      <c r="D40" s="24" t="s">
        <v>131</v>
      </c>
      <c r="E40" s="1"/>
      <c r="F40" s="1"/>
      <c r="G40" s="1"/>
      <c r="H40" s="1"/>
      <c r="I40" s="1"/>
      <c r="J40" s="1"/>
      <c r="K40" s="1"/>
      <c r="L40" s="1"/>
      <c r="M40" s="6"/>
      <c r="N40" s="6"/>
      <c r="O40" s="6"/>
      <c r="P40" s="6"/>
      <c r="Q40" s="6"/>
      <c r="R40" s="6"/>
      <c r="S40" s="6"/>
      <c r="T40" s="6"/>
      <c r="U40" s="6"/>
      <c r="V40" s="6"/>
      <c r="W40" s="6"/>
      <c r="X40" s="6"/>
    </row>
    <row r="41" spans="1:24" ht="26.45" customHeight="1">
      <c r="A41" s="24" t="s">
        <v>132</v>
      </c>
      <c r="B41" s="30">
        <v>187.5</v>
      </c>
      <c r="C41" s="31" t="s">
        <v>125</v>
      </c>
      <c r="D41" s="24" t="s">
        <v>133</v>
      </c>
      <c r="E41" s="1"/>
      <c r="F41" s="1"/>
      <c r="G41" s="1"/>
      <c r="H41" s="1"/>
      <c r="I41" s="1"/>
      <c r="J41" s="1"/>
      <c r="K41" s="1"/>
      <c r="L41" s="1"/>
      <c r="M41" s="6"/>
      <c r="N41" s="6"/>
      <c r="O41" s="6"/>
      <c r="P41" s="6"/>
      <c r="Q41" s="6"/>
      <c r="R41" s="6"/>
      <c r="S41" s="6"/>
      <c r="T41" s="6"/>
      <c r="U41" s="6"/>
      <c r="V41" s="6"/>
      <c r="W41" s="6"/>
      <c r="X41" s="6"/>
    </row>
    <row r="42" spans="1:24" ht="26.45" customHeight="1">
      <c r="A42" s="24" t="s">
        <v>134</v>
      </c>
      <c r="B42" s="30">
        <v>60</v>
      </c>
      <c r="C42" s="31" t="s">
        <v>125</v>
      </c>
      <c r="D42" s="24" t="s">
        <v>135</v>
      </c>
      <c r="E42" s="1"/>
      <c r="F42" s="1"/>
      <c r="G42" s="1"/>
      <c r="H42" s="1"/>
      <c r="I42" s="1"/>
      <c r="J42" s="1"/>
      <c r="K42" s="1"/>
      <c r="L42" s="1"/>
      <c r="M42" s="6"/>
      <c r="N42" s="6"/>
      <c r="O42" s="6"/>
      <c r="P42" s="6"/>
      <c r="Q42" s="6"/>
      <c r="R42" s="6"/>
      <c r="S42" s="6"/>
      <c r="T42" s="6"/>
      <c r="U42" s="6"/>
      <c r="V42" s="6"/>
      <c r="W42" s="6"/>
      <c r="X42" s="6"/>
    </row>
    <row r="43" spans="1:24" ht="52.7" customHeight="1">
      <c r="A43" s="24" t="s">
        <v>136</v>
      </c>
      <c r="B43" s="30">
        <v>7</v>
      </c>
      <c r="C43" s="31" t="s">
        <v>137</v>
      </c>
      <c r="D43" s="24" t="s">
        <v>138</v>
      </c>
      <c r="E43" s="1"/>
      <c r="F43" s="1"/>
      <c r="G43" s="1"/>
      <c r="H43" s="1"/>
      <c r="I43" s="1"/>
      <c r="J43" s="1"/>
      <c r="K43" s="1"/>
      <c r="L43" s="1"/>
      <c r="M43" s="6"/>
      <c r="N43" s="6"/>
      <c r="O43" s="6"/>
      <c r="P43" s="6"/>
      <c r="Q43" s="6"/>
      <c r="R43" s="6"/>
      <c r="S43" s="6"/>
      <c r="T43" s="6"/>
      <c r="U43" s="6"/>
      <c r="V43" s="6"/>
      <c r="W43" s="6"/>
      <c r="X43" s="6"/>
    </row>
    <row r="44" spans="1:24" ht="52.7" customHeight="1">
      <c r="A44" s="24" t="s">
        <v>139</v>
      </c>
      <c r="B44" s="95" t="s">
        <v>140</v>
      </c>
      <c r="C44" s="96"/>
      <c r="D44" s="97"/>
      <c r="E44" s="2"/>
      <c r="F44" s="2"/>
      <c r="G44" s="2"/>
      <c r="H44" s="2"/>
      <c r="I44" s="2"/>
      <c r="J44" s="2"/>
      <c r="K44" s="2"/>
      <c r="L44" s="2"/>
    </row>
  </sheetData>
  <mergeCells count="6">
    <mergeCell ref="B44:D44"/>
    <mergeCell ref="B1:L1"/>
    <mergeCell ref="A34:E34"/>
    <mergeCell ref="A37:D37"/>
    <mergeCell ref="C5:G5"/>
    <mergeCell ref="B6:H6"/>
  </mergeCells>
  <conditionalFormatting sqref="D24:D28">
    <cfRule type="expression" dxfId="4" priority="1">
      <formula>D24&lt;0</formula>
    </cfRule>
  </conditionalFormatting>
  <conditionalFormatting sqref="D30:D32">
    <cfRule type="expression" dxfId="3" priority="3">
      <formula>D30&lt;0</formula>
    </cfRule>
  </conditionalFormatting>
  <conditionalFormatting sqref="G25:G28">
    <cfRule type="expression" dxfId="2" priority="2">
      <formula>G25&lt;0</formula>
    </cfRule>
  </conditionalFormatting>
  <conditionalFormatting sqref="G30:G32">
    <cfRule type="expression" dxfId="1" priority="4">
      <formula>G30&lt;0</formula>
    </cfRule>
  </conditionalFormatting>
  <pageMargins left="0.7" right="0.7" top="0.75" bottom="0.75" header="0.3" footer="0.3"/>
  <pageSetup paperSize="9" orientation="portrait" r:id="rId1"/>
  <ignoredErrors>
    <ignoredError sqref="C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40"/>
  <sheetViews>
    <sheetView showGridLines="0" workbookViewId="0">
      <selection activeCell="C8" sqref="C8"/>
    </sheetView>
  </sheetViews>
  <sheetFormatPr defaultRowHeight="18"/>
  <cols>
    <col min="1" max="1" width="25.625" style="7" customWidth="1"/>
    <col min="2" max="2" width="33.625" style="7" customWidth="1"/>
    <col min="3" max="3" width="25.625" style="7" customWidth="1"/>
    <col min="4" max="4" width="25.125" style="7" customWidth="1"/>
    <col min="5" max="5" width="12" style="7" customWidth="1"/>
    <col min="6" max="6" width="25.25" style="7" customWidth="1"/>
    <col min="7" max="7" width="60" style="7" customWidth="1"/>
    <col min="8" max="16384" width="9" style="7"/>
  </cols>
  <sheetData>
    <row r="1" spans="1:26" ht="18" customHeight="1">
      <c r="B1" s="86" t="s">
        <v>141</v>
      </c>
      <c r="C1" s="86"/>
      <c r="D1" s="86"/>
      <c r="E1" s="86"/>
      <c r="F1" s="86"/>
      <c r="G1" s="86"/>
      <c r="H1" s="6"/>
      <c r="I1" s="6"/>
      <c r="J1" s="6"/>
      <c r="K1" s="6"/>
      <c r="L1" s="6"/>
      <c r="M1" s="6"/>
      <c r="N1" s="6"/>
      <c r="O1" s="6"/>
      <c r="P1" s="6"/>
      <c r="Q1" s="6"/>
      <c r="R1" s="6"/>
      <c r="S1" s="6"/>
      <c r="T1" s="6"/>
      <c r="U1" s="6"/>
      <c r="V1" s="6"/>
      <c r="W1" s="6"/>
      <c r="X1" s="6"/>
      <c r="Y1" s="6"/>
      <c r="Z1" s="6"/>
    </row>
    <row r="2" spans="1:26">
      <c r="A2" s="8"/>
      <c r="B2" s="8"/>
      <c r="C2" s="8"/>
      <c r="D2" s="8"/>
      <c r="E2" s="8"/>
      <c r="F2" s="8"/>
      <c r="G2" s="8"/>
      <c r="H2" s="6"/>
      <c r="I2" s="6"/>
      <c r="J2" s="6"/>
      <c r="K2" s="6"/>
      <c r="L2" s="6"/>
      <c r="M2" s="6"/>
      <c r="N2" s="6"/>
      <c r="O2" s="6"/>
      <c r="P2" s="6"/>
      <c r="Q2" s="6"/>
      <c r="R2" s="6"/>
      <c r="S2" s="6"/>
      <c r="T2" s="6"/>
      <c r="U2" s="6"/>
      <c r="V2" s="6"/>
      <c r="W2" s="6"/>
      <c r="X2" s="6"/>
      <c r="Y2" s="6"/>
      <c r="Z2" s="6"/>
    </row>
    <row r="3" spans="1:26">
      <c r="B3" s="81" t="s">
        <v>32</v>
      </c>
      <c r="C3" s="70" t="str">
        <f>IF('1 Kostprijsopbouw'!C3="","",'1 Kostprijsopbouw'!C3)</f>
        <v/>
      </c>
      <c r="D3" s="3"/>
      <c r="E3" s="3"/>
      <c r="F3" s="3"/>
      <c r="G3" s="3"/>
      <c r="H3" s="6"/>
      <c r="I3" s="6"/>
      <c r="J3" s="6"/>
      <c r="K3" s="6"/>
      <c r="L3" s="6"/>
      <c r="M3" s="6"/>
      <c r="N3" s="6"/>
      <c r="O3" s="6"/>
      <c r="P3" s="6"/>
      <c r="Q3" s="6"/>
      <c r="R3" s="6"/>
      <c r="S3" s="6"/>
      <c r="T3" s="6"/>
      <c r="U3" s="6"/>
      <c r="V3" s="6"/>
      <c r="W3" s="6"/>
      <c r="X3" s="6"/>
      <c r="Y3" s="6"/>
      <c r="Z3" s="6"/>
    </row>
    <row r="4" spans="1:26">
      <c r="B4" s="82" t="s">
        <v>5</v>
      </c>
      <c r="C4" s="82" t="s">
        <v>33</v>
      </c>
      <c r="D4" s="9"/>
      <c r="E4" s="9"/>
      <c r="F4" s="9"/>
      <c r="G4" s="9"/>
      <c r="H4" s="6"/>
      <c r="I4" s="6"/>
      <c r="J4" s="6"/>
      <c r="K4" s="6"/>
      <c r="L4" s="6"/>
      <c r="M4" s="6"/>
      <c r="N4" s="6"/>
      <c r="O4" s="6"/>
      <c r="P4" s="6"/>
      <c r="Q4" s="6"/>
      <c r="R4" s="6"/>
      <c r="S4" s="6"/>
      <c r="T4" s="6"/>
      <c r="U4" s="6"/>
      <c r="V4" s="6"/>
      <c r="W4" s="6"/>
      <c r="X4" s="6"/>
      <c r="Y4" s="6"/>
      <c r="Z4" s="6"/>
    </row>
    <row r="5" spans="1:26" ht="18" customHeight="1">
      <c r="B5" s="87" t="s">
        <v>142</v>
      </c>
      <c r="C5" s="88"/>
      <c r="D5" s="88"/>
      <c r="E5" s="88"/>
      <c r="F5" s="88"/>
      <c r="G5" s="89"/>
      <c r="H5" s="6"/>
      <c r="I5" s="6"/>
      <c r="J5" s="6"/>
      <c r="K5" s="6"/>
      <c r="L5" s="6"/>
      <c r="M5" s="6"/>
      <c r="N5" s="6"/>
      <c r="O5" s="6"/>
      <c r="P5" s="6"/>
      <c r="Q5" s="6"/>
      <c r="R5" s="6"/>
      <c r="S5" s="6"/>
      <c r="T5" s="6"/>
      <c r="U5" s="6"/>
      <c r="V5" s="6"/>
      <c r="W5" s="6"/>
      <c r="X5" s="6"/>
      <c r="Y5" s="6"/>
      <c r="Z5" s="6"/>
    </row>
    <row r="6" spans="1:26" ht="32.25" customHeight="1">
      <c r="A6" s="3"/>
      <c r="B6" s="3"/>
      <c r="C6" s="3"/>
      <c r="D6" s="3"/>
      <c r="E6" s="3"/>
      <c r="F6" s="3"/>
      <c r="G6" s="3"/>
      <c r="H6" s="6"/>
      <c r="I6" s="6"/>
      <c r="J6" s="6"/>
      <c r="K6" s="6"/>
      <c r="L6" s="6"/>
      <c r="M6" s="6"/>
      <c r="N6" s="6"/>
      <c r="O6" s="6"/>
      <c r="P6" s="6"/>
      <c r="Q6" s="6"/>
      <c r="R6" s="6"/>
      <c r="S6" s="6"/>
      <c r="T6" s="6"/>
      <c r="U6" s="6"/>
      <c r="V6" s="6"/>
      <c r="W6" s="6"/>
      <c r="X6" s="6"/>
      <c r="Y6" s="6"/>
      <c r="Z6" s="6"/>
    </row>
    <row r="7" spans="1:26" ht="28.5">
      <c r="A7" s="76" t="s">
        <v>143</v>
      </c>
      <c r="B7" s="76" t="s">
        <v>144</v>
      </c>
      <c r="C7" s="76" t="s">
        <v>145</v>
      </c>
      <c r="D7" s="76" t="s">
        <v>20</v>
      </c>
      <c r="E7" s="76" t="s">
        <v>146</v>
      </c>
      <c r="F7" s="76" t="s">
        <v>147</v>
      </c>
      <c r="G7" s="76" t="s">
        <v>2</v>
      </c>
      <c r="H7" s="6"/>
      <c r="I7" s="6"/>
      <c r="J7" s="6"/>
      <c r="K7" s="6"/>
      <c r="L7" s="6"/>
      <c r="M7" s="6"/>
      <c r="N7" s="6"/>
      <c r="O7" s="6"/>
      <c r="P7" s="6"/>
      <c r="Q7" s="6"/>
      <c r="R7" s="6"/>
      <c r="S7" s="6"/>
      <c r="T7" s="6"/>
      <c r="U7" s="6"/>
      <c r="V7" s="6"/>
      <c r="W7" s="6"/>
      <c r="X7" s="6"/>
      <c r="Y7" s="6"/>
      <c r="Z7" s="6"/>
    </row>
    <row r="8" spans="1:26">
      <c r="A8" s="28" t="s">
        <v>148</v>
      </c>
      <c r="B8" s="32">
        <f>'1 Kostprijsopbouw'!F34</f>
        <v>1.7637950014808308</v>
      </c>
      <c r="C8" s="33"/>
      <c r="D8" s="32">
        <f>B8/(1-C8/100)</f>
        <v>1.7637950014808308</v>
      </c>
      <c r="E8" s="32">
        <v>0.48</v>
      </c>
      <c r="F8" s="32">
        <f>D8*E8</f>
        <v>0.84662160071079873</v>
      </c>
      <c r="G8" s="28" t="s">
        <v>149</v>
      </c>
      <c r="H8" s="6"/>
      <c r="I8" s="6"/>
      <c r="J8" s="6"/>
      <c r="K8" s="6"/>
      <c r="L8" s="6"/>
      <c r="M8" s="6"/>
      <c r="N8" s="6"/>
      <c r="O8" s="6"/>
      <c r="P8" s="6"/>
      <c r="Q8" s="6"/>
      <c r="R8" s="6"/>
      <c r="S8" s="6"/>
      <c r="T8" s="6"/>
      <c r="U8" s="6"/>
      <c r="V8" s="6"/>
      <c r="W8" s="6"/>
      <c r="X8" s="6"/>
      <c r="Y8" s="6"/>
      <c r="Z8" s="6"/>
    </row>
    <row r="9" spans="1:26">
      <c r="A9" s="28" t="s">
        <v>150</v>
      </c>
      <c r="B9" s="32">
        <f>'1 Kostprijsopbouw'!I34</f>
        <v>1.7610965034192925</v>
      </c>
      <c r="C9" s="33"/>
      <c r="D9" s="32">
        <f>B9/(1-C9/100)</f>
        <v>1.7610965034192925</v>
      </c>
      <c r="E9" s="32">
        <v>0.52</v>
      </c>
      <c r="F9" s="32">
        <f>D9*E9</f>
        <v>0.91577018177803216</v>
      </c>
      <c r="G9" s="28" t="s">
        <v>151</v>
      </c>
      <c r="H9" s="6"/>
      <c r="I9" s="6"/>
      <c r="J9" s="6"/>
      <c r="K9" s="6"/>
      <c r="L9" s="6"/>
      <c r="M9" s="6"/>
      <c r="N9" s="6"/>
      <c r="O9" s="6"/>
      <c r="P9" s="6"/>
      <c r="Q9" s="6"/>
      <c r="R9" s="6"/>
      <c r="S9" s="6"/>
      <c r="T9" s="6"/>
      <c r="U9" s="6"/>
      <c r="V9" s="6"/>
      <c r="W9" s="6"/>
      <c r="X9" s="6"/>
      <c r="Y9" s="6"/>
      <c r="Z9" s="6"/>
    </row>
    <row r="10" spans="1:26" ht="28.5">
      <c r="A10" s="28" t="s">
        <v>152</v>
      </c>
      <c r="B10" s="32">
        <f>B9</f>
        <v>1.7610965034192925</v>
      </c>
      <c r="C10" s="32">
        <f>C9</f>
        <v>0</v>
      </c>
      <c r="D10" s="32">
        <f>D9</f>
        <v>1.7610965034192925</v>
      </c>
      <c r="E10" s="32">
        <v>0</v>
      </c>
      <c r="F10" s="32">
        <f>0</f>
        <v>0</v>
      </c>
      <c r="G10" s="28" t="s">
        <v>153</v>
      </c>
      <c r="H10" s="6"/>
      <c r="I10" s="6"/>
      <c r="J10" s="6"/>
      <c r="K10" s="6"/>
      <c r="L10" s="6"/>
      <c r="M10" s="6"/>
      <c r="N10" s="6"/>
      <c r="O10" s="6"/>
      <c r="P10" s="6"/>
      <c r="Q10" s="6"/>
      <c r="R10" s="6"/>
      <c r="S10" s="6"/>
      <c r="T10" s="6"/>
      <c r="U10" s="6"/>
      <c r="V10" s="6"/>
      <c r="W10" s="6"/>
      <c r="X10" s="6"/>
      <c r="Y10" s="6"/>
      <c r="Z10" s="6"/>
    </row>
    <row r="11" spans="1:26" ht="0.75" customHeight="1">
      <c r="A11" s="83"/>
      <c r="B11" s="10"/>
      <c r="C11" s="10"/>
      <c r="D11" s="84"/>
      <c r="E11" s="84"/>
      <c r="F11" s="84"/>
      <c r="G11" s="83"/>
      <c r="H11" s="6"/>
      <c r="I11" s="6"/>
      <c r="J11" s="6"/>
      <c r="K11" s="6"/>
      <c r="L11" s="6"/>
      <c r="M11" s="6"/>
      <c r="N11" s="6"/>
      <c r="O11" s="6"/>
      <c r="P11" s="6"/>
      <c r="Q11" s="6"/>
      <c r="R11" s="6"/>
      <c r="S11" s="6"/>
      <c r="T11" s="6"/>
      <c r="U11" s="6"/>
      <c r="V11" s="6"/>
      <c r="W11" s="6"/>
      <c r="X11" s="6"/>
      <c r="Y11" s="6"/>
      <c r="Z11" s="6"/>
    </row>
    <row r="12" spans="1:26" hidden="1">
      <c r="A12" s="83"/>
      <c r="B12" s="10"/>
      <c r="C12" s="10"/>
      <c r="D12" s="84" t="s">
        <v>154</v>
      </c>
      <c r="E12" s="84">
        <v>1</v>
      </c>
      <c r="F12" s="84"/>
      <c r="G12" s="83"/>
      <c r="H12" s="6"/>
      <c r="I12" s="6"/>
      <c r="J12" s="6"/>
      <c r="K12" s="6"/>
      <c r="L12" s="6"/>
      <c r="M12" s="6"/>
      <c r="N12" s="6"/>
      <c r="O12" s="6"/>
      <c r="P12" s="6"/>
      <c r="Q12" s="6"/>
      <c r="R12" s="6"/>
      <c r="S12" s="6"/>
      <c r="T12" s="6"/>
      <c r="U12" s="6"/>
      <c r="V12" s="6"/>
      <c r="W12" s="6"/>
      <c r="X12" s="6"/>
      <c r="Y12" s="6"/>
      <c r="Z12" s="6"/>
    </row>
    <row r="13" spans="1:26" ht="54" customHeight="1">
      <c r="A13" s="83"/>
      <c r="B13" s="10"/>
      <c r="C13" s="10"/>
      <c r="D13" s="92" t="s">
        <v>155</v>
      </c>
      <c r="E13" s="93"/>
      <c r="F13" s="34">
        <f>SUM(F8:F10)</f>
        <v>1.7623917824888309</v>
      </c>
      <c r="G13" s="83"/>
      <c r="H13" s="6"/>
      <c r="I13" s="6"/>
      <c r="J13" s="6"/>
      <c r="K13" s="6"/>
      <c r="L13" s="6"/>
      <c r="M13" s="6"/>
      <c r="N13" s="6"/>
      <c r="O13" s="6"/>
      <c r="P13" s="6"/>
      <c r="Q13" s="6"/>
      <c r="R13" s="6"/>
      <c r="S13" s="6"/>
      <c r="T13" s="6"/>
      <c r="U13" s="6"/>
      <c r="V13" s="6"/>
      <c r="W13" s="6"/>
      <c r="X13" s="6"/>
      <c r="Y13" s="6"/>
      <c r="Z13" s="6"/>
    </row>
    <row r="14" spans="1:26">
      <c r="A14" s="11"/>
      <c r="B14" s="12"/>
      <c r="C14" s="13"/>
      <c r="D14" s="13"/>
      <c r="E14" s="13"/>
      <c r="F14" s="13"/>
      <c r="G14" s="13"/>
      <c r="H14" s="6"/>
      <c r="I14" s="6"/>
      <c r="J14" s="6"/>
      <c r="K14" s="6"/>
      <c r="L14" s="6"/>
      <c r="M14" s="6"/>
      <c r="N14" s="6"/>
      <c r="O14" s="6"/>
      <c r="P14" s="6"/>
      <c r="Q14" s="6"/>
      <c r="R14" s="6"/>
      <c r="S14" s="6"/>
      <c r="T14" s="6"/>
      <c r="U14" s="6"/>
      <c r="V14" s="6"/>
      <c r="W14" s="6"/>
      <c r="X14" s="6"/>
      <c r="Y14" s="6"/>
      <c r="Z14" s="6"/>
    </row>
    <row r="15" spans="1:26">
      <c r="A15" s="14" t="s">
        <v>156</v>
      </c>
      <c r="B15" s="15"/>
      <c r="C15" s="13"/>
      <c r="D15" s="13"/>
      <c r="E15" s="13"/>
      <c r="F15" s="13"/>
      <c r="G15" s="13"/>
      <c r="H15" s="6"/>
      <c r="I15" s="6"/>
      <c r="J15" s="6"/>
      <c r="K15" s="6"/>
      <c r="L15" s="6"/>
      <c r="M15" s="6"/>
      <c r="N15" s="6"/>
      <c r="O15" s="6"/>
      <c r="P15" s="6"/>
      <c r="Q15" s="6"/>
      <c r="R15" s="6"/>
      <c r="S15" s="6"/>
      <c r="T15" s="6"/>
      <c r="U15" s="6"/>
      <c r="V15" s="6"/>
      <c r="W15" s="6"/>
      <c r="X15" s="6"/>
      <c r="Y15" s="6"/>
      <c r="Z15" s="6"/>
    </row>
    <row r="16" spans="1:26">
      <c r="A16" s="16" t="s">
        <v>157</v>
      </c>
      <c r="B16" s="17">
        <v>25</v>
      </c>
      <c r="C16" s="18"/>
      <c r="D16" s="18"/>
      <c r="E16" s="18"/>
      <c r="F16" s="18"/>
      <c r="G16" s="18"/>
      <c r="H16" s="6"/>
      <c r="I16" s="6"/>
      <c r="J16" s="6"/>
      <c r="K16" s="6"/>
      <c r="L16" s="6"/>
      <c r="M16" s="6"/>
      <c r="N16" s="6"/>
      <c r="O16" s="6"/>
      <c r="P16" s="6"/>
      <c r="Q16" s="6"/>
      <c r="R16" s="6"/>
      <c r="S16" s="6"/>
      <c r="T16" s="6"/>
      <c r="U16" s="6"/>
      <c r="V16" s="6"/>
      <c r="W16" s="6"/>
      <c r="X16" s="6"/>
      <c r="Y16" s="6"/>
      <c r="Z16" s="6"/>
    </row>
    <row r="17" spans="1:26">
      <c r="A17" s="14" t="s">
        <v>158</v>
      </c>
      <c r="B17" s="19">
        <f>B16*D8</f>
        <v>44.09487503702077</v>
      </c>
      <c r="C17" s="13"/>
      <c r="D17" s="13"/>
      <c r="E17" s="13"/>
      <c r="F17" s="13"/>
      <c r="G17" s="13"/>
      <c r="H17" s="6"/>
      <c r="I17" s="6"/>
      <c r="J17" s="6"/>
      <c r="K17" s="6"/>
      <c r="L17" s="6"/>
      <c r="M17" s="6"/>
      <c r="N17" s="6"/>
      <c r="O17" s="6"/>
      <c r="P17" s="6"/>
      <c r="Q17" s="6"/>
      <c r="R17" s="6"/>
      <c r="S17" s="6"/>
      <c r="T17" s="6"/>
      <c r="U17" s="6"/>
      <c r="V17" s="6"/>
      <c r="W17" s="6"/>
      <c r="X17" s="6"/>
      <c r="Y17" s="6"/>
      <c r="Z17" s="6"/>
    </row>
    <row r="18" spans="1:26">
      <c r="A18" s="14" t="s">
        <v>159</v>
      </c>
      <c r="B18" s="19">
        <f>B16*D9</f>
        <v>44.02741258548231</v>
      </c>
      <c r="C18" s="13"/>
      <c r="D18" s="13"/>
      <c r="E18" s="13"/>
      <c r="F18" s="13"/>
      <c r="G18" s="13"/>
      <c r="H18" s="6"/>
      <c r="I18" s="6"/>
      <c r="J18" s="6"/>
      <c r="K18" s="6"/>
      <c r="L18" s="6"/>
      <c r="M18" s="6"/>
      <c r="N18" s="6"/>
      <c r="O18" s="6"/>
      <c r="P18" s="6"/>
      <c r="Q18" s="6"/>
      <c r="R18" s="6"/>
      <c r="S18" s="6"/>
      <c r="T18" s="6"/>
      <c r="U18" s="6"/>
      <c r="V18" s="6"/>
      <c r="W18" s="6"/>
      <c r="X18" s="6"/>
      <c r="Y18" s="6"/>
      <c r="Z18" s="6"/>
    </row>
    <row r="19" spans="1:26">
      <c r="A19" s="20" t="s">
        <v>160</v>
      </c>
      <c r="B19" s="21">
        <f>B18</f>
        <v>44.02741258548231</v>
      </c>
      <c r="C19" s="13"/>
      <c r="D19" s="13"/>
      <c r="E19" s="13"/>
      <c r="F19" s="13"/>
      <c r="G19" s="13"/>
      <c r="H19" s="6"/>
      <c r="I19" s="6"/>
      <c r="J19" s="6"/>
      <c r="K19" s="6"/>
      <c r="L19" s="6"/>
      <c r="M19" s="6"/>
      <c r="N19" s="6"/>
      <c r="O19" s="6"/>
      <c r="P19" s="6"/>
      <c r="Q19" s="6"/>
      <c r="R19" s="6"/>
      <c r="S19" s="6"/>
      <c r="T19" s="6"/>
      <c r="U19" s="6"/>
      <c r="V19" s="6"/>
      <c r="W19" s="6"/>
      <c r="X19" s="6"/>
      <c r="Y19" s="6"/>
      <c r="Z19" s="6"/>
    </row>
    <row r="20" spans="1:26">
      <c r="A20" s="3"/>
      <c r="B20" s="3"/>
      <c r="C20" s="3"/>
      <c r="D20" s="3"/>
      <c r="E20" s="3"/>
      <c r="F20" s="3"/>
      <c r="G20" s="3"/>
      <c r="H20" s="6"/>
      <c r="I20" s="6"/>
      <c r="J20" s="6"/>
      <c r="K20" s="6"/>
      <c r="L20" s="6"/>
      <c r="M20" s="6"/>
      <c r="N20" s="6"/>
      <c r="O20" s="6"/>
      <c r="P20" s="6"/>
      <c r="Q20" s="6"/>
      <c r="R20" s="6"/>
      <c r="S20" s="6"/>
      <c r="T20" s="6"/>
      <c r="U20" s="6"/>
      <c r="V20" s="6"/>
      <c r="W20" s="6"/>
      <c r="X20" s="6"/>
      <c r="Y20" s="6"/>
      <c r="Z20" s="6"/>
    </row>
    <row r="21" spans="1:26" ht="21.95" customHeight="1">
      <c r="A21" s="90" t="s">
        <v>161</v>
      </c>
      <c r="B21" s="90"/>
      <c r="C21" s="90"/>
      <c r="D21" s="90"/>
      <c r="E21" s="90"/>
      <c r="F21" s="90"/>
      <c r="G21" s="90"/>
      <c r="H21" s="6"/>
      <c r="I21" s="6"/>
      <c r="J21" s="6"/>
      <c r="K21" s="6"/>
      <c r="L21" s="6"/>
      <c r="M21" s="6"/>
      <c r="N21" s="6"/>
      <c r="O21" s="6"/>
      <c r="P21" s="6"/>
      <c r="Q21" s="6"/>
      <c r="R21" s="6"/>
      <c r="S21" s="6"/>
      <c r="T21" s="6"/>
      <c r="U21" s="6"/>
      <c r="V21" s="6"/>
      <c r="W21" s="6"/>
      <c r="X21" s="6"/>
      <c r="Y21" s="6"/>
      <c r="Z21" s="6"/>
    </row>
    <row r="22" spans="1:26" ht="38.1" customHeight="1">
      <c r="A22" s="22" t="s">
        <v>162</v>
      </c>
      <c r="B22" s="91" t="s">
        <v>163</v>
      </c>
      <c r="C22" s="91"/>
      <c r="D22" s="91"/>
      <c r="E22" s="91"/>
      <c r="F22" s="91"/>
      <c r="G22" s="91"/>
      <c r="H22" s="6"/>
      <c r="I22" s="6"/>
      <c r="J22" s="6"/>
      <c r="K22" s="6"/>
      <c r="L22" s="6"/>
      <c r="M22" s="6"/>
      <c r="N22" s="6"/>
      <c r="O22" s="6"/>
      <c r="P22" s="6"/>
      <c r="Q22" s="6"/>
      <c r="R22" s="6"/>
      <c r="S22" s="6"/>
      <c r="T22" s="6"/>
      <c r="U22" s="6"/>
      <c r="V22" s="6"/>
      <c r="W22" s="6"/>
      <c r="X22" s="6"/>
      <c r="Y22" s="6"/>
      <c r="Z22" s="6"/>
    </row>
    <row r="23" spans="1:26" ht="38.1" customHeight="1">
      <c r="A23" s="22" t="s">
        <v>164</v>
      </c>
      <c r="B23" s="91" t="s">
        <v>165</v>
      </c>
      <c r="C23" s="91"/>
      <c r="D23" s="91"/>
      <c r="E23" s="91"/>
      <c r="F23" s="91"/>
      <c r="G23" s="91"/>
      <c r="H23" s="6"/>
      <c r="I23" s="6"/>
      <c r="J23" s="6"/>
      <c r="K23" s="6"/>
      <c r="L23" s="6"/>
      <c r="M23" s="6"/>
      <c r="N23" s="6"/>
      <c r="O23" s="6"/>
      <c r="P23" s="6"/>
      <c r="Q23" s="6"/>
      <c r="R23" s="6"/>
      <c r="S23" s="6"/>
      <c r="T23" s="6"/>
      <c r="U23" s="6"/>
      <c r="V23" s="6"/>
      <c r="W23" s="6"/>
      <c r="X23" s="6"/>
      <c r="Y23" s="6"/>
      <c r="Z23" s="6"/>
    </row>
    <row r="24" spans="1:26" ht="38.1" customHeight="1">
      <c r="A24" s="22" t="s">
        <v>166</v>
      </c>
      <c r="B24" s="91" t="s">
        <v>167</v>
      </c>
      <c r="C24" s="91"/>
      <c r="D24" s="91"/>
      <c r="E24" s="91"/>
      <c r="F24" s="91"/>
      <c r="G24" s="91"/>
      <c r="H24" s="6"/>
      <c r="I24" s="6"/>
      <c r="J24" s="6"/>
      <c r="K24" s="6"/>
      <c r="L24" s="6"/>
      <c r="M24" s="6"/>
      <c r="N24" s="6"/>
      <c r="O24" s="6"/>
      <c r="P24" s="6"/>
      <c r="Q24" s="6"/>
      <c r="R24" s="6"/>
      <c r="S24" s="6"/>
      <c r="T24" s="6"/>
      <c r="U24" s="6"/>
      <c r="V24" s="6"/>
      <c r="W24" s="6"/>
      <c r="X24" s="6"/>
      <c r="Y24" s="6"/>
      <c r="Z24" s="6"/>
    </row>
    <row r="25" spans="1:26" ht="38.1" customHeight="1">
      <c r="A25" s="22" t="s">
        <v>168</v>
      </c>
      <c r="B25" s="91" t="s">
        <v>169</v>
      </c>
      <c r="C25" s="91"/>
      <c r="D25" s="91"/>
      <c r="E25" s="91"/>
      <c r="F25" s="91"/>
      <c r="G25" s="91"/>
      <c r="H25" s="6"/>
      <c r="I25" s="6"/>
      <c r="J25" s="6"/>
      <c r="K25" s="6"/>
      <c r="L25" s="6"/>
      <c r="M25" s="6"/>
      <c r="N25" s="6"/>
      <c r="O25" s="6"/>
      <c r="P25" s="6"/>
      <c r="Q25" s="6"/>
      <c r="R25" s="6"/>
      <c r="S25" s="6"/>
      <c r="T25" s="6"/>
      <c r="U25" s="6"/>
      <c r="V25" s="6"/>
      <c r="W25" s="6"/>
      <c r="X25" s="6"/>
      <c r="Y25" s="6"/>
      <c r="Z25" s="6"/>
    </row>
    <row r="26" spans="1:26" ht="38.1" customHeight="1">
      <c r="A26" s="22" t="s">
        <v>170</v>
      </c>
      <c r="B26" s="91" t="s">
        <v>171</v>
      </c>
      <c r="C26" s="91"/>
      <c r="D26" s="91"/>
      <c r="E26" s="91"/>
      <c r="F26" s="91"/>
      <c r="G26" s="91"/>
      <c r="H26" s="6"/>
      <c r="I26" s="6"/>
      <c r="J26" s="6"/>
      <c r="K26" s="6"/>
      <c r="L26" s="6"/>
      <c r="M26" s="6"/>
      <c r="N26" s="6"/>
      <c r="O26" s="6"/>
      <c r="P26" s="6"/>
      <c r="Q26" s="6"/>
      <c r="R26" s="6"/>
      <c r="S26" s="6"/>
      <c r="T26" s="6"/>
      <c r="U26" s="6"/>
      <c r="V26" s="6"/>
      <c r="W26" s="6"/>
      <c r="X26" s="6"/>
      <c r="Y26" s="6"/>
      <c r="Z26" s="6"/>
    </row>
    <row r="27" spans="1:26" ht="38.1" customHeight="1">
      <c r="A27" s="22" t="s">
        <v>172</v>
      </c>
      <c r="B27" s="91" t="s">
        <v>173</v>
      </c>
      <c r="C27" s="91"/>
      <c r="D27" s="91"/>
      <c r="E27" s="91"/>
      <c r="F27" s="91"/>
      <c r="G27" s="91"/>
      <c r="H27" s="6"/>
      <c r="I27" s="6"/>
      <c r="J27" s="6"/>
      <c r="K27" s="6"/>
      <c r="L27" s="6"/>
      <c r="M27" s="6"/>
      <c r="N27" s="6"/>
      <c r="O27" s="6"/>
      <c r="P27" s="6"/>
      <c r="Q27" s="6"/>
      <c r="R27" s="6"/>
      <c r="S27" s="6"/>
      <c r="T27" s="6"/>
      <c r="U27" s="6"/>
      <c r="V27" s="6"/>
      <c r="W27" s="6"/>
      <c r="X27" s="6"/>
      <c r="Y27" s="6"/>
      <c r="Z27" s="6"/>
    </row>
    <row r="28" spans="1:26" ht="38.1" customHeight="1">
      <c r="A28" s="22" t="s">
        <v>174</v>
      </c>
      <c r="B28" s="91" t="s">
        <v>175</v>
      </c>
      <c r="C28" s="91"/>
      <c r="D28" s="91"/>
      <c r="E28" s="91"/>
      <c r="F28" s="91"/>
      <c r="G28" s="91"/>
      <c r="H28" s="6"/>
      <c r="I28" s="6"/>
      <c r="J28" s="6"/>
      <c r="K28" s="6"/>
      <c r="L28" s="6"/>
      <c r="M28" s="6"/>
      <c r="N28" s="6"/>
      <c r="O28" s="6"/>
      <c r="P28" s="6"/>
      <c r="Q28" s="6"/>
      <c r="R28" s="6"/>
      <c r="S28" s="6"/>
      <c r="T28" s="6"/>
      <c r="U28" s="6"/>
      <c r="V28" s="6"/>
      <c r="W28" s="6"/>
      <c r="X28" s="6"/>
      <c r="Y28" s="6"/>
      <c r="Z28" s="6"/>
    </row>
    <row r="29" spans="1:26" ht="38.1" customHeight="1">
      <c r="A29" s="22" t="s">
        <v>176</v>
      </c>
      <c r="B29" s="91" t="s">
        <v>177</v>
      </c>
      <c r="C29" s="91"/>
      <c r="D29" s="91"/>
      <c r="E29" s="91"/>
      <c r="F29" s="91"/>
      <c r="G29" s="91"/>
      <c r="H29" s="6"/>
      <c r="I29" s="6"/>
      <c r="J29" s="6"/>
      <c r="K29" s="6"/>
      <c r="L29" s="6"/>
      <c r="M29" s="6"/>
      <c r="N29" s="6"/>
      <c r="O29" s="6"/>
      <c r="P29" s="6"/>
      <c r="Q29" s="6"/>
      <c r="R29" s="6"/>
      <c r="S29" s="6"/>
      <c r="T29" s="6"/>
      <c r="U29" s="6"/>
      <c r="V29" s="6"/>
      <c r="W29" s="6"/>
      <c r="X29" s="6"/>
      <c r="Y29" s="6"/>
      <c r="Z29" s="6"/>
    </row>
    <row r="30" spans="1:26">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c r="A40" s="6"/>
      <c r="B40" s="6"/>
      <c r="C40" s="6"/>
      <c r="D40" s="6"/>
      <c r="E40" s="6"/>
      <c r="F40" s="6"/>
      <c r="G40" s="6"/>
      <c r="H40" s="6"/>
      <c r="I40" s="6"/>
      <c r="J40" s="6"/>
      <c r="K40" s="6"/>
      <c r="L40" s="6"/>
      <c r="M40" s="6"/>
      <c r="N40" s="6"/>
      <c r="O40" s="6"/>
      <c r="P40" s="6"/>
      <c r="Q40" s="6"/>
      <c r="R40" s="6"/>
      <c r="S40" s="6"/>
      <c r="T40" s="6"/>
      <c r="U40" s="6"/>
      <c r="V40" s="6"/>
      <c r="W40" s="6"/>
      <c r="X40" s="6"/>
      <c r="Y40" s="6"/>
      <c r="Z40" s="6"/>
    </row>
  </sheetData>
  <mergeCells count="12">
    <mergeCell ref="B28:G28"/>
    <mergeCell ref="B29:G29"/>
    <mergeCell ref="B24:G24"/>
    <mergeCell ref="D13:E13"/>
    <mergeCell ref="B25:G25"/>
    <mergeCell ref="B26:G26"/>
    <mergeCell ref="B27:G27"/>
    <mergeCell ref="B1:G1"/>
    <mergeCell ref="B5:G5"/>
    <mergeCell ref="A21:G21"/>
    <mergeCell ref="B22:G22"/>
    <mergeCell ref="B23:G23"/>
  </mergeCells>
  <conditionalFormatting sqref="C8:C9">
    <cfRule type="expression" dxfId="0" priority="1">
      <formula>C8&lt;0</formula>
    </cfRule>
  </conditionalFormatting>
  <pageMargins left="0.7" right="0.7" top="0.75" bottom="0.75" header="0.3" footer="0.3"/>
  <ignoredErrors>
    <ignoredError sqref="C4" numberStoredAsText="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42"/>
  <sheetViews>
    <sheetView showGridLines="0" workbookViewId="0">
      <selection activeCell="C14" sqref="C14"/>
    </sheetView>
  </sheetViews>
  <sheetFormatPr defaultRowHeight="18"/>
  <cols>
    <col min="1" max="1" width="25.25" style="7" customWidth="1"/>
    <col min="2" max="2" width="47.5" style="7" customWidth="1"/>
    <col min="3" max="3" width="26.875" style="7" customWidth="1"/>
    <col min="4" max="4" width="18" style="7" customWidth="1"/>
    <col min="5" max="5" width="22" style="7" customWidth="1"/>
    <col min="6" max="6" width="55" style="7" customWidth="1"/>
    <col min="7" max="16384" width="9" style="7"/>
  </cols>
  <sheetData>
    <row r="1" spans="1:26" ht="18" customHeight="1">
      <c r="B1" s="86" t="s">
        <v>178</v>
      </c>
      <c r="C1" s="86"/>
      <c r="D1" s="86"/>
      <c r="E1" s="86"/>
      <c r="F1" s="86"/>
      <c r="G1" s="6"/>
      <c r="H1" s="6"/>
      <c r="I1" s="6"/>
      <c r="J1" s="6"/>
      <c r="K1" s="6"/>
      <c r="L1" s="6"/>
      <c r="M1" s="6"/>
      <c r="N1" s="6"/>
      <c r="O1" s="6"/>
      <c r="P1" s="6"/>
      <c r="Q1" s="6"/>
      <c r="R1" s="6"/>
      <c r="S1" s="6"/>
      <c r="T1" s="6"/>
      <c r="U1" s="6"/>
      <c r="V1" s="6"/>
      <c r="W1" s="6"/>
      <c r="X1" s="6"/>
      <c r="Y1" s="6"/>
      <c r="Z1" s="6"/>
    </row>
    <row r="2" spans="1:26" ht="18" customHeight="1" thickBot="1">
      <c r="G2" s="6"/>
      <c r="H2" s="6"/>
      <c r="I2" s="6"/>
      <c r="J2" s="6"/>
      <c r="K2" s="6"/>
      <c r="L2" s="6"/>
      <c r="M2" s="6"/>
      <c r="N2" s="6"/>
      <c r="O2" s="6"/>
      <c r="P2" s="6"/>
      <c r="Q2" s="6"/>
      <c r="R2" s="6"/>
      <c r="S2" s="6"/>
      <c r="T2" s="6"/>
      <c r="U2" s="6"/>
      <c r="V2" s="6"/>
      <c r="W2" s="6"/>
      <c r="X2" s="6"/>
      <c r="Y2" s="6"/>
      <c r="Z2" s="6"/>
    </row>
    <row r="3" spans="1:26" ht="56.25" customHeight="1" thickBot="1">
      <c r="B3" s="103" t="s">
        <v>179</v>
      </c>
      <c r="C3" s="104"/>
      <c r="D3" s="104"/>
      <c r="E3" s="104"/>
      <c r="F3" s="105"/>
      <c r="H3" s="6"/>
      <c r="I3" s="6"/>
      <c r="J3" s="6"/>
      <c r="K3" s="6"/>
      <c r="L3" s="6"/>
      <c r="M3" s="6"/>
      <c r="N3" s="6"/>
      <c r="O3" s="6"/>
      <c r="P3" s="6"/>
      <c r="Q3" s="6"/>
      <c r="R3" s="6"/>
      <c r="S3" s="6"/>
      <c r="T3" s="6"/>
      <c r="U3" s="6"/>
      <c r="V3" s="6"/>
      <c r="W3" s="6"/>
      <c r="X3" s="6"/>
      <c r="Y3" s="6"/>
      <c r="Z3" s="6"/>
    </row>
    <row r="4" spans="1:26" ht="28.5" customHeight="1">
      <c r="A4" s="8"/>
      <c r="F4" s="6"/>
      <c r="G4" s="6"/>
      <c r="H4" s="6"/>
      <c r="I4" s="6"/>
      <c r="J4" s="6"/>
      <c r="K4" s="6"/>
      <c r="L4" s="6"/>
      <c r="M4" s="6"/>
      <c r="N4" s="6"/>
      <c r="O4" s="6"/>
      <c r="P4" s="6"/>
      <c r="Q4" s="6"/>
      <c r="R4" s="6"/>
      <c r="S4" s="6"/>
      <c r="T4" s="6"/>
      <c r="U4" s="6"/>
      <c r="V4" s="6"/>
      <c r="W4" s="6"/>
      <c r="X4" s="6"/>
      <c r="Y4" s="6"/>
      <c r="Z4" s="6"/>
    </row>
    <row r="5" spans="1:26" ht="28.5">
      <c r="A5" s="75" t="s">
        <v>180</v>
      </c>
      <c r="B5" s="75" t="s">
        <v>181</v>
      </c>
      <c r="C5" s="75" t="s">
        <v>148</v>
      </c>
      <c r="D5" s="75" t="s">
        <v>150</v>
      </c>
      <c r="E5" s="75" t="s">
        <v>182</v>
      </c>
      <c r="F5" s="85" t="s">
        <v>183</v>
      </c>
      <c r="G5" s="6"/>
      <c r="H5" s="6"/>
      <c r="I5" s="6"/>
      <c r="J5" s="6"/>
      <c r="K5" s="6"/>
      <c r="L5" s="6"/>
      <c r="M5" s="6"/>
      <c r="N5" s="6"/>
      <c r="O5" s="6"/>
      <c r="P5" s="6"/>
      <c r="Q5" s="6"/>
      <c r="R5" s="6"/>
      <c r="S5" s="6"/>
      <c r="T5" s="6"/>
      <c r="U5" s="6"/>
      <c r="V5" s="6"/>
      <c r="W5" s="6"/>
      <c r="X5" s="6"/>
      <c r="Y5" s="6"/>
      <c r="Z5" s="6"/>
    </row>
    <row r="6" spans="1:26" ht="35.25" customHeight="1">
      <c r="A6" s="22" t="s">
        <v>184</v>
      </c>
      <c r="B6" s="22" t="s">
        <v>185</v>
      </c>
      <c r="C6" s="23">
        <f>1+(SUM('1 Kostprijsopbouw'!D18:D22)+SUM('1 Kostprijsopbouw'!D24:D28))/100</f>
        <v>1.307242</v>
      </c>
      <c r="D6" s="23">
        <f>1+(SUM('1 Kostprijsopbouw'!G18:G22)+SUM('1 Kostprijsopbouw'!G24:G28))/100</f>
        <v>1.305242</v>
      </c>
      <c r="E6" s="23">
        <f>C6*48%+D6*52%</f>
        <v>1.3062019999999999</v>
      </c>
      <c r="F6" s="24" t="s">
        <v>186</v>
      </c>
      <c r="G6" s="6"/>
      <c r="H6" s="6"/>
      <c r="I6" s="6"/>
      <c r="J6" s="6"/>
      <c r="K6" s="6"/>
      <c r="L6" s="6"/>
      <c r="M6" s="6"/>
      <c r="N6" s="6"/>
      <c r="O6" s="6"/>
      <c r="P6" s="6"/>
      <c r="Q6" s="6"/>
      <c r="R6" s="6"/>
      <c r="S6" s="6"/>
      <c r="T6" s="6"/>
      <c r="U6" s="6"/>
      <c r="V6" s="6"/>
      <c r="W6" s="6"/>
      <c r="X6" s="6"/>
      <c r="Y6" s="6"/>
      <c r="Z6" s="6"/>
    </row>
    <row r="7" spans="1:26" ht="43.5">
      <c r="A7" s="22" t="s">
        <v>187</v>
      </c>
      <c r="B7" s="22" t="s">
        <v>188</v>
      </c>
      <c r="C7" s="23">
        <f>(1+'1 Kostprijsopbouw'!D11/100)*(1+(SUM('1 Kostprijsopbouw'!D18:D22)+SUM('1 Kostprijsopbouw'!D24:D28))/100)*(1+'1 Kostprijsopbouw'!D30/100)</f>
        <v>1.4329383461538463</v>
      </c>
      <c r="D7" s="23">
        <f>(1+'1 Kostprijsopbouw'!G11/100)*(1+(SUM('1 Kostprijsopbouw'!G18:G22)+SUM('1 Kostprijsopbouw'!G24:G28))/100)*(1+'1 Kostprijsopbouw'!G30/100)</f>
        <v>1.4307460384615387</v>
      </c>
      <c r="E7" s="23">
        <f>C7*48%+D7*52%</f>
        <v>1.4317983461538462</v>
      </c>
      <c r="F7" s="24" t="s">
        <v>189</v>
      </c>
      <c r="G7" s="6"/>
      <c r="H7" s="6"/>
      <c r="I7" s="6"/>
      <c r="J7" s="6"/>
      <c r="K7" s="6"/>
      <c r="L7" s="6"/>
      <c r="M7" s="6"/>
      <c r="N7" s="6"/>
      <c r="O7" s="6"/>
      <c r="P7" s="6"/>
      <c r="Q7" s="6"/>
      <c r="R7" s="6"/>
      <c r="S7" s="6"/>
      <c r="T7" s="6"/>
      <c r="U7" s="6"/>
      <c r="V7" s="6"/>
      <c r="W7" s="6"/>
      <c r="X7" s="6"/>
      <c r="Y7" s="6"/>
      <c r="Z7" s="6"/>
    </row>
    <row r="8" spans="1:26" ht="43.5">
      <c r="A8" s="22" t="s">
        <v>190</v>
      </c>
      <c r="B8" s="22" t="s">
        <v>191</v>
      </c>
      <c r="C8" s="23">
        <f>1+(SUM('1 Kostprijsopbouw'!D18:D22)+SUM('1 Kostprijsopbouw'!D24:D28))/100</f>
        <v>1.307242</v>
      </c>
      <c r="D8" s="23">
        <f>1+(SUM('1 Kostprijsopbouw'!G18:G22)+SUM('1 Kostprijsopbouw'!G24:G28))/100</f>
        <v>1.305242</v>
      </c>
      <c r="E8" s="23">
        <f>C8*48%+D8*52%</f>
        <v>1.3062019999999999</v>
      </c>
      <c r="F8" s="24" t="s">
        <v>192</v>
      </c>
      <c r="G8" s="6"/>
      <c r="H8" s="6"/>
      <c r="I8" s="6"/>
      <c r="J8" s="6"/>
      <c r="K8" s="6"/>
      <c r="L8" s="6"/>
      <c r="M8" s="6"/>
      <c r="N8" s="6"/>
      <c r="O8" s="6"/>
      <c r="P8" s="6"/>
      <c r="Q8" s="6"/>
      <c r="R8" s="6"/>
      <c r="S8" s="6"/>
      <c r="T8" s="6"/>
      <c r="U8" s="6"/>
      <c r="V8" s="6"/>
      <c r="W8" s="6"/>
      <c r="X8" s="6"/>
      <c r="Y8" s="6"/>
      <c r="Z8" s="6"/>
    </row>
    <row r="9" spans="1:26">
      <c r="A9" s="3"/>
      <c r="B9" s="3"/>
      <c r="C9" s="3"/>
      <c r="D9" s="3"/>
      <c r="E9" s="3"/>
      <c r="F9" s="1"/>
      <c r="G9" s="6"/>
      <c r="H9" s="6"/>
      <c r="I9" s="6"/>
      <c r="J9" s="6"/>
      <c r="K9" s="6"/>
      <c r="L9" s="6"/>
      <c r="M9" s="6"/>
      <c r="N9" s="6"/>
      <c r="O9" s="6"/>
      <c r="P9" s="6"/>
      <c r="Q9" s="6"/>
      <c r="R9" s="6"/>
      <c r="S9" s="6"/>
      <c r="T9" s="6"/>
      <c r="U9" s="6"/>
      <c r="V9" s="6"/>
      <c r="W9" s="6"/>
      <c r="X9" s="6"/>
      <c r="Y9" s="6"/>
      <c r="Z9" s="6"/>
    </row>
    <row r="10" spans="1:26" ht="28.5">
      <c r="A10" s="75" t="s">
        <v>193</v>
      </c>
      <c r="B10" s="75" t="s">
        <v>194</v>
      </c>
      <c r="C10" s="75" t="s">
        <v>195</v>
      </c>
      <c r="D10" s="75" t="s">
        <v>196</v>
      </c>
      <c r="E10" s="75" t="s">
        <v>197</v>
      </c>
      <c r="F10" s="75" t="s">
        <v>34</v>
      </c>
      <c r="G10" s="6"/>
      <c r="H10" s="6"/>
      <c r="I10" s="6"/>
      <c r="J10" s="6"/>
      <c r="K10" s="6"/>
      <c r="L10" s="6"/>
      <c r="M10" s="6"/>
      <c r="N10" s="6"/>
      <c r="O10" s="6"/>
      <c r="P10" s="6"/>
      <c r="Q10" s="6"/>
      <c r="R10" s="6"/>
      <c r="S10" s="6"/>
      <c r="T10" s="6"/>
      <c r="U10" s="6"/>
      <c r="V10" s="6"/>
      <c r="W10" s="6"/>
      <c r="X10" s="6"/>
      <c r="Y10" s="6"/>
      <c r="Z10" s="6"/>
    </row>
    <row r="11" spans="1:26" ht="71.25">
      <c r="A11" s="22" t="s">
        <v>198</v>
      </c>
      <c r="B11" s="22" t="s">
        <v>199</v>
      </c>
      <c r="C11" s="22" t="s">
        <v>200</v>
      </c>
      <c r="D11" s="22" t="s">
        <v>201</v>
      </c>
      <c r="E11" s="22" t="s">
        <v>202</v>
      </c>
      <c r="F11" s="24" t="s">
        <v>203</v>
      </c>
      <c r="G11" s="6"/>
      <c r="H11" s="6"/>
      <c r="I11" s="6"/>
      <c r="J11" s="6"/>
      <c r="K11" s="6"/>
      <c r="L11" s="6"/>
      <c r="M11" s="6"/>
      <c r="N11" s="6"/>
      <c r="O11" s="6"/>
      <c r="P11" s="6"/>
      <c r="Q11" s="6"/>
      <c r="R11" s="6"/>
      <c r="S11" s="6"/>
      <c r="T11" s="6"/>
      <c r="U11" s="6"/>
      <c r="V11" s="6"/>
      <c r="W11" s="6"/>
      <c r="X11" s="6"/>
      <c r="Y11" s="6"/>
      <c r="Z11" s="6"/>
    </row>
    <row r="12" spans="1:26" ht="71.25">
      <c r="A12" s="22" t="s">
        <v>204</v>
      </c>
      <c r="B12" s="22" t="s">
        <v>199</v>
      </c>
      <c r="C12" s="22" t="s">
        <v>200</v>
      </c>
      <c r="D12" s="22" t="s">
        <v>201</v>
      </c>
      <c r="E12" s="22" t="s">
        <v>202</v>
      </c>
      <c r="F12" s="24" t="s">
        <v>203</v>
      </c>
      <c r="G12" s="6"/>
      <c r="H12" s="6"/>
      <c r="I12" s="6"/>
      <c r="J12" s="6"/>
      <c r="K12" s="6"/>
      <c r="L12" s="6"/>
      <c r="M12" s="6"/>
      <c r="N12" s="6"/>
      <c r="O12" s="6"/>
      <c r="P12" s="6"/>
      <c r="Q12" s="6"/>
      <c r="R12" s="6"/>
      <c r="S12" s="6"/>
      <c r="T12" s="6"/>
      <c r="U12" s="6"/>
      <c r="V12" s="6"/>
      <c r="W12" s="6"/>
      <c r="X12" s="6"/>
      <c r="Y12" s="6"/>
      <c r="Z12" s="6"/>
    </row>
    <row r="13" spans="1:26" ht="78.75" customHeight="1">
      <c r="A13" s="22" t="s">
        <v>205</v>
      </c>
      <c r="B13" s="22" t="s">
        <v>206</v>
      </c>
      <c r="C13" s="22" t="s">
        <v>207</v>
      </c>
      <c r="D13" s="22" t="s">
        <v>208</v>
      </c>
      <c r="E13" s="22" t="s">
        <v>184</v>
      </c>
      <c r="F13" s="24" t="s">
        <v>209</v>
      </c>
      <c r="G13" s="6"/>
      <c r="H13" s="6"/>
      <c r="I13" s="6"/>
      <c r="J13" s="6"/>
      <c r="K13" s="6"/>
      <c r="L13" s="6"/>
      <c r="M13" s="6"/>
      <c r="N13" s="6"/>
      <c r="O13" s="6"/>
      <c r="P13" s="6"/>
      <c r="Q13" s="6"/>
      <c r="R13" s="6"/>
      <c r="S13" s="6"/>
      <c r="T13" s="6"/>
      <c r="U13" s="6"/>
      <c r="V13" s="6"/>
      <c r="W13" s="6"/>
      <c r="X13" s="6"/>
      <c r="Y13" s="6"/>
      <c r="Z13" s="6"/>
    </row>
    <row r="14" spans="1:26" ht="95.25" customHeight="1">
      <c r="A14" s="24" t="s">
        <v>210</v>
      </c>
      <c r="B14" s="24" t="s">
        <v>211</v>
      </c>
      <c r="C14" s="24" t="s">
        <v>207</v>
      </c>
      <c r="D14" s="24" t="s">
        <v>212</v>
      </c>
      <c r="E14" s="24" t="s">
        <v>187</v>
      </c>
      <c r="F14" s="24" t="s">
        <v>209</v>
      </c>
      <c r="G14" s="6"/>
      <c r="H14" s="6"/>
      <c r="I14" s="6"/>
      <c r="J14" s="6"/>
      <c r="K14" s="6"/>
      <c r="L14" s="6"/>
      <c r="M14" s="6"/>
      <c r="N14" s="6"/>
      <c r="O14" s="6"/>
      <c r="P14" s="6"/>
      <c r="Q14" s="6"/>
      <c r="R14" s="6"/>
      <c r="S14" s="6"/>
      <c r="T14" s="6"/>
      <c r="U14" s="6"/>
      <c r="V14" s="6"/>
      <c r="W14" s="6"/>
      <c r="X14" s="6"/>
      <c r="Y14" s="6"/>
      <c r="Z14" s="6"/>
    </row>
    <row r="15" spans="1:26" ht="100.5">
      <c r="A15" s="24" t="s">
        <v>213</v>
      </c>
      <c r="B15" s="24" t="s">
        <v>214</v>
      </c>
      <c r="C15" s="24" t="s">
        <v>207</v>
      </c>
      <c r="D15" s="24" t="s">
        <v>215</v>
      </c>
      <c r="E15" s="24" t="s">
        <v>190</v>
      </c>
      <c r="F15" s="24" t="s">
        <v>216</v>
      </c>
      <c r="G15" s="6"/>
      <c r="H15" s="6"/>
      <c r="I15" s="6"/>
      <c r="J15" s="6"/>
      <c r="K15" s="6"/>
      <c r="L15" s="6"/>
      <c r="M15" s="6"/>
      <c r="N15" s="6"/>
      <c r="O15" s="6"/>
      <c r="P15" s="6"/>
      <c r="Q15" s="6"/>
      <c r="R15" s="6"/>
      <c r="S15" s="6"/>
      <c r="T15" s="6"/>
      <c r="U15" s="6"/>
      <c r="V15" s="6"/>
      <c r="W15" s="6"/>
      <c r="X15" s="6"/>
      <c r="Y15" s="6"/>
      <c r="Z15" s="6"/>
    </row>
    <row r="16" spans="1:26" ht="72">
      <c r="A16" s="24" t="s">
        <v>217</v>
      </c>
      <c r="B16" s="24" t="s">
        <v>218</v>
      </c>
      <c r="C16" s="24" t="s">
        <v>207</v>
      </c>
      <c r="D16" s="24" t="s">
        <v>219</v>
      </c>
      <c r="E16" s="24" t="s">
        <v>184</v>
      </c>
      <c r="F16" s="24" t="s">
        <v>220</v>
      </c>
      <c r="G16" s="6"/>
      <c r="H16" s="6"/>
      <c r="I16" s="6"/>
      <c r="J16" s="6"/>
      <c r="K16" s="6"/>
      <c r="L16" s="6"/>
      <c r="M16" s="6"/>
      <c r="N16" s="6"/>
      <c r="O16" s="6"/>
      <c r="P16" s="6"/>
      <c r="Q16" s="6"/>
      <c r="R16" s="6"/>
      <c r="S16" s="6"/>
      <c r="T16" s="6"/>
      <c r="U16" s="6"/>
      <c r="V16" s="6"/>
      <c r="W16" s="6"/>
      <c r="X16" s="6"/>
      <c r="Y16" s="6"/>
      <c r="Z16" s="6"/>
    </row>
    <row r="17" spans="1:26" ht="86.25">
      <c r="A17" s="24" t="s">
        <v>221</v>
      </c>
      <c r="B17" s="24" t="s">
        <v>222</v>
      </c>
      <c r="C17" s="24" t="s">
        <v>200</v>
      </c>
      <c r="D17" s="24" t="s">
        <v>223</v>
      </c>
      <c r="E17" s="24" t="s">
        <v>202</v>
      </c>
      <c r="F17" s="24" t="s">
        <v>224</v>
      </c>
      <c r="G17" s="6"/>
      <c r="H17" s="6"/>
      <c r="I17" s="6"/>
      <c r="J17" s="6"/>
      <c r="K17" s="6"/>
      <c r="L17" s="6"/>
      <c r="M17" s="6"/>
      <c r="N17" s="6"/>
      <c r="O17" s="6"/>
      <c r="P17" s="6"/>
      <c r="Q17" s="6"/>
      <c r="R17" s="6"/>
      <c r="S17" s="6"/>
      <c r="T17" s="6"/>
      <c r="U17" s="6"/>
      <c r="V17" s="6"/>
      <c r="W17" s="6"/>
      <c r="X17" s="6"/>
      <c r="Y17" s="6"/>
      <c r="Z17" s="6"/>
    </row>
    <row r="18" spans="1:26" ht="100.5">
      <c r="A18" s="24" t="s">
        <v>225</v>
      </c>
      <c r="B18" s="24" t="s">
        <v>199</v>
      </c>
      <c r="C18" s="24" t="s">
        <v>200</v>
      </c>
      <c r="D18" s="24" t="s">
        <v>226</v>
      </c>
      <c r="E18" s="24" t="s">
        <v>202</v>
      </c>
      <c r="F18" s="24" t="s">
        <v>227</v>
      </c>
      <c r="G18" s="6"/>
      <c r="H18" s="6"/>
      <c r="I18" s="6"/>
      <c r="J18" s="6"/>
      <c r="K18" s="6"/>
      <c r="L18" s="6"/>
      <c r="M18" s="6"/>
      <c r="N18" s="6"/>
      <c r="O18" s="6"/>
      <c r="P18" s="6"/>
      <c r="Q18" s="6"/>
      <c r="R18" s="6"/>
      <c r="S18" s="6"/>
      <c r="T18" s="6"/>
      <c r="U18" s="6"/>
      <c r="V18" s="6"/>
      <c r="W18" s="6"/>
      <c r="X18" s="6"/>
      <c r="Y18" s="6"/>
      <c r="Z18" s="6"/>
    </row>
    <row r="19" spans="1:26" ht="100.5">
      <c r="A19" s="24" t="s">
        <v>72</v>
      </c>
      <c r="B19" s="24" t="s">
        <v>228</v>
      </c>
      <c r="C19" s="24" t="s">
        <v>207</v>
      </c>
      <c r="D19" s="24" t="s">
        <v>229</v>
      </c>
      <c r="E19" s="24" t="s">
        <v>184</v>
      </c>
      <c r="F19" s="24" t="s">
        <v>230</v>
      </c>
      <c r="G19" s="6"/>
      <c r="H19" s="6"/>
      <c r="I19" s="6"/>
      <c r="J19" s="6"/>
      <c r="K19" s="6"/>
      <c r="L19" s="6"/>
      <c r="M19" s="6"/>
      <c r="N19" s="6"/>
      <c r="O19" s="6"/>
      <c r="P19" s="6"/>
      <c r="Q19" s="6"/>
      <c r="R19" s="6"/>
      <c r="S19" s="6"/>
      <c r="T19" s="6"/>
      <c r="U19" s="6"/>
      <c r="V19" s="6"/>
      <c r="W19" s="6"/>
      <c r="X19" s="6"/>
      <c r="Y19" s="6"/>
      <c r="Z19" s="6"/>
    </row>
    <row r="20" spans="1:26" ht="129">
      <c r="A20" s="24" t="s">
        <v>231</v>
      </c>
      <c r="B20" s="24" t="s">
        <v>232</v>
      </c>
      <c r="C20" s="24" t="s">
        <v>207</v>
      </c>
      <c r="D20" s="24" t="s">
        <v>233</v>
      </c>
      <c r="E20" s="24" t="s">
        <v>184</v>
      </c>
      <c r="F20" s="24" t="s">
        <v>234</v>
      </c>
      <c r="G20" s="6"/>
      <c r="H20" s="6"/>
      <c r="I20" s="6"/>
      <c r="J20" s="6"/>
      <c r="K20" s="6"/>
      <c r="L20" s="6"/>
      <c r="M20" s="6"/>
      <c r="N20" s="6"/>
      <c r="O20" s="6"/>
      <c r="P20" s="6"/>
      <c r="Q20" s="6"/>
      <c r="R20" s="6"/>
      <c r="S20" s="6"/>
      <c r="T20" s="6"/>
      <c r="U20" s="6"/>
      <c r="V20" s="6"/>
      <c r="W20" s="6"/>
      <c r="X20" s="6"/>
      <c r="Y20" s="6"/>
      <c r="Z20" s="6"/>
    </row>
    <row r="21" spans="1:26" ht="72">
      <c r="A21" s="25" t="s">
        <v>235</v>
      </c>
      <c r="B21" s="25" t="s">
        <v>236</v>
      </c>
      <c r="C21" s="25"/>
      <c r="D21" s="25" t="s">
        <v>237</v>
      </c>
      <c r="E21" s="25"/>
      <c r="F21" s="25" t="s">
        <v>238</v>
      </c>
      <c r="G21" s="6"/>
      <c r="H21" s="6"/>
      <c r="I21" s="6"/>
      <c r="J21" s="6"/>
      <c r="K21" s="6"/>
      <c r="L21" s="6"/>
      <c r="M21" s="6"/>
      <c r="N21" s="6"/>
      <c r="O21" s="6"/>
      <c r="P21" s="6"/>
      <c r="Q21" s="6"/>
      <c r="R21" s="6"/>
      <c r="S21" s="6"/>
      <c r="T21" s="6"/>
      <c r="U21" s="6"/>
      <c r="V21" s="6"/>
      <c r="W21" s="6"/>
      <c r="X21" s="6"/>
      <c r="Y21" s="6"/>
      <c r="Z21" s="6"/>
    </row>
    <row r="22" spans="1:26">
      <c r="A22" s="6"/>
      <c r="B22" s="6"/>
      <c r="C22" s="6"/>
      <c r="D22" s="6"/>
      <c r="E22" s="6"/>
      <c r="F22" s="6"/>
      <c r="G22" s="6"/>
      <c r="H22" s="6"/>
      <c r="I22" s="6"/>
      <c r="J22" s="6"/>
      <c r="K22" s="6"/>
      <c r="L22" s="6"/>
      <c r="M22" s="6"/>
      <c r="N22" s="6"/>
      <c r="O22" s="6"/>
      <c r="P22" s="6"/>
      <c r="Q22" s="6"/>
      <c r="R22" s="6"/>
      <c r="S22" s="6"/>
      <c r="T22" s="6"/>
      <c r="U22" s="6"/>
      <c r="V22" s="6"/>
      <c r="W22" s="6"/>
      <c r="X22" s="6"/>
      <c r="Y22" s="6"/>
      <c r="Z22" s="6"/>
    </row>
    <row r="23" spans="1:26">
      <c r="A23" s="6"/>
      <c r="B23" s="6"/>
      <c r="C23" s="6"/>
      <c r="D23" s="6"/>
      <c r="E23" s="6"/>
      <c r="F23" s="6"/>
      <c r="G23" s="6"/>
      <c r="H23" s="6"/>
      <c r="I23" s="6"/>
      <c r="J23" s="6"/>
      <c r="K23" s="6"/>
      <c r="L23" s="6"/>
      <c r="M23" s="6"/>
      <c r="N23" s="6"/>
      <c r="O23" s="6"/>
      <c r="P23" s="6"/>
      <c r="Q23" s="6"/>
      <c r="R23" s="6"/>
      <c r="S23" s="6"/>
      <c r="T23" s="6"/>
      <c r="U23" s="6"/>
      <c r="V23" s="6"/>
      <c r="W23" s="6"/>
      <c r="X23" s="6"/>
      <c r="Y23" s="6"/>
      <c r="Z23" s="6"/>
    </row>
    <row r="24" spans="1:26">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c r="A42" s="6"/>
      <c r="B42" s="6"/>
      <c r="C42" s="6"/>
      <c r="D42" s="6"/>
      <c r="E42" s="6"/>
      <c r="F42" s="6"/>
      <c r="G42" s="6"/>
      <c r="H42" s="6"/>
      <c r="I42" s="6"/>
      <c r="J42" s="6"/>
      <c r="K42" s="6"/>
      <c r="L42" s="6"/>
      <c r="M42" s="6"/>
      <c r="N42" s="6"/>
      <c r="O42" s="6"/>
      <c r="P42" s="6"/>
      <c r="Q42" s="6"/>
      <c r="R42" s="6"/>
      <c r="S42" s="6"/>
      <c r="T42" s="6"/>
      <c r="U42" s="6"/>
      <c r="V42" s="6"/>
      <c r="W42" s="6"/>
      <c r="X42" s="6"/>
      <c r="Y42" s="6"/>
      <c r="Z42" s="6"/>
    </row>
  </sheetData>
  <mergeCells count="2">
    <mergeCell ref="B1:F1"/>
    <mergeCell ref="B3:F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6D428ACEB6C843A4A6E958FCCF476B" ma:contentTypeVersion="3" ma:contentTypeDescription="Een nieuw document maken." ma:contentTypeScope="" ma:versionID="5af39a40ec69067d53a062f32f85a5a2">
  <xsd:schema xmlns:xsd="http://www.w3.org/2001/XMLSchema" xmlns:xs="http://www.w3.org/2001/XMLSchema" xmlns:p="http://schemas.microsoft.com/office/2006/metadata/properties" xmlns:ns2="1823e03a-8386-4a0c-86d1-6b62469339de" targetNamespace="http://schemas.microsoft.com/office/2006/metadata/properties" ma:root="true" ma:fieldsID="61db12c0e0a4d68d8bbb580c4e2c3577" ns2:_="">
    <xsd:import namespace="1823e03a-8386-4a0c-86d1-6b62469339d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23e03a-8386-4a0c-86d1-6b62469339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AF6F08-01CD-44B3-B2E4-0778DD4F6B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23e03a-8386-4a0c-86d1-6b62469339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CD9797-18A7-4DDD-BC94-8F02FAB5A6C9}">
  <ds:schemaRef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purl.org/dc/terms/"/>
    <ds:schemaRef ds:uri="1823e03a-8386-4a0c-86d1-6b62469339de"/>
    <ds:schemaRef ds:uri="http://purl.org/dc/elements/1.1/"/>
    <ds:schemaRef ds:uri="http://purl.org/dc/dcmitype/"/>
    <ds:schemaRef ds:uri="http://schemas.openxmlformats.org/package/2006/metadata/core-properties"/>
  </ds:schemaRefs>
</ds:datastoreItem>
</file>

<file path=customXml/itemProps3.xml><?xml version="1.0" encoding="utf-8"?>
<ds:datastoreItem xmlns:ds="http://schemas.openxmlformats.org/officeDocument/2006/customXml" ds:itemID="{EF0DD938-293E-49C3-B842-C15D341C65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0 Leeswijzer</vt:lpstr>
      <vt:lpstr>1 Kostprijsopbouw</vt:lpstr>
      <vt:lpstr>2 Prijsopgave</vt:lpstr>
      <vt:lpstr>3Aanvullende arbeidsvoorwaarden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Raheel Butt</dc:creator>
  <cp:keywords/>
  <dc:description/>
  <cp:lastModifiedBy>Raheel Butt</cp:lastModifiedBy>
  <cp:revision/>
  <dcterms:created xsi:type="dcterms:W3CDTF">2026-09-11T12:24:13Z</dcterms:created>
  <dcterms:modified xsi:type="dcterms:W3CDTF">2026-09-22T10:02:32Z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0x010100AD6D428ACEB6C843A4A6E958FCCF476B</vt:lpwstr>
  </property>
</Properties>
</file>