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rd.shsdir.nl\orgData\BZK\RIS\Inkoopdoss\VWS\EA\201865006.028.177 - Crisislijst kritieke geneesmiddelen en medische hulpmiddelen\02. BD\03 Definitief\"/>
    </mc:Choice>
  </mc:AlternateContent>
  <xr:revisionPtr revIDLastSave="0" documentId="13_ncr:1_{2EF16466-7A22-4360-B82B-7171B3514602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Prijsopgaveformulier" sheetId="2" r:id="rId1"/>
    <sheet name="Grafiek afbeeldingen" sheetId="4" state="hidden" r:id="rId2"/>
  </sheets>
  <definedNames>
    <definedName name="_xlnm.Print_Area" localSheetId="0">Prijsopgaveformulier!$A$1:$I$82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2" l="1"/>
  <c r="G74" i="2" a="1"/>
  <c r="G74" i="2" s="1"/>
  <c r="G67" i="2" a="1"/>
  <c r="G67" i="2" s="1"/>
  <c r="I67" i="2" s="1"/>
  <c r="G58" i="2" a="1"/>
  <c r="G58" i="2" s="1"/>
  <c r="I58" i="2" s="1"/>
  <c r="G50" i="2" a="1"/>
  <c r="G50" i="2" s="1"/>
  <c r="I50" i="2" s="1"/>
  <c r="G40" i="2" a="1"/>
  <c r="G40" i="2" s="1"/>
  <c r="I40" i="2" s="1"/>
  <c r="G34" i="2" a="1"/>
  <c r="G34" i="2" s="1"/>
  <c r="I34" i="2" s="1"/>
  <c r="G76" i="2" a="1"/>
  <c r="G76" i="2" s="1"/>
  <c r="I76" i="2" s="1"/>
  <c r="G35" i="2" a="1"/>
  <c r="G35" i="2" s="1"/>
  <c r="G30" i="2" a="1"/>
  <c r="G30" i="2" s="1"/>
  <c r="G69" i="2" a="1"/>
  <c r="G69" i="2" s="1"/>
  <c r="I69" i="2" s="1"/>
  <c r="G70" i="2" a="1"/>
  <c r="G70" i="2" s="1"/>
  <c r="I70" i="2" s="1"/>
  <c r="G71" i="2" a="1"/>
  <c r="G71" i="2" s="1"/>
  <c r="I71" i="2" s="1"/>
  <c r="G72" i="2" a="1"/>
  <c r="G72" i="2" s="1"/>
  <c r="I72" i="2" s="1"/>
  <c r="G73" i="2" a="1"/>
  <c r="G73" i="2" s="1"/>
  <c r="I73" i="2" s="1"/>
  <c r="G75" i="2" a="1"/>
  <c r="G75" i="2" s="1"/>
  <c r="I75" i="2" s="1"/>
  <c r="G77" i="2" a="1"/>
  <c r="G77" i="2" s="1"/>
  <c r="G56" i="2" a="1"/>
  <c r="G56" i="2" s="1"/>
  <c r="G57" i="2" a="1"/>
  <c r="G57" i="2" s="1"/>
  <c r="G59" i="2" a="1"/>
  <c r="G59" i="2" s="1"/>
  <c r="G60" i="2" a="1"/>
  <c r="G60" i="2" s="1"/>
  <c r="G61" i="2" a="1"/>
  <c r="G61" i="2" s="1"/>
  <c r="I61" i="2" s="1"/>
  <c r="G62" i="2" a="1"/>
  <c r="G62" i="2" s="1"/>
  <c r="I62" i="2" s="1"/>
  <c r="G63" i="2" a="1"/>
  <c r="G63" i="2" s="1"/>
  <c r="I63" i="2" s="1"/>
  <c r="G64" i="2" a="1"/>
  <c r="G64" i="2" s="1"/>
  <c r="I64" i="2" s="1"/>
  <c r="G65" i="2" a="1"/>
  <c r="G65" i="2" s="1"/>
  <c r="I65" i="2" s="1"/>
  <c r="G66" i="2" a="1"/>
  <c r="G66" i="2" s="1"/>
  <c r="I66" i="2" s="1"/>
  <c r="G68" i="2" a="1"/>
  <c r="G68" i="2" s="1"/>
  <c r="I68" i="2" s="1"/>
  <c r="I35" i="2" l="1"/>
  <c r="G37" i="2" a="1"/>
  <c r="G37" i="2" s="1"/>
  <c r="I37" i="2" s="1"/>
  <c r="G38" i="2" a="1"/>
  <c r="G38" i="2" s="1"/>
  <c r="G39" i="2" a="1"/>
  <c r="G39" i="2" s="1"/>
  <c r="I39" i="2" s="1"/>
  <c r="G41" i="2" a="1"/>
  <c r="G41" i="2" s="1"/>
  <c r="I41" i="2" s="1"/>
  <c r="G42" i="2" a="1"/>
  <c r="G42" i="2" s="1"/>
  <c r="G43" i="2" a="1"/>
  <c r="G43" i="2" s="1"/>
  <c r="I43" i="2" s="1"/>
  <c r="G44" i="2" a="1"/>
  <c r="G44" i="2" s="1"/>
  <c r="G46" i="2" a="1"/>
  <c r="G46" i="2" s="1"/>
  <c r="I46" i="2" s="1"/>
  <c r="G47" i="2" a="1"/>
  <c r="G47" i="2" s="1"/>
  <c r="I47" i="2" s="1"/>
  <c r="G48" i="2" a="1"/>
  <c r="G48" i="2" s="1"/>
  <c r="I48" i="2" s="1"/>
  <c r="G49" i="2" a="1"/>
  <c r="G49" i="2" s="1"/>
  <c r="I49" i="2" s="1"/>
  <c r="G31" i="2" a="1"/>
  <c r="G31" i="2" s="1"/>
  <c r="G32" i="2" a="1"/>
  <c r="G32" i="2" s="1"/>
  <c r="G33" i="2" a="1"/>
  <c r="G33" i="2" s="1"/>
  <c r="G36" i="2" a="1"/>
  <c r="G36" i="2" s="1"/>
  <c r="G51" i="2" a="1"/>
  <c r="G51" i="2" s="1"/>
  <c r="I51" i="2" s="1"/>
  <c r="G52" i="2" a="1"/>
  <c r="G52" i="2" s="1"/>
  <c r="G53" i="2" a="1"/>
  <c r="G53" i="2" s="1"/>
  <c r="G54" i="2" a="1"/>
  <c r="G54" i="2" s="1"/>
  <c r="G55" i="2" a="1"/>
  <c r="G55" i="2" s="1"/>
  <c r="C31" i="4"/>
  <c r="C32" i="4"/>
  <c r="C33" i="4"/>
  <c r="C34" i="4"/>
  <c r="C35" i="4"/>
  <c r="C36" i="4"/>
  <c r="C37" i="4"/>
  <c r="C38" i="4"/>
  <c r="C39" i="4"/>
  <c r="C40" i="4"/>
  <c r="C30" i="4"/>
  <c r="C7" i="4"/>
  <c r="C8" i="4"/>
  <c r="C9" i="4"/>
  <c r="C10" i="4"/>
  <c r="C11" i="4"/>
  <c r="C12" i="4"/>
  <c r="C13" i="4"/>
  <c r="C14" i="4"/>
  <c r="C15" i="4"/>
  <c r="C16" i="4"/>
  <c r="C6" i="4"/>
  <c r="I42" i="2" l="1"/>
  <c r="G78" i="2"/>
  <c r="E81" i="2" s="1" a="1"/>
  <c r="E81" i="2" s="1"/>
  <c r="G45" i="2"/>
  <c r="I38" i="2"/>
  <c r="I44" i="2"/>
  <c r="I32" i="2"/>
  <c r="I33" i="2"/>
  <c r="I36" i="2"/>
  <c r="I52" i="2"/>
  <c r="I53" i="2"/>
  <c r="I54" i="2"/>
  <c r="I55" i="2"/>
  <c r="I56" i="2"/>
  <c r="I57" i="2"/>
  <c r="I59" i="2"/>
  <c r="I60" i="2"/>
  <c r="I77" i="2"/>
  <c r="I78" i="2" l="1"/>
  <c r="I45" i="2"/>
  <c r="I30" i="2"/>
  <c r="I31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<sst xmlns="http://schemas.openxmlformats.org/spreadsheetml/2006/main" count="48" uniqueCount="45">
  <si>
    <t>Kenmerk</t>
  </si>
  <si>
    <t>Naam inschrijver:</t>
  </si>
  <si>
    <r>
      <t xml:space="preserve">Btw 
</t>
    </r>
    <r>
      <rPr>
        <sz val="9"/>
        <rFont val="Verdana"/>
        <family val="2"/>
      </rPr>
      <t>(%)</t>
    </r>
  </si>
  <si>
    <t>Vul in onderstaande tabel uw tarieven in. Vul alleen de witte velden in. Geef alle tarieven in Euro's en inclusief alle mogelijke kosten en kortingen.</t>
  </si>
  <si>
    <t>punten</t>
  </si>
  <si>
    <t>Maximum te behalen punten</t>
  </si>
  <si>
    <t>Inschrijfprijs:</t>
  </si>
  <si>
    <r>
      <t xml:space="preserve">Tarief per eenheid </t>
    </r>
    <r>
      <rPr>
        <sz val="9"/>
        <rFont val="Verdana"/>
        <family val="2"/>
      </rPr>
      <t>(excl. btw)</t>
    </r>
  </si>
  <si>
    <r>
      <t xml:space="preserve">Totaal 
</t>
    </r>
    <r>
      <rPr>
        <sz val="9"/>
        <rFont val="Verdana"/>
        <family val="2"/>
      </rPr>
      <t>(excl. btw)</t>
    </r>
  </si>
  <si>
    <r>
      <t xml:space="preserve">Totaal
</t>
    </r>
    <r>
      <rPr>
        <sz val="9"/>
        <rFont val="Verdana"/>
        <family val="2"/>
      </rPr>
      <t>(incl. btw)</t>
    </r>
  </si>
  <si>
    <t>Puntenscore Prijs
(op basis van inschrijfprijs excl. btw)</t>
  </si>
  <si>
    <t>Maximumprijs (excl. btw)</t>
  </si>
  <si>
    <t>Minimumprijs (excl. btw)</t>
  </si>
  <si>
    <t>Gebruikte formule</t>
  </si>
  <si>
    <t>Score prijs = (0 - maximale punten) / (maximumprijs – minimumprijs) * (inschrijfprijs – maximumprijs)</t>
  </si>
  <si>
    <t>Grafiek lineair</t>
  </si>
  <si>
    <t xml:space="preserve">Formule: </t>
  </si>
  <si>
    <t>Punten</t>
  </si>
  <si>
    <t>Prijs</t>
  </si>
  <si>
    <t>Grafiek niet-lineair</t>
  </si>
  <si>
    <t>Formule:</t>
  </si>
  <si>
    <t>Score prijs = maximale punten - (((maximale punten * ((minimumprijs - inschrijfprijs) / (maximumprijs - minimumprijs)))^2) / maximale punten)</t>
  </si>
  <si>
    <t>Grafiek:</t>
  </si>
  <si>
    <t xml:space="preserve">Dynamische afbeelding gebruikt in het prijzenblad. Selecteer de velden om de hele grafiek heen, </t>
  </si>
  <si>
    <t>kopieer met CTRL+C, ga linksboven naar "plakken" pijltje naar beneden, en kies "Gekoppelde afbeelding (l)"</t>
  </si>
  <si>
    <t>Bandbreedtes</t>
  </si>
  <si>
    <t>€0,- invullen toegestaan?</t>
  </si>
  <si>
    <t>Prijsopgave</t>
  </si>
  <si>
    <t>Invulinstructie</t>
  </si>
  <si>
    <t>Puntenscore</t>
  </si>
  <si>
    <t>Lineair</t>
  </si>
  <si>
    <t>Prijsopgaveformulier</t>
  </si>
  <si>
    <r>
      <t xml:space="preserve">RIS
</t>
    </r>
    <r>
      <rPr>
        <b/>
        <sz val="7.5"/>
        <color theme="1"/>
        <rFont val="Verdana"/>
        <family val="2"/>
      </rPr>
      <t>Bezoekadres</t>
    </r>
    <r>
      <rPr>
        <sz val="7.5"/>
        <color theme="1"/>
        <rFont val="Verdana"/>
        <family val="2"/>
      </rPr>
      <t xml:space="preserve">
Rijkskantoor Beatrixpark 
Wilhelmina van Pruisenweg 52
2595 AN  Den Haag
Postbus 20011
2500 EA  Den Haag
</t>
    </r>
  </si>
  <si>
    <t>201865006.028.177</t>
  </si>
  <si>
    <t>Stap 1: vaststellen scenario's voor verschillende typen crisis</t>
  </si>
  <si>
    <r>
      <t xml:space="preserve">Functie
</t>
    </r>
    <r>
      <rPr>
        <sz val="9"/>
        <rFont val="Verdana"/>
        <family val="2"/>
      </rPr>
      <t>(omschrijf type functieniveau)</t>
    </r>
  </si>
  <si>
    <t>Stap 2: Oprichten van expertgroep(en)</t>
  </si>
  <si>
    <t>Stap 3: Opstellen crisislijst</t>
  </si>
  <si>
    <t>Stap 4: Advies over gebruik/volume per crisis</t>
  </si>
  <si>
    <t>Ja</t>
  </si>
  <si>
    <t>Stap 5: Conceptrapport en definitieve crisislijst opstellen</t>
  </si>
  <si>
    <t>Stap 6: Eindrapport opstellen en presentatie geven</t>
  </si>
  <si>
    <t>Go/ no go:</t>
  </si>
  <si>
    <t xml:space="preserve">Hoeveelheid uren
</t>
  </si>
  <si>
    <t>Bijlage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</si>
</sst>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0"/>
      <name val="Verdana"/>
      <family val="2"/>
    </font>
    <font>
      <b/>
      <sz val="14"/>
      <color theme="0"/>
      <name val="Verdana"/>
      <family val="2"/>
    </font>
    <font>
      <sz val="14"/>
      <color theme="1"/>
      <name val="Calibri"/>
      <family val="2"/>
      <scheme val="minor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2CB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3" borderId="0" xfId="0" applyFill="1"/>
    <xf numFmtId="0" fontId="1" fillId="3" borderId="0" xfId="0" applyFont="1" applyFill="1"/>
    <xf numFmtId="0" fontId="0" fillId="2" borderId="0" xfId="0" applyFill="1"/>
    <xf numFmtId="0" fontId="4" fillId="2" borderId="0" xfId="0" applyFont="1" applyFill="1"/>
    <xf numFmtId="0" fontId="8" fillId="2" borderId="0" xfId="0" applyFont="1" applyFill="1"/>
    <xf numFmtId="0" fontId="10" fillId="3" borderId="0" xfId="0" applyFont="1" applyFill="1"/>
    <xf numFmtId="0" fontId="11" fillId="3" borderId="0" xfId="0" applyFont="1" applyFill="1"/>
    <xf numFmtId="0" fontId="3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12" fillId="3" borderId="2" xfId="0" applyFont="1" applyFill="1" applyBorder="1"/>
    <xf numFmtId="0" fontId="12" fillId="3" borderId="3" xfId="0" applyFont="1" applyFill="1" applyBorder="1"/>
    <xf numFmtId="0" fontId="13" fillId="4" borderId="5" xfId="0" applyFont="1" applyFill="1" applyBorder="1"/>
    <xf numFmtId="0" fontId="13" fillId="4" borderId="6" xfId="0" applyFont="1" applyFill="1" applyBorder="1"/>
    <xf numFmtId="0" fontId="13" fillId="4" borderId="7" xfId="0" applyFont="1" applyFill="1" applyBorder="1"/>
    <xf numFmtId="0" fontId="13" fillId="4" borderId="0" xfId="0" applyFont="1" applyFill="1"/>
    <xf numFmtId="0" fontId="13" fillId="4" borderId="9" xfId="0" applyFont="1" applyFill="1" applyBorder="1"/>
    <xf numFmtId="0" fontId="13" fillId="4" borderId="4" xfId="0" applyFont="1" applyFill="1" applyBorder="1"/>
    <xf numFmtId="0" fontId="13" fillId="4" borderId="0" xfId="0" applyFont="1" applyFill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164" fontId="6" fillId="4" borderId="1" xfId="0" applyNumberFormat="1" applyFont="1" applyFill="1" applyBorder="1" applyAlignment="1">
      <alignment horizontal="center" vertical="top"/>
    </xf>
    <xf numFmtId="0" fontId="6" fillId="3" borderId="9" xfId="0" applyFont="1" applyFill="1" applyBorder="1"/>
    <xf numFmtId="0" fontId="6" fillId="3" borderId="4" xfId="0" applyFont="1" applyFill="1" applyBorder="1"/>
    <xf numFmtId="0" fontId="12" fillId="3" borderId="4" xfId="0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6" fillId="5" borderId="9" xfId="0" applyNumberFormat="1" applyFont="1" applyFill="1" applyBorder="1" applyAlignment="1">
      <alignment horizontal="right" vertical="center"/>
    </xf>
    <xf numFmtId="0" fontId="6" fillId="0" borderId="1" xfId="0" applyFont="1" applyBorder="1" applyAlignment="1" applyProtection="1">
      <alignment horizontal="center" vertical="top"/>
      <protection locked="0"/>
    </xf>
    <xf numFmtId="164" fontId="6" fillId="0" borderId="1" xfId="0" applyNumberFormat="1" applyFont="1" applyBorder="1" applyAlignment="1" applyProtection="1">
      <alignment horizontal="center" vertical="top"/>
      <protection locked="0"/>
    </xf>
    <xf numFmtId="9" fontId="6" fillId="0" borderId="1" xfId="0" applyNumberFormat="1" applyFont="1" applyBorder="1" applyAlignment="1" applyProtection="1">
      <alignment horizontal="center" vertical="top"/>
      <protection locked="0"/>
    </xf>
    <xf numFmtId="9" fontId="6" fillId="0" borderId="1" xfId="0" applyNumberFormat="1" applyFont="1" applyBorder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Alignment="1">
      <alignment horizontal="center"/>
    </xf>
    <xf numFmtId="0" fontId="15" fillId="2" borderId="0" xfId="0" applyFont="1" applyFill="1"/>
    <xf numFmtId="0" fontId="6" fillId="2" borderId="12" xfId="0" applyFont="1" applyFill="1" applyBorder="1" applyAlignment="1" applyProtection="1">
      <alignment horizontal="left"/>
      <protection locked="0"/>
    </xf>
    <xf numFmtId="0" fontId="5" fillId="2" borderId="0" xfId="0" applyFont="1" applyFill="1" applyProtection="1">
      <protection locked="0"/>
    </xf>
    <xf numFmtId="0" fontId="12" fillId="3" borderId="5" xfId="0" applyFont="1" applyFill="1" applyBorder="1"/>
    <xf numFmtId="0" fontId="12" fillId="3" borderId="6" xfId="0" applyFont="1" applyFill="1" applyBorder="1"/>
    <xf numFmtId="0" fontId="9" fillId="3" borderId="15" xfId="0" applyFont="1" applyFill="1" applyBorder="1"/>
    <xf numFmtId="164" fontId="6" fillId="5" borderId="15" xfId="0" applyNumberFormat="1" applyFont="1" applyFill="1" applyBorder="1" applyAlignment="1">
      <alignment horizontal="right"/>
    </xf>
    <xf numFmtId="164" fontId="6" fillId="5" borderId="8" xfId="0" applyNumberFormat="1" applyFont="1" applyFill="1" applyBorder="1" applyAlignment="1">
      <alignment horizontal="right"/>
    </xf>
    <xf numFmtId="0" fontId="6" fillId="5" borderId="8" xfId="0" applyFont="1" applyFill="1" applyBorder="1" applyAlignment="1">
      <alignment horizontal="right"/>
    </xf>
    <xf numFmtId="0" fontId="6" fillId="5" borderId="10" xfId="0" applyFont="1" applyFill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12" fillId="3" borderId="2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3" fillId="2" borderId="0" xfId="0" applyFont="1" applyFill="1"/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>
      <alignment horizontal="center" vertical="top"/>
    </xf>
    <xf numFmtId="0" fontId="6" fillId="5" borderId="2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14" fillId="4" borderId="9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/>
      <protection locked="0"/>
    </xf>
    <xf numFmtId="0" fontId="6" fillId="3" borderId="3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16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13" fillId="4" borderId="7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7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6" fillId="6" borderId="11" xfId="0" applyFont="1" applyFill="1" applyBorder="1" applyAlignment="1" applyProtection="1">
      <alignment horizontal="center"/>
      <protection locked="0"/>
    </xf>
    <xf numFmtId="0" fontId="7" fillId="6" borderId="3" xfId="0" applyFont="1" applyFill="1" applyBorder="1" applyAlignment="1" applyProtection="1">
      <alignment horizontal="center"/>
      <protection locked="0"/>
    </xf>
    <xf numFmtId="0" fontId="7" fillId="6" borderId="11" xfId="0" applyFont="1" applyFill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12" fillId="3" borderId="2" xfId="0" applyFont="1" applyFill="1" applyBorder="1" applyAlignment="1">
      <alignment horizontal="right" vertical="center"/>
    </xf>
    <xf numFmtId="0" fontId="12" fillId="3" borderId="3" xfId="0" applyFont="1" applyFill="1" applyBorder="1" applyAlignment="1">
      <alignment horizontal="right" vertical="center"/>
    </xf>
    <xf numFmtId="0" fontId="12" fillId="3" borderId="11" xfId="0" applyFont="1" applyFill="1" applyBorder="1" applyAlignment="1">
      <alignment horizontal="right" vertical="center"/>
    </xf>
  </cellXfs>
  <cellStyles count="1">
    <cellStyle name="Standaard" xfId="0" builtinId="0"/>
  </cellStyles>
  <dxfs count="4">
    <dxf>
      <font>
        <color rgb="FF76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E2CB"/>
      <color rgb="FFFABF8F"/>
      <color rgb="FFE36C0A"/>
      <color rgb="FF760000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tx1"/>
                </a:solidFill>
              </a:rPr>
              <a:t>Lineair</a:t>
            </a:r>
          </a:p>
        </c:rich>
      </c:tx>
      <c:layout>
        <c:manualLayout>
          <c:xMode val="edge"/>
          <c:yMode val="edge"/>
          <c:x val="0.44156390485791353"/>
          <c:y val="1.626920845420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1154619513391276"/>
          <c:y val="0.17171296296296296"/>
          <c:w val="0.85789826444704786"/>
          <c:h val="0.69187314603426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afbeeldingen'!$C$5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afbeeldingen'!$B$6:$B$16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afbeeldingen'!$C$6:$C$16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75-4267-9502-5235C304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8015"/>
        <c:axId val="207504095"/>
      </c:scatterChart>
      <c:valAx>
        <c:axId val="20751801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956096231915645"/>
              <c:y val="0.88330988212272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04095"/>
        <c:crosses val="autoZero"/>
        <c:crossBetween val="midCat"/>
        <c:majorUnit val="10"/>
      </c:valAx>
      <c:valAx>
        <c:axId val="20750409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6238127673487178E-2"/>
              <c:y val="0.4362785568963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8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Niet-Lineair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0890288713910762"/>
          <c:y val="0.15884368308351177"/>
          <c:w val="0.86054155730533688"/>
          <c:h val="0.698950580856193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afbeeldingen'!$C$29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afbeeldingen'!$B$30:$B$40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afbeeldingen'!$C$30:$C$40</c:f>
              <c:numCache>
                <c:formatCode>General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51</c:v>
                </c:pt>
                <c:pt idx="4">
                  <c:v>64</c:v>
                </c:pt>
                <c:pt idx="5">
                  <c:v>75</c:v>
                </c:pt>
                <c:pt idx="6">
                  <c:v>84</c:v>
                </c:pt>
                <c:pt idx="7">
                  <c:v>91</c:v>
                </c:pt>
                <c:pt idx="8">
                  <c:v>96</c:v>
                </c:pt>
                <c:pt idx="9">
                  <c:v>99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23-4698-99EE-BB1ECB8E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23295"/>
        <c:axId val="207514175"/>
      </c:scatterChart>
      <c:valAx>
        <c:axId val="20752329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sz="9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846596675415572"/>
              <c:y val="0.887772850663474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4175"/>
        <c:crosses val="autoZero"/>
        <c:crossBetween val="midCat"/>
        <c:majorUnit val="10"/>
      </c:valAx>
      <c:valAx>
        <c:axId val="207514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2854372860779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2329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428172</xdr:colOff>
      <xdr:row>0</xdr:row>
      <xdr:rowOff>0</xdr:rowOff>
    </xdr:from>
    <xdr:to>
      <xdr:col>4</xdr:col>
      <xdr:colOff>801702</xdr:colOff>
      <xdr:row>6</xdr:row>
      <xdr:rowOff>1270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B9CCE3-F99F-D387-E539-6194F61F18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20"/>
        <a:stretch/>
      </xdr:blipFill>
      <xdr:spPr bwMode="auto">
        <a:xfrm>
          <a:off x="1037772" y="0"/>
          <a:ext cx="3100855" cy="1106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120650</xdr:colOff>
      <xdr:row>6</xdr:row>
      <xdr:rowOff>50800</xdr:rowOff>
    </xdr:from>
    <xdr:to>
      <xdr:col>13</xdr:col>
      <xdr:colOff>441325</xdr:colOff>
      <xdr:row>22</xdr:row>
      <xdr:rowOff>120650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A2A251A-DB28-5BB3-6771-34DA11085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29</xdr:row>
      <xdr:rowOff>31750</xdr:rowOff>
    </xdr:from>
    <xdr:to>
      <xdr:col>13</xdr:col>
      <xdr:colOff>428625</xdr:colOff>
      <xdr:row>45</xdr:row>
      <xdr:rowOff>50800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AB849EE-F710-48E2-39EB-45736FBD0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31750</xdr:colOff>
      <xdr:row>20</xdr:row>
      <xdr:rowOff>95250</xdr:rowOff>
    </xdr:from>
    <xdr:ext cx="43396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C0F64F2-4F1D-B942-201C-BE761CD2F848}"/>
            </a:ext>
          </a:extLst>
        </xdr:cNvPr>
        <xdr:cNvSpPr txBox="1"/>
      </xdr:nvSpPr>
      <xdr:spPr>
        <a:xfrm>
          <a:off x="7956550" y="37782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13</xdr:col>
      <xdr:colOff>25400</xdr:colOff>
      <xdr:row>43</xdr:row>
      <xdr:rowOff>12700</xdr:rowOff>
    </xdr:from>
    <xdr:ext cx="433965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28D1591-BEDB-42E1-8E24-F64ED7DE140E}"/>
            </a:ext>
          </a:extLst>
        </xdr:cNvPr>
        <xdr:cNvSpPr txBox="1"/>
      </xdr:nvSpPr>
      <xdr:spPr>
        <a:xfrm>
          <a:off x="7950200" y="79311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171450</xdr:colOff>
      <xdr:row>31</xdr:row>
      <xdr:rowOff>6350</xdr:rowOff>
    </xdr:from>
    <xdr:ext cx="433965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76ABF6AD-F1E1-4781-A486-12992A823928}"/>
            </a:ext>
          </a:extLst>
        </xdr:cNvPr>
        <xdr:cNvSpPr txBox="1"/>
      </xdr:nvSpPr>
      <xdr:spPr>
        <a:xfrm>
          <a:off x="3829050" y="571500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203200</xdr:colOff>
      <xdr:row>8</xdr:row>
      <xdr:rowOff>69850</xdr:rowOff>
    </xdr:from>
    <xdr:ext cx="433965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0F1EE22-1359-4472-BCD8-CA19385EA5DB}"/>
            </a:ext>
          </a:extLst>
        </xdr:cNvPr>
        <xdr:cNvSpPr txBox="1"/>
      </xdr:nvSpPr>
      <xdr:spPr>
        <a:xfrm>
          <a:off x="3860800" y="15430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469900</xdr:colOff>
      <xdr:row>43</xdr:row>
      <xdr:rowOff>6350</xdr:rowOff>
    </xdr:from>
    <xdr:ext cx="411779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A0E493D-C83E-4D5D-896B-50FB06FEA2AC}"/>
            </a:ext>
          </a:extLst>
        </xdr:cNvPr>
        <xdr:cNvSpPr txBox="1"/>
      </xdr:nvSpPr>
      <xdr:spPr>
        <a:xfrm>
          <a:off x="4127500" y="792480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457200</xdr:colOff>
      <xdr:row>20</xdr:row>
      <xdr:rowOff>95250</xdr:rowOff>
    </xdr:from>
    <xdr:ext cx="411779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318641E-AEE5-4590-BE2D-E6A96E2DABAC}"/>
            </a:ext>
          </a:extLst>
        </xdr:cNvPr>
        <xdr:cNvSpPr txBox="1"/>
      </xdr:nvSpPr>
      <xdr:spPr>
        <a:xfrm>
          <a:off x="4114800" y="377825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368300</xdr:colOff>
      <xdr:row>19</xdr:row>
      <xdr:rowOff>120650</xdr:rowOff>
    </xdr:from>
    <xdr:ext cx="256160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21BEAD6-EE17-44C7-B07E-CA67CD7DF089}"/>
            </a:ext>
          </a:extLst>
        </xdr:cNvPr>
        <xdr:cNvSpPr txBox="1"/>
      </xdr:nvSpPr>
      <xdr:spPr>
        <a:xfrm>
          <a:off x="40259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oneCellAnchor>
    <xdr:from>
      <xdr:col>6</xdr:col>
      <xdr:colOff>342900</xdr:colOff>
      <xdr:row>42</xdr:row>
      <xdr:rowOff>44450</xdr:rowOff>
    </xdr:from>
    <xdr:ext cx="256160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AE19E15-F7EC-476C-8302-BF9124B47063}"/>
            </a:ext>
          </a:extLst>
        </xdr:cNvPr>
        <xdr:cNvSpPr txBox="1"/>
      </xdr:nvSpPr>
      <xdr:spPr>
        <a:xfrm>
          <a:off x="4000500" y="7778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twoCellAnchor>
    <xdr:from>
      <xdr:col>15</xdr:col>
      <xdr:colOff>190500</xdr:colOff>
      <xdr:row>14</xdr:row>
      <xdr:rowOff>19050</xdr:rowOff>
    </xdr:from>
    <xdr:to>
      <xdr:col>23</xdr:col>
      <xdr:colOff>412750</xdr:colOff>
      <xdr:row>16</xdr:row>
      <xdr:rowOff>12700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A030CF8-2407-4F11-AF1E-5947D02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97150"/>
          <a:ext cx="5099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241300</xdr:colOff>
      <xdr:row>35</xdr:row>
      <xdr:rowOff>152400</xdr:rowOff>
    </xdr:from>
    <xdr:to>
      <xdr:col>24</xdr:col>
      <xdr:colOff>361950</xdr:colOff>
      <xdr:row>38</xdr:row>
      <xdr:rowOff>133350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BC0BBCC-CAFB-4187-B71F-BC9FB24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597650"/>
          <a:ext cx="5607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32C4-7100-48A4-8401-ACF9BD4EBF35}">
  <sheetPr>
    <pageSetUpPr fitToPage="1"/>
  </sheetPr>
  <dimension ref="A1:L89"/>
  <sheetViews>
    <sheetView showGridLines="0" tabSelected="1" topLeftCell="A7" zoomScaleNormal="100" workbookViewId="0">
      <selection activeCell="M32" sqref="M32"/>
    </sheetView>
  </sheetViews>
  <sheetFormatPr defaultColWidth="8.7109375" defaultRowHeight="15" x14ac:dyDescent="0.25"/>
  <cols>
    <col min="1" max="1" width="8.7109375" style="3"/>
    <col min="2" max="2" width="19.7109375" style="3" customWidth="1"/>
    <col min="3" max="3" width="19.42578125" style="3" customWidth="1"/>
    <col min="4" max="4" width="17" style="3" hidden="1" customWidth="1"/>
    <col min="5" max="5" width="18" style="3" customWidth="1"/>
    <col min="6" max="6" width="19.5703125" style="3" customWidth="1"/>
    <col min="7" max="7" width="16.42578125" style="3" customWidth="1"/>
    <col min="8" max="8" width="9.7109375" style="3" customWidth="1"/>
    <col min="9" max="9" width="16.42578125" style="3" customWidth="1"/>
    <col min="10" max="10" width="14.85546875" style="3" customWidth="1"/>
    <col min="11" max="12" width="8.7109375" style="3"/>
    <col min="13" max="13" width="53.42578125" style="3" customWidth="1"/>
    <col min="14" max="16384" width="8.7109375" style="3"/>
  </cols>
  <sheetData>
    <row r="1" spans="1:12" x14ac:dyDescent="0.25">
      <c r="A1" s="1"/>
      <c r="B1" s="1"/>
      <c r="C1" s="1"/>
      <c r="D1" s="1"/>
      <c r="E1" s="1"/>
      <c r="F1" s="1"/>
      <c r="G1" s="1"/>
      <c r="H1" s="2"/>
      <c r="I1" s="1"/>
    </row>
    <row r="2" spans="1:12" x14ac:dyDescent="0.25">
      <c r="A2" s="1"/>
      <c r="B2" s="1"/>
      <c r="C2" s="1"/>
      <c r="D2" s="1"/>
      <c r="E2" s="1"/>
      <c r="F2" s="1"/>
      <c r="G2" s="69" t="s">
        <v>32</v>
      </c>
      <c r="H2" s="70"/>
      <c r="I2" s="70"/>
    </row>
    <row r="3" spans="1:12" ht="14.45" customHeight="1" x14ac:dyDescent="0.25">
      <c r="A3" s="1"/>
      <c r="B3" s="1"/>
      <c r="C3" s="1"/>
      <c r="D3" s="1"/>
      <c r="E3" s="1"/>
      <c r="F3" s="1"/>
      <c r="G3" s="70"/>
      <c r="H3" s="70"/>
      <c r="I3" s="70"/>
    </row>
    <row r="4" spans="1:12" x14ac:dyDescent="0.25">
      <c r="A4" s="1"/>
      <c r="B4" s="1"/>
      <c r="C4" s="1"/>
      <c r="D4" s="1"/>
      <c r="E4" s="1"/>
      <c r="F4" s="1"/>
      <c r="G4" s="70"/>
      <c r="H4" s="70"/>
      <c r="I4" s="70"/>
    </row>
    <row r="5" spans="1:12" x14ac:dyDescent="0.25">
      <c r="A5" s="1"/>
      <c r="B5" s="1"/>
      <c r="C5" s="1"/>
      <c r="D5" s="1"/>
      <c r="E5" s="1"/>
      <c r="F5" s="1"/>
      <c r="G5" s="70"/>
      <c r="H5" s="70"/>
      <c r="I5" s="70"/>
    </row>
    <row r="6" spans="1:12" x14ac:dyDescent="0.25">
      <c r="A6" s="1"/>
      <c r="B6" s="1"/>
      <c r="C6" s="1"/>
      <c r="D6" s="1"/>
      <c r="E6" s="1"/>
      <c r="F6" s="1"/>
      <c r="G6" s="70"/>
      <c r="H6" s="70"/>
      <c r="I6" s="70"/>
      <c r="L6" s="4"/>
    </row>
    <row r="7" spans="1:12" x14ac:dyDescent="0.25">
      <c r="A7" s="1"/>
      <c r="B7" s="1"/>
      <c r="C7" s="1"/>
      <c r="D7" s="1"/>
      <c r="E7" s="1"/>
      <c r="F7" s="1"/>
      <c r="G7" s="70"/>
      <c r="H7" s="70"/>
      <c r="I7" s="70"/>
      <c r="L7" s="5"/>
    </row>
    <row r="8" spans="1:12" ht="18" x14ac:dyDescent="0.25">
      <c r="A8" s="1"/>
      <c r="B8" s="1"/>
      <c r="C8" s="6" t="s">
        <v>44</v>
      </c>
      <c r="D8" s="1"/>
      <c r="E8" s="1"/>
      <c r="F8" s="1"/>
      <c r="G8" s="70"/>
      <c r="H8" s="70"/>
      <c r="I8" s="70"/>
      <c r="L8" s="4"/>
    </row>
    <row r="9" spans="1:12" ht="18.75" x14ac:dyDescent="0.3">
      <c r="A9" s="1"/>
      <c r="B9" s="1"/>
      <c r="C9" s="8" t="s">
        <v>31</v>
      </c>
      <c r="D9" s="7"/>
      <c r="E9" s="1"/>
      <c r="F9" s="1"/>
      <c r="G9" s="70"/>
      <c r="H9" s="70"/>
      <c r="I9" s="70"/>
      <c r="L9" s="4"/>
    </row>
    <row r="10" spans="1:12" ht="14.45" customHeight="1" x14ac:dyDescent="0.25">
      <c r="A10" s="1"/>
      <c r="B10" s="1"/>
      <c r="C10" s="1"/>
      <c r="D10" s="8"/>
      <c r="E10" s="1"/>
      <c r="F10" s="1"/>
      <c r="G10" s="55"/>
      <c r="H10" s="55"/>
      <c r="I10" s="55"/>
      <c r="L10" s="4"/>
    </row>
    <row r="11" spans="1:12" x14ac:dyDescent="0.25">
      <c r="L11" s="4"/>
    </row>
    <row r="12" spans="1:12" x14ac:dyDescent="0.25">
      <c r="A12" s="9" t="s">
        <v>0</v>
      </c>
      <c r="B12" s="9"/>
      <c r="C12" s="71" t="s">
        <v>33</v>
      </c>
      <c r="D12" s="71"/>
      <c r="E12" s="10"/>
      <c r="F12" s="10"/>
      <c r="G12" s="10"/>
      <c r="H12" s="10"/>
      <c r="L12" s="5"/>
    </row>
    <row r="13" spans="1:12" x14ac:dyDescent="0.25">
      <c r="A13" s="9"/>
      <c r="B13" s="9"/>
      <c r="C13" s="9"/>
      <c r="D13" s="9"/>
      <c r="E13" s="10"/>
      <c r="F13" s="10"/>
      <c r="G13" s="10"/>
      <c r="H13" s="10"/>
      <c r="L13" s="4"/>
    </row>
    <row r="14" spans="1:12" x14ac:dyDescent="0.25">
      <c r="A14" s="11" t="s">
        <v>1</v>
      </c>
      <c r="B14" s="11"/>
      <c r="C14" s="38"/>
      <c r="D14" s="47"/>
      <c r="E14" s="48"/>
      <c r="F14" s="48"/>
      <c r="G14" s="10"/>
      <c r="H14" s="10"/>
    </row>
    <row r="15" spans="1:12" x14ac:dyDescent="0.25">
      <c r="A15" s="9"/>
      <c r="B15" s="9"/>
      <c r="C15" s="49"/>
      <c r="D15" s="50"/>
      <c r="E15" s="51"/>
      <c r="F15" s="51"/>
      <c r="G15" s="10"/>
      <c r="H15" s="10"/>
    </row>
    <row r="16" spans="1:12" x14ac:dyDescent="0.25">
      <c r="A16" s="9"/>
      <c r="B16" s="9"/>
      <c r="C16" s="35"/>
      <c r="D16" s="35"/>
      <c r="E16" s="39"/>
      <c r="F16" s="39"/>
      <c r="G16" s="10"/>
      <c r="H16" s="10"/>
    </row>
    <row r="17" spans="1:9" x14ac:dyDescent="0.25">
      <c r="A17" s="40" t="s">
        <v>25</v>
      </c>
      <c r="B17" s="41"/>
      <c r="C17" s="42"/>
      <c r="D17" s="12"/>
    </row>
    <row r="18" spans="1:9" x14ac:dyDescent="0.25">
      <c r="A18" s="15" t="s">
        <v>11</v>
      </c>
      <c r="B18" s="16"/>
      <c r="C18" s="43">
        <v>300000</v>
      </c>
      <c r="D18" s="12"/>
    </row>
    <row r="19" spans="1:9" x14ac:dyDescent="0.25">
      <c r="A19" s="17" t="s">
        <v>12</v>
      </c>
      <c r="B19" s="18"/>
      <c r="C19" s="44">
        <v>250000</v>
      </c>
      <c r="D19" s="12"/>
      <c r="I19"/>
    </row>
    <row r="20" spans="1:9" x14ac:dyDescent="0.25">
      <c r="A20" s="17" t="s">
        <v>5</v>
      </c>
      <c r="B20" s="18"/>
      <c r="C20" s="45">
        <v>150</v>
      </c>
      <c r="D20" s="12"/>
    </row>
    <row r="21" spans="1:9" x14ac:dyDescent="0.25">
      <c r="A21" s="17" t="s">
        <v>13</v>
      </c>
      <c r="B21" s="18"/>
      <c r="C21" s="45" t="s">
        <v>30</v>
      </c>
      <c r="D21" s="12"/>
    </row>
    <row r="22" spans="1:9" x14ac:dyDescent="0.25">
      <c r="A22" s="19" t="s">
        <v>26</v>
      </c>
      <c r="B22" s="20"/>
      <c r="C22" s="46" t="s">
        <v>39</v>
      </c>
      <c r="D22" s="12"/>
    </row>
    <row r="24" spans="1:9" x14ac:dyDescent="0.25">
      <c r="A24" s="56" t="s">
        <v>28</v>
      </c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9" t="s">
        <v>3</v>
      </c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9"/>
    </row>
    <row r="27" spans="1:9" x14ac:dyDescent="0.25">
      <c r="A27" s="52" t="s">
        <v>27</v>
      </c>
      <c r="B27" s="53"/>
      <c r="C27" s="53"/>
      <c r="D27" s="53"/>
      <c r="E27" s="53"/>
      <c r="F27" s="53"/>
      <c r="G27" s="53"/>
      <c r="H27" s="53"/>
      <c r="I27" s="54"/>
    </row>
    <row r="28" spans="1:9" s="23" customFormat="1" ht="33.75" x14ac:dyDescent="0.25">
      <c r="A28" s="72" t="s">
        <v>35</v>
      </c>
      <c r="B28" s="73"/>
      <c r="C28" s="73"/>
      <c r="D28" s="21"/>
      <c r="E28" s="21" t="s">
        <v>43</v>
      </c>
      <c r="F28" s="21" t="s">
        <v>7</v>
      </c>
      <c r="G28" s="21" t="s">
        <v>8</v>
      </c>
      <c r="H28" s="21" t="s">
        <v>2</v>
      </c>
      <c r="I28" s="22" t="s">
        <v>9</v>
      </c>
    </row>
    <row r="29" spans="1:9" x14ac:dyDescent="0.25">
      <c r="A29" s="74" t="s">
        <v>34</v>
      </c>
      <c r="B29" s="75"/>
      <c r="C29" s="75"/>
      <c r="D29" s="75"/>
      <c r="E29" s="75"/>
      <c r="F29" s="75"/>
      <c r="G29" s="75"/>
      <c r="H29" s="75"/>
      <c r="I29" s="76"/>
    </row>
    <row r="30" spans="1:9" x14ac:dyDescent="0.25">
      <c r="A30" s="66"/>
      <c r="B30" s="66"/>
      <c r="C30" s="66"/>
      <c r="D30" s="31"/>
      <c r="E30" s="31"/>
      <c r="F30" s="32"/>
      <c r="G30" s="24" cm="1">
        <f t="array" ref="G30">_xlfn.SWITCH($C$22,"Nee", IF(ISBLANK(F30),0,IF(F30&lt;=0,"Ongeldig!",E30*F30)),"Ja", E30*F30, "&lt;Invullen RIS&gt;"," ")</f>
        <v>0</v>
      </c>
      <c r="H30" s="33"/>
      <c r="I30" s="24">
        <f t="shared" ref="I30:I77" si="0">G30+(H30*G30)</f>
        <v>0</v>
      </c>
    </row>
    <row r="31" spans="1:9" x14ac:dyDescent="0.25">
      <c r="A31" s="66"/>
      <c r="B31" s="66"/>
      <c r="C31" s="66"/>
      <c r="D31" s="31"/>
      <c r="E31" s="31"/>
      <c r="F31" s="32"/>
      <c r="G31" s="24" cm="1">
        <f t="array" ref="G31">_xlfn.SWITCH($C$22,"Nee", IF(ISBLANK(F31),0,IF(F31&lt;=0,"Ongeldig!",E31*F31)),"Ja", E31*F31, "&lt;Invullen RIS&gt;"," ")</f>
        <v>0</v>
      </c>
      <c r="H31" s="33"/>
      <c r="I31" s="24">
        <f t="shared" si="0"/>
        <v>0</v>
      </c>
    </row>
    <row r="32" spans="1:9" x14ac:dyDescent="0.25">
      <c r="A32" s="66"/>
      <c r="B32" s="66"/>
      <c r="C32" s="66"/>
      <c r="D32" s="31"/>
      <c r="E32" s="31"/>
      <c r="F32" s="32"/>
      <c r="G32" s="24" cm="1">
        <f t="array" ref="G32">_xlfn.SWITCH($C$22,"Nee", IF(ISBLANK(F32),0,IF(F32&lt;=0,"Ongeldig!",E32*F32)),"Ja", E32*F32, "&lt;Invullen RIS&gt;"," ")</f>
        <v>0</v>
      </c>
      <c r="H32" s="33"/>
      <c r="I32" s="24">
        <f t="shared" si="0"/>
        <v>0</v>
      </c>
    </row>
    <row r="33" spans="1:9" x14ac:dyDescent="0.25">
      <c r="A33" s="66"/>
      <c r="B33" s="66"/>
      <c r="C33" s="66"/>
      <c r="D33" s="31"/>
      <c r="E33" s="31"/>
      <c r="F33" s="32"/>
      <c r="G33" s="24" cm="1">
        <f t="array" ref="G33">_xlfn.SWITCH($C$22,"Nee", IF(ISBLANK(F33),0,IF(F33&lt;=0,"Ongeldig!",E33*F33)),"Ja", E33*F33, "&lt;Invullen RIS&gt;"," ")</f>
        <v>0</v>
      </c>
      <c r="H33" s="33"/>
      <c r="I33" s="24">
        <f t="shared" si="0"/>
        <v>0</v>
      </c>
    </row>
    <row r="34" spans="1:9" x14ac:dyDescent="0.25">
      <c r="A34" s="66"/>
      <c r="B34" s="66"/>
      <c r="C34" s="66"/>
      <c r="D34" s="31"/>
      <c r="E34" s="31"/>
      <c r="F34" s="32"/>
      <c r="G34" s="24" cm="1">
        <f t="array" ref="G34">_xlfn.SWITCH($C$22,"Nee", IF(ISBLANK(F34),0,IF(F34&lt;=0,"Ongeldig!",E34*F34)),"Ja", E34*F34, "&lt;Invullen RIS&gt;"," ")</f>
        <v>0</v>
      </c>
      <c r="H34" s="33"/>
      <c r="I34" s="24">
        <f t="shared" si="0"/>
        <v>0</v>
      </c>
    </row>
    <row r="35" spans="1:9" x14ac:dyDescent="0.25">
      <c r="A35" s="66"/>
      <c r="B35" s="66"/>
      <c r="C35" s="66"/>
      <c r="D35" s="31"/>
      <c r="E35" s="31"/>
      <c r="F35" s="32"/>
      <c r="G35" s="24" cm="1">
        <f t="array" ref="G35">_xlfn.SWITCH($C$22,"Nee", IF(ISBLANK(F35),0,IF(F35&lt;=0,"Ongeldig!",E35*F35)),"Ja", E35*F35, "&lt;Invullen RIS&gt;"," ")</f>
        <v>0</v>
      </c>
      <c r="H35" s="33"/>
      <c r="I35" s="24">
        <f t="shared" si="0"/>
        <v>0</v>
      </c>
    </row>
    <row r="36" spans="1:9" x14ac:dyDescent="0.25">
      <c r="A36" s="66"/>
      <c r="B36" s="66"/>
      <c r="C36" s="66"/>
      <c r="D36" s="31"/>
      <c r="E36" s="31"/>
      <c r="F36" s="32"/>
      <c r="G36" s="24" cm="1">
        <f t="array" ref="G36">_xlfn.SWITCH($C$22,"Nee", IF(ISBLANK(F36),0,IF(F36&lt;=0,"Ongeldig!",E36*F36)),"Ja", E36*F36, "&lt;Invullen RIS&gt;"," ")</f>
        <v>0</v>
      </c>
      <c r="H36" s="33"/>
      <c r="I36" s="24">
        <f t="shared" si="0"/>
        <v>0</v>
      </c>
    </row>
    <row r="37" spans="1:9" x14ac:dyDescent="0.25">
      <c r="A37" s="74" t="s">
        <v>36</v>
      </c>
      <c r="B37" s="77"/>
      <c r="C37" s="77"/>
      <c r="D37" s="77"/>
      <c r="E37" s="77"/>
      <c r="F37" s="77"/>
      <c r="G37" s="77" cm="1">
        <f t="array" ref="G37">_xlfn.SWITCH($C$22,"Nee", IF(ISBLANK(F37),0,IF(F37&lt;=0,"Ongeldig!",E37*F37)),"Ja", E37*F37, "&lt;Invullen RIS&gt;"," ")</f>
        <v>0</v>
      </c>
      <c r="H37" s="77"/>
      <c r="I37" s="78">
        <f t="shared" si="0"/>
        <v>0</v>
      </c>
    </row>
    <row r="38" spans="1:9" x14ac:dyDescent="0.25">
      <c r="A38" s="66"/>
      <c r="B38" s="66"/>
      <c r="C38" s="66"/>
      <c r="D38" s="31"/>
      <c r="E38" s="31"/>
      <c r="F38" s="32"/>
      <c r="G38" s="24" cm="1">
        <f t="array" ref="G38">_xlfn.SWITCH($C$22,"Nee", IF(ISBLANK(F38),0,IF(F38&lt;=0,"Ongeldig!",E38*F38)),"Ja", E38*F38, "&lt;Invullen RIS&gt;"," ")</f>
        <v>0</v>
      </c>
      <c r="H38" s="33"/>
      <c r="I38" s="24">
        <f t="shared" si="0"/>
        <v>0</v>
      </c>
    </row>
    <row r="39" spans="1:9" x14ac:dyDescent="0.25">
      <c r="A39" s="66"/>
      <c r="B39" s="66"/>
      <c r="C39" s="66"/>
      <c r="D39" s="31"/>
      <c r="E39" s="31"/>
      <c r="F39" s="32"/>
      <c r="G39" s="24" cm="1">
        <f t="array" ref="G39">_xlfn.SWITCH($C$22,"Nee", IF(ISBLANK(F39),0,IF(F39&lt;=0,"Ongeldig!",E39*F39)),"Ja", E39*F39, "&lt;Invullen RIS&gt;"," ")</f>
        <v>0</v>
      </c>
      <c r="H39" s="33"/>
      <c r="I39" s="24">
        <f t="shared" si="0"/>
        <v>0</v>
      </c>
    </row>
    <row r="40" spans="1:9" x14ac:dyDescent="0.25">
      <c r="A40" s="66"/>
      <c r="B40" s="66"/>
      <c r="C40" s="66"/>
      <c r="D40" s="31"/>
      <c r="E40" s="31"/>
      <c r="F40" s="32"/>
      <c r="G40" s="24" cm="1">
        <f t="array" ref="G40">_xlfn.SWITCH($C$22,"Nee", IF(ISBLANK(F40),0,IF(F40&lt;=0,"Ongeldig!",E40*F40)),"Ja", E40*F40, "&lt;Invullen RIS&gt;"," ")</f>
        <v>0</v>
      </c>
      <c r="H40" s="33"/>
      <c r="I40" s="24">
        <f t="shared" si="0"/>
        <v>0</v>
      </c>
    </row>
    <row r="41" spans="1:9" x14ac:dyDescent="0.25">
      <c r="A41" s="66"/>
      <c r="B41" s="66"/>
      <c r="C41" s="66"/>
      <c r="D41" s="31"/>
      <c r="E41" s="31"/>
      <c r="F41" s="32"/>
      <c r="G41" s="24" cm="1">
        <f t="array" ref="G41">_xlfn.SWITCH($C$22,"Nee", IF(ISBLANK(F41),0,IF(F41&lt;=0,"Ongeldig!",E41*F41)),"Ja", E41*F41, "&lt;Invullen RIS&gt;"," ")</f>
        <v>0</v>
      </c>
      <c r="H41" s="33"/>
      <c r="I41" s="24">
        <f t="shared" si="0"/>
        <v>0</v>
      </c>
    </row>
    <row r="42" spans="1:9" x14ac:dyDescent="0.25">
      <c r="A42" s="66"/>
      <c r="B42" s="66"/>
      <c r="C42" s="66"/>
      <c r="D42" s="31"/>
      <c r="E42" s="31"/>
      <c r="F42" s="32"/>
      <c r="G42" s="24" cm="1">
        <f t="array" ref="G42">_xlfn.SWITCH($C$22,"Nee", IF(ISBLANK(F42),0,IF(F42&lt;=0,"Ongeldig!",E42*F42)),"Ja", E42*F42, "&lt;Invullen RIS&gt;"," ")</f>
        <v>0</v>
      </c>
      <c r="H42" s="33"/>
      <c r="I42" s="24">
        <f t="shared" si="0"/>
        <v>0</v>
      </c>
    </row>
    <row r="43" spans="1:9" x14ac:dyDescent="0.25">
      <c r="A43" s="66"/>
      <c r="B43" s="66"/>
      <c r="C43" s="66"/>
      <c r="D43" s="31"/>
      <c r="E43" s="31"/>
      <c r="F43" s="32"/>
      <c r="G43" s="24" cm="1">
        <f t="array" ref="G43">_xlfn.SWITCH($C$22,"Nee", IF(ISBLANK(F43),0,IF(F43&lt;=0,"Ongeldig!",E43*F43)),"Ja", E43*F43, "&lt;Invullen RIS&gt;"," ")</f>
        <v>0</v>
      </c>
      <c r="H43" s="33"/>
      <c r="I43" s="24">
        <f t="shared" si="0"/>
        <v>0</v>
      </c>
    </row>
    <row r="44" spans="1:9" x14ac:dyDescent="0.25">
      <c r="A44" s="79"/>
      <c r="B44" s="80"/>
      <c r="C44" s="81"/>
      <c r="D44" s="31"/>
      <c r="E44" s="31"/>
      <c r="F44" s="32"/>
      <c r="G44" s="24" cm="1">
        <f t="array" ref="G44">_xlfn.SWITCH($C$22,"Nee", IF(ISBLANK(F44),0,IF(F44&lt;=0,"Ongeldig!",E44*F44)),"Ja", E44*F44, "&lt;Invullen RIS&gt;"," ")</f>
        <v>0</v>
      </c>
      <c r="H44" s="33"/>
      <c r="I44" s="24">
        <f t="shared" si="0"/>
        <v>0</v>
      </c>
    </row>
    <row r="45" spans="1:9" x14ac:dyDescent="0.25">
      <c r="A45" s="82" t="s">
        <v>42</v>
      </c>
      <c r="B45" s="83"/>
      <c r="C45" s="83"/>
      <c r="D45" s="83"/>
      <c r="E45" s="83"/>
      <c r="F45" s="84"/>
      <c r="G45" s="60">
        <f>SUM(G30:G44)</f>
        <v>0</v>
      </c>
      <c r="H45" s="29"/>
      <c r="I45" s="60">
        <f>SUM(I30:I44)</f>
        <v>0</v>
      </c>
    </row>
    <row r="46" spans="1:9" x14ac:dyDescent="0.25">
      <c r="A46" s="74" t="s">
        <v>37</v>
      </c>
      <c r="B46" s="77"/>
      <c r="C46" s="77"/>
      <c r="D46" s="77"/>
      <c r="E46" s="77"/>
      <c r="F46" s="77"/>
      <c r="G46" s="77" cm="1">
        <f t="array" ref="G46">_xlfn.SWITCH($C$22,"Nee", IF(ISBLANK(F46),0,IF(F46&lt;=0,"Ongeldig!",E46*F46)),"Ja", E46*F46, "&lt;Invullen RIS&gt;"," ")</f>
        <v>0</v>
      </c>
      <c r="H46" s="77"/>
      <c r="I46" s="78">
        <f t="shared" si="0"/>
        <v>0</v>
      </c>
    </row>
    <row r="47" spans="1:9" x14ac:dyDescent="0.25">
      <c r="A47" s="66"/>
      <c r="B47" s="66"/>
      <c r="C47" s="66"/>
      <c r="D47" s="31"/>
      <c r="E47" s="31"/>
      <c r="F47" s="32"/>
      <c r="G47" s="24" cm="1">
        <f t="array" ref="G47">_xlfn.SWITCH($C$22,"Nee", IF(ISBLANK(F47),0,IF(F47&lt;=0,"Ongeldig!",E47*F47)),"Ja", E47*F47, "&lt;Invullen RIS&gt;"," ")</f>
        <v>0</v>
      </c>
      <c r="H47" s="33"/>
      <c r="I47" s="24">
        <f t="shared" si="0"/>
        <v>0</v>
      </c>
    </row>
    <row r="48" spans="1:9" x14ac:dyDescent="0.25">
      <c r="A48" s="66"/>
      <c r="B48" s="66"/>
      <c r="C48" s="66"/>
      <c r="D48" s="31"/>
      <c r="E48" s="31"/>
      <c r="F48" s="32"/>
      <c r="G48" s="24" cm="1">
        <f t="array" ref="G48">_xlfn.SWITCH($C$22,"Nee", IF(ISBLANK(F48),0,IF(F48&lt;=0,"Ongeldig!",E48*F48)),"Ja", E48*F48, "&lt;Invullen RIS&gt;"," ")</f>
        <v>0</v>
      </c>
      <c r="H48" s="33"/>
      <c r="I48" s="24">
        <f t="shared" si="0"/>
        <v>0</v>
      </c>
    </row>
    <row r="49" spans="1:9" x14ac:dyDescent="0.25">
      <c r="A49" s="66"/>
      <c r="B49" s="66"/>
      <c r="C49" s="66"/>
      <c r="D49" s="31"/>
      <c r="E49" s="31"/>
      <c r="F49" s="32"/>
      <c r="G49" s="24" cm="1">
        <f t="array" ref="G49">_xlfn.SWITCH($C$22,"Nee", IF(ISBLANK(F49),0,IF(F49&lt;=0,"Ongeldig!",E49*F49)),"Ja", E49*F49, "&lt;Invullen RIS&gt;"," ")</f>
        <v>0</v>
      </c>
      <c r="H49" s="33"/>
      <c r="I49" s="24">
        <f t="shared" si="0"/>
        <v>0</v>
      </c>
    </row>
    <row r="50" spans="1:9" x14ac:dyDescent="0.25">
      <c r="A50" s="66"/>
      <c r="B50" s="66"/>
      <c r="C50" s="66"/>
      <c r="D50" s="31"/>
      <c r="E50" s="31"/>
      <c r="F50" s="32"/>
      <c r="G50" s="24" cm="1">
        <f t="array" ref="G50">_xlfn.SWITCH($C$22,"Nee", IF(ISBLANK(F50),0,IF(F50&lt;=0,"Ongeldig!",E50*F50)),"Ja", E50*F50, "&lt;Invullen RIS&gt;"," ")</f>
        <v>0</v>
      </c>
      <c r="H50" s="33"/>
      <c r="I50" s="24">
        <f t="shared" si="0"/>
        <v>0</v>
      </c>
    </row>
    <row r="51" spans="1:9" x14ac:dyDescent="0.25">
      <c r="A51" s="66"/>
      <c r="B51" s="66"/>
      <c r="C51" s="66"/>
      <c r="D51" s="31"/>
      <c r="E51" s="31"/>
      <c r="F51" s="32"/>
      <c r="G51" s="24" cm="1">
        <f t="array" ref="G51">_xlfn.SWITCH($C$22,"Nee", IF(ISBLANK(F51),0,IF(F51&lt;=0,"Ongeldig!",E51*F51)),"Ja", E51*F51, "&lt;Invullen RIS&gt;"," ")</f>
        <v>0</v>
      </c>
      <c r="H51" s="33"/>
      <c r="I51" s="24">
        <f t="shared" si="0"/>
        <v>0</v>
      </c>
    </row>
    <row r="52" spans="1:9" x14ac:dyDescent="0.25">
      <c r="A52" s="66"/>
      <c r="B52" s="66"/>
      <c r="C52" s="66"/>
      <c r="D52" s="31"/>
      <c r="E52" s="31"/>
      <c r="F52" s="32"/>
      <c r="G52" s="24" cm="1">
        <f t="array" ref="G52">_xlfn.SWITCH($C$22,"Nee", IF(ISBLANK(F52),0,IF(F52&lt;=0,"Ongeldig!",E52*F52)),"Ja", E52*F52, "&lt;Invullen RIS&gt;"," ")</f>
        <v>0</v>
      </c>
      <c r="H52" s="33"/>
      <c r="I52" s="24">
        <f t="shared" si="0"/>
        <v>0</v>
      </c>
    </row>
    <row r="53" spans="1:9" x14ac:dyDescent="0.25">
      <c r="A53" s="66"/>
      <c r="B53" s="66"/>
      <c r="C53" s="66"/>
      <c r="D53" s="31"/>
      <c r="E53" s="31"/>
      <c r="F53" s="32"/>
      <c r="G53" s="24" cm="1">
        <f t="array" ref="G53">_xlfn.SWITCH($C$22,"Nee", IF(ISBLANK(F53),0,IF(F53&lt;=0,"Ongeldig!",E53*F53)),"Ja", E53*F53, "&lt;Invullen RIS&gt;"," ")</f>
        <v>0</v>
      </c>
      <c r="H53" s="33"/>
      <c r="I53" s="24">
        <f t="shared" si="0"/>
        <v>0</v>
      </c>
    </row>
    <row r="54" spans="1:9" x14ac:dyDescent="0.25">
      <c r="A54" s="74" t="s">
        <v>38</v>
      </c>
      <c r="B54" s="77"/>
      <c r="C54" s="77"/>
      <c r="D54" s="77"/>
      <c r="E54" s="77"/>
      <c r="F54" s="77"/>
      <c r="G54" s="77" cm="1">
        <f t="array" ref="G54">_xlfn.SWITCH($C$22,"Nee", IF(ISBLANK(F54),0,IF(F54&lt;=0,"Ongeldig!",E54*F54)),"Ja", E54*F54, "&lt;Invullen RIS&gt;"," ")</f>
        <v>0</v>
      </c>
      <c r="H54" s="77"/>
      <c r="I54" s="78">
        <f t="shared" si="0"/>
        <v>0</v>
      </c>
    </row>
    <row r="55" spans="1:9" x14ac:dyDescent="0.25">
      <c r="A55" s="66"/>
      <c r="B55" s="66"/>
      <c r="C55" s="66"/>
      <c r="D55" s="31"/>
      <c r="E55" s="31"/>
      <c r="F55" s="32"/>
      <c r="G55" s="24" cm="1">
        <f t="array" ref="G55">_xlfn.SWITCH($C$22,"Nee", IF(ISBLANK(F55),0,IF(F55&lt;=0,"Ongeldig!",E55*F55)),"Ja", E55*F55, "&lt;Invullen RIS&gt;"," ")</f>
        <v>0</v>
      </c>
      <c r="H55" s="33"/>
      <c r="I55" s="24">
        <f t="shared" si="0"/>
        <v>0</v>
      </c>
    </row>
    <row r="56" spans="1:9" x14ac:dyDescent="0.25">
      <c r="A56" s="66"/>
      <c r="B56" s="66"/>
      <c r="C56" s="66"/>
      <c r="D56" s="31"/>
      <c r="E56" s="31"/>
      <c r="F56" s="32"/>
      <c r="G56" s="24" cm="1">
        <f t="array" ref="G56">_xlfn.SWITCH($C$22,"Nee", IF(ISBLANK(F56),0,IF(F56&lt;=0,"Ongeldig!",E56*F56)),"Ja", E56*F56, "&lt;Invullen RIS&gt;"," ")</f>
        <v>0</v>
      </c>
      <c r="H56" s="34"/>
      <c r="I56" s="24">
        <f t="shared" si="0"/>
        <v>0</v>
      </c>
    </row>
    <row r="57" spans="1:9" x14ac:dyDescent="0.25">
      <c r="A57" s="66"/>
      <c r="B57" s="66"/>
      <c r="C57" s="66"/>
      <c r="D57" s="31"/>
      <c r="E57" s="31"/>
      <c r="F57" s="32"/>
      <c r="G57" s="24" cm="1">
        <f t="array" ref="G57">_xlfn.SWITCH($C$22,"Nee", IF(ISBLANK(F57),0,IF(F57&lt;=0,"Ongeldig!",E57*F57)),"Ja", E57*F57, "&lt;Invullen RIS&gt;"," ")</f>
        <v>0</v>
      </c>
      <c r="H57" s="34"/>
      <c r="I57" s="24">
        <f t="shared" si="0"/>
        <v>0</v>
      </c>
    </row>
    <row r="58" spans="1:9" x14ac:dyDescent="0.25">
      <c r="A58" s="66"/>
      <c r="B58" s="66"/>
      <c r="C58" s="66"/>
      <c r="D58" s="31"/>
      <c r="E58" s="31"/>
      <c r="F58" s="32"/>
      <c r="G58" s="24" cm="1">
        <f t="array" ref="G58">_xlfn.SWITCH($C$22,"Nee", IF(ISBLANK(F58),0,IF(F58&lt;=0,"Ongeldig!",E58*F58)),"Ja", E58*F58, "&lt;Invullen RIS&gt;"," ")</f>
        <v>0</v>
      </c>
      <c r="H58" s="34"/>
      <c r="I58" s="24">
        <f t="shared" si="0"/>
        <v>0</v>
      </c>
    </row>
    <row r="59" spans="1:9" x14ac:dyDescent="0.25">
      <c r="A59" s="66"/>
      <c r="B59" s="66"/>
      <c r="C59" s="66"/>
      <c r="D59" s="31"/>
      <c r="E59" s="31"/>
      <c r="F59" s="32"/>
      <c r="G59" s="24" cm="1">
        <f t="array" ref="G59">_xlfn.SWITCH($C$22,"Nee", IF(ISBLANK(F59),0,IF(F59&lt;=0,"Ongeldig!",E59*F59)),"Ja", E59*F59, "&lt;Invullen RIS&gt;"," ")</f>
        <v>0</v>
      </c>
      <c r="H59" s="34"/>
      <c r="I59" s="24">
        <f t="shared" si="0"/>
        <v>0</v>
      </c>
    </row>
    <row r="60" spans="1:9" x14ac:dyDescent="0.25">
      <c r="A60" s="66"/>
      <c r="B60" s="66"/>
      <c r="C60" s="66"/>
      <c r="D60" s="31"/>
      <c r="E60" s="31"/>
      <c r="F60" s="32"/>
      <c r="G60" s="24" cm="1">
        <f t="array" ref="G60">_xlfn.SWITCH($C$22,"Nee", IF(ISBLANK(F60),0,IF(F60&lt;=0,"Ongeldig!",E60*F60)),"Ja", E60*F60, "&lt;Invullen RIS&gt;"," ")</f>
        <v>0</v>
      </c>
      <c r="H60" s="34"/>
      <c r="I60" s="24">
        <f t="shared" si="0"/>
        <v>0</v>
      </c>
    </row>
    <row r="61" spans="1:9" x14ac:dyDescent="0.25">
      <c r="A61" s="57"/>
      <c r="B61" s="58"/>
      <c r="C61" s="59"/>
      <c r="D61" s="31"/>
      <c r="E61" s="31"/>
      <c r="F61" s="32"/>
      <c r="G61" s="24" cm="1">
        <f t="array" ref="G61">_xlfn.SWITCH($C$22,"Nee", IF(ISBLANK(F61),0,IF(F61&lt;=0,"Ongeldig!",E61*F61)),"Ja", E61*F61, "&lt;Invullen RIS&gt;"," ")</f>
        <v>0</v>
      </c>
      <c r="H61" s="34"/>
      <c r="I61" s="24">
        <f t="shared" si="0"/>
        <v>0</v>
      </c>
    </row>
    <row r="62" spans="1:9" x14ac:dyDescent="0.25">
      <c r="A62" s="74" t="s">
        <v>40</v>
      </c>
      <c r="B62" s="77"/>
      <c r="C62" s="77"/>
      <c r="D62" s="77"/>
      <c r="E62" s="77"/>
      <c r="F62" s="77"/>
      <c r="G62" s="77" cm="1">
        <f t="array" ref="G62">_xlfn.SWITCH($C$22,"Nee", IF(ISBLANK(F62),0,IF(F62&lt;=0,"Ongeldig!",E62*F62)),"Ja", E62*F62, "&lt;Invullen RIS&gt;"," ")</f>
        <v>0</v>
      </c>
      <c r="H62" s="77"/>
      <c r="I62" s="78">
        <f t="shared" si="0"/>
        <v>0</v>
      </c>
    </row>
    <row r="63" spans="1:9" x14ac:dyDescent="0.25">
      <c r="A63" s="66"/>
      <c r="B63" s="66"/>
      <c r="C63" s="66"/>
      <c r="D63" s="31"/>
      <c r="E63" s="31"/>
      <c r="F63" s="32"/>
      <c r="G63" s="24" cm="1">
        <f t="array" ref="G63">_xlfn.SWITCH($C$22,"Nee", IF(ISBLANK(F63),0,IF(F63&lt;=0,"Ongeldig!",E63*F63)),"Ja", E63*F63, "&lt;Invullen RIS&gt;"," ")</f>
        <v>0</v>
      </c>
      <c r="H63" s="33"/>
      <c r="I63" s="24">
        <f t="shared" si="0"/>
        <v>0</v>
      </c>
    </row>
    <row r="64" spans="1:9" x14ac:dyDescent="0.25">
      <c r="A64" s="66"/>
      <c r="B64" s="66"/>
      <c r="C64" s="66"/>
      <c r="D64" s="31"/>
      <c r="E64" s="31"/>
      <c r="F64" s="32"/>
      <c r="G64" s="24" cm="1">
        <f t="array" ref="G64">_xlfn.SWITCH($C$22,"Nee", IF(ISBLANK(F64),0,IF(F64&lt;=0,"Ongeldig!",E64*F64)),"Ja", E64*F64, "&lt;Invullen RIS&gt;"," ")</f>
        <v>0</v>
      </c>
      <c r="H64" s="34"/>
      <c r="I64" s="24">
        <f t="shared" si="0"/>
        <v>0</v>
      </c>
    </row>
    <row r="65" spans="1:10" x14ac:dyDescent="0.25">
      <c r="A65" s="66"/>
      <c r="B65" s="66"/>
      <c r="C65" s="66"/>
      <c r="D65" s="31"/>
      <c r="E65" s="31"/>
      <c r="F65" s="32"/>
      <c r="G65" s="24" cm="1">
        <f t="array" ref="G65">_xlfn.SWITCH($C$22,"Nee", IF(ISBLANK(F65),0,IF(F65&lt;=0,"Ongeldig!",E65*F65)),"Ja", E65*F65, "&lt;Invullen RIS&gt;"," ")</f>
        <v>0</v>
      </c>
      <c r="H65" s="34"/>
      <c r="I65" s="24">
        <f t="shared" si="0"/>
        <v>0</v>
      </c>
    </row>
    <row r="66" spans="1:10" x14ac:dyDescent="0.25">
      <c r="A66" s="66"/>
      <c r="B66" s="66"/>
      <c r="C66" s="66"/>
      <c r="D66" s="31"/>
      <c r="E66" s="31"/>
      <c r="F66" s="32"/>
      <c r="G66" s="24" cm="1">
        <f t="array" ref="G66">_xlfn.SWITCH($C$22,"Nee", IF(ISBLANK(F66),0,IF(F66&lt;=0,"Ongeldig!",E66*F66)),"Ja", E66*F66, "&lt;Invullen RIS&gt;"," ")</f>
        <v>0</v>
      </c>
      <c r="H66" s="34"/>
      <c r="I66" s="24">
        <f t="shared" si="0"/>
        <v>0</v>
      </c>
    </row>
    <row r="67" spans="1:10" x14ac:dyDescent="0.25">
      <c r="A67" s="66"/>
      <c r="B67" s="66"/>
      <c r="C67" s="66"/>
      <c r="D67" s="31"/>
      <c r="E67" s="31"/>
      <c r="F67" s="32"/>
      <c r="G67" s="24" cm="1">
        <f t="array" ref="G67">_xlfn.SWITCH($C$22,"Nee", IF(ISBLANK(F67),0,IF(F67&lt;=0,"Ongeldig!",E67*F67)),"Ja", E67*F67, "&lt;Invullen RIS&gt;"," ")</f>
        <v>0</v>
      </c>
      <c r="H67" s="34"/>
      <c r="I67" s="24">
        <f t="shared" si="0"/>
        <v>0</v>
      </c>
    </row>
    <row r="68" spans="1:10" x14ac:dyDescent="0.25">
      <c r="A68" s="66"/>
      <c r="B68" s="66"/>
      <c r="C68" s="66"/>
      <c r="D68" s="31"/>
      <c r="E68" s="31"/>
      <c r="F68" s="32"/>
      <c r="G68" s="24" cm="1">
        <f t="array" ref="G68">_xlfn.SWITCH($C$22,"Nee", IF(ISBLANK(F68),0,IF(F68&lt;=0,"Ongeldig!",E68*F68)),"Ja", E68*F68, "&lt;Invullen RIS&gt;"," ")</f>
        <v>0</v>
      </c>
      <c r="H68" s="34"/>
      <c r="I68" s="24">
        <f t="shared" si="0"/>
        <v>0</v>
      </c>
    </row>
    <row r="69" spans="1:10" x14ac:dyDescent="0.25">
      <c r="A69" s="66"/>
      <c r="B69" s="66"/>
      <c r="C69" s="66"/>
      <c r="D69" s="31"/>
      <c r="E69" s="31"/>
      <c r="F69" s="32"/>
      <c r="G69" s="24" cm="1">
        <f t="array" ref="G69">_xlfn.SWITCH($C$22,"Nee", IF(ISBLANK(F69),0,IF(F69&lt;=0,"Ongeldig!",E69*F69)),"Ja", E69*F69, "&lt;Invullen RIS&gt;"," ")</f>
        <v>0</v>
      </c>
      <c r="H69" s="34"/>
      <c r="I69" s="24">
        <f t="shared" si="0"/>
        <v>0</v>
      </c>
    </row>
    <row r="70" spans="1:10" x14ac:dyDescent="0.25">
      <c r="A70" s="74" t="s">
        <v>41</v>
      </c>
      <c r="B70" s="77"/>
      <c r="C70" s="77"/>
      <c r="D70" s="77"/>
      <c r="E70" s="77"/>
      <c r="F70" s="77"/>
      <c r="G70" s="77" cm="1">
        <f t="array" ref="G70">_xlfn.SWITCH($C$22,"Nee", IF(ISBLANK(F70),0,IF(F70&lt;=0,"Ongeldig!",E70*F70)),"Ja", E70*F70, "&lt;Invullen RIS&gt;"," ")</f>
        <v>0</v>
      </c>
      <c r="H70" s="77"/>
      <c r="I70" s="78">
        <f t="shared" si="0"/>
        <v>0</v>
      </c>
    </row>
    <row r="71" spans="1:10" x14ac:dyDescent="0.25">
      <c r="A71" s="66"/>
      <c r="B71" s="66"/>
      <c r="C71" s="66"/>
      <c r="D71" s="31"/>
      <c r="E71" s="31"/>
      <c r="F71" s="32"/>
      <c r="G71" s="24" cm="1">
        <f t="array" ref="G71">_xlfn.SWITCH($C$22,"Nee", IF(ISBLANK(F71),0,IF(F71&lt;=0,"Ongeldig!",E71*F71)),"Ja", E71*F71, "&lt;Invullen RIS&gt;"," ")</f>
        <v>0</v>
      </c>
      <c r="H71" s="34"/>
      <c r="I71" s="24">
        <f t="shared" si="0"/>
        <v>0</v>
      </c>
    </row>
    <row r="72" spans="1:10" x14ac:dyDescent="0.25">
      <c r="A72" s="66"/>
      <c r="B72" s="66"/>
      <c r="C72" s="66"/>
      <c r="D72" s="31"/>
      <c r="E72" s="31"/>
      <c r="F72" s="32"/>
      <c r="G72" s="24" cm="1">
        <f t="array" ref="G72">_xlfn.SWITCH($C$22,"Nee", IF(ISBLANK(F72),0,IF(F72&lt;=0,"Ongeldig!",E72*F72)),"Ja", E72*F72, "&lt;Invullen RIS&gt;"," ")</f>
        <v>0</v>
      </c>
      <c r="H72" s="34"/>
      <c r="I72" s="24">
        <f t="shared" si="0"/>
        <v>0</v>
      </c>
    </row>
    <row r="73" spans="1:10" x14ac:dyDescent="0.25">
      <c r="A73" s="66"/>
      <c r="B73" s="66"/>
      <c r="C73" s="66"/>
      <c r="D73" s="31"/>
      <c r="E73" s="31"/>
      <c r="F73" s="32"/>
      <c r="G73" s="24" cm="1">
        <f t="array" ref="G73">_xlfn.SWITCH($C$22,"Nee", IF(ISBLANK(F73),0,IF(F73&lt;=0,"Ongeldig!",E73*F73)),"Ja", E73*F73, "&lt;Invullen RIS&gt;"," ")</f>
        <v>0</v>
      </c>
      <c r="H73" s="34"/>
      <c r="I73" s="24">
        <f t="shared" si="0"/>
        <v>0</v>
      </c>
    </row>
    <row r="74" spans="1:10" x14ac:dyDescent="0.25">
      <c r="A74" s="66"/>
      <c r="B74" s="66"/>
      <c r="C74" s="66"/>
      <c r="D74" s="31"/>
      <c r="E74" s="31"/>
      <c r="F74" s="32"/>
      <c r="G74" s="24" cm="1">
        <f t="array" ref="G74">_xlfn.SWITCH($C$22,"Nee", IF(ISBLANK(F74),0,IF(F74&lt;=0,"Ongeldig!",E74*F74)),"Ja", E74*F74, "&lt;Invullen RIS&gt;"," ")</f>
        <v>0</v>
      </c>
      <c r="H74" s="34"/>
      <c r="I74" s="24">
        <f t="shared" si="0"/>
        <v>0</v>
      </c>
    </row>
    <row r="75" spans="1:10" x14ac:dyDescent="0.25">
      <c r="A75" s="66"/>
      <c r="B75" s="66"/>
      <c r="C75" s="66"/>
      <c r="D75" s="31"/>
      <c r="E75" s="31"/>
      <c r="F75" s="32"/>
      <c r="G75" s="24" cm="1">
        <f t="array" ref="G75">_xlfn.SWITCH($C$22,"Nee", IF(ISBLANK(F75),0,IF(F75&lt;=0,"Ongeldig!",E75*F75)),"Ja", E75*F75, "&lt;Invullen RIS&gt;"," ")</f>
        <v>0</v>
      </c>
      <c r="H75" s="34"/>
      <c r="I75" s="24">
        <f t="shared" si="0"/>
        <v>0</v>
      </c>
    </row>
    <row r="76" spans="1:10" x14ac:dyDescent="0.25">
      <c r="A76" s="66"/>
      <c r="B76" s="66"/>
      <c r="C76" s="66"/>
      <c r="D76" s="31"/>
      <c r="E76" s="31"/>
      <c r="F76" s="32"/>
      <c r="G76" s="24" cm="1">
        <f t="array" ref="G76">_xlfn.SWITCH($C$22,"Nee", IF(ISBLANK(F76),0,IF(F76&lt;=0,"Ongeldig!",E76*F76)),"Ja", E76*F76, "&lt;Invullen RIS&gt;"," ")</f>
        <v>0</v>
      </c>
      <c r="H76" s="34"/>
      <c r="I76" s="24">
        <f t="shared" si="0"/>
        <v>0</v>
      </c>
    </row>
    <row r="77" spans="1:10" x14ac:dyDescent="0.25">
      <c r="A77" s="66"/>
      <c r="B77" s="66"/>
      <c r="C77" s="66"/>
      <c r="D77" s="31"/>
      <c r="E77" s="31"/>
      <c r="F77" s="32"/>
      <c r="G77" s="24" cm="1">
        <f t="array" ref="G77">_xlfn.SWITCH($C$22,"Nee", IF(ISBLANK(F77),0,IF(F77&lt;=0,"Ongeldig!",E77*F77)),"Ja", E77*F77, "&lt;Invullen RIS&gt;"," ")</f>
        <v>0</v>
      </c>
      <c r="H77" s="34"/>
      <c r="I77" s="24">
        <f t="shared" si="0"/>
        <v>0</v>
      </c>
    </row>
    <row r="78" spans="1:10" x14ac:dyDescent="0.25">
      <c r="A78" s="25"/>
      <c r="B78" s="26"/>
      <c r="C78" s="26"/>
      <c r="D78" s="26"/>
      <c r="E78" s="26"/>
      <c r="F78" s="27" t="s">
        <v>6</v>
      </c>
      <c r="G78" s="28">
        <f>IF(COUNTIF(G30:G44,"Ongeldig!")+COUNTIF(G47:G77,"Ongeldig!")&gt;0,"Ongeldig!",SUM(G30:G44,G47:G77))</f>
        <v>0</v>
      </c>
      <c r="H78" s="29"/>
      <c r="I78" s="28">
        <f>SUM(I29:I44,I47:I77)</f>
        <v>0</v>
      </c>
    </row>
    <row r="79" spans="1:1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13" t="s">
        <v>29</v>
      </c>
      <c r="B80" s="14"/>
      <c r="C80" s="14"/>
      <c r="D80" s="14"/>
      <c r="E80" s="67"/>
      <c r="F80" s="68"/>
      <c r="G80" s="9"/>
      <c r="H80" s="9"/>
      <c r="I80" s="9"/>
      <c r="J80" s="9"/>
    </row>
    <row r="81" spans="1:10" ht="33.6" customHeight="1" x14ac:dyDescent="0.25">
      <c r="A81" s="63" t="s">
        <v>10</v>
      </c>
      <c r="B81" s="64"/>
      <c r="C81" s="65"/>
      <c r="D81" s="30"/>
      <c r="E81" s="61" t="str" cm="1">
        <f t="array" ref="E81">_xlfn.SWITCH(C21,"&lt;Invullen RIS&gt;", " ", "Lineair", IF(G78=0," ",IF(C20="&lt;Invullen RIS&gt;"," ",IF(G78&gt;C18,"Ongeldig!",IF(G78&gt;=C19,(0-C20)/(C18-C19)*(G78-C18),IF(G78&lt;C19,C20,0))))),"Niet-Lineair", IF(G78=0," ",IF(C20="&lt;Invullen RIS&gt;"," ",IF(G78&gt;C18,"Ongeldig!",IF(G78&gt;=C19,C20-(((C20*((C19-G78)/(C18-C19)))^2)/C20),IF(G78&lt;C19,C20,0))))))</f>
        <v xml:space="preserve"> </v>
      </c>
      <c r="F81" s="62" t="s">
        <v>4</v>
      </c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</sheetData>
  <mergeCells count="53">
    <mergeCell ref="A50:C50"/>
    <mergeCell ref="A58:C58"/>
    <mergeCell ref="A67:C67"/>
    <mergeCell ref="A74:C74"/>
    <mergeCell ref="A49:C49"/>
    <mergeCell ref="A71:C71"/>
    <mergeCell ref="A66:C66"/>
    <mergeCell ref="A46:I46"/>
    <mergeCell ref="A37:I37"/>
    <mergeCell ref="A47:C47"/>
    <mergeCell ref="A41:C41"/>
    <mergeCell ref="A42:C42"/>
    <mergeCell ref="A43:C43"/>
    <mergeCell ref="A44:C44"/>
    <mergeCell ref="A45:F45"/>
    <mergeCell ref="A48:C48"/>
    <mergeCell ref="A34:C34"/>
    <mergeCell ref="A40:C40"/>
    <mergeCell ref="A68:C68"/>
    <mergeCell ref="A70:I70"/>
    <mergeCell ref="A69:C69"/>
    <mergeCell ref="A53:C53"/>
    <mergeCell ref="A55:C55"/>
    <mergeCell ref="A62:I62"/>
    <mergeCell ref="A63:C63"/>
    <mergeCell ref="A64:C64"/>
    <mergeCell ref="A65:C65"/>
    <mergeCell ref="A56:C56"/>
    <mergeCell ref="A57:C57"/>
    <mergeCell ref="A59:C59"/>
    <mergeCell ref="A60:C60"/>
    <mergeCell ref="E80:F80"/>
    <mergeCell ref="G2:I9"/>
    <mergeCell ref="A38:C38"/>
    <mergeCell ref="A39:C39"/>
    <mergeCell ref="C12:D12"/>
    <mergeCell ref="A36:C36"/>
    <mergeCell ref="A33:C33"/>
    <mergeCell ref="A28:C28"/>
    <mergeCell ref="A30:C30"/>
    <mergeCell ref="A31:C31"/>
    <mergeCell ref="A32:C32"/>
    <mergeCell ref="A29:I29"/>
    <mergeCell ref="A35:C35"/>
    <mergeCell ref="A54:I54"/>
    <mergeCell ref="A51:C51"/>
    <mergeCell ref="A52:C52"/>
    <mergeCell ref="A81:C81"/>
    <mergeCell ref="A72:C72"/>
    <mergeCell ref="A73:C73"/>
    <mergeCell ref="A75:C75"/>
    <mergeCell ref="A76:C76"/>
    <mergeCell ref="A77:C77"/>
  </mergeCells>
  <conditionalFormatting sqref="C18:C22">
    <cfRule type="containsText" dxfId="3" priority="2" operator="containsText" text="&lt;Invullen RIS&gt;">
      <formula>NOT(ISERROR(SEARCH("&lt;Invullen RIS&gt;",C18)))</formula>
    </cfRule>
  </conditionalFormatting>
  <conditionalFormatting sqref="C12:D12">
    <cfRule type="containsText" dxfId="2" priority="1" operator="containsText" text="&lt;Invullen RIS&gt;">
      <formula>NOT(ISERROR(SEARCH("&lt;Invullen RIS&gt;",C12)))</formula>
    </cfRule>
  </conditionalFormatting>
  <conditionalFormatting sqref="D81">
    <cfRule type="containsText" dxfId="1" priority="7" operator="containsText" text="Ongeldig!">
      <formula>NOT(ISERROR(SEARCH("Ongeldig!",D81)))</formula>
    </cfRule>
  </conditionalFormatting>
  <conditionalFormatting sqref="F30:F36 F38:F44 F47:F53 F55:F61 F63:F69 F71:F77">
    <cfRule type="expression" dxfId="0" priority="9">
      <formula>AND(F30&lt;=0,F30&lt;&gt;"",$C$22="Nee")</formula>
    </cfRule>
  </conditionalFormatting>
  <dataValidations count="2">
    <dataValidation type="list" allowBlank="1" showErrorMessage="1" sqref="C21" xr:uid="{7C88D4C0-925A-46FD-8EEC-F327E3CB872F}">
      <formula1>"&lt;Invullen RIS&gt;,Lineair,Niet-Lineair"</formula1>
    </dataValidation>
    <dataValidation type="list" allowBlank="1" showErrorMessage="1" sqref="C22" xr:uid="{9057ECD1-9510-41E2-B648-C79A0555FD7C}">
      <formula1>"&lt;Invullen RIS&gt;,Nee,Ja"</formula1>
    </dataValidation>
  </dataValidations>
  <printOptions horizontalCentered="1" verticalCentered="1"/>
  <pageMargins left="0.43307086614173229" right="0.43307086614173229" top="0.15748031496062992" bottom="0.15748031496062992" header="0.31496062992125984" footer="0.31496062992125984"/>
  <pageSetup paperSize="9" scale="56" orientation="portrait" r:id="rId1"/>
  <headerFooter>
    <oddFooter>&amp;R&amp;"Verdana,Standaard"&amp;9Pagina &amp;P van &amp;N</oddFooter>
  </headerFooter>
  <rowBreaks count="1" manualBreakCount="1">
    <brk id="8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37A-433F-4C56-8214-B04AC888B7C1}">
  <dimension ref="B2:P40"/>
  <sheetViews>
    <sheetView workbookViewId="0">
      <selection activeCell="G29" sqref="G29:N46"/>
    </sheetView>
  </sheetViews>
  <sheetFormatPr defaultColWidth="8.7109375" defaultRowHeight="15" x14ac:dyDescent="0.25"/>
  <cols>
    <col min="1" max="16384" width="8.7109375" style="3"/>
  </cols>
  <sheetData>
    <row r="2" spans="2:16" x14ac:dyDescent="0.25">
      <c r="B2" s="37" t="s">
        <v>15</v>
      </c>
    </row>
    <row r="3" spans="2:16" x14ac:dyDescent="0.25">
      <c r="B3" s="3" t="s">
        <v>16</v>
      </c>
      <c r="C3" s="9" t="s">
        <v>14</v>
      </c>
    </row>
    <row r="5" spans="2:16" x14ac:dyDescent="0.25">
      <c r="B5" s="36" t="s">
        <v>18</v>
      </c>
      <c r="C5" s="36" t="s">
        <v>17</v>
      </c>
      <c r="E5" s="3" t="s">
        <v>22</v>
      </c>
      <c r="P5" s="3" t="s">
        <v>23</v>
      </c>
    </row>
    <row r="6" spans="2:16" x14ac:dyDescent="0.25">
      <c r="B6" s="36">
        <v>10</v>
      </c>
      <c r="C6" s="36">
        <f>(0-100)/(10-0)*(B6-10)</f>
        <v>0</v>
      </c>
      <c r="P6" s="3" t="s">
        <v>24</v>
      </c>
    </row>
    <row r="7" spans="2:16" x14ac:dyDescent="0.25">
      <c r="B7" s="36">
        <v>9</v>
      </c>
      <c r="C7" s="36">
        <f t="shared" ref="C7:C16" si="0">(0-100)/(10-0)*(B7-10)</f>
        <v>10</v>
      </c>
    </row>
    <row r="8" spans="2:16" x14ac:dyDescent="0.25">
      <c r="B8" s="36">
        <v>8</v>
      </c>
      <c r="C8" s="36">
        <f t="shared" si="0"/>
        <v>20</v>
      </c>
    </row>
    <row r="9" spans="2:16" x14ac:dyDescent="0.25">
      <c r="B9" s="36">
        <v>7</v>
      </c>
      <c r="C9" s="36">
        <f t="shared" si="0"/>
        <v>30</v>
      </c>
    </row>
    <row r="10" spans="2:16" x14ac:dyDescent="0.25">
      <c r="B10" s="36">
        <v>6</v>
      </c>
      <c r="C10" s="36">
        <f t="shared" si="0"/>
        <v>40</v>
      </c>
    </row>
    <row r="11" spans="2:16" x14ac:dyDescent="0.25">
      <c r="B11" s="36">
        <v>5</v>
      </c>
      <c r="C11" s="36">
        <f t="shared" si="0"/>
        <v>50</v>
      </c>
    </row>
    <row r="12" spans="2:16" x14ac:dyDescent="0.25">
      <c r="B12" s="36">
        <v>4</v>
      </c>
      <c r="C12" s="36">
        <f t="shared" si="0"/>
        <v>60</v>
      </c>
    </row>
    <row r="13" spans="2:16" x14ac:dyDescent="0.25">
      <c r="B13" s="36">
        <v>3</v>
      </c>
      <c r="C13" s="36">
        <f t="shared" si="0"/>
        <v>70</v>
      </c>
    </row>
    <row r="14" spans="2:16" x14ac:dyDescent="0.25">
      <c r="B14" s="36">
        <v>2</v>
      </c>
      <c r="C14" s="36">
        <f t="shared" si="0"/>
        <v>80</v>
      </c>
    </row>
    <row r="15" spans="2:16" x14ac:dyDescent="0.25">
      <c r="B15" s="36">
        <v>1</v>
      </c>
      <c r="C15" s="36">
        <f t="shared" si="0"/>
        <v>90</v>
      </c>
    </row>
    <row r="16" spans="2:16" x14ac:dyDescent="0.25">
      <c r="B16" s="36">
        <v>0</v>
      </c>
      <c r="C16" s="36">
        <f t="shared" si="0"/>
        <v>100</v>
      </c>
    </row>
    <row r="26" spans="2:5" x14ac:dyDescent="0.25">
      <c r="B26" s="37" t="s">
        <v>19</v>
      </c>
    </row>
    <row r="27" spans="2:5" x14ac:dyDescent="0.25">
      <c r="B27" s="3" t="s">
        <v>20</v>
      </c>
      <c r="C27" s="3" t="s">
        <v>21</v>
      </c>
    </row>
    <row r="29" spans="2:5" x14ac:dyDescent="0.25">
      <c r="B29" s="36" t="s">
        <v>18</v>
      </c>
      <c r="C29" s="36" t="s">
        <v>17</v>
      </c>
      <c r="E29" s="3" t="s">
        <v>22</v>
      </c>
    </row>
    <row r="30" spans="2:5" x14ac:dyDescent="0.25">
      <c r="B30" s="36">
        <v>10</v>
      </c>
      <c r="C30" s="36">
        <f>100-(((100*((0-B30)/(10-0)))^2)/100)</f>
        <v>0</v>
      </c>
    </row>
    <row r="31" spans="2:5" x14ac:dyDescent="0.25">
      <c r="B31" s="36">
        <v>9</v>
      </c>
      <c r="C31" s="36">
        <f t="shared" ref="C31:C40" si="1">100-(((100*((0-B31)/(10-0)))^2)/100)</f>
        <v>19</v>
      </c>
    </row>
    <row r="32" spans="2:5" x14ac:dyDescent="0.25">
      <c r="B32" s="36">
        <v>8</v>
      </c>
      <c r="C32" s="36">
        <f t="shared" si="1"/>
        <v>36</v>
      </c>
    </row>
    <row r="33" spans="2:3" x14ac:dyDescent="0.25">
      <c r="B33" s="36">
        <v>7</v>
      </c>
      <c r="C33" s="36">
        <f t="shared" si="1"/>
        <v>51</v>
      </c>
    </row>
    <row r="34" spans="2:3" x14ac:dyDescent="0.25">
      <c r="B34" s="36">
        <v>6</v>
      </c>
      <c r="C34" s="36">
        <f t="shared" si="1"/>
        <v>64</v>
      </c>
    </row>
    <row r="35" spans="2:3" x14ac:dyDescent="0.25">
      <c r="B35" s="36">
        <v>5</v>
      </c>
      <c r="C35" s="36">
        <f t="shared" si="1"/>
        <v>75</v>
      </c>
    </row>
    <row r="36" spans="2:3" x14ac:dyDescent="0.25">
      <c r="B36" s="36">
        <v>4</v>
      </c>
      <c r="C36" s="36">
        <f t="shared" si="1"/>
        <v>84</v>
      </c>
    </row>
    <row r="37" spans="2:3" x14ac:dyDescent="0.25">
      <c r="B37" s="36">
        <v>3</v>
      </c>
      <c r="C37" s="36">
        <f t="shared" si="1"/>
        <v>91</v>
      </c>
    </row>
    <row r="38" spans="2:3" x14ac:dyDescent="0.25">
      <c r="B38" s="36">
        <v>2</v>
      </c>
      <c r="C38" s="36">
        <f t="shared" si="1"/>
        <v>96</v>
      </c>
    </row>
    <row r="39" spans="2:3" x14ac:dyDescent="0.25">
      <c r="B39" s="36">
        <v>1</v>
      </c>
      <c r="C39" s="36">
        <f t="shared" si="1"/>
        <v>99</v>
      </c>
    </row>
    <row r="40" spans="2:3" x14ac:dyDescent="0.25">
      <c r="B40" s="36">
        <v>0</v>
      </c>
      <c r="C40" s="36">
        <f t="shared" si="1"/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Prijsopgaveformulier</vt:lpstr>
      <vt:lpstr>Grafiek afbeeldingen</vt:lpstr>
      <vt:lpstr>Prijsopgaveformulier!Afdrukbereik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Vos</dc:creator>
  <cp:lastModifiedBy>Diederen, Ellen</cp:lastModifiedBy>
  <cp:lastPrinted>2025-12-22T14:35:47Z</cp:lastPrinted>
  <dcterms:created xsi:type="dcterms:W3CDTF">2020-05-07T10:52:54Z</dcterms:created>
  <dcterms:modified xsi:type="dcterms:W3CDTF">2026-09-22T07:07:11Z</dcterms:modified>
</cp:coreProperties>
</file>