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alphaadviesbureau.sharepoint.com/sites/Lopendeprojecteninkoop-SteenwijkerlandWarmeDranken/Gedeelde documenten/NvI/"/>
    </mc:Choice>
  </mc:AlternateContent>
  <xr:revisionPtr revIDLastSave="363" documentId="13_ncr:1_{35982EB5-74FA-4194-A105-20929F15CE06}" xr6:coauthVersionLast="47" xr6:coauthVersionMax="47" xr10:uidLastSave="{73FBE624-594C-404F-93BC-4A38F8E8897E}"/>
  <bookViews>
    <workbookView xWindow="-105" yWindow="0" windowWidth="19410" windowHeight="20985" tabRatio="799" activeTab="2" xr2:uid="{00000000-000D-0000-FFFF-FFFF00000000}"/>
  </bookViews>
  <sheets>
    <sheet name="Algemene gegevens" sheetId="10" r:id="rId1"/>
    <sheet name="TOTAALBLAD" sheetId="24" r:id="rId2"/>
    <sheet name="Invulblad prijzen" sheetId="18" r:id="rId3"/>
    <sheet name="Blad1" sheetId="25" r:id="rId4"/>
  </sheets>
  <definedNames>
    <definedName name="_xlnm.Print_Area" localSheetId="0">'Algemene gegevens'!$A$1:$M$32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8" l="1"/>
  <c r="E7" i="18"/>
  <c r="E8" i="18"/>
  <c r="E5" i="18"/>
  <c r="E12" i="18" s="1"/>
  <c r="C4" i="24" s="1"/>
  <c r="F16" i="18"/>
  <c r="F17" i="18"/>
  <c r="F18" i="18"/>
  <c r="F15" i="18"/>
  <c r="F26" i="18"/>
  <c r="F27" i="18"/>
  <c r="F28" i="18"/>
  <c r="F29" i="18"/>
  <c r="F30" i="18"/>
  <c r="A7" i="24"/>
  <c r="A6" i="24"/>
  <c r="G47" i="18"/>
  <c r="G48" i="18"/>
  <c r="G49" i="18"/>
  <c r="G50" i="18"/>
  <c r="G51" i="18"/>
  <c r="G46" i="18"/>
  <c r="G52" i="18" l="1"/>
  <c r="C7" i="24" s="1"/>
  <c r="F31" i="18"/>
  <c r="C6" i="24" s="1"/>
  <c r="C22" i="18" l="1"/>
  <c r="F21" i="18"/>
  <c r="F20" i="18"/>
  <c r="F19" i="18"/>
  <c r="F22" i="18" l="1"/>
  <c r="C5" i="24" s="1"/>
  <c r="C9" i="24" s="1"/>
  <c r="D40" i="18" l="1"/>
  <c r="D39" i="18"/>
  <c r="G39" i="18" s="1"/>
  <c r="D38" i="18"/>
  <c r="G38" i="18" s="1"/>
  <c r="D37" i="18"/>
  <c r="G37" i="18" s="1"/>
  <c r="D36" i="18"/>
  <c r="G36" i="18" s="1"/>
  <c r="F9" i="18"/>
  <c r="D41" i="18" l="1"/>
  <c r="G41" i="18"/>
  <c r="F11" i="18" l="1"/>
  <c r="F10" i="18" l="1"/>
  <c r="C12" i="1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Martine Godlieb</author>
  </authors>
  <commentList>
    <comment ref="C35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Martine Godlieb:
Leveranciers kunnen inschattingen geven over de consumptieverdelingen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<sst xmlns="http://schemas.openxmlformats.org/spreadsheetml/2006/main" count="111" uniqueCount="86">
  <si>
    <t>Inschrijfbiljet</t>
  </si>
  <si>
    <t>Algemene gegevens</t>
  </si>
  <si>
    <t>Aanbestedende dienst</t>
  </si>
  <si>
    <t>Gemeente Steenwijkerland</t>
  </si>
  <si>
    <t xml:space="preserve">Vestigingsplaats </t>
  </si>
  <si>
    <t>Steenwijk</t>
  </si>
  <si>
    <t>Kvk-nummer</t>
  </si>
  <si>
    <t>Tekenbevoegde voor contract</t>
  </si>
  <si>
    <t>Mevr. H. Ziengs</t>
  </si>
  <si>
    <t>Functie</t>
  </si>
  <si>
    <t>Adviseur Facilitaire dienstverlening</t>
  </si>
  <si>
    <t>Tekenbevoegde wijzigingen</t>
  </si>
  <si>
    <t>mevr. H. Ziengs</t>
  </si>
  <si>
    <t>Volledige naam onderneming (Handelsnaam Kvk)</t>
  </si>
  <si>
    <t>Vestigingsplaats onderneming(Kvk)</t>
  </si>
  <si>
    <t>Contactpersoon offerte</t>
  </si>
  <si>
    <t>Telefoonnummer kantoor</t>
  </si>
  <si>
    <t>Postadres kantoor</t>
  </si>
  <si>
    <t>Postcode en plaats postadres</t>
  </si>
  <si>
    <t>Mobiel nummer contactpersoon offerte</t>
  </si>
  <si>
    <t>E-mail adres contactpersoon offerte</t>
  </si>
  <si>
    <t>Totaalblad prijzen</t>
  </si>
  <si>
    <t>Onderdeel</t>
  </si>
  <si>
    <t>Prijs per</t>
  </si>
  <si>
    <t>Prijs</t>
  </si>
  <si>
    <t xml:space="preserve">Prijs bruikleen automaten </t>
  </si>
  <si>
    <t>Jaar</t>
  </si>
  <si>
    <t>Prijs service - onderhoud</t>
  </si>
  <si>
    <t>Totaal inschrijfprijs  ( excl. Btw) 8 jaren</t>
  </si>
  <si>
    <t>Prijzenblad kernassortiment</t>
  </si>
  <si>
    <t xml:space="preserve">Bruikleen automaten per jaar </t>
  </si>
  <si>
    <t>Aantal*</t>
  </si>
  <si>
    <t>Type  en merk machine</t>
  </si>
  <si>
    <t>Prijs bruikleen per jaar</t>
  </si>
  <si>
    <t>Afbeelding of link naar website</t>
  </si>
  <si>
    <t>Verse Bonen 0-5 gebruikers tafelmodel</t>
  </si>
  <si>
    <t>Freshbrew automaat 5-10 gebruikers Tafelmodel</t>
  </si>
  <si>
    <t>Freshbrew automaat 10-20 gebruikers Tafelmodel</t>
  </si>
  <si>
    <t>Totaal aantal automaten</t>
  </si>
  <si>
    <t>Totaal prijs per jaar:</t>
  </si>
  <si>
    <t xml:space="preserve">Servicecontract per automaat per jaar </t>
  </si>
  <si>
    <t>Serviceprijs per automaat per jaar</t>
  </si>
  <si>
    <t>Serviceprijs per jaar</t>
  </si>
  <si>
    <t>Toelichting</t>
  </si>
  <si>
    <t>Totale serviceprijs per jaar:</t>
  </si>
  <si>
    <t>Prijs Ingredienten</t>
  </si>
  <si>
    <t>Soort consumptie en doseringen</t>
  </si>
  <si>
    <t>Aantal consumpties prognose ( per jaar)</t>
  </si>
  <si>
    <t>Aantal gram per consumptie</t>
  </si>
  <si>
    <t>Naam en Merk, (melange)</t>
  </si>
  <si>
    <t>Prijs per jaar (voor alle automaten)</t>
  </si>
  <si>
    <t>Inhoud verpakking in grammen</t>
  </si>
  <si>
    <t>Prijs per verpakking</t>
  </si>
  <si>
    <t>Koffie melange A</t>
  </si>
  <si>
    <t>Koffie melange B</t>
  </si>
  <si>
    <t>Koffie melange C</t>
  </si>
  <si>
    <t>Topping (gezoete melkpoeder)</t>
  </si>
  <si>
    <t>Cacao</t>
  </si>
  <si>
    <t>( let op: totale koffieconsumptie is 147.500 per jaar)</t>
  </si>
  <si>
    <t xml:space="preserve">Prijs per jaar </t>
  </si>
  <si>
    <t>TCO Prijs per consumptie bij FreshBrew automaten</t>
  </si>
  <si>
    <t>Consumptieverdeling (indicatie)</t>
  </si>
  <si>
    <t>Geschat verbruik bij [aantal] consumpties per jaar*</t>
  </si>
  <si>
    <t>TCO** Prijs per consumptie/tellertik</t>
  </si>
  <si>
    <t>Koffie</t>
  </si>
  <si>
    <t>Espresso</t>
  </si>
  <si>
    <t>Cappucino op basis van melkpoeder</t>
  </si>
  <si>
    <t>Warme Chocolade op basis van melkpoeder</t>
  </si>
  <si>
    <t>Heet water</t>
  </si>
  <si>
    <t>Volume per jaar</t>
  </si>
  <si>
    <t xml:space="preserve">TCO prijs consumpties per jaar </t>
  </si>
  <si>
    <t>Hoveelheid vloeistof per consumptie: 125cc</t>
  </si>
  <si>
    <t>Prijzen Losse Verstrekking</t>
  </si>
  <si>
    <t>Aantal stuks per jaar</t>
  </si>
  <si>
    <t>inhoud stuks aangeboden verpakking</t>
  </si>
  <si>
    <t>prijs per verpakking</t>
  </si>
  <si>
    <t>1 kops theezakje Fair trade div. smaken</t>
  </si>
  <si>
    <t>Melkcups 7,5 gram</t>
  </si>
  <si>
    <t>Roersticks hout/bamboe</t>
  </si>
  <si>
    <t>Roersticks karton</t>
  </si>
  <si>
    <t>Halvamel 455 ml</t>
  </si>
  <si>
    <t>Suikerstick 3,8 gr</t>
  </si>
  <si>
    <t>TCO * hieronder wordt verstaan: de totale kosten van aanschaf, installatie, instructie, arbeid, onderdelen, voorrijkosten, inclusief garantie.</t>
  </si>
  <si>
    <t>TCO** hieronder wordt verstaan: de totale kosten van ingrediënten, (preventief) onderhoud, voorrijkosten etc.</t>
  </si>
  <si>
    <t>TCO*** hieronder wordt verstaan: de totale kosten van de producten, verpakkingsmateriaal, arbeid, voorrijkosten etc.</t>
  </si>
  <si>
    <t>Prijs bruikleen per jaar / per automaat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</si>
</sst>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164" formatCode="0#########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0.0%"/>
    <numFmt numFmtId="168" formatCode="_ &quot;€&quot;\ * #,##0.0000_ ;_ &quot;€&quot;\ * \-#,##0.0000_ ;_ &quot;€&quot;\ * &quot;-&quot;????_ ;_ @_ "/>
    <numFmt numFmtId="169" formatCode="&quot;€&quot;\ #,##0.00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20"/>
      <color theme="0"/>
      <name val="Calibri Light"/>
      <family val="2"/>
      <scheme val="maj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  <fill>
      <patternFill patternType="solid">
        <fgColor rgb="FFF4FBE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/>
    <xf numFmtId="0" fontId="6" fillId="0" borderId="0"/>
    <xf numFmtId="44" fontId="13" fillId="0" borderId="0" applyFont="0" applyFill="0" applyBorder="0" applyAlignment="0" applyProtection="0"/>
  </cellStyleXfs>
  <cellXfs count="146">
    <xf numFmtId="0" fontId="0" fillId="0" borderId="0" xfId="0"/>
    <xf numFmtId="0" fontId="5" fillId="4" borderId="0" xfId="0" applyFont="1" applyFill="1" applyAlignment="1" applyProtection="1">
      <alignment horizontal="left" wrapText="1"/>
      <protection locked="0"/>
    </xf>
    <xf numFmtId="0" fontId="0" fillId="4" borderId="17" xfId="0" applyFill="1" applyBorder="1"/>
    <xf numFmtId="0" fontId="0" fillId="4" borderId="0" xfId="0" applyFill="1"/>
    <xf numFmtId="0" fontId="4" fillId="2" borderId="0" xfId="0" applyFont="1" applyFill="1"/>
    <xf numFmtId="0" fontId="7" fillId="4" borderId="0" xfId="0" applyFont="1" applyFill="1" applyAlignment="1">
      <alignment horizontal="left"/>
    </xf>
    <xf numFmtId="0" fontId="1" fillId="4" borderId="0" xfId="0" applyFont="1" applyFill="1"/>
    <xf numFmtId="0" fontId="0" fillId="4" borderId="0" xfId="0" applyFill="1" applyAlignment="1">
      <alignment horizontal="right"/>
    </xf>
    <xf numFmtId="0" fontId="0" fillId="0" borderId="17" xfId="0" applyBorder="1"/>
    <xf numFmtId="0" fontId="0" fillId="0" borderId="0" xfId="0" applyAlignment="1">
      <alignment horizontal="right"/>
    </xf>
    <xf numFmtId="0" fontId="3" fillId="4" borderId="0" xfId="0" applyFont="1" applyFill="1"/>
    <xf numFmtId="0" fontId="0" fillId="4" borderId="18" xfId="0" applyFill="1" applyBorder="1"/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0" fontId="0" fillId="4" borderId="19" xfId="0" applyFill="1" applyBorder="1"/>
    <xf numFmtId="0" fontId="5" fillId="4" borderId="1" xfId="1" applyFont="1" applyFill="1" applyBorder="1"/>
    <xf numFmtId="9" fontId="5" fillId="4" borderId="1" xfId="1" applyNumberFormat="1" applyFont="1" applyFill="1" applyBorder="1"/>
    <xf numFmtId="0" fontId="0" fillId="4" borderId="16" xfId="0" applyFill="1" applyBorder="1"/>
    <xf numFmtId="0" fontId="5" fillId="4" borderId="0" xfId="1" applyFont="1" applyFill="1"/>
    <xf numFmtId="0" fontId="4" fillId="2" borderId="1" xfId="1" applyFont="1" applyFill="1" applyBorder="1"/>
    <xf numFmtId="0" fontId="0" fillId="4" borderId="1" xfId="0" applyFill="1" applyBorder="1"/>
    <xf numFmtId="0" fontId="5" fillId="3" borderId="2" xfId="1" applyFont="1" applyFill="1" applyBorder="1" applyProtection="1">
      <protection locked="0"/>
    </xf>
    <xf numFmtId="168" fontId="5" fillId="3" borderId="1" xfId="2" applyNumberFormat="1" applyFont="1" applyFill="1" applyBorder="1" applyAlignment="1" applyProtection="1">
      <alignment horizontal="center"/>
      <protection locked="0"/>
    </xf>
    <xf numFmtId="168" fontId="5" fillId="4" borderId="2" xfId="1" applyNumberFormat="1" applyFont="1" applyFill="1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0" fillId="0" borderId="25" xfId="0" applyBorder="1"/>
    <xf numFmtId="0" fontId="0" fillId="0" borderId="12" xfId="0" applyBorder="1"/>
    <xf numFmtId="0" fontId="0" fillId="4" borderId="21" xfId="0" applyFill="1" applyBorder="1"/>
    <xf numFmtId="0" fontId="4" fillId="2" borderId="0" xfId="1" applyFont="1" applyFill="1"/>
    <xf numFmtId="0" fontId="5" fillId="2" borderId="0" xfId="1" applyFont="1" applyFill="1"/>
    <xf numFmtId="0" fontId="4" fillId="2" borderId="1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wrapText="1"/>
    </xf>
    <xf numFmtId="0" fontId="5" fillId="3" borderId="1" xfId="2" applyNumberFormat="1" applyFont="1" applyFill="1" applyBorder="1" applyProtection="1">
      <protection locked="0"/>
    </xf>
    <xf numFmtId="168" fontId="5" fillId="4" borderId="1" xfId="2" applyNumberFormat="1" applyFont="1" applyFill="1" applyBorder="1" applyProtection="1"/>
    <xf numFmtId="0" fontId="4" fillId="3" borderId="1" xfId="1" applyFont="1" applyFill="1" applyBorder="1" applyProtection="1">
      <protection locked="0"/>
    </xf>
    <xf numFmtId="0" fontId="5" fillId="0" borderId="1" xfId="3" applyNumberFormat="1" applyFont="1" applyFill="1" applyBorder="1"/>
    <xf numFmtId="49" fontId="2" fillId="4" borderId="1" xfId="0" applyNumberFormat="1" applyFont="1" applyFill="1" applyBorder="1" applyAlignment="1">
      <alignment horizontal="justify"/>
    </xf>
    <xf numFmtId="0" fontId="5" fillId="3" borderId="1" xfId="1" applyFont="1" applyFill="1" applyBorder="1" applyProtection="1">
      <protection locked="0"/>
    </xf>
    <xf numFmtId="0" fontId="5" fillId="4" borderId="13" xfId="1" applyFont="1" applyFill="1" applyBorder="1"/>
    <xf numFmtId="9" fontId="5" fillId="4" borderId="13" xfId="1" applyNumberFormat="1" applyFont="1" applyFill="1" applyBorder="1"/>
    <xf numFmtId="0" fontId="5" fillId="0" borderId="13" xfId="3" applyNumberFormat="1" applyFont="1" applyFill="1" applyBorder="1"/>
    <xf numFmtId="0" fontId="5" fillId="4" borderId="23" xfId="2" applyNumberFormat="1" applyFont="1" applyFill="1" applyBorder="1" applyProtection="1">
      <protection locked="0"/>
    </xf>
    <xf numFmtId="0" fontId="5" fillId="4" borderId="22" xfId="2" applyNumberFormat="1" applyFont="1" applyFill="1" applyBorder="1" applyProtection="1">
      <protection locked="0"/>
    </xf>
    <xf numFmtId="168" fontId="5" fillId="4" borderId="22" xfId="2" applyNumberFormat="1" applyFont="1" applyFill="1" applyBorder="1" applyProtection="1"/>
    <xf numFmtId="0" fontId="5" fillId="0" borderId="22" xfId="1" applyFont="1" applyBorder="1" applyProtection="1">
      <protection locked="0"/>
    </xf>
    <xf numFmtId="9" fontId="5" fillId="5" borderId="1" xfId="1" applyNumberFormat="1" applyFont="1" applyFill="1" applyBorder="1"/>
    <xf numFmtId="0" fontId="5" fillId="5" borderId="1" xfId="1" applyFont="1" applyFill="1" applyBorder="1"/>
    <xf numFmtId="0" fontId="12" fillId="4" borderId="0" xfId="1" applyFont="1" applyFill="1" applyAlignment="1">
      <alignment horizontal="right"/>
    </xf>
    <xf numFmtId="168" fontId="5" fillId="5" borderId="1" xfId="1" applyNumberFormat="1" applyFont="1" applyFill="1" applyBorder="1"/>
    <xf numFmtId="0" fontId="12" fillId="5" borderId="1" xfId="1" applyFont="1" applyFill="1" applyBorder="1"/>
    <xf numFmtId="0" fontId="5" fillId="4" borderId="0" xfId="1" applyFont="1" applyFill="1" applyAlignment="1">
      <alignment horizontal="right"/>
    </xf>
    <xf numFmtId="0" fontId="11" fillId="2" borderId="1" xfId="1" applyFont="1" applyFill="1" applyBorder="1" applyAlignment="1">
      <alignment horizontal="center" wrapText="1"/>
    </xf>
    <xf numFmtId="0" fontId="5" fillId="4" borderId="0" xfId="3" applyNumberFormat="1" applyFont="1" applyFill="1" applyBorder="1" applyProtection="1"/>
    <xf numFmtId="44" fontId="5" fillId="4" borderId="0" xfId="3" applyNumberFormat="1" applyFont="1" applyFill="1" applyBorder="1" applyProtection="1"/>
    <xf numFmtId="0" fontId="5" fillId="4" borderId="0" xfId="2" applyNumberFormat="1" applyFont="1" applyFill="1" applyBorder="1" applyProtection="1"/>
    <xf numFmtId="165" fontId="5" fillId="4" borderId="0" xfId="2" applyFont="1" applyFill="1" applyBorder="1"/>
    <xf numFmtId="0" fontId="4" fillId="2" borderId="0" xfId="0" applyFont="1" applyFill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 applyAlignment="1">
      <alignment horizontal="left"/>
    </xf>
    <xf numFmtId="0" fontId="0" fillId="4" borderId="7" xfId="0" applyFill="1" applyBorder="1"/>
    <xf numFmtId="0" fontId="0" fillId="4" borderId="8" xfId="0" applyFill="1" applyBorder="1"/>
    <xf numFmtId="0" fontId="0" fillId="4" borderId="25" xfId="0" applyFill="1" applyBorder="1"/>
    <xf numFmtId="0" fontId="0" fillId="4" borderId="7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10" xfId="0" applyFill="1" applyBorder="1"/>
    <xf numFmtId="0" fontId="0" fillId="4" borderId="11" xfId="0" applyFill="1" applyBorder="1"/>
    <xf numFmtId="0" fontId="0" fillId="4" borderId="0" xfId="0" applyFill="1" applyAlignment="1" applyProtection="1">
      <alignment horizontal="left" vertical="top"/>
      <protection locked="0"/>
    </xf>
    <xf numFmtId="0" fontId="1" fillId="4" borderId="0" xfId="0" applyFont="1" applyFill="1" applyAlignment="1">
      <alignment horizontal="center"/>
    </xf>
    <xf numFmtId="1" fontId="5" fillId="4" borderId="1" xfId="1" applyNumberFormat="1" applyFont="1" applyFill="1" applyBorder="1"/>
    <xf numFmtId="0" fontId="4" fillId="0" borderId="0" xfId="1" applyFont="1" applyAlignment="1">
      <alignment horizontal="center" wrapText="1"/>
    </xf>
    <xf numFmtId="0" fontId="4" fillId="0" borderId="0" xfId="1" applyFont="1" applyAlignment="1">
      <alignment wrapText="1"/>
    </xf>
    <xf numFmtId="0" fontId="4" fillId="0" borderId="0" xfId="1" applyFont="1"/>
    <xf numFmtId="167" fontId="5" fillId="0" borderId="0" xfId="1" applyNumberFormat="1" applyFont="1"/>
    <xf numFmtId="168" fontId="5" fillId="0" borderId="0" xfId="3" applyNumberFormat="1" applyFont="1" applyFill="1" applyBorder="1" applyProtection="1">
      <protection locked="0"/>
    </xf>
    <xf numFmtId="168" fontId="5" fillId="0" borderId="0" xfId="1" applyNumberFormat="1" applyFont="1"/>
    <xf numFmtId="0" fontId="4" fillId="0" borderId="0" xfId="1" applyFont="1" applyProtection="1">
      <protection locked="0"/>
    </xf>
    <xf numFmtId="0" fontId="0" fillId="6" borderId="0" xfId="0" applyFill="1"/>
    <xf numFmtId="0" fontId="0" fillId="6" borderId="14" xfId="0" applyFill="1" applyBorder="1"/>
    <xf numFmtId="0" fontId="7" fillId="6" borderId="15" xfId="0" applyFont="1" applyFill="1" applyBorder="1" applyAlignment="1">
      <alignment horizontal="left"/>
    </xf>
    <xf numFmtId="0" fontId="1" fillId="6" borderId="15" xfId="0" applyFont="1" applyFill="1" applyBorder="1"/>
    <xf numFmtId="0" fontId="0" fillId="6" borderId="15" xfId="0" applyFill="1" applyBorder="1"/>
    <xf numFmtId="0" fontId="4" fillId="6" borderId="0" xfId="0" applyFont="1" applyFill="1" applyAlignment="1">
      <alignment horizontal="left"/>
    </xf>
    <xf numFmtId="0" fontId="4" fillId="6" borderId="0" xfId="0" applyFont="1" applyFill="1"/>
    <xf numFmtId="0" fontId="4" fillId="6" borderId="1" xfId="1" applyFont="1" applyFill="1" applyBorder="1"/>
    <xf numFmtId="0" fontId="4" fillId="6" borderId="1" xfId="1" applyFont="1" applyFill="1" applyBorder="1" applyAlignment="1">
      <alignment horizontal="left" vertical="top" wrapText="1"/>
    </xf>
    <xf numFmtId="0" fontId="4" fillId="6" borderId="1" xfId="1" applyFont="1" applyFill="1" applyBorder="1" applyAlignment="1">
      <alignment horizontal="center" wrapText="1"/>
    </xf>
    <xf numFmtId="44" fontId="4" fillId="6" borderId="2" xfId="1" applyNumberFormat="1" applyFont="1" applyFill="1" applyBorder="1"/>
    <xf numFmtId="0" fontId="4" fillId="6" borderId="0" xfId="1" applyFont="1" applyFill="1"/>
    <xf numFmtId="0" fontId="5" fillId="6" borderId="0" xfId="1" applyFont="1" applyFill="1"/>
    <xf numFmtId="0" fontId="0" fillId="6" borderId="18" xfId="0" applyFill="1" applyBorder="1"/>
    <xf numFmtId="0" fontId="4" fillId="6" borderId="1" xfId="1" applyFont="1" applyFill="1" applyBorder="1" applyAlignment="1">
      <alignment wrapText="1"/>
    </xf>
    <xf numFmtId="0" fontId="4" fillId="6" borderId="23" xfId="1" applyFont="1" applyFill="1" applyBorder="1"/>
    <xf numFmtId="1" fontId="5" fillId="8" borderId="1" xfId="1" applyNumberFormat="1" applyFont="1" applyFill="1" applyBorder="1"/>
    <xf numFmtId="168" fontId="5" fillId="8" borderId="1" xfId="1" applyNumberFormat="1" applyFont="1" applyFill="1" applyBorder="1"/>
    <xf numFmtId="44" fontId="5" fillId="7" borderId="24" xfId="1" applyNumberFormat="1" applyFont="1" applyFill="1" applyBorder="1" applyProtection="1">
      <protection locked="0"/>
    </xf>
    <xf numFmtId="0" fontId="12" fillId="7" borderId="1" xfId="1" applyFont="1" applyFill="1" applyBorder="1" applyProtection="1">
      <protection locked="0"/>
    </xf>
    <xf numFmtId="0" fontId="5" fillId="7" borderId="1" xfId="1" applyFont="1" applyFill="1" applyBorder="1" applyProtection="1">
      <protection locked="0"/>
    </xf>
    <xf numFmtId="3" fontId="5" fillId="7" borderId="1" xfId="3" applyNumberFormat="1" applyFont="1" applyFill="1" applyBorder="1" applyProtection="1">
      <protection locked="0"/>
    </xf>
    <xf numFmtId="44" fontId="5" fillId="4" borderId="1" xfId="2" applyNumberFormat="1" applyFont="1" applyFill="1" applyBorder="1" applyProtection="1"/>
    <xf numFmtId="44" fontId="5" fillId="4" borderId="2" xfId="1" applyNumberFormat="1" applyFont="1" applyFill="1" applyBorder="1"/>
    <xf numFmtId="0" fontId="0" fillId="0" borderId="26" xfId="0" applyBorder="1"/>
    <xf numFmtId="0" fontId="0" fillId="2" borderId="25" xfId="0" applyFill="1" applyBorder="1"/>
    <xf numFmtId="0" fontId="4" fillId="2" borderId="13" xfId="1" applyFont="1" applyFill="1" applyBorder="1"/>
    <xf numFmtId="0" fontId="4" fillId="3" borderId="12" xfId="1" applyFont="1" applyFill="1" applyBorder="1" applyProtection="1">
      <protection locked="0"/>
    </xf>
    <xf numFmtId="0" fontId="5" fillId="3" borderId="12" xfId="1" applyFont="1" applyFill="1" applyBorder="1" applyProtection="1">
      <protection locked="0"/>
    </xf>
    <xf numFmtId="0" fontId="5" fillId="0" borderId="27" xfId="1" applyFont="1" applyBorder="1" applyProtection="1">
      <protection locked="0"/>
    </xf>
    <xf numFmtId="0" fontId="4" fillId="0" borderId="25" xfId="1" applyFont="1" applyBorder="1" applyAlignment="1">
      <alignment horizontal="center" wrapText="1"/>
    </xf>
    <xf numFmtId="0" fontId="5" fillId="0" borderId="25" xfId="3" applyNumberFormat="1" applyFont="1" applyFill="1" applyBorder="1"/>
    <xf numFmtId="44" fontId="5" fillId="7" borderId="1" xfId="2" applyNumberFormat="1" applyFont="1" applyFill="1" applyBorder="1" applyAlignment="1" applyProtection="1">
      <protection locked="0"/>
    </xf>
    <xf numFmtId="0" fontId="5" fillId="7" borderId="1" xfId="2" applyNumberFormat="1" applyFont="1" applyFill="1" applyBorder="1" applyProtection="1">
      <protection locked="0"/>
    </xf>
    <xf numFmtId="169" fontId="5" fillId="4" borderId="1" xfId="7" applyNumberFormat="1" applyFont="1" applyFill="1" applyBorder="1" applyProtection="1"/>
    <xf numFmtId="0" fontId="12" fillId="4" borderId="1" xfId="1" applyFont="1" applyFill="1" applyBorder="1"/>
    <xf numFmtId="44" fontId="5" fillId="8" borderId="1" xfId="1" applyNumberFormat="1" applyFont="1" applyFill="1" applyBorder="1"/>
    <xf numFmtId="169" fontId="0" fillId="5" borderId="0" xfId="0" applyNumberFormat="1" applyFill="1"/>
    <xf numFmtId="169" fontId="13" fillId="4" borderId="1" xfId="1" applyNumberFormat="1" applyFont="1" applyFill="1" applyBorder="1" applyProtection="1">
      <protection locked="0"/>
    </xf>
    <xf numFmtId="0" fontId="5" fillId="7" borderId="1" xfId="0" applyFont="1" applyFill="1" applyBorder="1" applyProtection="1">
      <protection locked="0"/>
    </xf>
    <xf numFmtId="0" fontId="5" fillId="7" borderId="2" xfId="1" applyFont="1" applyFill="1" applyBorder="1" applyProtection="1">
      <protection locked="0"/>
    </xf>
    <xf numFmtId="168" fontId="5" fillId="7" borderId="1" xfId="2" applyNumberFormat="1" applyFont="1" applyFill="1" applyBorder="1" applyAlignment="1" applyProtection="1">
      <alignment horizontal="center"/>
      <protection locked="0"/>
    </xf>
    <xf numFmtId="44" fontId="5" fillId="7" borderId="2" xfId="1" applyNumberFormat="1" applyFont="1" applyFill="1" applyBorder="1"/>
    <xf numFmtId="0" fontId="4" fillId="6" borderId="15" xfId="1" applyFont="1" applyFill="1" applyBorder="1" applyAlignment="1">
      <alignment horizontal="left"/>
    </xf>
    <xf numFmtId="168" fontId="5" fillId="3" borderId="13" xfId="2" applyNumberFormat="1" applyFont="1" applyFill="1" applyBorder="1" applyAlignment="1" applyProtection="1">
      <alignment horizontal="center"/>
      <protection locked="0"/>
    </xf>
    <xf numFmtId="168" fontId="5" fillId="3" borderId="20" xfId="2" applyNumberFormat="1" applyFont="1" applyFill="1" applyBorder="1" applyAlignment="1" applyProtection="1">
      <alignment horizontal="center"/>
      <protection locked="0"/>
    </xf>
    <xf numFmtId="0" fontId="5" fillId="7" borderId="6" xfId="0" applyFont="1" applyFill="1" applyBorder="1" applyAlignment="1" applyProtection="1">
      <alignment horizontal="left" vertical="top" wrapText="1"/>
      <protection locked="0"/>
    </xf>
    <xf numFmtId="0" fontId="5" fillId="7" borderId="7" xfId="0" applyFont="1" applyFill="1" applyBorder="1" applyAlignment="1" applyProtection="1">
      <alignment horizontal="left" vertical="top" wrapText="1"/>
      <protection locked="0"/>
    </xf>
    <xf numFmtId="0" fontId="5" fillId="7" borderId="8" xfId="0" applyFont="1" applyFill="1" applyBorder="1" applyAlignment="1" applyProtection="1">
      <alignment horizontal="left" vertical="top" wrapText="1"/>
      <protection locked="0"/>
    </xf>
    <xf numFmtId="164" fontId="5" fillId="7" borderId="6" xfId="0" applyNumberFormat="1" applyFont="1" applyFill="1" applyBorder="1" applyAlignment="1" applyProtection="1">
      <alignment horizontal="left" vertical="top" wrapText="1"/>
      <protection locked="0"/>
    </xf>
    <xf numFmtId="164" fontId="5" fillId="7" borderId="7" xfId="0" applyNumberFormat="1" applyFont="1" applyFill="1" applyBorder="1" applyAlignment="1" applyProtection="1">
      <alignment horizontal="left" vertical="top" wrapText="1"/>
      <protection locked="0"/>
    </xf>
    <xf numFmtId="164" fontId="5" fillId="7" borderId="8" xfId="0" applyNumberFormat="1" applyFont="1" applyFill="1" applyBorder="1" applyAlignment="1" applyProtection="1">
      <alignment horizontal="left" vertical="top" wrapText="1"/>
      <protection locked="0"/>
    </xf>
    <xf numFmtId="0" fontId="5" fillId="7" borderId="9" xfId="0" applyFont="1" applyFill="1" applyBorder="1" applyAlignment="1" applyProtection="1">
      <alignment horizontal="left" vertical="top" wrapText="1"/>
      <protection locked="0"/>
    </xf>
    <xf numFmtId="0" fontId="5" fillId="7" borderId="10" xfId="0" applyFont="1" applyFill="1" applyBorder="1" applyAlignment="1" applyProtection="1">
      <alignment horizontal="left" vertical="top" wrapText="1"/>
      <protection locked="0"/>
    </xf>
    <xf numFmtId="0" fontId="5" fillId="7" borderId="11" xfId="0" applyFont="1" applyFill="1" applyBorder="1" applyAlignment="1" applyProtection="1">
      <alignment horizontal="left" vertical="top" wrapText="1"/>
      <protection locked="0"/>
    </xf>
    <xf numFmtId="0" fontId="5" fillId="7" borderId="3" xfId="0" applyFont="1" applyFill="1" applyBorder="1" applyAlignment="1" applyProtection="1">
      <alignment horizontal="left" vertical="top" wrapText="1"/>
      <protection locked="0"/>
    </xf>
    <xf numFmtId="0" fontId="5" fillId="7" borderId="4" xfId="0" applyFont="1" applyFill="1" applyBorder="1" applyAlignment="1" applyProtection="1">
      <alignment horizontal="left" vertical="top" wrapText="1"/>
      <protection locked="0"/>
    </xf>
    <xf numFmtId="0" fontId="5" fillId="7" borderId="5" xfId="0" applyFont="1" applyFill="1" applyBorder="1" applyAlignment="1" applyProtection="1">
      <alignment horizontal="left" vertical="top" wrapText="1"/>
      <protection locked="0"/>
    </xf>
    <xf numFmtId="0" fontId="5" fillId="4" borderId="6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14" fillId="4" borderId="6" xfId="0" applyFont="1" applyFill="1" applyBorder="1" applyAlignment="1">
      <alignment horizontal="left" vertical="top" wrapText="1"/>
    </xf>
    <xf numFmtId="0" fontId="14" fillId="4" borderId="7" xfId="0" applyFont="1" applyFill="1" applyBorder="1" applyAlignment="1">
      <alignment horizontal="left" vertical="top" wrapText="1"/>
    </xf>
    <xf numFmtId="0" fontId="14" fillId="4" borderId="8" xfId="0" applyFont="1" applyFill="1" applyBorder="1" applyAlignment="1">
      <alignment horizontal="left" vertical="top" wrapText="1"/>
    </xf>
  </cellXfs>
  <cellStyles count="8">
    <cellStyle name="Euro" xfId="2" xr:uid="{00000000-0005-0000-0000-000000000000}"/>
    <cellStyle name="Komma 2" xfId="3" xr:uid="{00000000-0005-0000-0000-000001000000}"/>
    <cellStyle name="Procent 2" xfId="4" xr:uid="{00000000-0005-0000-0000-000003000000}"/>
    <cellStyle name="Standaard" xfId="0" builtinId="0"/>
    <cellStyle name="Standaard 2" xfId="1" xr:uid="{00000000-0005-0000-0000-000005000000}"/>
    <cellStyle name="Standaard 3" xfId="5" xr:uid="{00000000-0005-0000-0000-000006000000}"/>
    <cellStyle name="Standaard 3 2" xfId="6" xr:uid="{00000000-0005-0000-0000-000007000000}"/>
    <cellStyle name="Valuta" xfId="7" builtinId="4"/>
  </cellStyles>
  <dxfs count="0"/>
  <tableStyles count="0" defaultTableStyle="TableStyleMedium2" defaultPivotStyle="PivotStyleLight16"/>
  <colors>
    <mruColors>
      <color rgb="FFC2E76B"/>
      <color rgb="FF173583"/>
      <color rgb="FFF4FB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2E76B"/>
  </sheetPr>
  <dimension ref="A1:Q37"/>
  <sheetViews>
    <sheetView showGridLines="0" topLeftCell="A3" zoomScale="85" zoomScaleNormal="85" zoomScaleSheetLayoutView="80" workbookViewId="0">
      <selection activeCell="I13" sqref="I13:K13"/>
    </sheetView>
  </sheetViews>
  <sheetFormatPr defaultColWidth="9.140625" defaultRowHeight="0" customHeight="1" zeroHeight="1" x14ac:dyDescent="0.25"/>
  <cols>
    <col min="1" max="1" width="9.140625" style="8"/>
    <col min="2" max="2" width="9.140625" style="9" customWidth="1"/>
    <col min="3" max="3" width="2.28515625" customWidth="1"/>
    <col min="4" max="4" width="9.7109375" customWidth="1"/>
    <col min="5" max="6" width="9.140625" customWidth="1"/>
    <col min="7" max="7" width="10.140625" customWidth="1"/>
    <col min="8" max="8" width="2.85546875" customWidth="1"/>
    <col min="9" max="9" width="14" customWidth="1"/>
    <col min="10" max="10" width="4.85546875" customWidth="1"/>
    <col min="11" max="11" width="60.42578125" customWidth="1"/>
    <col min="12" max="12" width="42.140625" customWidth="1"/>
    <col min="13" max="16" width="6.140625" customWidth="1"/>
    <col min="17" max="17" width="16" customWidth="1"/>
  </cols>
  <sheetData>
    <row r="1" spans="1:17" ht="26.25" x14ac:dyDescent="0.4">
      <c r="A1" s="80"/>
      <c r="B1" s="81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3"/>
      <c r="N1" s="83"/>
      <c r="O1" s="83"/>
      <c r="P1" s="79"/>
      <c r="Q1" s="79"/>
    </row>
    <row r="2" spans="1:17" ht="12.75" customHeight="1" x14ac:dyDescent="0.4">
      <c r="A2" s="2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3"/>
      <c r="N2" s="3"/>
      <c r="O2" s="3"/>
      <c r="P2" s="3"/>
      <c r="Q2" s="3"/>
    </row>
    <row r="3" spans="1:17" ht="12.75" customHeight="1" x14ac:dyDescent="0.4">
      <c r="A3" s="2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3"/>
      <c r="N3" s="3"/>
      <c r="O3" s="3"/>
      <c r="P3" s="3"/>
      <c r="Q3" s="3"/>
    </row>
    <row r="4" spans="1:17" ht="12.75" customHeight="1" x14ac:dyDescent="0.4">
      <c r="A4" s="2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3"/>
      <c r="N4" s="3"/>
      <c r="O4" s="3"/>
      <c r="P4" s="3"/>
      <c r="Q4" s="3"/>
    </row>
    <row r="5" spans="1:17" ht="16.5" customHeight="1" x14ac:dyDescent="0.25">
      <c r="A5" s="2"/>
      <c r="B5" s="84" t="s">
        <v>1</v>
      </c>
      <c r="C5" s="85"/>
      <c r="D5" s="85"/>
      <c r="E5" s="85"/>
      <c r="F5" s="85"/>
      <c r="G5" s="85"/>
      <c r="H5" s="85"/>
      <c r="I5" s="85"/>
      <c r="J5" s="85"/>
      <c r="K5" s="85"/>
      <c r="L5" s="79"/>
      <c r="M5" s="79"/>
      <c r="N5" s="6"/>
      <c r="O5" s="6"/>
      <c r="P5" s="6"/>
      <c r="Q5" s="6"/>
    </row>
    <row r="6" spans="1:17" ht="12.75" customHeight="1" x14ac:dyDescent="0.25">
      <c r="A6" s="2"/>
      <c r="B6" s="7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6"/>
      <c r="O6" s="6"/>
      <c r="P6" s="6"/>
      <c r="Q6" s="6"/>
    </row>
    <row r="7" spans="1:17" ht="15.75" customHeight="1" x14ac:dyDescent="0.25">
      <c r="A7" s="2"/>
      <c r="B7" s="58" t="s">
        <v>2</v>
      </c>
      <c r="C7" s="59"/>
      <c r="D7" s="59"/>
      <c r="E7" s="59"/>
      <c r="F7" s="59"/>
      <c r="G7" s="60"/>
      <c r="H7" s="3"/>
      <c r="I7" s="140" t="s">
        <v>3</v>
      </c>
      <c r="J7" s="141"/>
      <c r="K7" s="142"/>
      <c r="L7" s="3"/>
      <c r="M7" s="3"/>
      <c r="N7" s="3"/>
      <c r="O7" s="3"/>
      <c r="P7" s="3"/>
      <c r="Q7" s="3"/>
    </row>
    <row r="8" spans="1:17" ht="15" x14ac:dyDescent="0.25">
      <c r="A8" s="2"/>
      <c r="B8" s="61" t="s">
        <v>4</v>
      </c>
      <c r="C8" s="62"/>
      <c r="D8" s="62"/>
      <c r="E8" s="62"/>
      <c r="F8" s="62"/>
      <c r="G8" s="63"/>
      <c r="H8" s="3"/>
      <c r="I8" s="137" t="s">
        <v>5</v>
      </c>
      <c r="J8" s="138"/>
      <c r="K8" s="139"/>
      <c r="L8" s="3"/>
      <c r="M8" s="3"/>
      <c r="N8" s="3"/>
      <c r="O8" s="3"/>
      <c r="P8" s="3"/>
      <c r="Q8" s="3"/>
    </row>
    <row r="9" spans="1:17" ht="15" x14ac:dyDescent="0.25">
      <c r="A9" s="64"/>
      <c r="B9" s="65" t="s">
        <v>6</v>
      </c>
      <c r="C9" s="62"/>
      <c r="D9" s="62"/>
      <c r="E9" s="62"/>
      <c r="F9" s="62"/>
      <c r="G9" s="63"/>
      <c r="H9" s="3"/>
      <c r="I9" s="143">
        <v>54137756</v>
      </c>
      <c r="J9" s="144"/>
      <c r="K9" s="145"/>
      <c r="L9" s="3"/>
      <c r="M9" s="3"/>
      <c r="N9" s="3"/>
      <c r="O9" s="3"/>
      <c r="P9" s="3"/>
      <c r="Q9" s="3"/>
    </row>
    <row r="10" spans="1:17" ht="15" x14ac:dyDescent="0.25">
      <c r="A10" s="2"/>
      <c r="B10" s="61" t="s">
        <v>7</v>
      </c>
      <c r="C10" s="62"/>
      <c r="D10" s="62"/>
      <c r="E10" s="62"/>
      <c r="F10" s="62"/>
      <c r="G10" s="63"/>
      <c r="H10" s="3"/>
      <c r="I10" s="137" t="s">
        <v>8</v>
      </c>
      <c r="J10" s="138"/>
      <c r="K10" s="139"/>
      <c r="L10" s="3"/>
      <c r="M10" s="3"/>
      <c r="N10" s="3"/>
      <c r="O10" s="3"/>
      <c r="P10" s="3"/>
      <c r="Q10" s="3"/>
    </row>
    <row r="11" spans="1:17" ht="15" x14ac:dyDescent="0.25">
      <c r="A11" s="2"/>
      <c r="B11" s="61" t="s">
        <v>9</v>
      </c>
      <c r="C11" s="62"/>
      <c r="D11" s="62"/>
      <c r="E11" s="62"/>
      <c r="F11" s="62"/>
      <c r="G11" s="63"/>
      <c r="H11" s="3"/>
      <c r="I11" s="137" t="s">
        <v>10</v>
      </c>
      <c r="J11" s="138"/>
      <c r="K11" s="139"/>
      <c r="L11" s="3"/>
      <c r="M11" s="3"/>
      <c r="N11" s="3"/>
      <c r="O11" s="3"/>
      <c r="P11" s="3"/>
      <c r="Q11" s="3"/>
    </row>
    <row r="12" spans="1:17" ht="15" x14ac:dyDescent="0.25">
      <c r="A12" s="2"/>
      <c r="B12" s="61" t="s">
        <v>11</v>
      </c>
      <c r="C12" s="62"/>
      <c r="D12" s="62"/>
      <c r="E12" s="62"/>
      <c r="F12" s="62"/>
      <c r="G12" s="63"/>
      <c r="H12" s="3"/>
      <c r="I12" s="137" t="s">
        <v>12</v>
      </c>
      <c r="J12" s="138"/>
      <c r="K12" s="139"/>
      <c r="L12" s="3"/>
      <c r="M12" s="3"/>
      <c r="N12" s="3"/>
      <c r="O12" s="3"/>
      <c r="P12" s="3"/>
      <c r="Q12" s="3"/>
    </row>
    <row r="13" spans="1:17" ht="15" x14ac:dyDescent="0.25">
      <c r="A13" s="2"/>
      <c r="B13" s="66" t="s">
        <v>9</v>
      </c>
      <c r="C13" s="67"/>
      <c r="D13" s="67"/>
      <c r="E13" s="67"/>
      <c r="F13" s="67"/>
      <c r="G13" s="68"/>
      <c r="H13" s="3"/>
      <c r="I13" s="137" t="s">
        <v>10</v>
      </c>
      <c r="J13" s="138"/>
      <c r="K13" s="139"/>
      <c r="L13" s="3"/>
      <c r="M13" s="3"/>
      <c r="N13" s="3"/>
      <c r="O13" s="3"/>
      <c r="P13" s="3"/>
      <c r="Q13" s="3"/>
    </row>
    <row r="14" spans="1:17" ht="12.75" customHeight="1" x14ac:dyDescent="0.25">
      <c r="A14" s="2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6"/>
      <c r="O14" s="6"/>
      <c r="P14" s="6"/>
      <c r="Q14" s="6"/>
    </row>
    <row r="15" spans="1:17" ht="12.75" customHeight="1" x14ac:dyDescent="0.25">
      <c r="A15" s="2"/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5" x14ac:dyDescent="0.25">
      <c r="A16" s="2"/>
      <c r="B16" s="58" t="s">
        <v>13</v>
      </c>
      <c r="C16" s="59"/>
      <c r="D16" s="59"/>
      <c r="E16" s="59"/>
      <c r="F16" s="59"/>
      <c r="G16" s="60"/>
      <c r="H16" s="3"/>
      <c r="I16" s="134"/>
      <c r="J16" s="135"/>
      <c r="K16" s="136"/>
      <c r="L16" s="3"/>
      <c r="M16" s="3"/>
      <c r="N16" s="3"/>
      <c r="O16" s="3"/>
      <c r="P16" s="3"/>
      <c r="Q16" s="3"/>
    </row>
    <row r="17" spans="1:17" ht="15" x14ac:dyDescent="0.25">
      <c r="A17" s="2"/>
      <c r="B17" s="61" t="s">
        <v>14</v>
      </c>
      <c r="C17" s="62"/>
      <c r="D17" s="62"/>
      <c r="E17" s="62"/>
      <c r="F17" s="62"/>
      <c r="G17" s="63"/>
      <c r="H17" s="3"/>
      <c r="I17" s="125"/>
      <c r="J17" s="126"/>
      <c r="K17" s="127"/>
      <c r="L17" s="3"/>
      <c r="M17" s="3"/>
      <c r="N17" s="3"/>
      <c r="O17" s="3"/>
      <c r="P17" s="3"/>
      <c r="Q17" s="3"/>
    </row>
    <row r="18" spans="1:17" ht="15" x14ac:dyDescent="0.25">
      <c r="A18" s="2"/>
      <c r="B18" s="61" t="s">
        <v>6</v>
      </c>
      <c r="C18" s="62"/>
      <c r="D18" s="62"/>
      <c r="E18" s="62"/>
      <c r="F18" s="62"/>
      <c r="G18" s="63"/>
      <c r="H18" s="3"/>
      <c r="I18" s="125"/>
      <c r="J18" s="126"/>
      <c r="K18" s="127"/>
      <c r="L18" s="3"/>
      <c r="M18" s="3"/>
      <c r="N18" s="3"/>
      <c r="O18" s="3"/>
      <c r="P18" s="3"/>
      <c r="Q18" s="3"/>
    </row>
    <row r="19" spans="1:17" ht="15" x14ac:dyDescent="0.25">
      <c r="A19" s="2"/>
      <c r="B19" s="61" t="s">
        <v>7</v>
      </c>
      <c r="C19" s="62"/>
      <c r="D19" s="62"/>
      <c r="E19" s="62"/>
      <c r="F19" s="62"/>
      <c r="G19" s="63"/>
      <c r="H19" s="3"/>
      <c r="I19" s="125"/>
      <c r="J19" s="126"/>
      <c r="K19" s="127"/>
      <c r="L19" s="3"/>
      <c r="M19" s="3"/>
      <c r="N19" s="3"/>
      <c r="O19" s="3"/>
      <c r="P19" s="3"/>
      <c r="Q19" s="3"/>
    </row>
    <row r="20" spans="1:17" ht="15" x14ac:dyDescent="0.25">
      <c r="A20" s="2"/>
      <c r="B20" s="61" t="s">
        <v>9</v>
      </c>
      <c r="C20" s="62"/>
      <c r="D20" s="62"/>
      <c r="E20" s="62"/>
      <c r="F20" s="62"/>
      <c r="G20" s="63"/>
      <c r="H20" s="3"/>
      <c r="I20" s="125"/>
      <c r="J20" s="126"/>
      <c r="K20" s="127"/>
      <c r="L20" s="3"/>
      <c r="M20" s="3"/>
      <c r="N20" s="3"/>
      <c r="O20" s="3"/>
      <c r="P20" s="3"/>
      <c r="Q20" s="3"/>
    </row>
    <row r="21" spans="1:17" ht="15" x14ac:dyDescent="0.25">
      <c r="A21" s="2"/>
      <c r="B21" s="61" t="s">
        <v>11</v>
      </c>
      <c r="C21" s="62"/>
      <c r="D21" s="62"/>
      <c r="E21" s="62"/>
      <c r="F21" s="62"/>
      <c r="G21" s="63"/>
      <c r="H21" s="3"/>
      <c r="I21" s="125"/>
      <c r="J21" s="126"/>
      <c r="K21" s="127"/>
      <c r="L21" s="3"/>
      <c r="M21" s="3"/>
      <c r="N21" s="3"/>
      <c r="O21" s="3"/>
      <c r="P21" s="3"/>
      <c r="Q21" s="3"/>
    </row>
    <row r="22" spans="1:17" ht="15" x14ac:dyDescent="0.25">
      <c r="A22" s="2"/>
      <c r="B22" s="66" t="s">
        <v>9</v>
      </c>
      <c r="C22" s="67"/>
      <c r="D22" s="67"/>
      <c r="E22" s="67"/>
      <c r="F22" s="67"/>
      <c r="G22" s="68"/>
      <c r="H22" s="3"/>
      <c r="I22" s="131"/>
      <c r="J22" s="132"/>
      <c r="K22" s="133"/>
      <c r="L22" s="3"/>
      <c r="M22" s="3"/>
      <c r="N22" s="3"/>
      <c r="O22" s="3"/>
      <c r="P22" s="3"/>
      <c r="Q22" s="3"/>
    </row>
    <row r="23" spans="1:17" ht="15" x14ac:dyDescent="0.25">
      <c r="A23" s="2"/>
      <c r="B23" s="13"/>
      <c r="C23" s="3"/>
      <c r="D23" s="3"/>
      <c r="E23" s="3"/>
      <c r="F23" s="3"/>
      <c r="G23" s="3"/>
      <c r="H23" s="3"/>
      <c r="I23" s="69"/>
      <c r="J23" s="69"/>
      <c r="K23" s="69"/>
      <c r="L23" s="3"/>
      <c r="M23" s="3"/>
      <c r="N23" s="3"/>
      <c r="O23" s="3"/>
      <c r="P23" s="3"/>
      <c r="Q23" s="3"/>
    </row>
    <row r="24" spans="1:17" ht="15" x14ac:dyDescent="0.25">
      <c r="A24" s="2"/>
      <c r="B24" s="58" t="s">
        <v>15</v>
      </c>
      <c r="C24" s="59"/>
      <c r="D24" s="59"/>
      <c r="E24" s="59"/>
      <c r="F24" s="59"/>
      <c r="G24" s="60"/>
      <c r="H24" s="3"/>
      <c r="I24" s="134"/>
      <c r="J24" s="135"/>
      <c r="K24" s="136"/>
      <c r="L24" s="3"/>
      <c r="M24" s="3"/>
      <c r="N24" s="3"/>
      <c r="O24" s="3"/>
      <c r="P24" s="3"/>
      <c r="Q24" s="3"/>
    </row>
    <row r="25" spans="1:17" ht="15" x14ac:dyDescent="0.25">
      <c r="A25" s="2"/>
      <c r="B25" s="61" t="s">
        <v>16</v>
      </c>
      <c r="C25" s="62"/>
      <c r="D25" s="62"/>
      <c r="E25" s="62"/>
      <c r="F25" s="62"/>
      <c r="G25" s="63"/>
      <c r="H25" s="3"/>
      <c r="I25" s="128"/>
      <c r="J25" s="129"/>
      <c r="K25" s="130"/>
      <c r="L25" s="3"/>
      <c r="M25" s="3"/>
      <c r="N25" s="3"/>
      <c r="O25" s="3"/>
      <c r="P25" s="3"/>
      <c r="Q25" s="3"/>
    </row>
    <row r="26" spans="1:17" ht="15" x14ac:dyDescent="0.25">
      <c r="A26" s="2"/>
      <c r="B26" s="61" t="s">
        <v>17</v>
      </c>
      <c r="C26" s="62"/>
      <c r="D26" s="62"/>
      <c r="E26" s="62"/>
      <c r="F26" s="62"/>
      <c r="G26" s="63"/>
      <c r="H26" s="3"/>
      <c r="I26" s="125"/>
      <c r="J26" s="126"/>
      <c r="K26" s="127"/>
      <c r="L26" s="3"/>
      <c r="M26" s="3"/>
      <c r="N26" s="3"/>
      <c r="O26" s="3"/>
      <c r="P26" s="3"/>
      <c r="Q26" s="3"/>
    </row>
    <row r="27" spans="1:17" ht="15" x14ac:dyDescent="0.25">
      <c r="A27" s="2"/>
      <c r="B27" s="61" t="s">
        <v>18</v>
      </c>
      <c r="C27" s="62"/>
      <c r="D27" s="62"/>
      <c r="E27" s="62"/>
      <c r="F27" s="62"/>
      <c r="G27" s="63"/>
      <c r="H27" s="3"/>
      <c r="I27" s="125"/>
      <c r="J27" s="126"/>
      <c r="K27" s="127"/>
      <c r="L27" s="3"/>
      <c r="M27" s="3"/>
      <c r="N27" s="3"/>
      <c r="O27" s="3"/>
      <c r="P27" s="3"/>
      <c r="Q27" s="3"/>
    </row>
    <row r="28" spans="1:17" ht="15" x14ac:dyDescent="0.25">
      <c r="A28" s="2"/>
      <c r="B28" s="61" t="s">
        <v>19</v>
      </c>
      <c r="C28" s="62"/>
      <c r="D28" s="62"/>
      <c r="E28" s="62"/>
      <c r="F28" s="62"/>
      <c r="G28" s="63"/>
      <c r="H28" s="3"/>
      <c r="I28" s="128"/>
      <c r="J28" s="129"/>
      <c r="K28" s="130"/>
      <c r="L28" s="3"/>
      <c r="M28" s="3"/>
      <c r="N28" s="3"/>
      <c r="O28" s="3"/>
      <c r="P28" s="3"/>
      <c r="Q28" s="3"/>
    </row>
    <row r="29" spans="1:17" ht="15" x14ac:dyDescent="0.25">
      <c r="A29" s="2"/>
      <c r="B29" s="66" t="s">
        <v>20</v>
      </c>
      <c r="C29" s="67"/>
      <c r="D29" s="67"/>
      <c r="E29" s="67"/>
      <c r="F29" s="67"/>
      <c r="G29" s="68"/>
      <c r="H29" s="3"/>
      <c r="I29" s="131"/>
      <c r="J29" s="132"/>
      <c r="K29" s="133"/>
      <c r="L29" s="1"/>
      <c r="M29" s="1"/>
      <c r="N29" s="3"/>
      <c r="O29" s="3"/>
      <c r="P29" s="3"/>
      <c r="Q29" s="3"/>
    </row>
    <row r="30" spans="1:17" ht="15" x14ac:dyDescent="0.25">
      <c r="A30" s="2"/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" x14ac:dyDescent="0.25">
      <c r="A31" s="2"/>
      <c r="B31" s="70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3"/>
    </row>
    <row r="32" spans="1:17" ht="15" x14ac:dyDescent="0.25">
      <c r="A32" s="2"/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" customHeight="1" x14ac:dyDescent="0.25">
      <c r="A33" s="2"/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7" spans="1:17" ht="0" hidden="1" customHeight="1" x14ac:dyDescent="0.25">
      <c r="C37" s="79"/>
    </row>
  </sheetData>
  <mergeCells count="20">
    <mergeCell ref="I12:K12"/>
    <mergeCell ref="I13:K13"/>
    <mergeCell ref="I7:K7"/>
    <mergeCell ref="I8:K8"/>
    <mergeCell ref="I9:K9"/>
    <mergeCell ref="I10:K10"/>
    <mergeCell ref="I11:K11"/>
    <mergeCell ref="I16:K16"/>
    <mergeCell ref="I17:K17"/>
    <mergeCell ref="I18:K18"/>
    <mergeCell ref="I19:K19"/>
    <mergeCell ref="I20:K20"/>
    <mergeCell ref="I27:K27"/>
    <mergeCell ref="I28:K28"/>
    <mergeCell ref="I29:K29"/>
    <mergeCell ref="I21:K21"/>
    <mergeCell ref="I22:K22"/>
    <mergeCell ref="I24:K24"/>
    <mergeCell ref="I25:K25"/>
    <mergeCell ref="I26:K26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2E76B"/>
  </sheetPr>
  <dimension ref="A1:C9"/>
  <sheetViews>
    <sheetView workbookViewId="0">
      <selection activeCell="C9" sqref="C9"/>
    </sheetView>
  </sheetViews>
  <sheetFormatPr defaultRowHeight="15" x14ac:dyDescent="0.25"/>
  <cols>
    <col min="1" max="1" width="35.28515625" bestFit="1" customWidth="1"/>
    <col min="2" max="2" width="19.140625" customWidth="1"/>
    <col min="3" max="3" width="33" customWidth="1"/>
  </cols>
  <sheetData>
    <row r="1" spans="1:3" x14ac:dyDescent="0.25">
      <c r="A1" s="57" t="s">
        <v>21</v>
      </c>
      <c r="B1" s="4"/>
      <c r="C1" s="4"/>
    </row>
    <row r="2" spans="1:3" x14ac:dyDescent="0.25">
      <c r="A2" s="7"/>
      <c r="B2" s="3"/>
      <c r="C2" s="3"/>
    </row>
    <row r="3" spans="1:3" x14ac:dyDescent="0.25">
      <c r="A3" s="86" t="s">
        <v>22</v>
      </c>
      <c r="B3" s="86" t="s">
        <v>23</v>
      </c>
      <c r="C3" s="86" t="s">
        <v>24</v>
      </c>
    </row>
    <row r="4" spans="1:3" x14ac:dyDescent="0.25">
      <c r="A4" s="25" t="s">
        <v>25</v>
      </c>
      <c r="B4" s="20" t="s">
        <v>26</v>
      </c>
      <c r="C4" s="117">
        <f>'Invulblad prijzen'!E12</f>
        <v>0</v>
      </c>
    </row>
    <row r="5" spans="1:3" x14ac:dyDescent="0.25">
      <c r="A5" s="25" t="s">
        <v>27</v>
      </c>
      <c r="B5" s="20" t="s">
        <v>26</v>
      </c>
      <c r="C5" s="117">
        <f>'Invulblad prijzen'!F22</f>
        <v>0</v>
      </c>
    </row>
    <row r="6" spans="1:3" x14ac:dyDescent="0.25">
      <c r="A6" s="25" t="str">
        <f>'Invulblad prijzen'!B24</f>
        <v>Prijs Ingredienten</v>
      </c>
      <c r="B6" s="20" t="s">
        <v>26</v>
      </c>
      <c r="C6" s="117" t="e">
        <f>'Invulblad prijzen'!F31</f>
        <v>#DIV/0!</v>
      </c>
    </row>
    <row r="7" spans="1:3" x14ac:dyDescent="0.25">
      <c r="A7" s="25" t="str">
        <f>'Invulblad prijzen'!B45</f>
        <v>Prijzen Losse Verstrekking</v>
      </c>
      <c r="B7" s="20" t="s">
        <v>26</v>
      </c>
      <c r="C7" s="117" t="e">
        <f>'Invulblad prijzen'!G52</f>
        <v>#DIV/0!</v>
      </c>
    </row>
    <row r="9" spans="1:3" x14ac:dyDescent="0.25">
      <c r="A9" t="s">
        <v>28</v>
      </c>
      <c r="C9" s="116" t="e">
        <f>(C4+C5+C6+C7)*8</f>
        <v>#DIV/0!</v>
      </c>
    </row>
  </sheetData>
  <pageMargins left="0.7" right="0.7" top="0.75" bottom="0.75" header="0.3" footer="0.3"/>
  <pageSetup paperSize="9" orientation="portrait" r:id="rId1"/>
  <ignoredErrors>
    <ignoredError sqref="C4:C7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2E76B"/>
  </sheetPr>
  <dimension ref="A1:CL77"/>
  <sheetViews>
    <sheetView showGridLines="0" tabSelected="1" topLeftCell="C1" zoomScale="80" zoomScaleNormal="80" workbookViewId="0">
      <selection activeCell="C5" sqref="C5"/>
    </sheetView>
  </sheetViews>
  <sheetFormatPr defaultColWidth="9.140625" defaultRowHeight="15" x14ac:dyDescent="0.25"/>
  <cols>
    <col min="2" max="2" width="68.140625" customWidth="1"/>
    <col min="3" max="3" width="22.42578125" customWidth="1"/>
    <col min="4" max="4" width="67.7109375" customWidth="1"/>
    <col min="5" max="5" width="38" customWidth="1"/>
    <col min="6" max="6" width="42.5703125" customWidth="1"/>
    <col min="7" max="7" width="43.85546875" customWidth="1"/>
    <col min="8" max="8" width="40.140625" bestFit="1" customWidth="1"/>
    <col min="9" max="9" width="37.42578125" customWidth="1"/>
  </cols>
  <sheetData>
    <row r="1" spans="1:90" ht="26.25" customHeight="1" x14ac:dyDescent="0.25">
      <c r="A1" s="80"/>
      <c r="B1" s="122" t="s">
        <v>29</v>
      </c>
      <c r="C1" s="122"/>
      <c r="D1" s="122"/>
      <c r="E1" s="122"/>
      <c r="F1" s="122"/>
      <c r="G1" s="122"/>
      <c r="H1" s="122"/>
      <c r="I1" s="17"/>
    </row>
    <row r="2" spans="1:90" x14ac:dyDescent="0.25">
      <c r="A2" s="2"/>
      <c r="B2" s="18"/>
      <c r="C2" s="18"/>
      <c r="D2" s="18"/>
      <c r="E2" s="18"/>
      <c r="F2" s="18"/>
      <c r="G2" s="18"/>
      <c r="H2" s="18"/>
      <c r="I2" s="11"/>
    </row>
    <row r="3" spans="1:90" x14ac:dyDescent="0.25">
      <c r="A3" s="2"/>
      <c r="B3" s="18"/>
      <c r="C3" s="18"/>
      <c r="D3" s="18"/>
      <c r="E3" s="18"/>
      <c r="F3" s="18"/>
      <c r="G3" s="18"/>
      <c r="H3" s="18"/>
      <c r="I3" s="11"/>
    </row>
    <row r="4" spans="1:90" ht="35.25" customHeight="1" x14ac:dyDescent="0.25">
      <c r="A4" s="2"/>
      <c r="B4" s="87" t="s">
        <v>30</v>
      </c>
      <c r="C4" s="86" t="s">
        <v>31</v>
      </c>
      <c r="D4" s="86" t="s">
        <v>32</v>
      </c>
      <c r="E4" s="89" t="s">
        <v>33</v>
      </c>
      <c r="F4" s="89" t="s">
        <v>85</v>
      </c>
      <c r="G4" s="86" t="s">
        <v>34</v>
      </c>
      <c r="J4" s="11"/>
    </row>
    <row r="5" spans="1:90" ht="21.75" customHeight="1" x14ac:dyDescent="0.25">
      <c r="A5" s="2"/>
      <c r="B5" s="118"/>
      <c r="C5" s="118"/>
      <c r="D5" s="119"/>
      <c r="E5" s="102">
        <f>C5*F5</f>
        <v>0</v>
      </c>
      <c r="F5" s="121"/>
      <c r="G5" s="118"/>
      <c r="J5" s="11"/>
    </row>
    <row r="6" spans="1:90" ht="21.75" customHeight="1" x14ac:dyDescent="0.25">
      <c r="A6" s="2"/>
      <c r="B6" s="118"/>
      <c r="C6" s="118"/>
      <c r="D6" s="119"/>
      <c r="E6" s="102">
        <f t="shared" ref="E6:E8" si="0">C6*F6</f>
        <v>0</v>
      </c>
      <c r="F6" s="121"/>
      <c r="G6" s="118"/>
      <c r="J6" s="3"/>
      <c r="K6" s="8"/>
    </row>
    <row r="7" spans="1:90" ht="21.75" customHeight="1" x14ac:dyDescent="0.25">
      <c r="A7" s="2"/>
      <c r="B7" s="118"/>
      <c r="C7" s="118"/>
      <c r="D7" s="119"/>
      <c r="E7" s="102">
        <f t="shared" si="0"/>
        <v>0</v>
      </c>
      <c r="F7" s="121"/>
      <c r="G7" s="118"/>
      <c r="J7" s="3"/>
      <c r="K7" s="8"/>
    </row>
    <row r="8" spans="1:90" ht="21.75" customHeight="1" x14ac:dyDescent="0.25">
      <c r="A8" s="3"/>
      <c r="B8" s="118"/>
      <c r="C8" s="118"/>
      <c r="D8" s="119"/>
      <c r="E8" s="102">
        <f t="shared" si="0"/>
        <v>0</v>
      </c>
      <c r="F8" s="121"/>
      <c r="G8" s="118"/>
      <c r="J8" s="3"/>
      <c r="K8" s="8"/>
    </row>
    <row r="9" spans="1:90" ht="21.75" hidden="1" customHeight="1" x14ac:dyDescent="0.25">
      <c r="A9" s="3"/>
      <c r="B9" s="25" t="s">
        <v>35</v>
      </c>
      <c r="C9" s="20"/>
      <c r="D9" s="21"/>
      <c r="E9" s="23"/>
      <c r="F9" s="23">
        <f t="shared" ref="F9:F11" si="1">C9*E9</f>
        <v>0</v>
      </c>
      <c r="G9" s="24"/>
      <c r="H9" s="24"/>
      <c r="I9" s="3"/>
      <c r="J9" s="8"/>
    </row>
    <row r="10" spans="1:90" s="25" customFormat="1" ht="21.75" hidden="1" customHeight="1" x14ac:dyDescent="0.25">
      <c r="A10" s="26"/>
      <c r="B10" s="27" t="s">
        <v>36</v>
      </c>
      <c r="D10" s="21"/>
      <c r="E10" s="23"/>
      <c r="F10" s="23">
        <f t="shared" si="1"/>
        <v>0</v>
      </c>
      <c r="G10" s="24"/>
      <c r="H10" s="24"/>
      <c r="I10" s="28"/>
      <c r="J10" s="8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</row>
    <row r="11" spans="1:90" ht="21.75" hidden="1" customHeight="1" x14ac:dyDescent="0.25">
      <c r="B11" s="25" t="s">
        <v>37</v>
      </c>
      <c r="C11" s="25"/>
      <c r="D11" s="21"/>
      <c r="E11" s="23"/>
      <c r="F11" s="23">
        <f t="shared" si="1"/>
        <v>0</v>
      </c>
      <c r="G11" s="24"/>
      <c r="H11" s="24"/>
      <c r="I11" s="3"/>
      <c r="J11" s="8"/>
    </row>
    <row r="12" spans="1:90" x14ac:dyDescent="0.25">
      <c r="A12" s="2"/>
      <c r="B12" s="86" t="s">
        <v>38</v>
      </c>
      <c r="C12" s="95">
        <f>SUM(C5:C11)</f>
        <v>0</v>
      </c>
      <c r="D12" s="10" t="s">
        <v>39</v>
      </c>
      <c r="E12" s="115">
        <f>E5+E6+E7+E8</f>
        <v>0</v>
      </c>
      <c r="G12" s="18"/>
      <c r="H12" s="18"/>
      <c r="I12" s="3"/>
      <c r="J12" s="8"/>
    </row>
    <row r="13" spans="1:90" x14ac:dyDescent="0.25">
      <c r="A13" s="2"/>
      <c r="B13" s="18"/>
      <c r="C13" s="18"/>
      <c r="D13" s="18"/>
      <c r="G13" s="18"/>
      <c r="H13" s="18"/>
      <c r="I13" s="11"/>
    </row>
    <row r="14" spans="1:90" ht="35.25" customHeight="1" x14ac:dyDescent="0.25">
      <c r="A14" s="2"/>
      <c r="B14" s="87" t="s">
        <v>40</v>
      </c>
      <c r="C14" s="86" t="s">
        <v>31</v>
      </c>
      <c r="D14" s="86" t="s">
        <v>32</v>
      </c>
      <c r="E14" s="88" t="s">
        <v>41</v>
      </c>
      <c r="F14" s="89" t="s">
        <v>42</v>
      </c>
      <c r="G14" s="86" t="s">
        <v>43</v>
      </c>
      <c r="H14" s="86" t="s">
        <v>34</v>
      </c>
      <c r="I14" s="11"/>
    </row>
    <row r="15" spans="1:90" ht="21.75" customHeight="1" x14ac:dyDescent="0.25">
      <c r="A15" s="2"/>
      <c r="B15" s="118"/>
      <c r="C15" s="118"/>
      <c r="D15" s="119"/>
      <c r="E15" s="120"/>
      <c r="F15" s="102">
        <f>C15*E15</f>
        <v>0</v>
      </c>
      <c r="G15" s="118"/>
      <c r="H15" s="118"/>
      <c r="I15" s="11"/>
    </row>
    <row r="16" spans="1:90" ht="21.75" customHeight="1" x14ac:dyDescent="0.25">
      <c r="A16" s="2"/>
      <c r="B16" s="118"/>
      <c r="C16" s="118"/>
      <c r="D16" s="119"/>
      <c r="E16" s="120"/>
      <c r="F16" s="102">
        <f t="shared" ref="F16:F18" si="2">C16*E16</f>
        <v>0</v>
      </c>
      <c r="G16" s="118"/>
      <c r="H16" s="118"/>
      <c r="I16" s="3"/>
      <c r="J16" s="8"/>
    </row>
    <row r="17" spans="1:90" ht="21.75" customHeight="1" x14ac:dyDescent="0.25">
      <c r="A17" s="2"/>
      <c r="B17" s="118"/>
      <c r="C17" s="118"/>
      <c r="D17" s="119"/>
      <c r="E17" s="120"/>
      <c r="F17" s="102">
        <f t="shared" si="2"/>
        <v>0</v>
      </c>
      <c r="G17" s="118"/>
      <c r="H17" s="118"/>
      <c r="I17" s="3"/>
      <c r="J17" s="8"/>
    </row>
    <row r="18" spans="1:90" ht="21.75" customHeight="1" x14ac:dyDescent="0.25">
      <c r="A18" s="3"/>
      <c r="B18" s="118"/>
      <c r="C18" s="118"/>
      <c r="D18" s="119"/>
      <c r="E18" s="120"/>
      <c r="F18" s="102">
        <f t="shared" si="2"/>
        <v>0</v>
      </c>
      <c r="G18" s="118"/>
      <c r="H18" s="118"/>
      <c r="I18" s="3"/>
      <c r="J18" s="8"/>
    </row>
    <row r="19" spans="1:90" ht="21.75" hidden="1" customHeight="1" x14ac:dyDescent="0.25">
      <c r="A19" s="3"/>
      <c r="B19" s="25" t="s">
        <v>35</v>
      </c>
      <c r="C19" s="20"/>
      <c r="D19" s="21"/>
      <c r="E19" s="22"/>
      <c r="F19" s="102">
        <f t="shared" ref="F19:F21" si="3">C19*E19</f>
        <v>0</v>
      </c>
      <c r="G19" s="24"/>
      <c r="H19" s="24"/>
      <c r="I19" s="3"/>
      <c r="J19" s="8"/>
    </row>
    <row r="20" spans="1:90" s="25" customFormat="1" ht="21.75" hidden="1" customHeight="1" x14ac:dyDescent="0.25">
      <c r="A20" s="26"/>
      <c r="B20" s="27" t="s">
        <v>36</v>
      </c>
      <c r="D20" s="21"/>
      <c r="E20" s="22"/>
      <c r="F20" s="102">
        <f t="shared" si="3"/>
        <v>0</v>
      </c>
      <c r="G20" s="24"/>
      <c r="H20" s="24"/>
      <c r="I20" s="28"/>
      <c r="J20" s="8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 ht="21.75" hidden="1" customHeight="1" x14ac:dyDescent="0.25">
      <c r="B21" s="25" t="s">
        <v>37</v>
      </c>
      <c r="C21" s="25"/>
      <c r="D21" s="21"/>
      <c r="E21" s="22"/>
      <c r="F21" s="102">
        <f t="shared" si="3"/>
        <v>0</v>
      </c>
      <c r="G21" s="24"/>
      <c r="H21" s="24"/>
      <c r="I21" s="3"/>
      <c r="J21" s="8"/>
    </row>
    <row r="22" spans="1:90" x14ac:dyDescent="0.25">
      <c r="A22" s="2"/>
      <c r="B22" s="86" t="s">
        <v>38</v>
      </c>
      <c r="C22" s="95">
        <f>SUM(C15:C21)</f>
        <v>0</v>
      </c>
      <c r="D22" s="18"/>
      <c r="E22" s="10" t="s">
        <v>44</v>
      </c>
      <c r="F22" s="115">
        <f>SUM(F15:F21)</f>
        <v>0</v>
      </c>
      <c r="G22" s="18"/>
      <c r="H22" s="18"/>
      <c r="I22" s="3"/>
      <c r="J22" s="8"/>
    </row>
    <row r="23" spans="1:90" x14ac:dyDescent="0.25">
      <c r="A23" s="2"/>
      <c r="B23" s="18"/>
      <c r="C23" s="18"/>
      <c r="D23" s="18"/>
      <c r="G23" s="18"/>
      <c r="H23" s="18"/>
      <c r="I23" s="11"/>
    </row>
    <row r="24" spans="1:90" x14ac:dyDescent="0.25">
      <c r="A24" s="2"/>
      <c r="B24" s="90" t="s">
        <v>45</v>
      </c>
      <c r="C24" s="91"/>
      <c r="D24" s="91"/>
      <c r="E24" s="91"/>
      <c r="F24" s="91"/>
      <c r="G24" s="91"/>
      <c r="H24" s="92"/>
      <c r="I24" s="26"/>
    </row>
    <row r="25" spans="1:90" ht="30" x14ac:dyDescent="0.25">
      <c r="A25" s="2"/>
      <c r="B25" s="86" t="s">
        <v>46</v>
      </c>
      <c r="C25" s="88" t="s">
        <v>47</v>
      </c>
      <c r="D25" s="88" t="s">
        <v>48</v>
      </c>
      <c r="E25" s="86" t="s">
        <v>49</v>
      </c>
      <c r="F25" s="86" t="s">
        <v>50</v>
      </c>
      <c r="G25" s="86" t="s">
        <v>51</v>
      </c>
      <c r="H25" s="94" t="s">
        <v>52</v>
      </c>
      <c r="I25" s="103"/>
    </row>
    <row r="26" spans="1:90" ht="21.75" customHeight="1" x14ac:dyDescent="0.25">
      <c r="A26" s="2"/>
      <c r="B26" s="15" t="s">
        <v>53</v>
      </c>
      <c r="C26" s="71">
        <v>47500</v>
      </c>
      <c r="D26" s="100"/>
      <c r="E26" s="112"/>
      <c r="F26" s="101" t="e">
        <f>((C26*D26)/G26*H26)</f>
        <v>#DIV/0!</v>
      </c>
      <c r="G26" s="98"/>
      <c r="H26" s="97"/>
      <c r="I26" s="103"/>
    </row>
    <row r="27" spans="1:90" ht="21.75" customHeight="1" x14ac:dyDescent="0.25">
      <c r="A27" s="2"/>
      <c r="B27" s="15" t="s">
        <v>54</v>
      </c>
      <c r="C27" s="71">
        <v>47500</v>
      </c>
      <c r="D27" s="100"/>
      <c r="E27" s="112"/>
      <c r="F27" s="101" t="e">
        <f>((C27*D27)/G27*H27)</f>
        <v>#DIV/0!</v>
      </c>
      <c r="G27" s="98"/>
      <c r="H27" s="97"/>
      <c r="I27" s="103"/>
    </row>
    <row r="28" spans="1:90" ht="21.75" customHeight="1" x14ac:dyDescent="0.25">
      <c r="A28" s="2"/>
      <c r="B28" s="15" t="s">
        <v>55</v>
      </c>
      <c r="C28" s="71">
        <v>47500</v>
      </c>
      <c r="D28" s="100"/>
      <c r="E28" s="112"/>
      <c r="F28" s="101" t="e">
        <f>((C28*D28)/G28*H28)</f>
        <v>#DIV/0!</v>
      </c>
      <c r="G28" s="98"/>
      <c r="H28" s="97"/>
      <c r="I28" s="103"/>
    </row>
    <row r="29" spans="1:90" ht="21.75" customHeight="1" x14ac:dyDescent="0.25">
      <c r="A29" s="2"/>
      <c r="B29" s="15" t="s">
        <v>56</v>
      </c>
      <c r="C29" s="71">
        <v>25000</v>
      </c>
      <c r="D29" s="100"/>
      <c r="E29" s="112"/>
      <c r="F29" s="101" t="e">
        <f t="shared" ref="F29:F30" si="4">((C29*D29)/G29*H29)</f>
        <v>#DIV/0!</v>
      </c>
      <c r="G29" s="98"/>
      <c r="H29" s="97"/>
      <c r="I29" s="103"/>
    </row>
    <row r="30" spans="1:90" ht="21.75" customHeight="1" x14ac:dyDescent="0.25">
      <c r="A30" s="2"/>
      <c r="B30" s="37" t="s">
        <v>57</v>
      </c>
      <c r="C30" s="71">
        <v>14000</v>
      </c>
      <c r="D30" s="100"/>
      <c r="E30" s="112"/>
      <c r="F30" s="101" t="e">
        <f t="shared" si="4"/>
        <v>#DIV/0!</v>
      </c>
      <c r="G30" s="99"/>
      <c r="H30" s="97"/>
      <c r="I30" s="103"/>
    </row>
    <row r="31" spans="1:90" x14ac:dyDescent="0.25">
      <c r="A31" s="2"/>
      <c r="B31" s="114" t="s">
        <v>58</v>
      </c>
      <c r="C31" s="16"/>
      <c r="D31" s="15"/>
      <c r="E31" s="48" t="s">
        <v>59</v>
      </c>
      <c r="F31" s="96" t="e">
        <f>SUM(F26:F30)</f>
        <v>#DIV/0!</v>
      </c>
      <c r="G31" s="18"/>
      <c r="H31" s="3"/>
      <c r="I31" s="103"/>
    </row>
    <row r="32" spans="1:90" x14ac:dyDescent="0.25">
      <c r="A32" s="2"/>
      <c r="B32" s="18"/>
      <c r="C32" s="18"/>
      <c r="D32" s="18"/>
      <c r="E32" s="18"/>
      <c r="F32" s="18"/>
      <c r="G32" s="18"/>
      <c r="H32" s="18"/>
      <c r="I32" s="64"/>
    </row>
    <row r="33" spans="1:14" x14ac:dyDescent="0.25">
      <c r="A33" s="2"/>
      <c r="B33" s="18"/>
      <c r="C33" s="18"/>
      <c r="D33" s="18"/>
      <c r="E33" s="18"/>
      <c r="F33" s="51"/>
      <c r="G33" s="18"/>
      <c r="H33" s="18"/>
      <c r="I33" s="64"/>
    </row>
    <row r="34" spans="1:14" hidden="1" x14ac:dyDescent="0.25">
      <c r="A34" s="2"/>
      <c r="B34" s="29" t="s">
        <v>60</v>
      </c>
      <c r="C34" s="30"/>
      <c r="D34" s="30"/>
      <c r="E34" s="30"/>
      <c r="F34" s="30"/>
      <c r="G34" s="30"/>
      <c r="H34" s="30"/>
      <c r="I34" s="104"/>
    </row>
    <row r="35" spans="1:14" ht="35.25" hidden="1" customHeight="1" x14ac:dyDescent="0.25">
      <c r="A35" s="2"/>
      <c r="B35" s="19" t="s">
        <v>46</v>
      </c>
      <c r="C35" s="31" t="s">
        <v>61</v>
      </c>
      <c r="D35" s="52" t="s">
        <v>62</v>
      </c>
      <c r="E35" s="32" t="s">
        <v>63</v>
      </c>
      <c r="F35" s="19" t="s">
        <v>49</v>
      </c>
      <c r="G35" s="19" t="s">
        <v>50</v>
      </c>
      <c r="H35" s="19" t="s">
        <v>43</v>
      </c>
      <c r="I35" s="105" t="s">
        <v>34</v>
      </c>
    </row>
    <row r="36" spans="1:14" ht="21.75" hidden="1" customHeight="1" x14ac:dyDescent="0.25">
      <c r="A36" s="2"/>
      <c r="B36" s="15" t="s">
        <v>64</v>
      </c>
      <c r="C36" s="16">
        <v>0.42</v>
      </c>
      <c r="D36" s="36">
        <f>(16640/100)*42</f>
        <v>6988.8</v>
      </c>
      <c r="E36" s="123"/>
      <c r="F36" s="33"/>
      <c r="G36" s="34">
        <f>D36*$E$36</f>
        <v>0</v>
      </c>
      <c r="H36" s="35"/>
      <c r="I36" s="106"/>
    </row>
    <row r="37" spans="1:14" ht="21.75" hidden="1" customHeight="1" x14ac:dyDescent="0.25">
      <c r="A37" s="2"/>
      <c r="B37" s="15" t="s">
        <v>65</v>
      </c>
      <c r="C37" s="16">
        <v>0.09</v>
      </c>
      <c r="D37" s="36">
        <f>(16640/100)*9</f>
        <v>1497.6000000000001</v>
      </c>
      <c r="E37" s="124"/>
      <c r="F37" s="33"/>
      <c r="G37" s="34">
        <f>D37*$E$36</f>
        <v>0</v>
      </c>
      <c r="H37" s="35"/>
      <c r="I37" s="106"/>
    </row>
    <row r="38" spans="1:14" ht="21.75" hidden="1" customHeight="1" x14ac:dyDescent="0.25">
      <c r="A38" s="2"/>
      <c r="B38" s="15" t="s">
        <v>66</v>
      </c>
      <c r="C38" s="16">
        <v>0.2</v>
      </c>
      <c r="D38" s="36">
        <f>(16640/100)*20</f>
        <v>3328</v>
      </c>
      <c r="E38" s="124"/>
      <c r="F38" s="33"/>
      <c r="G38" s="34">
        <f>D38*$E$36</f>
        <v>0</v>
      </c>
      <c r="H38" s="35"/>
      <c r="I38" s="106"/>
    </row>
    <row r="39" spans="1:14" ht="21.75" hidden="1" customHeight="1" x14ac:dyDescent="0.25">
      <c r="A39" s="2"/>
      <c r="B39" s="37" t="s">
        <v>67</v>
      </c>
      <c r="C39" s="16">
        <v>0.08</v>
      </c>
      <c r="D39" s="36">
        <f>(16640/100)*8</f>
        <v>1331.2</v>
      </c>
      <c r="E39" s="124"/>
      <c r="F39" s="33"/>
      <c r="G39" s="34">
        <f>D39*$E$36</f>
        <v>0</v>
      </c>
      <c r="H39" s="38"/>
      <c r="I39" s="107"/>
    </row>
    <row r="40" spans="1:14" ht="21.75" hidden="1" customHeight="1" x14ac:dyDescent="0.25">
      <c r="A40" s="2"/>
      <c r="B40" s="39" t="s">
        <v>68</v>
      </c>
      <c r="C40" s="40">
        <v>0.21</v>
      </c>
      <c r="D40" s="41">
        <f>(16640/100)*21</f>
        <v>3494.4</v>
      </c>
      <c r="E40" s="42"/>
      <c r="F40" s="43"/>
      <c r="G40" s="44"/>
      <c r="H40" s="45"/>
      <c r="I40" s="108"/>
    </row>
    <row r="41" spans="1:14" hidden="1" x14ac:dyDescent="0.25">
      <c r="A41" s="2"/>
      <c r="B41" s="19" t="s">
        <v>69</v>
      </c>
      <c r="C41" s="46">
        <v>1</v>
      </c>
      <c r="D41" s="47">
        <f>SUM(D36:D40)</f>
        <v>16640</v>
      </c>
      <c r="F41" s="48" t="s">
        <v>70</v>
      </c>
      <c r="G41" s="49">
        <f>SUM(G36:G39)</f>
        <v>0</v>
      </c>
      <c r="H41" s="18"/>
      <c r="I41" s="64"/>
    </row>
    <row r="42" spans="1:14" hidden="1" x14ac:dyDescent="0.25">
      <c r="A42" s="2"/>
      <c r="B42" s="18"/>
      <c r="C42" s="18"/>
      <c r="D42" s="18"/>
      <c r="E42" s="18"/>
      <c r="F42" s="18"/>
      <c r="G42" s="18"/>
      <c r="H42" s="18"/>
      <c r="I42" s="64"/>
    </row>
    <row r="43" spans="1:14" hidden="1" x14ac:dyDescent="0.25">
      <c r="A43" s="2"/>
      <c r="B43" s="50" t="s">
        <v>71</v>
      </c>
      <c r="C43" s="18"/>
      <c r="D43" s="18"/>
      <c r="E43" s="18"/>
      <c r="F43" s="51"/>
      <c r="G43" s="18"/>
      <c r="H43" s="18"/>
      <c r="I43" s="64"/>
    </row>
    <row r="44" spans="1:14" hidden="1" x14ac:dyDescent="0.25">
      <c r="A44" s="2"/>
      <c r="B44" s="18"/>
      <c r="C44" s="18"/>
      <c r="D44" s="18"/>
      <c r="E44" s="18"/>
      <c r="F44" s="18"/>
      <c r="G44" s="18"/>
      <c r="H44" s="18"/>
      <c r="I44" s="64"/>
    </row>
    <row r="45" spans="1:14" ht="35.25" customHeight="1" x14ac:dyDescent="0.25">
      <c r="A45" s="2"/>
      <c r="B45" s="86" t="s">
        <v>72</v>
      </c>
      <c r="C45" s="88" t="s">
        <v>73</v>
      </c>
      <c r="D45" s="88" t="s">
        <v>74</v>
      </c>
      <c r="E45" s="93" t="s">
        <v>75</v>
      </c>
      <c r="F45" s="86" t="s">
        <v>49</v>
      </c>
      <c r="G45" s="86" t="s">
        <v>50</v>
      </c>
      <c r="H45" s="72"/>
      <c r="I45" s="109"/>
      <c r="J45" s="73"/>
      <c r="K45" s="74"/>
      <c r="L45" s="74"/>
      <c r="M45" s="74"/>
      <c r="N45" s="74"/>
    </row>
    <row r="46" spans="1:14" ht="21.75" customHeight="1" x14ac:dyDescent="0.25">
      <c r="A46" s="2"/>
      <c r="B46" s="15" t="s">
        <v>76</v>
      </c>
      <c r="C46" s="71">
        <v>50000</v>
      </c>
      <c r="D46" s="100"/>
      <c r="E46" s="111"/>
      <c r="F46" s="112"/>
      <c r="G46" s="113" t="e">
        <f>((C46/D46)*E46)</f>
        <v>#DIV/0!</v>
      </c>
      <c r="H46" s="75"/>
      <c r="I46" s="110"/>
      <c r="J46" s="76"/>
      <c r="K46" s="77"/>
      <c r="L46" s="78"/>
      <c r="M46" s="78"/>
    </row>
    <row r="47" spans="1:14" ht="21.75" customHeight="1" x14ac:dyDescent="0.25">
      <c r="A47" s="2"/>
      <c r="B47" s="15" t="s">
        <v>77</v>
      </c>
      <c r="C47" s="71">
        <v>1800</v>
      </c>
      <c r="D47" s="100"/>
      <c r="E47" s="111"/>
      <c r="F47" s="112"/>
      <c r="G47" s="113" t="e">
        <f t="shared" ref="G47:G51" si="5">((C47/D47)*E47)</f>
        <v>#DIV/0!</v>
      </c>
      <c r="I47" s="64"/>
    </row>
    <row r="48" spans="1:14" ht="21.75" customHeight="1" x14ac:dyDescent="0.25">
      <c r="A48" s="2"/>
      <c r="B48" s="15" t="s">
        <v>78</v>
      </c>
      <c r="C48" s="71">
        <v>4000</v>
      </c>
      <c r="D48" s="100"/>
      <c r="E48" s="111"/>
      <c r="F48" s="112"/>
      <c r="G48" s="113" t="e">
        <f t="shared" si="5"/>
        <v>#DIV/0!</v>
      </c>
      <c r="I48" s="64"/>
    </row>
    <row r="49" spans="1:9" ht="21.75" customHeight="1" x14ac:dyDescent="0.25">
      <c r="A49" s="2"/>
      <c r="B49" s="15" t="s">
        <v>79</v>
      </c>
      <c r="C49" s="71">
        <v>12000</v>
      </c>
      <c r="D49" s="100"/>
      <c r="E49" s="111"/>
      <c r="F49" s="112"/>
      <c r="G49" s="113" t="e">
        <f t="shared" si="5"/>
        <v>#DIV/0!</v>
      </c>
      <c r="I49" s="64"/>
    </row>
    <row r="50" spans="1:9" ht="21.75" customHeight="1" x14ac:dyDescent="0.25">
      <c r="A50" s="2"/>
      <c r="B50" s="15" t="s">
        <v>80</v>
      </c>
      <c r="C50" s="71">
        <v>180</v>
      </c>
      <c r="D50" s="100"/>
      <c r="E50" s="111"/>
      <c r="F50" s="112"/>
      <c r="G50" s="113" t="e">
        <f t="shared" si="5"/>
        <v>#DIV/0!</v>
      </c>
      <c r="I50" s="64"/>
    </row>
    <row r="51" spans="1:9" ht="21.75" customHeight="1" x14ac:dyDescent="0.25">
      <c r="A51" s="2"/>
      <c r="B51" s="15" t="s">
        <v>81</v>
      </c>
      <c r="C51" s="71">
        <v>8000</v>
      </c>
      <c r="D51" s="100"/>
      <c r="E51" s="111"/>
      <c r="F51" s="112"/>
      <c r="G51" s="113" t="e">
        <f t="shared" si="5"/>
        <v>#DIV/0!</v>
      </c>
      <c r="I51" s="64"/>
    </row>
    <row r="52" spans="1:9" ht="21.75" customHeight="1" x14ac:dyDescent="0.25">
      <c r="A52" s="2"/>
      <c r="C52" s="18"/>
      <c r="D52" s="53"/>
      <c r="E52" s="54"/>
      <c r="F52" s="48" t="s">
        <v>59</v>
      </c>
      <c r="G52" s="96" t="e">
        <f>SUM(G46:G51)</f>
        <v>#DIV/0!</v>
      </c>
      <c r="I52" s="64"/>
    </row>
    <row r="53" spans="1:9" hidden="1" x14ac:dyDescent="0.25">
      <c r="A53" s="2"/>
      <c r="B53" s="18" t="s">
        <v>82</v>
      </c>
      <c r="C53" s="18"/>
      <c r="D53" s="18"/>
      <c r="E53" s="18"/>
      <c r="F53" s="18"/>
      <c r="G53" s="18"/>
      <c r="I53" s="26"/>
    </row>
    <row r="54" spans="1:9" hidden="1" x14ac:dyDescent="0.25">
      <c r="A54" s="2"/>
      <c r="B54" s="18" t="s">
        <v>83</v>
      </c>
      <c r="C54" s="18"/>
      <c r="D54" s="53"/>
      <c r="E54" s="55"/>
      <c r="F54" s="56"/>
      <c r="G54" s="18"/>
      <c r="I54" s="26"/>
    </row>
    <row r="55" spans="1:9" hidden="1" x14ac:dyDescent="0.25">
      <c r="A55" s="3"/>
      <c r="B55" s="18" t="s">
        <v>84</v>
      </c>
      <c r="C55" s="18"/>
      <c r="D55" s="53"/>
      <c r="E55" s="55"/>
      <c r="F55" s="56"/>
      <c r="G55" s="18"/>
      <c r="I55" s="26"/>
    </row>
    <row r="56" spans="1:9" ht="15.75" thickBot="1" x14ac:dyDescent="0.3">
      <c r="A56" s="14"/>
      <c r="B56" s="14"/>
      <c r="C56" s="14"/>
      <c r="D56" s="14"/>
      <c r="E56" s="14"/>
      <c r="F56" s="14"/>
      <c r="G56" s="14"/>
      <c r="I56" s="26"/>
    </row>
    <row r="77" spans="5:5" x14ac:dyDescent="0.25">
      <c r="E77" s="12"/>
    </row>
  </sheetData>
  <mergeCells count="2">
    <mergeCell ref="B1:H1"/>
    <mergeCell ref="E36:E39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54A6A-64E7-4E7C-85ED-BBAFEE7EC1B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37B92FA498546BFBD3DBB25A02AD4" ma:contentTypeVersion="3" ma:contentTypeDescription="Een nieuw document maken." ma:contentTypeScope="" ma:versionID="4ee1e1962e1197f6d51ece241bfe2059">
  <xsd:schema xmlns:xsd="http://www.w3.org/2001/XMLSchema" xmlns:xs="http://www.w3.org/2001/XMLSchema" xmlns:p="http://schemas.microsoft.com/office/2006/metadata/properties" xmlns:ns2="18ade59b-a785-414b-a456-2f6555d2f87e" targetNamespace="http://schemas.microsoft.com/office/2006/metadata/properties" ma:root="true" ma:fieldsID="b5a0a7cf0ebb12998ea6eda7d7283f91" ns2:_="">
    <xsd:import namespace="18ade59b-a785-414b-a456-2f6555d2f8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de59b-a785-414b-a456-2f6555d2f8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3A5A8E-E735-4CD7-89F7-27B70D008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ade59b-a785-414b-a456-2f6555d2f8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0F86A7-D447-4646-A1FE-4FB59F00639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8F2C78-6FCC-47C5-884C-0BDC3D5980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Algemene gegevens</vt:lpstr>
      <vt:lpstr>TOTAALBLAD</vt:lpstr>
      <vt:lpstr>Invulblad prijzen</vt:lpstr>
      <vt:lpstr>Blad1</vt:lpstr>
      <vt:lpstr>'Algemene gegevens'!Afdrukbereik</vt:lpstr>
    </vt:vector>
  </TitlesOfParts>
  <Manager/>
  <Company>Alpha Adviesbureau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 de Jong</dc:creator>
  <cp:keywords/>
  <dc:description/>
  <cp:lastModifiedBy>Kirsten de Jong</cp:lastModifiedBy>
  <cp:revision/>
  <dcterms:created xsi:type="dcterms:W3CDTF">2017-01-16T09:18:51Z</dcterms:created>
  <dcterms:modified xsi:type="dcterms:W3CDTF">2026-10-05T14:51:19Z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0x01010027237B92FA498546BFBD3DBB25A02AD4</vt:lpwstr>
  </property>
</Properties>
</file>