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Q:\Europese Aanbestedingen\Aanbestedingen 2026\Gemeente Gorinchem\03) Brand\03) Concept aanbestedingsstukken\"/>
    </mc:Choice>
  </mc:AlternateContent>
  <xr:revisionPtr revIDLastSave="0" documentId="13_ncr:1_{8CBB6967-9257-470F-B1AB-43E330397A8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lad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" l="1"/>
  <c r="F13" i="1"/>
  <c r="F12" i="1"/>
  <c r="J42" i="1"/>
  <c r="I42" i="1"/>
  <c r="H42" i="1"/>
  <c r="G42" i="1"/>
  <c r="F42" i="1"/>
  <c r="E42" i="1"/>
  <c r="D42" i="1"/>
  <c r="J36" i="1"/>
  <c r="I36" i="1"/>
  <c r="H36" i="1"/>
  <c r="G36" i="1"/>
  <c r="F36" i="1"/>
  <c r="E36" i="1"/>
  <c r="D36" i="1"/>
  <c r="I30" i="1"/>
  <c r="H30" i="1"/>
  <c r="E30" i="1"/>
  <c r="D30" i="1"/>
  <c r="I22" i="1"/>
  <c r="H22" i="1"/>
  <c r="E22" i="1"/>
  <c r="D22" i="1"/>
  <c r="F21" i="1"/>
  <c r="G21" i="1" l="1"/>
  <c r="F22" i="1"/>
  <c r="F29" i="1"/>
  <c r="G29" i="1" l="1"/>
  <c r="J29" i="1" s="1"/>
  <c r="F30" i="1"/>
  <c r="G22" i="1"/>
  <c r="J21" i="1"/>
  <c r="J22" i="1" s="1"/>
  <c r="G27" i="1"/>
  <c r="J27" i="1" l="1"/>
  <c r="G28" i="1"/>
  <c r="J28" i="1" l="1"/>
  <c r="J30" i="1" s="1"/>
  <c r="G30" i="1"/>
</calcChain>
</file>

<file path=xl/sharedStrings.xml><?xml version="1.0" encoding="utf-8"?>
<sst xmlns="http://schemas.openxmlformats.org/spreadsheetml/2006/main" count="77" uniqueCount="30">
  <si>
    <t>Datum</t>
  </si>
  <si>
    <t>Omschrijving</t>
  </si>
  <si>
    <t>Schade</t>
  </si>
  <si>
    <t>Eigen risico</t>
  </si>
  <si>
    <t xml:space="preserve">Kosten </t>
  </si>
  <si>
    <t>Betaald</t>
  </si>
  <si>
    <t>Verhaald</t>
  </si>
  <si>
    <t xml:space="preserve">Reserve </t>
  </si>
  <si>
    <t>Totaal</t>
  </si>
  <si>
    <t>Brandschade Hoefslag 11</t>
  </si>
  <si>
    <t>Inbraakschade IKC Merweplein</t>
  </si>
  <si>
    <t>Diefstal bliksemafleiders, Oude Hoven 8</t>
  </si>
  <si>
    <t>Waterlekkage over laptopkar</t>
  </si>
  <si>
    <t>Brand Lange Slagenstraat 1</t>
  </si>
  <si>
    <t xml:space="preserve"> </t>
  </si>
  <si>
    <t>Bijlage C.4</t>
  </si>
  <si>
    <t>Gemeente Gorinchem</t>
  </si>
  <si>
    <t>Brandverzekering</t>
  </si>
  <si>
    <t>2025</t>
  </si>
  <si>
    <t>2026</t>
  </si>
  <si>
    <t>Status</t>
  </si>
  <si>
    <t>Afgehandeld</t>
  </si>
  <si>
    <t>Lopend</t>
  </si>
  <si>
    <t>Toelichting schade 2025</t>
  </si>
  <si>
    <t>Toelichting schade 2024</t>
  </si>
  <si>
    <t>De brandverzekering per 26 oktober 2023 in ons intermediair overgenomen</t>
  </si>
  <si>
    <t>Kosten</t>
  </si>
  <si>
    <t>Schadelast</t>
  </si>
  <si>
    <t>Onderstaande informatie op 05 november 2023 van de vorige makelaar ontvangen</t>
  </si>
  <si>
    <t>Periode 26-10-2023 tot 20-09-2026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</si>
</sst>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1" xfId="0" applyBorder="1"/>
    <xf numFmtId="44" fontId="0" fillId="0" borderId="1" xfId="1" applyFont="1" applyBorder="1"/>
    <xf numFmtId="0" fontId="0" fillId="0" borderId="2" xfId="0" applyBorder="1"/>
    <xf numFmtId="44" fontId="0" fillId="0" borderId="2" xfId="1" applyFont="1" applyBorder="1"/>
    <xf numFmtId="44" fontId="0" fillId="0" borderId="3" xfId="1" applyFont="1" applyBorder="1"/>
    <xf numFmtId="0" fontId="3" fillId="0" borderId="5" xfId="0" applyFont="1" applyBorder="1"/>
    <xf numFmtId="0" fontId="2" fillId="0" borderId="0" xfId="0" applyFont="1"/>
    <xf numFmtId="0" fontId="0" fillId="0" borderId="7" xfId="0" applyBorder="1"/>
    <xf numFmtId="44" fontId="0" fillId="0" borderId="7" xfId="1" applyFont="1" applyBorder="1"/>
    <xf numFmtId="14" fontId="4" fillId="0" borderId="0" xfId="0" applyNumberFormat="1" applyFont="1"/>
    <xf numFmtId="0" fontId="4" fillId="0" borderId="0" xfId="0" applyFont="1"/>
    <xf numFmtId="44" fontId="4" fillId="0" borderId="0" xfId="1" applyFont="1" applyBorder="1"/>
    <xf numFmtId="0" fontId="3" fillId="0" borderId="10" xfId="0" applyFont="1" applyBorder="1"/>
    <xf numFmtId="0" fontId="3" fillId="0" borderId="11" xfId="0" applyFont="1" applyBorder="1"/>
    <xf numFmtId="4" fontId="3" fillId="0" borderId="11" xfId="0" applyNumberFormat="1" applyFont="1" applyBorder="1"/>
    <xf numFmtId="0" fontId="3" fillId="0" borderId="12" xfId="0" applyFont="1" applyBorder="1"/>
    <xf numFmtId="44" fontId="4" fillId="0" borderId="5" xfId="1" applyFont="1" applyBorder="1"/>
    <xf numFmtId="44" fontId="4" fillId="0" borderId="6" xfId="1" applyFont="1" applyBorder="1"/>
    <xf numFmtId="0" fontId="3" fillId="0" borderId="4" xfId="0" applyFont="1" applyBorder="1"/>
    <xf numFmtId="0" fontId="2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14" fontId="0" fillId="0" borderId="13" xfId="0" applyNumberFormat="1" applyBorder="1" applyAlignment="1">
      <alignment horizontal="center"/>
    </xf>
    <xf numFmtId="0" fontId="0" fillId="0" borderId="9" xfId="0" applyBorder="1"/>
    <xf numFmtId="44" fontId="0" fillId="0" borderId="9" xfId="1" applyFont="1" applyBorder="1"/>
    <xf numFmtId="0" fontId="0" fillId="0" borderId="3" xfId="0" applyBorder="1"/>
    <xf numFmtId="14" fontId="0" fillId="0" borderId="0" xfId="0" applyNumberFormat="1" applyAlignment="1">
      <alignment horizontal="center"/>
    </xf>
    <xf numFmtId="44" fontId="0" fillId="0" borderId="0" xfId="1" applyFont="1" applyBorder="1"/>
    <xf numFmtId="14" fontId="0" fillId="0" borderId="1" xfId="0" applyNumberFormat="1" applyBorder="1" applyAlignment="1">
      <alignment horizontal="center"/>
    </xf>
    <xf numFmtId="14" fontId="0" fillId="0" borderId="9" xfId="0" applyNumberFormat="1" applyBorder="1" applyAlignment="1">
      <alignment horizontal="center"/>
    </xf>
    <xf numFmtId="44" fontId="1" fillId="0" borderId="5" xfId="1" applyFont="1" applyBorder="1"/>
    <xf numFmtId="0" fontId="2" fillId="0" borderId="4" xfId="0" applyFont="1" applyBorder="1"/>
    <xf numFmtId="14" fontId="2" fillId="0" borderId="8" xfId="0" quotePrefix="1" applyNumberFormat="1" applyFont="1" applyBorder="1" applyAlignment="1">
      <alignment horizontal="center"/>
    </xf>
    <xf numFmtId="14" fontId="0" fillId="0" borderId="14" xfId="0" applyNumberFormat="1" applyBorder="1"/>
    <xf numFmtId="44" fontId="0" fillId="0" borderId="15" xfId="1" applyFont="1" applyBorder="1"/>
    <xf numFmtId="44" fontId="0" fillId="0" borderId="11" xfId="1" applyFont="1" applyBorder="1"/>
    <xf numFmtId="0" fontId="2" fillId="0" borderId="10" xfId="0" applyFont="1" applyBorder="1"/>
    <xf numFmtId="0" fontId="2" fillId="0" borderId="5" xfId="0" applyFont="1" applyBorder="1"/>
    <xf numFmtId="0" fontId="2" fillId="0" borderId="16" xfId="0" applyFont="1" applyBorder="1"/>
    <xf numFmtId="0" fontId="3" fillId="0" borderId="17" xfId="0" applyFont="1" applyBorder="1"/>
    <xf numFmtId="0" fontId="3" fillId="0" borderId="18" xfId="0" applyFont="1" applyBorder="1"/>
    <xf numFmtId="4" fontId="3" fillId="0" borderId="18" xfId="0" applyNumberFormat="1" applyFont="1" applyBorder="1"/>
    <xf numFmtId="0" fontId="3" fillId="0" borderId="19" xfId="0" applyFont="1" applyBorder="1"/>
    <xf numFmtId="14" fontId="4" fillId="0" borderId="1" xfId="0" applyNumberFormat="1" applyFont="1" applyBorder="1" applyAlignment="1">
      <alignment horizontal="center"/>
    </xf>
    <xf numFmtId="0" fontId="4" fillId="0" borderId="3" xfId="0" applyFont="1" applyBorder="1"/>
    <xf numFmtId="44" fontId="4" fillId="0" borderId="3" xfId="1" applyFont="1" applyBorder="1"/>
    <xf numFmtId="14" fontId="6" fillId="0" borderId="8" xfId="0" quotePrefix="1" applyNumberFormat="1" applyFont="1" applyBorder="1" applyAlignment="1">
      <alignment horizontal="center"/>
    </xf>
    <xf numFmtId="0" fontId="6" fillId="0" borderId="10" xfId="0" applyFont="1" applyBorder="1"/>
    <xf numFmtId="0" fontId="5" fillId="0" borderId="0" xfId="0" applyFont="1"/>
    <xf numFmtId="0" fontId="7" fillId="0" borderId="0" xfId="0" applyFont="1"/>
    <xf numFmtId="0" fontId="2" fillId="0" borderId="0" xfId="0" applyFont="1" applyAlignment="1">
      <alignment horizontal="center"/>
    </xf>
    <xf numFmtId="44" fontId="0" fillId="0" borderId="0" xfId="1" applyFont="1"/>
    <xf numFmtId="0" fontId="2" fillId="0" borderId="0" xfId="0" applyFont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44" fontId="1" fillId="0" borderId="6" xfId="1" applyFont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46</xdr:row>
      <xdr:rowOff>0</xdr:rowOff>
    </xdr:from>
    <xdr:to>
      <xdr:col>10</xdr:col>
      <xdr:colOff>275456</xdr:colOff>
      <xdr:row>52</xdr:row>
      <xdr:rowOff>47476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7E06A580-33A2-2E48-C0F1-3389D7151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58125" y="6657975"/>
          <a:ext cx="6152381" cy="1190476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52</xdr:row>
      <xdr:rowOff>0</xdr:rowOff>
    </xdr:from>
    <xdr:to>
      <xdr:col>10</xdr:col>
      <xdr:colOff>199265</xdr:colOff>
      <xdr:row>59</xdr:row>
      <xdr:rowOff>56976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53219485-0217-5081-C0A1-B456A16978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58125" y="7800975"/>
          <a:ext cx="6076190" cy="1390476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10</xdr:col>
      <xdr:colOff>218313</xdr:colOff>
      <xdr:row>68</xdr:row>
      <xdr:rowOff>75976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16256E7C-044F-61A4-E28A-DB74A8CBBC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858125" y="9134475"/>
          <a:ext cx="6095238" cy="1790476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68</xdr:row>
      <xdr:rowOff>0</xdr:rowOff>
    </xdr:from>
    <xdr:to>
      <xdr:col>10</xdr:col>
      <xdr:colOff>123075</xdr:colOff>
      <xdr:row>75</xdr:row>
      <xdr:rowOff>142690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40F863FC-9650-4B4A-C579-61DF05EA7E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858125" y="10848975"/>
          <a:ext cx="6000000" cy="147619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4</xdr:col>
      <xdr:colOff>265924</xdr:colOff>
      <xdr:row>53</xdr:row>
      <xdr:rowOff>161738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63DE3FF7-78BE-9E96-9DCF-F54B77B1B2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90575" y="8963025"/>
          <a:ext cx="6209524" cy="149523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55</xdr:row>
      <xdr:rowOff>0</xdr:rowOff>
    </xdr:from>
    <xdr:to>
      <xdr:col>4</xdr:col>
      <xdr:colOff>123067</xdr:colOff>
      <xdr:row>63</xdr:row>
      <xdr:rowOff>18857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DE05CF2D-0829-6EBB-AAED-ECFC8D0F8C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90575" y="10677525"/>
          <a:ext cx="6066667" cy="154285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4</xdr:col>
      <xdr:colOff>218305</xdr:colOff>
      <xdr:row>69</xdr:row>
      <xdr:rowOff>142738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8525C520-2085-4BD3-89CB-618790BF60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90575" y="12392025"/>
          <a:ext cx="6161905" cy="10952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5"/>
  <sheetViews>
    <sheetView tabSelected="1" workbookViewId="0">
      <selection activeCell="C45" sqref="C45"/>
    </sheetView>
  </sheetViews>
  <sheetFormatPr defaultRowHeight="15" x14ac:dyDescent="0.25"/>
  <cols>
    <col min="1" max="1" width="11.85546875" customWidth="1"/>
    <col min="2" max="2" width="48.85546875" customWidth="1"/>
    <col min="3" max="3" width="23" customWidth="1"/>
    <col min="4" max="4" width="17.28515625" customWidth="1"/>
    <col min="5" max="5" width="16.85546875" customWidth="1"/>
    <col min="6" max="7" width="16" customWidth="1"/>
    <col min="8" max="8" width="14.42578125" customWidth="1"/>
    <col min="9" max="9" width="16" customWidth="1"/>
    <col min="10" max="10" width="25.7109375" customWidth="1"/>
  </cols>
  <sheetData>
    <row r="1" spans="1:6" x14ac:dyDescent="0.25">
      <c r="A1" s="7" t="s">
        <v>14</v>
      </c>
    </row>
    <row r="2" spans="1:6" x14ac:dyDescent="0.25">
      <c r="A2" s="7"/>
      <c r="B2" s="7" t="s">
        <v>15</v>
      </c>
    </row>
    <row r="3" spans="1:6" x14ac:dyDescent="0.25">
      <c r="A3" s="7"/>
      <c r="B3" s="7" t="s">
        <v>16</v>
      </c>
    </row>
    <row r="4" spans="1:6" x14ac:dyDescent="0.25">
      <c r="A4" s="7"/>
      <c r="B4" s="7" t="s">
        <v>17</v>
      </c>
    </row>
    <row r="5" spans="1:6" x14ac:dyDescent="0.25">
      <c r="A5" s="7"/>
      <c r="B5" s="7" t="s">
        <v>29</v>
      </c>
    </row>
    <row r="6" spans="1:6" x14ac:dyDescent="0.25">
      <c r="A6" s="7"/>
    </row>
    <row r="7" spans="1:6" x14ac:dyDescent="0.25">
      <c r="A7" s="7"/>
    </row>
    <row r="8" spans="1:6" x14ac:dyDescent="0.25">
      <c r="A8" s="48" t="s">
        <v>28</v>
      </c>
    </row>
    <row r="9" spans="1:6" x14ac:dyDescent="0.25">
      <c r="A9" s="7"/>
    </row>
    <row r="10" spans="1:6" ht="15.75" thickBot="1" x14ac:dyDescent="0.3">
      <c r="A10" s="7"/>
    </row>
    <row r="11" spans="1:6" ht="15.75" thickBot="1" x14ac:dyDescent="0.3">
      <c r="A11" s="7"/>
      <c r="C11" s="53" t="s">
        <v>2</v>
      </c>
      <c r="D11" s="54" t="s">
        <v>26</v>
      </c>
      <c r="E11" s="54" t="s">
        <v>3</v>
      </c>
      <c r="F11" s="55" t="s">
        <v>27</v>
      </c>
    </row>
    <row r="12" spans="1:6" x14ac:dyDescent="0.25">
      <c r="A12" s="50">
        <v>2020</v>
      </c>
      <c r="C12" s="51">
        <v>4809.7650000000003</v>
      </c>
      <c r="D12" s="51">
        <v>23.1</v>
      </c>
      <c r="E12" s="51">
        <v>2500</v>
      </c>
      <c r="F12" s="51">
        <f>C12+D12-E12</f>
        <v>2332.8650000000007</v>
      </c>
    </row>
    <row r="13" spans="1:6" x14ac:dyDescent="0.25">
      <c r="A13" s="50">
        <v>2021</v>
      </c>
      <c r="C13" s="51">
        <v>32100.22</v>
      </c>
      <c r="D13" s="51">
        <v>4297.2299999999996</v>
      </c>
      <c r="E13" s="51">
        <v>7500</v>
      </c>
      <c r="F13" s="51">
        <f>C13+D13-E13</f>
        <v>28897.449999999997</v>
      </c>
    </row>
    <row r="14" spans="1:6" x14ac:dyDescent="0.25">
      <c r="A14" s="50">
        <v>2022</v>
      </c>
      <c r="C14" s="51">
        <v>67296.52</v>
      </c>
      <c r="D14" s="51">
        <v>3276.32</v>
      </c>
      <c r="E14" s="51">
        <v>7500</v>
      </c>
      <c r="F14" s="51">
        <f>C14+D14-E14</f>
        <v>63072.840000000011</v>
      </c>
    </row>
    <row r="15" spans="1:6" x14ac:dyDescent="0.25">
      <c r="A15" s="50">
        <v>2023</v>
      </c>
      <c r="C15" s="51">
        <v>0</v>
      </c>
      <c r="D15" s="51">
        <v>0</v>
      </c>
      <c r="E15" s="51">
        <v>0</v>
      </c>
      <c r="F15" s="51">
        <v>0</v>
      </c>
    </row>
    <row r="16" spans="1:6" x14ac:dyDescent="0.25">
      <c r="A16" s="52"/>
    </row>
    <row r="17" spans="1:10" x14ac:dyDescent="0.25">
      <c r="A17" s="49" t="s">
        <v>25</v>
      </c>
    </row>
    <row r="18" spans="1:10" ht="15.75" thickBot="1" x14ac:dyDescent="0.3">
      <c r="A18" s="7" t="s">
        <v>14</v>
      </c>
    </row>
    <row r="19" spans="1:10" ht="15.75" thickBot="1" x14ac:dyDescent="0.3">
      <c r="A19" s="21">
        <v>2023</v>
      </c>
    </row>
    <row r="20" spans="1:10" x14ac:dyDescent="0.25">
      <c r="A20" s="39" t="s">
        <v>0</v>
      </c>
      <c r="B20" s="40" t="s">
        <v>1</v>
      </c>
      <c r="C20" s="40" t="s">
        <v>20</v>
      </c>
      <c r="D20" s="41" t="s">
        <v>2</v>
      </c>
      <c r="E20" s="40" t="s">
        <v>3</v>
      </c>
      <c r="F20" s="40" t="s">
        <v>4</v>
      </c>
      <c r="G20" s="40" t="s">
        <v>5</v>
      </c>
      <c r="H20" s="40" t="s">
        <v>6</v>
      </c>
      <c r="I20" s="40" t="s">
        <v>7</v>
      </c>
      <c r="J20" s="42" t="s">
        <v>8</v>
      </c>
    </row>
    <row r="21" spans="1:10" ht="15.75" thickBot="1" x14ac:dyDescent="0.3">
      <c r="A21" s="43">
        <v>45271</v>
      </c>
      <c r="B21" s="44" t="s">
        <v>12</v>
      </c>
      <c r="C21" s="44" t="s">
        <v>21</v>
      </c>
      <c r="D21" s="45">
        <v>6088.57</v>
      </c>
      <c r="E21" s="45">
        <v>2500</v>
      </c>
      <c r="F21" s="45">
        <f>35.89+1981.5</f>
        <v>2017.39</v>
      </c>
      <c r="G21" s="45">
        <f>D21-E21+F21</f>
        <v>5605.96</v>
      </c>
      <c r="H21" s="45">
        <v>0</v>
      </c>
      <c r="I21" s="45">
        <v>0</v>
      </c>
      <c r="J21" s="45">
        <f>G21-H21+I21</f>
        <v>5605.96</v>
      </c>
    </row>
    <row r="22" spans="1:10" ht="15.75" thickBot="1" x14ac:dyDescent="0.3">
      <c r="A22" s="10"/>
      <c r="B22" s="19" t="s">
        <v>8</v>
      </c>
      <c r="C22" s="6"/>
      <c r="D22" s="17">
        <f t="shared" ref="D22:J22" si="0">SUM(D21)</f>
        <v>6088.57</v>
      </c>
      <c r="E22" s="17">
        <f t="shared" si="0"/>
        <v>2500</v>
      </c>
      <c r="F22" s="17">
        <f t="shared" si="0"/>
        <v>2017.39</v>
      </c>
      <c r="G22" s="17">
        <f t="shared" si="0"/>
        <v>5605.96</v>
      </c>
      <c r="H22" s="17">
        <f t="shared" si="0"/>
        <v>0</v>
      </c>
      <c r="I22" s="17">
        <f t="shared" si="0"/>
        <v>0</v>
      </c>
      <c r="J22" s="18">
        <f t="shared" si="0"/>
        <v>5605.96</v>
      </c>
    </row>
    <row r="23" spans="1:10" x14ac:dyDescent="0.25">
      <c r="A23" s="10"/>
      <c r="B23" s="11"/>
      <c r="C23" s="11"/>
      <c r="D23" s="12"/>
      <c r="E23" s="12"/>
      <c r="F23" s="12"/>
      <c r="G23" s="12"/>
      <c r="H23" s="12"/>
      <c r="I23" s="12"/>
      <c r="J23" s="12"/>
    </row>
    <row r="24" spans="1:10" ht="15.75" thickBot="1" x14ac:dyDescent="0.3">
      <c r="A24" s="10"/>
      <c r="B24" s="11"/>
      <c r="C24" s="11"/>
      <c r="D24" s="12"/>
      <c r="E24" s="12"/>
      <c r="F24" s="12"/>
      <c r="G24" s="12"/>
      <c r="H24" s="12"/>
      <c r="I24" s="12"/>
      <c r="J24" s="12"/>
    </row>
    <row r="25" spans="1:10" ht="15.75" thickBot="1" x14ac:dyDescent="0.3">
      <c r="A25" s="20">
        <v>2024</v>
      </c>
    </row>
    <row r="26" spans="1:10" ht="15.75" thickBot="1" x14ac:dyDescent="0.3">
      <c r="A26" s="13" t="s">
        <v>0</v>
      </c>
      <c r="B26" s="14" t="s">
        <v>1</v>
      </c>
      <c r="C26" s="14" t="s">
        <v>20</v>
      </c>
      <c r="D26" s="15" t="s">
        <v>2</v>
      </c>
      <c r="E26" s="14" t="s">
        <v>3</v>
      </c>
      <c r="F26" s="14" t="s">
        <v>4</v>
      </c>
      <c r="G26" s="14" t="s">
        <v>5</v>
      </c>
      <c r="H26" s="14" t="s">
        <v>6</v>
      </c>
      <c r="I26" s="14" t="s">
        <v>7</v>
      </c>
      <c r="J26" s="16" t="s">
        <v>8</v>
      </c>
    </row>
    <row r="27" spans="1:10" x14ac:dyDescent="0.25">
      <c r="A27" s="29">
        <v>45529</v>
      </c>
      <c r="B27" s="23" t="s">
        <v>9</v>
      </c>
      <c r="C27" s="23" t="s">
        <v>21</v>
      </c>
      <c r="D27" s="24">
        <v>1375623.75</v>
      </c>
      <c r="E27" s="24">
        <v>2500</v>
      </c>
      <c r="F27" s="24">
        <v>105348.9</v>
      </c>
      <c r="G27" s="24">
        <f>+D27-E27+F27</f>
        <v>1478472.65</v>
      </c>
      <c r="H27" s="24">
        <v>0</v>
      </c>
      <c r="I27" s="24">
        <v>0</v>
      </c>
      <c r="J27" s="24">
        <f>+G27-H27+I27</f>
        <v>1478472.65</v>
      </c>
    </row>
    <row r="28" spans="1:10" x14ac:dyDescent="0.25">
      <c r="A28" s="28">
        <v>45453</v>
      </c>
      <c r="B28" s="1" t="s">
        <v>10</v>
      </c>
      <c r="C28" s="23" t="s">
        <v>21</v>
      </c>
      <c r="D28" s="2">
        <v>4694.59</v>
      </c>
      <c r="E28" s="2">
        <v>2500</v>
      </c>
      <c r="F28" s="2">
        <v>21.95</v>
      </c>
      <c r="G28" s="2">
        <f>D28-E28+F28</f>
        <v>2216.54</v>
      </c>
      <c r="H28" s="2">
        <v>0</v>
      </c>
      <c r="I28" s="2">
        <v>0</v>
      </c>
      <c r="J28" s="2">
        <f>G28-H28+I28</f>
        <v>2216.54</v>
      </c>
    </row>
    <row r="29" spans="1:10" ht="15.75" thickBot="1" x14ac:dyDescent="0.3">
      <c r="A29" s="28">
        <v>45352</v>
      </c>
      <c r="B29" s="25" t="s">
        <v>11</v>
      </c>
      <c r="C29" s="23" t="s">
        <v>21</v>
      </c>
      <c r="D29" s="5">
        <v>10418.1</v>
      </c>
      <c r="E29" s="5">
        <v>2500</v>
      </c>
      <c r="F29" s="5">
        <f>1645.43+79.18+1.29</f>
        <v>1725.9</v>
      </c>
      <c r="G29" s="5">
        <f>D29-E29+F29</f>
        <v>9644</v>
      </c>
      <c r="H29" s="5">
        <v>0</v>
      </c>
      <c r="I29" s="5">
        <v>0</v>
      </c>
      <c r="J29" s="5">
        <f>G29-H29+I29</f>
        <v>9644</v>
      </c>
    </row>
    <row r="30" spans="1:10" ht="15.75" thickBot="1" x14ac:dyDescent="0.3">
      <c r="A30" s="26"/>
      <c r="B30" s="31" t="s">
        <v>8</v>
      </c>
      <c r="C30" s="37"/>
      <c r="D30" s="30">
        <f t="shared" ref="D30:J30" si="1">SUM(D27:D29)</f>
        <v>1390736.4400000002</v>
      </c>
      <c r="E30" s="30">
        <f t="shared" si="1"/>
        <v>7500</v>
      </c>
      <c r="F30" s="30">
        <f t="shared" si="1"/>
        <v>107096.74999999999</v>
      </c>
      <c r="G30" s="30">
        <f t="shared" si="1"/>
        <v>1490333.19</v>
      </c>
      <c r="H30" s="30">
        <f t="shared" si="1"/>
        <v>0</v>
      </c>
      <c r="I30" s="30">
        <f t="shared" si="1"/>
        <v>0</v>
      </c>
      <c r="J30" s="56">
        <f t="shared" si="1"/>
        <v>1490333.19</v>
      </c>
    </row>
    <row r="31" spans="1:10" x14ac:dyDescent="0.25">
      <c r="A31" s="26"/>
      <c r="D31" s="27"/>
      <c r="E31" s="27"/>
      <c r="F31" s="27"/>
      <c r="G31" s="27"/>
      <c r="H31" s="27"/>
      <c r="I31" s="27"/>
      <c r="J31" s="27"/>
    </row>
    <row r="32" spans="1:10" ht="15.75" thickBot="1" x14ac:dyDescent="0.3">
      <c r="A32" s="26"/>
      <c r="D32" s="27"/>
      <c r="E32" s="27"/>
      <c r="F32" s="27"/>
      <c r="G32" s="27"/>
      <c r="H32" s="27"/>
      <c r="I32" s="27"/>
      <c r="J32" s="27"/>
    </row>
    <row r="33" spans="1:10" ht="15.75" thickBot="1" x14ac:dyDescent="0.3">
      <c r="A33" s="32" t="s">
        <v>18</v>
      </c>
      <c r="B33" s="8"/>
      <c r="C33" s="8"/>
      <c r="D33" s="9"/>
      <c r="E33" s="9"/>
      <c r="F33" s="9"/>
      <c r="G33" s="9"/>
      <c r="H33" s="9"/>
      <c r="I33" s="9"/>
      <c r="J33" s="9"/>
    </row>
    <row r="34" spans="1:10" ht="15.75" thickBot="1" x14ac:dyDescent="0.3">
      <c r="A34" s="13" t="s">
        <v>0</v>
      </c>
      <c r="B34" s="14" t="s">
        <v>1</v>
      </c>
      <c r="C34" s="14"/>
      <c r="D34" s="15" t="s">
        <v>2</v>
      </c>
      <c r="E34" s="14" t="s">
        <v>3</v>
      </c>
      <c r="F34" s="14" t="s">
        <v>4</v>
      </c>
      <c r="G34" s="14" t="s">
        <v>5</v>
      </c>
      <c r="H34" s="14" t="s">
        <v>6</v>
      </c>
      <c r="I34" s="14" t="s">
        <v>7</v>
      </c>
      <c r="J34" s="16" t="s">
        <v>8</v>
      </c>
    </row>
    <row r="35" spans="1:10" ht="15.75" thickBot="1" x14ac:dyDescent="0.3">
      <c r="A35" s="22">
        <v>45943</v>
      </c>
      <c r="B35" s="3" t="s">
        <v>13</v>
      </c>
      <c r="C35" s="3" t="s">
        <v>22</v>
      </c>
      <c r="D35" s="4">
        <v>400000</v>
      </c>
      <c r="E35" s="4"/>
      <c r="F35" s="4"/>
      <c r="G35" s="4"/>
      <c r="H35" s="4"/>
      <c r="I35" s="4">
        <v>600000</v>
      </c>
      <c r="J35" s="34">
        <v>600000</v>
      </c>
    </row>
    <row r="36" spans="1:10" ht="15.75" thickBot="1" x14ac:dyDescent="0.3">
      <c r="A36" s="33"/>
      <c r="B36" s="36" t="s">
        <v>8</v>
      </c>
      <c r="C36" s="38"/>
      <c r="D36" s="35">
        <f t="shared" ref="D36:J36" si="2">SUM(D35)</f>
        <v>400000</v>
      </c>
      <c r="E36" s="35">
        <f t="shared" si="2"/>
        <v>0</v>
      </c>
      <c r="F36" s="35">
        <f t="shared" si="2"/>
        <v>0</v>
      </c>
      <c r="G36" s="35">
        <f t="shared" si="2"/>
        <v>0</v>
      </c>
      <c r="H36" s="35">
        <f t="shared" si="2"/>
        <v>0</v>
      </c>
      <c r="I36" s="35">
        <f t="shared" si="2"/>
        <v>600000</v>
      </c>
      <c r="J36" s="35">
        <f t="shared" si="2"/>
        <v>600000</v>
      </c>
    </row>
    <row r="38" spans="1:10" ht="15.75" thickBot="1" x14ac:dyDescent="0.3"/>
    <row r="39" spans="1:10" ht="15.75" thickBot="1" x14ac:dyDescent="0.3">
      <c r="A39" s="46" t="s">
        <v>19</v>
      </c>
      <c r="B39" s="8"/>
      <c r="C39" s="8"/>
      <c r="D39" s="9"/>
      <c r="E39" s="9"/>
      <c r="F39" s="9"/>
      <c r="G39" s="9"/>
      <c r="H39" s="9"/>
      <c r="I39" s="9"/>
      <c r="J39" s="9"/>
    </row>
    <row r="40" spans="1:10" ht="15.75" thickBot="1" x14ac:dyDescent="0.3">
      <c r="A40" s="13" t="s">
        <v>0</v>
      </c>
      <c r="B40" s="14" t="s">
        <v>1</v>
      </c>
      <c r="C40" s="14"/>
      <c r="D40" s="15" t="s">
        <v>2</v>
      </c>
      <c r="E40" s="14" t="s">
        <v>3</v>
      </c>
      <c r="F40" s="14" t="s">
        <v>4</v>
      </c>
      <c r="G40" s="14" t="s">
        <v>5</v>
      </c>
      <c r="H40" s="14" t="s">
        <v>6</v>
      </c>
      <c r="I40" s="14" t="s">
        <v>7</v>
      </c>
      <c r="J40" s="16" t="s">
        <v>8</v>
      </c>
    </row>
    <row r="41" spans="1:10" ht="15.75" thickBot="1" x14ac:dyDescent="0.3">
      <c r="A41" s="22" t="s">
        <v>14</v>
      </c>
      <c r="B41" s="3" t="s">
        <v>14</v>
      </c>
      <c r="C41" s="3"/>
      <c r="D41" s="4" t="s">
        <v>14</v>
      </c>
      <c r="E41" s="4" t="s">
        <v>14</v>
      </c>
      <c r="F41" s="4" t="s">
        <v>14</v>
      </c>
      <c r="G41" s="4" t="s">
        <v>14</v>
      </c>
      <c r="H41" s="4" t="s">
        <v>14</v>
      </c>
      <c r="I41" s="4" t="s">
        <v>14</v>
      </c>
      <c r="J41" s="34" t="s">
        <v>14</v>
      </c>
    </row>
    <row r="42" spans="1:10" ht="15.75" thickBot="1" x14ac:dyDescent="0.3">
      <c r="A42" s="33"/>
      <c r="B42" s="47" t="s">
        <v>8</v>
      </c>
      <c r="C42" s="38"/>
      <c r="D42" s="35">
        <f t="shared" ref="D42:J42" si="3">SUM(D41)</f>
        <v>0</v>
      </c>
      <c r="E42" s="35">
        <f t="shared" si="3"/>
        <v>0</v>
      </c>
      <c r="F42" s="35">
        <f t="shared" si="3"/>
        <v>0</v>
      </c>
      <c r="G42" s="35">
        <f t="shared" si="3"/>
        <v>0</v>
      </c>
      <c r="H42" s="35">
        <f t="shared" si="3"/>
        <v>0</v>
      </c>
      <c r="I42" s="35">
        <f t="shared" si="3"/>
        <v>0</v>
      </c>
      <c r="J42" s="35">
        <f t="shared" si="3"/>
        <v>0</v>
      </c>
    </row>
    <row r="45" spans="1:10" x14ac:dyDescent="0.25">
      <c r="B45" s="48" t="s">
        <v>24</v>
      </c>
      <c r="F45" s="48" t="s">
        <v>23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Nyenborgh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Attie van der Wal</dc:creator>
  <cp:lastModifiedBy>John van der Woude</cp:lastModifiedBy>
  <dcterms:created xsi:type="dcterms:W3CDTF">2024-08-26T07:45:51Z</dcterms:created>
  <dcterms:modified xsi:type="dcterms:W3CDTF">2026-09-20T12:25:16Z</dcterms:modified>
</cp:coreProperties>
</file>