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03) Brand\04) Definitieve aanbestedingsstukken\"/>
    </mc:Choice>
  </mc:AlternateContent>
  <xr:revisionPtr revIDLastSave="0" documentId="13_ncr:1_{483323F4-46F1-4494-BB83-11DA66B0C8A0}" xr6:coauthVersionLast="47" xr6:coauthVersionMax="47" xr10:uidLastSave="{00000000-0000-0000-0000-000000000000}"/>
  <bookViews>
    <workbookView xWindow="28680" yWindow="-120" windowWidth="29040" windowHeight="17520" xr2:uid="{D162CDE8-EE25-44FB-B6D5-B3817245C1EE}"/>
  </bookViews>
  <sheets>
    <sheet name="Per 01-01-2026 excl. index " sheetId="1" r:id="rId1"/>
  </sheets>
  <definedNames>
    <definedName name="_xlnm._FilterDatabase" localSheetId="0" hidden="1">'Per 01-01-2026 excl. index '!$A$7:$O$59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" i="1" l="1"/>
  <c r="P113" i="1"/>
  <c r="P112" i="1"/>
  <c r="P110" i="1"/>
  <c r="P109" i="1"/>
  <c r="P108" i="1"/>
  <c r="P107" i="1"/>
  <c r="P106" i="1"/>
  <c r="P105" i="1"/>
  <c r="P104" i="1"/>
  <c r="P103" i="1"/>
  <c r="P102" i="1"/>
  <c r="P114" i="1" s="1"/>
  <c r="P79" i="1"/>
  <c r="P75" i="1"/>
  <c r="P98" i="1"/>
  <c r="P97" i="1"/>
  <c r="P96" i="1"/>
  <c r="P95" i="1"/>
  <c r="P94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8" i="1"/>
  <c r="P77" i="1"/>
  <c r="P76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99" i="1" s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O114" i="1"/>
  <c r="O99" i="1"/>
  <c r="O59" i="1"/>
  <c r="N114" i="1"/>
  <c r="N99" i="1"/>
  <c r="P59" i="1"/>
  <c r="P60" i="1" s="1"/>
  <c r="M59" i="1"/>
  <c r="M99" i="1"/>
  <c r="M114" i="1"/>
  <c r="M115" i="1"/>
  <c r="P100" i="1" l="1"/>
  <c r="P115" i="1"/>
  <c r="O115" i="1"/>
  <c r="N1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pcornelisse</author>
  </authors>
  <commentList>
    <comment ref="F22" authorId="0" shapeId="0" xr:uid="{7B299601-4953-40E3-9118-562C40189C09}">
      <text>
        <r>
          <rPr>
            <b/>
            <sz val="8"/>
            <color rgb="FF000000"/>
            <rFont val="Tahoma"/>
            <family val="2"/>
          </rPr>
          <t>pcornelisse: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i/>
            <sz val="8"/>
            <color rgb="FF000000"/>
            <rFont val="Tahoma"/>
            <family val="2"/>
          </rPr>
          <t>opstallen</t>
        </r>
        <r>
          <rPr>
            <sz val="8"/>
            <color rgb="FF000000"/>
            <rFont val="Tahoma"/>
            <family val="2"/>
          </rPr>
          <t xml:space="preserve"> getaxeerd door HDS Taxaties d.d. 28-06-2012
</t>
        </r>
        <r>
          <rPr>
            <sz val="8"/>
            <color rgb="FF000000"/>
            <rFont val="Tahoma"/>
            <family val="2"/>
          </rPr>
          <t xml:space="preserve">rapportnr. 1.50.12.30360
</t>
        </r>
        <r>
          <rPr>
            <i/>
            <sz val="8"/>
            <color rgb="FF000000"/>
            <rFont val="Tahoma"/>
            <family val="2"/>
          </rPr>
          <t>inventaris</t>
        </r>
        <r>
          <rPr>
            <sz val="8"/>
            <color rgb="FF000000"/>
            <rFont val="Tahoma"/>
            <family val="2"/>
          </rPr>
          <t xml:space="preserve"> getaxeerd door HDS Taxaties 
</t>
        </r>
        <r>
          <rPr>
            <sz val="8"/>
            <color rgb="FF000000"/>
            <rFont val="Tahoma"/>
            <family val="2"/>
          </rPr>
          <t xml:space="preserve">d.d. ?
</t>
        </r>
        <r>
          <rPr>
            <sz val="8"/>
            <color rgb="FF000000"/>
            <rFont val="Tahoma"/>
            <family val="2"/>
          </rPr>
          <t>rapportnr. 1.40.12.30362</t>
        </r>
      </text>
    </comment>
  </commentList>
</comments>
</file>

<file path=xl/sharedStrings.xml><?xml version="1.0" encoding="utf-8"?>
<sst xmlns="http://schemas.openxmlformats.org/spreadsheetml/2006/main" count="586" uniqueCount="296">
  <si>
    <t>em</t>
  </si>
  <si>
    <t>Begroting</t>
  </si>
  <si>
    <t>Straat</t>
  </si>
  <si>
    <t>Huisnr</t>
  </si>
  <si>
    <t>Postcode</t>
  </si>
  <si>
    <t>Plaats</t>
  </si>
  <si>
    <t>Bestemming</t>
  </si>
  <si>
    <t>Aanvullende informatie</t>
  </si>
  <si>
    <t>Leegstand</t>
  </si>
  <si>
    <t>Eigendom Gebruiker</t>
  </si>
  <si>
    <t>Eigendom Gemeente</t>
  </si>
  <si>
    <t>Waardegrondslag Opstal</t>
  </si>
  <si>
    <t>Taxatie</t>
  </si>
  <si>
    <t>Opstal 2020</t>
  </si>
  <si>
    <t>Gemeentelijke Eigendommen</t>
  </si>
  <si>
    <t>Arkelse Onderweg</t>
  </si>
  <si>
    <t>4206AH</t>
  </si>
  <si>
    <t>Gorinchem</t>
  </si>
  <si>
    <t>woning</t>
  </si>
  <si>
    <t>geen</t>
  </si>
  <si>
    <t>volledig</t>
  </si>
  <si>
    <t>WOZ waarde?</t>
  </si>
  <si>
    <t>Blauwe Haansteeg</t>
  </si>
  <si>
    <t>4201BE</t>
  </si>
  <si>
    <t>Buiten Waterpoort</t>
  </si>
  <si>
    <t>6A</t>
  </si>
  <si>
    <t>4201CS</t>
  </si>
  <si>
    <t>voorzieningengeb. Jachthaven/atelier</t>
  </si>
  <si>
    <t>1 A en B</t>
  </si>
  <si>
    <t>4201CG</t>
  </si>
  <si>
    <t>cafetaria/wachtruimte veerdienst</t>
  </si>
  <si>
    <t>Dalemwal</t>
  </si>
  <si>
    <t>4201BS</t>
  </si>
  <si>
    <t>6100140</t>
  </si>
  <si>
    <t>17a</t>
  </si>
  <si>
    <t>Laboratorium Bastion IX</t>
  </si>
  <si>
    <t>6100120</t>
  </si>
  <si>
    <t>19a</t>
  </si>
  <si>
    <t>Kruitmagazijn ZW-zijde Bastion VIII</t>
  </si>
  <si>
    <t>6100130</t>
  </si>
  <si>
    <t>19b</t>
  </si>
  <si>
    <t>Kruitmagazijn NO-zijde Bastion VIII</t>
  </si>
  <si>
    <t>Eind</t>
  </si>
  <si>
    <t>5-5a</t>
  </si>
  <si>
    <t>4201CP</t>
  </si>
  <si>
    <t>kantoor</t>
  </si>
  <si>
    <t>Gasthuisstraat</t>
  </si>
  <si>
    <t>4201JM</t>
  </si>
  <si>
    <t>winkel/kantoor</t>
  </si>
  <si>
    <t>Gijsbert van Andelpark</t>
  </si>
  <si>
    <t>4204HZ</t>
  </si>
  <si>
    <t>kinderboerderij</t>
  </si>
  <si>
    <t>volledig eigendom pand met recht van opstal</t>
  </si>
  <si>
    <t>volledig eigendom grond</t>
  </si>
  <si>
    <t>Groenmarkt</t>
  </si>
  <si>
    <t>4201EE</t>
  </si>
  <si>
    <t>bibliotheek</t>
  </si>
  <si>
    <t>Grote Haarsekade</t>
  </si>
  <si>
    <t>4205VL</t>
  </si>
  <si>
    <t>sociaal cult. Centrum</t>
  </si>
  <si>
    <t>Grote Markt</t>
  </si>
  <si>
    <t>4201EB</t>
  </si>
  <si>
    <t>museum/museumcafe</t>
  </si>
  <si>
    <t>Haarstraat</t>
  </si>
  <si>
    <t>4201JD</t>
  </si>
  <si>
    <t>schouwburg (bioscoop/theater)</t>
  </si>
  <si>
    <t>Heerenlaantje</t>
  </si>
  <si>
    <t>4201HX</t>
  </si>
  <si>
    <t xml:space="preserve">Leegstand al lange tijd </t>
  </si>
  <si>
    <t>Henry Knapstraat</t>
  </si>
  <si>
    <t>4207PG</t>
  </si>
  <si>
    <t>verenigingsgebouw</t>
  </si>
  <si>
    <t xml:space="preserve">Hoefslag </t>
  </si>
  <si>
    <t>9a</t>
  </si>
  <si>
    <t>4205NK</t>
  </si>
  <si>
    <t>Sporthal</t>
  </si>
  <si>
    <t>Hoefslag</t>
  </si>
  <si>
    <t xml:space="preserve">Hoogbloklandseweg </t>
  </si>
  <si>
    <t>4205NE</t>
  </si>
  <si>
    <t>Leegstand vanaf ongeveer 01-03-2024</t>
  </si>
  <si>
    <t>Irenelaan</t>
  </si>
  <si>
    <t>4213CR</t>
  </si>
  <si>
    <t>Dalem</t>
  </si>
  <si>
    <t>buurthuis</t>
  </si>
  <si>
    <t>Kanselpoortweg</t>
  </si>
  <si>
    <t>Caponniere - Bastion III</t>
  </si>
  <si>
    <t>Kleine Haarsekade</t>
  </si>
  <si>
    <t>4205NA</t>
  </si>
  <si>
    <t>kantoor + werkplaats plantsoenendienst</t>
  </si>
  <si>
    <t>gebruiker = gemeente</t>
  </si>
  <si>
    <t>Korenbeurs</t>
  </si>
  <si>
    <t>3-5</t>
  </si>
  <si>
    <t>4201XD</t>
  </si>
  <si>
    <t>theater</t>
  </si>
  <si>
    <t>Kriekenmarkt</t>
  </si>
  <si>
    <t>4201AN</t>
  </si>
  <si>
    <t>voorzieningengeb. jachthaven</t>
  </si>
  <si>
    <t>Krijtstraat</t>
  </si>
  <si>
    <t>4201GB</t>
  </si>
  <si>
    <t>kerktoren</t>
  </si>
  <si>
    <t>Kweeklust</t>
  </si>
  <si>
    <t>4201LC</t>
  </si>
  <si>
    <t>parkeergarage (open)</t>
  </si>
  <si>
    <t>Melkheul</t>
  </si>
  <si>
    <t>4201HM</t>
  </si>
  <si>
    <t>Schotbalkenloods, net na de vestingswal</t>
  </si>
  <si>
    <t>Merwededijk</t>
  </si>
  <si>
    <t>4207JA</t>
  </si>
  <si>
    <t>kerk</t>
  </si>
  <si>
    <t>Paardenwater</t>
  </si>
  <si>
    <t>4201KM</t>
  </si>
  <si>
    <t>pakhuis</t>
  </si>
  <si>
    <t>adres bestaat niet en moet worden paardenwater 10 en 12</t>
  </si>
  <si>
    <t>4201 KM</t>
  </si>
  <si>
    <t>Hengelsport vereniging</t>
  </si>
  <si>
    <t>Zeeverkenners</t>
  </si>
  <si>
    <t>Is nieuw pand en van HSV maar moet nog juridisch goed worden geregeld, pand is nu van de gemeente door natrekking</t>
  </si>
  <si>
    <t>4205AZ</t>
  </si>
  <si>
    <t>stadhuis</t>
  </si>
  <si>
    <t>2-30</t>
  </si>
  <si>
    <t>4205AX</t>
  </si>
  <si>
    <t xml:space="preserve">Struisvogelstraat </t>
  </si>
  <si>
    <t>2-4</t>
  </si>
  <si>
    <t>4201GJ</t>
  </si>
  <si>
    <t>pakhuis en woning</t>
  </si>
  <si>
    <t>Vesting</t>
  </si>
  <si>
    <t>Kruitmagazijn Courtine - Bastion V- VI</t>
  </si>
  <si>
    <t>Kruitmagazijn Courtine - Bastion X-XI</t>
  </si>
  <si>
    <t>Vijfde uitgang</t>
  </si>
  <si>
    <t>4201XH</t>
  </si>
  <si>
    <t>verenigingsgebouw Bastion XI</t>
  </si>
  <si>
    <t>huisnummering is aangepast</t>
  </si>
  <si>
    <t>1-3</t>
  </si>
  <si>
    <t>Militair instructie gebouw 1-3 Bastion XI</t>
  </si>
  <si>
    <t>Kazemat buitenzijde wal Bastion XI</t>
  </si>
  <si>
    <t>Voermanstraat</t>
  </si>
  <si>
    <t>4204RJ</t>
  </si>
  <si>
    <t>clubhuis</t>
  </si>
  <si>
    <t>W de Vries Robbeweg</t>
  </si>
  <si>
    <t>4206AK</t>
  </si>
  <si>
    <t>Wiardi Beckmannplein</t>
  </si>
  <si>
    <t>4207NC</t>
  </si>
  <si>
    <t>Zusterstraat</t>
  </si>
  <si>
    <t>11-13</t>
  </si>
  <si>
    <t>4201EK</t>
  </si>
  <si>
    <t>activiteitencentrum</t>
  </si>
  <si>
    <t>Gemeentelijke Eigendommen begraafplaatsen</t>
  </si>
  <si>
    <t xml:space="preserve">Merwededijk, tussen huisnummer </t>
  </si>
  <si>
    <t>14-16</t>
  </si>
  <si>
    <t>Aula begraafplaats</t>
  </si>
  <si>
    <t>gemeentelijk monument</t>
  </si>
  <si>
    <t xml:space="preserve">Arkelse onderweg </t>
  </si>
  <si>
    <t>4206AE</t>
  </si>
  <si>
    <t>W. de Vries Robbeweg</t>
  </si>
  <si>
    <t>4206AL</t>
  </si>
  <si>
    <t>Aula joodse begraafplaats</t>
  </si>
  <si>
    <t>rijksmonument</t>
  </si>
  <si>
    <t>totaal gemeentelijke eigendommen</t>
  </si>
  <si>
    <t>Scholen voor basis- en speciaal onderwijs</t>
  </si>
  <si>
    <t>Albertine Kehrerstraat</t>
  </si>
  <si>
    <t>4207MV</t>
  </si>
  <si>
    <t>school</t>
  </si>
  <si>
    <t>junior college / Logos</t>
  </si>
  <si>
    <t>Logos</t>
  </si>
  <si>
    <t>Dr. Bauerstraat</t>
  </si>
  <si>
    <t>154-156</t>
  </si>
  <si>
    <t>4205KE</t>
  </si>
  <si>
    <t>De kleine wereld</t>
  </si>
  <si>
    <t>Dr. Hiemstralaan</t>
  </si>
  <si>
    <t>4205KK</t>
  </si>
  <si>
    <t>is geen school is verhuurd</t>
  </si>
  <si>
    <t>de rotonde</t>
  </si>
  <si>
    <t>gymnastieklokaal</t>
  </si>
  <si>
    <t>24 + 24A</t>
  </si>
  <si>
    <t>4205KM</t>
  </si>
  <si>
    <t>Beatrix de Burcht</t>
  </si>
  <si>
    <t>Ganzenwei</t>
  </si>
  <si>
    <t>Anne Frank school</t>
  </si>
  <si>
    <t>H. de Ruyterstraat</t>
  </si>
  <si>
    <t>4206ZM</t>
  </si>
  <si>
    <t>SKG</t>
  </si>
  <si>
    <t>JP Waale</t>
  </si>
  <si>
    <t>I-Lab</t>
  </si>
  <si>
    <t>8-10</t>
  </si>
  <si>
    <t>de Noordhoek</t>
  </si>
  <si>
    <t>oude school en gymzaal</t>
  </si>
  <si>
    <t>festiviteiten ver. dalem oude floris van dalem (rob endevoets)</t>
  </si>
  <si>
    <t>Johan van Egmondstraat</t>
  </si>
  <si>
    <t>4205GM</t>
  </si>
  <si>
    <t>Kruithoorn</t>
  </si>
  <si>
    <t>4208 CJ</t>
  </si>
  <si>
    <t>Merwe Donk</t>
  </si>
  <si>
    <t>2-10</t>
  </si>
  <si>
    <t>4207XD</t>
  </si>
  <si>
    <t>brede school</t>
  </si>
  <si>
    <t>IKC merweplein., SKG</t>
  </si>
  <si>
    <t>Merwedekanaal</t>
  </si>
  <si>
    <t>8-8a</t>
  </si>
  <si>
    <t>4206BC</t>
  </si>
  <si>
    <t>8a Julius lingewaal 8 is vita college</t>
  </si>
  <si>
    <t>Nicolaas Pieckstraat</t>
  </si>
  <si>
    <t>4205BR</t>
  </si>
  <si>
    <t>gymlokaal</t>
  </si>
  <si>
    <t>vanaf 18-11-2019 leegstand</t>
  </si>
  <si>
    <t>Oude Lombardstraat</t>
  </si>
  <si>
    <t>4201HR</t>
  </si>
  <si>
    <t>Tweemaster</t>
  </si>
  <si>
    <t>Retranchement</t>
  </si>
  <si>
    <t>4207ET</t>
  </si>
  <si>
    <t xml:space="preserve">Regenboog </t>
  </si>
  <si>
    <t xml:space="preserve">Schepenenstraat </t>
  </si>
  <si>
    <t>4204BL</t>
  </si>
  <si>
    <t>de Poorter</t>
  </si>
  <si>
    <t>Stalkaarsen</t>
  </si>
  <si>
    <t>4205PG</t>
  </si>
  <si>
    <t>Schuttersplein SKG, samen onderweg</t>
  </si>
  <si>
    <t>Tapperstraat</t>
  </si>
  <si>
    <t>4204TR</t>
  </si>
  <si>
    <t>koelman school</t>
  </si>
  <si>
    <t>Top Naeffstraat</t>
  </si>
  <si>
    <t>4207MT</t>
  </si>
  <si>
    <t>graaf reinaldschool</t>
  </si>
  <si>
    <t>Top Naefstraat</t>
  </si>
  <si>
    <t>verhuurd voor onderwijs skg/graaf reinald/ regenboog</t>
  </si>
  <si>
    <t>28a</t>
  </si>
  <si>
    <t>Traverse</t>
  </si>
  <si>
    <t>4207GG</t>
  </si>
  <si>
    <t>Jenaplan</t>
  </si>
  <si>
    <t>Van Goudoeverstraat</t>
  </si>
  <si>
    <t>4204XK</t>
  </si>
  <si>
    <t>samen onderweg</t>
  </si>
  <si>
    <t>Van Neercasselstraat</t>
  </si>
  <si>
    <t>4205BS</t>
  </si>
  <si>
    <t>lange slagenstraat oude gymzaal / kunst cultuur rob endevoets</t>
  </si>
  <si>
    <t>Westerstraat</t>
  </si>
  <si>
    <t>4201GT</t>
  </si>
  <si>
    <t>tamboerijn</t>
  </si>
  <si>
    <t>totaal scholen</t>
  </si>
  <si>
    <t>Scholen voor voortgezet onderwijs</t>
  </si>
  <si>
    <t xml:space="preserve">Gildenweg </t>
  </si>
  <si>
    <t>4204GH</t>
  </si>
  <si>
    <t>school voor VO</t>
  </si>
  <si>
    <t>antikraak en gymzalen worden  nog wel gebruikt vandaar ook inventaris opgenomen</t>
  </si>
  <si>
    <t xml:space="preserve">Grote Haarsekade </t>
  </si>
  <si>
    <t>t Gilde</t>
  </si>
  <si>
    <t>Gomarus</t>
  </si>
  <si>
    <t>Lyceum oude hoven</t>
  </si>
  <si>
    <t xml:space="preserve">Kon. Wilhelminalaan </t>
  </si>
  <si>
    <t>4205ET</t>
  </si>
  <si>
    <t>Windroos</t>
  </si>
  <si>
    <t xml:space="preserve">Lange Slagenstraat </t>
  </si>
  <si>
    <t>4205BV</t>
  </si>
  <si>
    <t>zie van neercasselstraat</t>
  </si>
  <si>
    <t xml:space="preserve">Oude Hoven </t>
  </si>
  <si>
    <t>4205AK</t>
  </si>
  <si>
    <t>Uilenhof</t>
  </si>
  <si>
    <t xml:space="preserve">Vroedschapstraat  </t>
  </si>
  <si>
    <t>4204AJ</t>
  </si>
  <si>
    <t>Gymnasium camphusianum</t>
  </si>
  <si>
    <t>W. de V. Robbeweg</t>
  </si>
  <si>
    <t>Wijdschildlaan</t>
  </si>
  <si>
    <t>4207EA</t>
  </si>
  <si>
    <t>Fortes</t>
  </si>
  <si>
    <t>Fortes Sporthal</t>
  </si>
  <si>
    <t>is van OVO OKK zit er ook in. Rob Endevoets of Niels den dekker</t>
  </si>
  <si>
    <t>totaal scholen voor VO</t>
  </si>
  <si>
    <t>totaal-generaal onderwijs</t>
  </si>
  <si>
    <t>zie waarde bij hoefslag 8-10</t>
  </si>
  <si>
    <t xml:space="preserve">Dalemplein taxatiewaarde is het complete pand </t>
  </si>
  <si>
    <t>CBS kleurenlint</t>
  </si>
  <si>
    <t>OBS montessori</t>
  </si>
  <si>
    <t>28/28a</t>
  </si>
  <si>
    <t>is samengevoegd</t>
  </si>
  <si>
    <t>Mollenburgseweg  (tijdelijke locatie OMNIA)</t>
  </si>
  <si>
    <t>4205NB</t>
  </si>
  <si>
    <t>Omnia college wordt in 2026 verbouwd</t>
  </si>
  <si>
    <t>wordt verbouwd</t>
  </si>
  <si>
    <t>inventaris zit in bedrag van de school</t>
  </si>
  <si>
    <t>Opstal 2026 volgens taxatie</t>
  </si>
  <si>
    <t xml:space="preserve">Inventaris 2026 volgens taxatie </t>
  </si>
  <si>
    <t>Stadhuisplein (bouwdeel A+B)</t>
  </si>
  <si>
    <t>Stadhuisplein (bouwdeel C)</t>
  </si>
  <si>
    <t>Haarweg</t>
  </si>
  <si>
    <t>Urnenwand</t>
  </si>
  <si>
    <t>4205NC</t>
  </si>
  <si>
    <t>33+33A</t>
  </si>
  <si>
    <t>woning en lijkenhuisje</t>
  </si>
  <si>
    <t>inventaris is uitgesplitst</t>
  </si>
  <si>
    <t>Inventaris wordt verzekerd door de stichting volgens contract</t>
  </si>
  <si>
    <t>Totaal</t>
  </si>
  <si>
    <t>gemeentelijke monument</t>
  </si>
  <si>
    <t>rijksmonument, geen taxatie mogelijk eigen raming</t>
  </si>
  <si>
    <t>gemeenteljke monument</t>
  </si>
  <si>
    <t xml:space="preserve">Bijlage C.2 </t>
  </si>
  <si>
    <t>Gemeente Gorinchem</t>
  </si>
  <si>
    <t>Objectenspecificatie (per 01-01-2026)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</si>
</sst>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(&quot;€&quot;\ * #,##0.00_);_(&quot;€&quot;\ * \(#,##0.00\);_(&quot;€&quot;\ 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</font>
    <font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2" fillId="0" borderId="2" xfId="1" applyNumberFormat="1" applyFont="1" applyFill="1" applyBorder="1" applyAlignment="1">
      <alignment horizontal="left" vertical="center"/>
    </xf>
    <xf numFmtId="0" fontId="2" fillId="0" borderId="3" xfId="1" applyNumberFormat="1" applyFont="1" applyFill="1" applyBorder="1" applyAlignment="1">
      <alignment horizontal="left" vertical="center"/>
    </xf>
    <xf numFmtId="0" fontId="2" fillId="2" borderId="1" xfId="1" applyNumberFormat="1" applyFont="1" applyFill="1" applyBorder="1" applyAlignment="1">
      <alignment horizontal="left" vertical="center"/>
    </xf>
    <xf numFmtId="1" fontId="3" fillId="0" borderId="0" xfId="2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6" xfId="1" applyNumberFormat="1" applyFont="1" applyFill="1" applyBorder="1" applyAlignment="1">
      <alignment horizontal="left" vertical="center"/>
    </xf>
    <xf numFmtId="0" fontId="2" fillId="2" borderId="5" xfId="1" applyNumberFormat="1" applyFont="1" applyFill="1" applyBorder="1" applyAlignment="1">
      <alignment horizontal="left" vertical="center"/>
    </xf>
    <xf numFmtId="165" fontId="3" fillId="0" borderId="0" xfId="2" applyFont="1" applyFill="1" applyBorder="1" applyAlignment="1">
      <alignment horizontal="left"/>
    </xf>
    <xf numFmtId="0" fontId="2" fillId="3" borderId="7" xfId="1" applyNumberFormat="1" applyFont="1" applyFill="1" applyBorder="1" applyAlignment="1">
      <alignment horizontal="left" vertical="top" wrapText="1"/>
    </xf>
    <xf numFmtId="0" fontId="2" fillId="3" borderId="8" xfId="1" applyNumberFormat="1" applyFont="1" applyFill="1" applyBorder="1" applyAlignment="1">
      <alignment horizontal="left" vertical="top" wrapText="1"/>
    </xf>
    <xf numFmtId="0" fontId="2" fillId="3" borderId="9" xfId="1" applyNumberFormat="1" applyFont="1" applyFill="1" applyBorder="1" applyAlignment="1">
      <alignment horizontal="left" vertical="top" wrapText="1"/>
    </xf>
    <xf numFmtId="0" fontId="2" fillId="2" borderId="7" xfId="1" applyNumberFormat="1" applyFont="1" applyFill="1" applyBorder="1" applyAlignment="1">
      <alignment horizontal="left" vertical="top" wrapText="1"/>
    </xf>
    <xf numFmtId="165" fontId="2" fillId="3" borderId="8" xfId="2" applyFont="1" applyFill="1" applyBorder="1" applyAlignment="1">
      <alignment horizontal="left" vertical="top" wrapText="1"/>
    </xf>
    <xf numFmtId="0" fontId="2" fillId="4" borderId="5" xfId="1" applyNumberFormat="1" applyFont="1" applyFill="1" applyBorder="1" applyAlignment="1">
      <alignment horizontal="left"/>
    </xf>
    <xf numFmtId="0" fontId="2" fillId="4" borderId="0" xfId="1" applyNumberFormat="1" applyFont="1" applyFill="1" applyBorder="1" applyAlignment="1">
      <alignment horizontal="left"/>
    </xf>
    <xf numFmtId="0" fontId="3" fillId="0" borderId="6" xfId="1" applyNumberFormat="1" applyFont="1" applyBorder="1" applyAlignment="1">
      <alignment horizontal="left"/>
    </xf>
    <xf numFmtId="0" fontId="3" fillId="0" borderId="5" xfId="1" applyNumberFormat="1" applyFont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165" fontId="3" fillId="3" borderId="0" xfId="2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left" vertical="center"/>
    </xf>
    <xf numFmtId="0" fontId="3" fillId="0" borderId="6" xfId="1" applyNumberFormat="1" applyFont="1" applyFill="1" applyBorder="1" applyAlignment="1">
      <alignment horizontal="left"/>
    </xf>
    <xf numFmtId="0" fontId="5" fillId="0" borderId="10" xfId="0" applyFont="1" applyBorder="1" applyAlignment="1">
      <alignment vertical="top"/>
    </xf>
    <xf numFmtId="0" fontId="3" fillId="0" borderId="0" xfId="1" quotePrefix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 wrapText="1"/>
    </xf>
    <xf numFmtId="0" fontId="7" fillId="0" borderId="5" xfId="1" applyNumberFormat="1" applyFont="1" applyFill="1" applyBorder="1" applyAlignment="1">
      <alignment horizontal="left"/>
    </xf>
    <xf numFmtId="0" fontId="7" fillId="0" borderId="5" xfId="1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left"/>
    </xf>
    <xf numFmtId="0" fontId="7" fillId="0" borderId="6" xfId="1" applyNumberFormat="1" applyFont="1" applyFill="1" applyBorder="1" applyAlignment="1">
      <alignment horizontal="left"/>
    </xf>
    <xf numFmtId="0" fontId="7" fillId="2" borderId="5" xfId="1" applyNumberFormat="1" applyFont="1" applyFill="1" applyBorder="1" applyAlignment="1">
      <alignment horizontal="left"/>
    </xf>
    <xf numFmtId="165" fontId="7" fillId="3" borderId="0" xfId="2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3" fillId="5" borderId="5" xfId="1" applyNumberFormat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/>
    </xf>
    <xf numFmtId="0" fontId="6" fillId="0" borderId="5" xfId="1" applyNumberFormat="1" applyFont="1" applyFill="1" applyBorder="1" applyAlignment="1">
      <alignment horizontal="left"/>
    </xf>
    <xf numFmtId="0" fontId="6" fillId="0" borderId="5" xfId="1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 applyAlignment="1">
      <alignment horizontal="left"/>
    </xf>
    <xf numFmtId="0" fontId="6" fillId="0" borderId="6" xfId="1" applyNumberFormat="1" applyFont="1" applyFill="1" applyBorder="1" applyAlignment="1">
      <alignment horizontal="left"/>
    </xf>
    <xf numFmtId="0" fontId="4" fillId="0" borderId="0" xfId="0" applyFont="1"/>
    <xf numFmtId="49" fontId="3" fillId="0" borderId="0" xfId="1" quotePrefix="1" applyNumberFormat="1" applyFont="1" applyFill="1" applyBorder="1" applyAlignment="1">
      <alignment horizontal="left"/>
    </xf>
    <xf numFmtId="0" fontId="2" fillId="6" borderId="5" xfId="1" applyNumberFormat="1" applyFont="1" applyFill="1" applyBorder="1" applyAlignment="1">
      <alignment horizontal="left"/>
    </xf>
    <xf numFmtId="0" fontId="2" fillId="6" borderId="5" xfId="1" applyNumberFormat="1" applyFont="1" applyFill="1" applyBorder="1" applyAlignment="1">
      <alignment horizontal="left" vertical="center"/>
    </xf>
    <xf numFmtId="0" fontId="2" fillId="6" borderId="0" xfId="1" quotePrefix="1" applyNumberFormat="1" applyFont="1" applyFill="1" applyBorder="1" applyAlignment="1">
      <alignment horizontal="left"/>
    </xf>
    <xf numFmtId="0" fontId="2" fillId="6" borderId="0" xfId="1" applyNumberFormat="1" applyFont="1" applyFill="1" applyBorder="1" applyAlignment="1">
      <alignment horizontal="left"/>
    </xf>
    <xf numFmtId="0" fontId="2" fillId="0" borderId="6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165" fontId="2" fillId="3" borderId="0" xfId="2" applyFont="1" applyFill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1" applyNumberFormat="1" applyFont="1" applyBorder="1" applyAlignment="1">
      <alignment horizontal="left"/>
    </xf>
    <xf numFmtId="0" fontId="7" fillId="0" borderId="5" xfId="1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6" xfId="1" applyNumberFormat="1" applyFont="1" applyBorder="1" applyAlignment="1">
      <alignment horizontal="left"/>
    </xf>
    <xf numFmtId="0" fontId="2" fillId="0" borderId="5" xfId="1" applyNumberFormat="1" applyFont="1" applyBorder="1" applyAlignment="1">
      <alignment horizontal="left"/>
    </xf>
    <xf numFmtId="1" fontId="3" fillId="0" borderId="4" xfId="2" applyNumberFormat="1" applyFont="1" applyFill="1" applyBorder="1" applyAlignment="1">
      <alignment horizontal="center"/>
    </xf>
    <xf numFmtId="0" fontId="3" fillId="0" borderId="0" xfId="0" applyFont="1"/>
    <xf numFmtId="165" fontId="2" fillId="7" borderId="2" xfId="2" applyFont="1" applyFill="1" applyBorder="1" applyAlignment="1">
      <alignment horizontal="left" vertical="top" wrapText="1"/>
    </xf>
    <xf numFmtId="165" fontId="3" fillId="3" borderId="10" xfId="2" applyFont="1" applyFill="1" applyBorder="1" applyAlignment="1">
      <alignment horizontal="left"/>
    </xf>
    <xf numFmtId="0" fontId="3" fillId="3" borderId="10" xfId="0" applyFont="1" applyFill="1" applyBorder="1"/>
    <xf numFmtId="44" fontId="3" fillId="3" borderId="10" xfId="0" applyNumberFormat="1" applyFont="1" applyFill="1" applyBorder="1"/>
    <xf numFmtId="165" fontId="2" fillId="3" borderId="10" xfId="2" applyFont="1" applyFill="1" applyBorder="1" applyAlignment="1">
      <alignment horizontal="left"/>
    </xf>
    <xf numFmtId="165" fontId="3" fillId="3" borderId="11" xfId="2" applyFont="1" applyFill="1" applyBorder="1" applyAlignment="1">
      <alignment horizontal="left"/>
    </xf>
    <xf numFmtId="44" fontId="3" fillId="3" borderId="11" xfId="0" applyNumberFormat="1" applyFont="1" applyFill="1" applyBorder="1"/>
    <xf numFmtId="165" fontId="2" fillId="3" borderId="12" xfId="2" applyFont="1" applyFill="1" applyBorder="1" applyAlignment="1">
      <alignment horizontal="left"/>
    </xf>
    <xf numFmtId="44" fontId="3" fillId="3" borderId="12" xfId="0" applyNumberFormat="1" applyFont="1" applyFill="1" applyBorder="1"/>
    <xf numFmtId="165" fontId="2" fillId="3" borderId="13" xfId="2" applyFont="1" applyFill="1" applyBorder="1" applyAlignment="1">
      <alignment horizontal="left"/>
    </xf>
    <xf numFmtId="165" fontId="2" fillId="3" borderId="14" xfId="2" applyFont="1" applyFill="1" applyBorder="1" applyAlignment="1">
      <alignment horizontal="left"/>
    </xf>
    <xf numFmtId="44" fontId="2" fillId="3" borderId="15" xfId="0" applyNumberFormat="1" applyFont="1" applyFill="1" applyBorder="1"/>
    <xf numFmtId="165" fontId="2" fillId="3" borderId="15" xfId="2" applyFont="1" applyFill="1" applyBorder="1" applyAlignment="1">
      <alignment horizontal="left"/>
    </xf>
    <xf numFmtId="0" fontId="3" fillId="3" borderId="12" xfId="0" applyFont="1" applyFill="1" applyBorder="1"/>
    <xf numFmtId="165" fontId="0" fillId="0" borderId="0" xfId="0" applyNumberFormat="1"/>
    <xf numFmtId="44" fontId="0" fillId="0" borderId="0" xfId="0" applyNumberFormat="1"/>
    <xf numFmtId="165" fontId="0" fillId="0" borderId="0" xfId="2" applyFont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3E44-7622-45B7-BEA1-FD1EEF023030}">
  <dimension ref="A1:P132"/>
  <sheetViews>
    <sheetView tabSelected="1" topLeftCell="H105" workbookViewId="0">
      <selection activeCell="P127" sqref="P127"/>
    </sheetView>
  </sheetViews>
  <sheetFormatPr defaultRowHeight="15.75" x14ac:dyDescent="0.25"/>
  <cols>
    <col min="1" max="1" width="10.140625" bestFit="1" customWidth="1"/>
    <col min="2" max="2" width="68.42578125" customWidth="1"/>
    <col min="3" max="3" width="10.7109375" bestFit="1" customWidth="1"/>
    <col min="4" max="4" width="12.28515625" bestFit="1" customWidth="1"/>
    <col min="5" max="5" width="11" bestFit="1" customWidth="1"/>
    <col min="6" max="6" width="39.42578125" bestFit="1" customWidth="1"/>
    <col min="7" max="7" width="56.5703125" customWidth="1"/>
    <col min="8" max="8" width="64.42578125" bestFit="1" customWidth="1"/>
    <col min="9" max="9" width="17.42578125" bestFit="1" customWidth="1"/>
    <col min="10" max="12" width="18.5703125" bestFit="1" customWidth="1"/>
    <col min="13" max="13" width="18.5703125" hidden="1" customWidth="1"/>
    <col min="14" max="15" width="27.7109375" customWidth="1"/>
    <col min="16" max="16" width="19.42578125" style="62" customWidth="1"/>
  </cols>
  <sheetData>
    <row r="1" spans="1:16" x14ac:dyDescent="0.25">
      <c r="A1" s="1"/>
      <c r="B1" s="1"/>
      <c r="C1" s="2"/>
      <c r="D1" s="2"/>
      <c r="E1" s="2"/>
      <c r="F1" s="3" t="s">
        <v>0</v>
      </c>
      <c r="G1" s="1"/>
      <c r="H1" s="1"/>
      <c r="I1" s="4"/>
      <c r="J1" s="4"/>
      <c r="K1" s="4"/>
      <c r="L1" s="1"/>
      <c r="M1" s="61">
        <v>2020</v>
      </c>
      <c r="N1" s="5"/>
      <c r="O1" s="5"/>
    </row>
    <row r="2" spans="1:16" x14ac:dyDescent="0.25">
      <c r="A2" s="7"/>
      <c r="B2" s="7" t="s">
        <v>293</v>
      </c>
      <c r="C2" s="8"/>
      <c r="D2" s="8"/>
      <c r="E2" s="8"/>
      <c r="F2" s="9"/>
      <c r="G2" s="7"/>
      <c r="H2" s="7"/>
      <c r="I2" s="10"/>
      <c r="J2" s="10"/>
      <c r="K2" s="10"/>
      <c r="L2" s="7"/>
      <c r="M2" s="11"/>
      <c r="N2" s="11"/>
      <c r="O2" s="11"/>
    </row>
    <row r="3" spans="1:16" x14ac:dyDescent="0.25">
      <c r="A3" s="7"/>
      <c r="B3" s="7" t="s">
        <v>294</v>
      </c>
      <c r="C3" s="8"/>
      <c r="D3" s="8"/>
      <c r="E3" s="8"/>
      <c r="F3" s="9"/>
      <c r="G3" s="7"/>
      <c r="H3" s="7"/>
      <c r="I3" s="10"/>
      <c r="J3" s="10"/>
      <c r="K3" s="10"/>
      <c r="L3" s="7"/>
      <c r="M3" s="11"/>
      <c r="N3" s="11"/>
      <c r="O3" s="11"/>
    </row>
    <row r="4" spans="1:16" x14ac:dyDescent="0.25">
      <c r="A4" s="7"/>
      <c r="B4" s="7" t="s">
        <v>295</v>
      </c>
      <c r="C4" s="8"/>
      <c r="D4" s="8"/>
      <c r="E4" s="8"/>
      <c r="F4" s="9"/>
      <c r="G4" s="7"/>
      <c r="H4" s="7"/>
      <c r="I4" s="10"/>
      <c r="J4" s="10"/>
      <c r="K4" s="10"/>
      <c r="L4" s="7"/>
      <c r="M4" s="11"/>
      <c r="N4" s="11"/>
      <c r="O4" s="11"/>
    </row>
    <row r="5" spans="1:16" ht="16.5" thickBot="1" x14ac:dyDescent="0.3">
      <c r="A5" s="7"/>
      <c r="B5" s="7"/>
      <c r="C5" s="8"/>
      <c r="D5" s="8"/>
      <c r="E5" s="8"/>
      <c r="F5" s="9"/>
      <c r="G5" s="7"/>
      <c r="H5" s="7"/>
      <c r="I5" s="10"/>
      <c r="J5" s="10"/>
      <c r="K5" s="10"/>
      <c r="L5" s="7"/>
      <c r="M5" s="11"/>
      <c r="N5" s="11"/>
      <c r="O5" s="11"/>
    </row>
    <row r="6" spans="1:16" ht="32.25" thickBot="1" x14ac:dyDescent="0.25">
      <c r="A6" s="12" t="s">
        <v>1</v>
      </c>
      <c r="B6" s="12" t="s">
        <v>2</v>
      </c>
      <c r="C6" s="13" t="s">
        <v>3</v>
      </c>
      <c r="D6" s="13" t="s">
        <v>4</v>
      </c>
      <c r="E6" s="13" t="s">
        <v>5</v>
      </c>
      <c r="F6" s="14" t="s">
        <v>6</v>
      </c>
      <c r="G6" s="12" t="s">
        <v>7</v>
      </c>
      <c r="H6" s="12" t="s">
        <v>8</v>
      </c>
      <c r="I6" s="15" t="s">
        <v>9</v>
      </c>
      <c r="J6" s="15" t="s">
        <v>10</v>
      </c>
      <c r="K6" s="15" t="s">
        <v>11</v>
      </c>
      <c r="L6" s="12" t="s">
        <v>12</v>
      </c>
      <c r="M6" s="16" t="s">
        <v>13</v>
      </c>
      <c r="N6" s="63" t="s">
        <v>278</v>
      </c>
      <c r="O6" s="63" t="s">
        <v>279</v>
      </c>
      <c r="P6" s="63" t="s">
        <v>289</v>
      </c>
    </row>
    <row r="7" spans="1:16" x14ac:dyDescent="0.25">
      <c r="A7" s="17" t="s">
        <v>14</v>
      </c>
      <c r="B7" s="17"/>
      <c r="C7" s="18"/>
      <c r="D7" s="18"/>
      <c r="E7" s="18"/>
      <c r="F7" s="19"/>
      <c r="G7" s="20"/>
      <c r="H7" s="20"/>
      <c r="I7" s="21"/>
      <c r="J7" s="21"/>
      <c r="K7" s="21"/>
      <c r="L7" s="20"/>
      <c r="M7" s="23"/>
      <c r="N7" s="64"/>
      <c r="O7" s="64"/>
      <c r="P7" s="65"/>
    </row>
    <row r="8" spans="1:16" x14ac:dyDescent="0.25">
      <c r="A8" s="24">
        <v>611850</v>
      </c>
      <c r="B8" s="25" t="s">
        <v>15</v>
      </c>
      <c r="C8" s="6">
        <v>54</v>
      </c>
      <c r="D8" s="6" t="s">
        <v>16</v>
      </c>
      <c r="E8" s="6" t="s">
        <v>17</v>
      </c>
      <c r="F8" s="26" t="s">
        <v>18</v>
      </c>
      <c r="G8" s="24" t="s">
        <v>290</v>
      </c>
      <c r="H8" s="24"/>
      <c r="I8" s="21" t="s">
        <v>19</v>
      </c>
      <c r="J8" s="21" t="s">
        <v>20</v>
      </c>
      <c r="K8" s="21" t="s">
        <v>21</v>
      </c>
      <c r="L8" s="24"/>
      <c r="M8" s="23">
        <v>288357</v>
      </c>
      <c r="N8" s="64">
        <v>476800</v>
      </c>
      <c r="O8" s="64">
        <v>0</v>
      </c>
      <c r="P8" s="66">
        <f>N8+O8</f>
        <v>476800</v>
      </c>
    </row>
    <row r="9" spans="1:16" x14ac:dyDescent="0.25">
      <c r="A9" s="24">
        <v>611850</v>
      </c>
      <c r="B9" s="25" t="s">
        <v>22</v>
      </c>
      <c r="C9" s="6">
        <v>12</v>
      </c>
      <c r="D9" s="6" t="s">
        <v>23</v>
      </c>
      <c r="E9" s="6" t="s">
        <v>17</v>
      </c>
      <c r="F9" s="26" t="s">
        <v>18</v>
      </c>
      <c r="G9" s="24"/>
      <c r="H9" s="24"/>
      <c r="I9" s="21" t="s">
        <v>19</v>
      </c>
      <c r="J9" s="21" t="s">
        <v>20</v>
      </c>
      <c r="K9" s="21"/>
      <c r="L9" s="24"/>
      <c r="M9" s="23">
        <v>206522</v>
      </c>
      <c r="N9" s="64">
        <v>442400</v>
      </c>
      <c r="O9" s="64">
        <v>0</v>
      </c>
      <c r="P9" s="66">
        <f t="shared" ref="P9:P58" si="0">N9+O9</f>
        <v>442400</v>
      </c>
    </row>
    <row r="10" spans="1:16" x14ac:dyDescent="0.25">
      <c r="A10" s="24">
        <v>611850</v>
      </c>
      <c r="B10" s="25" t="s">
        <v>24</v>
      </c>
      <c r="C10" s="6" t="s">
        <v>25</v>
      </c>
      <c r="D10" s="6" t="s">
        <v>26</v>
      </c>
      <c r="E10" s="6" t="s">
        <v>17</v>
      </c>
      <c r="F10" s="26" t="s">
        <v>27</v>
      </c>
      <c r="G10" s="24"/>
      <c r="H10" s="24"/>
      <c r="I10" s="21" t="s">
        <v>19</v>
      </c>
      <c r="J10" s="21" t="s">
        <v>20</v>
      </c>
      <c r="K10" s="21"/>
      <c r="L10" s="24"/>
      <c r="M10" s="23">
        <v>72088</v>
      </c>
      <c r="N10" s="64">
        <v>231000</v>
      </c>
      <c r="O10" s="64">
        <v>0</v>
      </c>
      <c r="P10" s="66">
        <f t="shared" si="0"/>
        <v>231000</v>
      </c>
    </row>
    <row r="11" spans="1:16" x14ac:dyDescent="0.25">
      <c r="A11" s="24">
        <v>611850</v>
      </c>
      <c r="B11" s="25" t="s">
        <v>24</v>
      </c>
      <c r="C11" s="6" t="s">
        <v>28</v>
      </c>
      <c r="D11" s="6" t="s">
        <v>29</v>
      </c>
      <c r="E11" s="6" t="s">
        <v>17</v>
      </c>
      <c r="F11" s="26" t="s">
        <v>30</v>
      </c>
      <c r="G11" s="24"/>
      <c r="H11" s="24"/>
      <c r="I11" s="21" t="s">
        <v>19</v>
      </c>
      <c r="J11" s="21" t="s">
        <v>20</v>
      </c>
      <c r="K11" s="21"/>
      <c r="L11" s="24"/>
      <c r="M11" s="23">
        <v>410355</v>
      </c>
      <c r="N11" s="64">
        <v>833000</v>
      </c>
      <c r="O11" s="64">
        <v>0</v>
      </c>
      <c r="P11" s="66">
        <f t="shared" si="0"/>
        <v>833000</v>
      </c>
    </row>
    <row r="12" spans="1:16" x14ac:dyDescent="0.25">
      <c r="A12" s="24">
        <v>611851</v>
      </c>
      <c r="B12" s="25" t="s">
        <v>31</v>
      </c>
      <c r="C12" s="6">
        <v>25</v>
      </c>
      <c r="D12" s="6" t="s">
        <v>32</v>
      </c>
      <c r="E12" s="6" t="s">
        <v>17</v>
      </c>
      <c r="F12" s="26" t="s">
        <v>18</v>
      </c>
      <c r="G12" s="24" t="s">
        <v>156</v>
      </c>
      <c r="H12" s="24"/>
      <c r="I12" s="21" t="s">
        <v>19</v>
      </c>
      <c r="J12" s="21" t="s">
        <v>20</v>
      </c>
      <c r="K12" s="21"/>
      <c r="L12" s="24"/>
      <c r="M12" s="23">
        <v>684846</v>
      </c>
      <c r="N12" s="64">
        <v>3255725</v>
      </c>
      <c r="O12" s="64">
        <v>0</v>
      </c>
      <c r="P12" s="66">
        <f t="shared" si="0"/>
        <v>3255725</v>
      </c>
    </row>
    <row r="13" spans="1:16" x14ac:dyDescent="0.25">
      <c r="A13" s="27" t="s">
        <v>33</v>
      </c>
      <c r="B13" s="25" t="s">
        <v>31</v>
      </c>
      <c r="C13" s="28" t="s">
        <v>34</v>
      </c>
      <c r="D13" s="6" t="s">
        <v>32</v>
      </c>
      <c r="E13" s="6" t="s">
        <v>17</v>
      </c>
      <c r="F13" s="26" t="s">
        <v>35</v>
      </c>
      <c r="G13" s="24" t="s">
        <v>156</v>
      </c>
      <c r="H13" s="24"/>
      <c r="I13" s="24"/>
      <c r="J13" s="24" t="s">
        <v>20</v>
      </c>
      <c r="K13" s="24"/>
      <c r="L13" s="24"/>
      <c r="M13" s="11"/>
      <c r="N13" s="64">
        <v>1171200</v>
      </c>
      <c r="O13" s="64">
        <v>0</v>
      </c>
      <c r="P13" s="66">
        <f t="shared" si="0"/>
        <v>1171200</v>
      </c>
    </row>
    <row r="14" spans="1:16" x14ac:dyDescent="0.25">
      <c r="A14" s="27" t="s">
        <v>36</v>
      </c>
      <c r="B14" s="25" t="s">
        <v>31</v>
      </c>
      <c r="C14" s="28" t="s">
        <v>37</v>
      </c>
      <c r="D14" s="6" t="s">
        <v>32</v>
      </c>
      <c r="E14" s="6" t="s">
        <v>17</v>
      </c>
      <c r="F14" s="26" t="s">
        <v>38</v>
      </c>
      <c r="G14" s="24" t="s">
        <v>291</v>
      </c>
      <c r="H14" s="24"/>
      <c r="I14" s="24"/>
      <c r="J14" s="24" t="s">
        <v>20</v>
      </c>
      <c r="K14" s="24"/>
      <c r="L14" s="24"/>
      <c r="M14" s="11"/>
      <c r="N14" s="64">
        <v>100000</v>
      </c>
      <c r="O14" s="64"/>
      <c r="P14" s="66">
        <f t="shared" si="0"/>
        <v>100000</v>
      </c>
    </row>
    <row r="15" spans="1:16" x14ac:dyDescent="0.25">
      <c r="A15" s="27" t="s">
        <v>39</v>
      </c>
      <c r="B15" s="25" t="s">
        <v>31</v>
      </c>
      <c r="C15" s="28" t="s">
        <v>40</v>
      </c>
      <c r="D15" s="6" t="s">
        <v>32</v>
      </c>
      <c r="E15" s="6" t="s">
        <v>17</v>
      </c>
      <c r="F15" s="26" t="s">
        <v>41</v>
      </c>
      <c r="G15" s="24" t="s">
        <v>291</v>
      </c>
      <c r="H15" s="24"/>
      <c r="I15" s="24"/>
      <c r="J15" s="24" t="s">
        <v>20</v>
      </c>
      <c r="K15" s="24"/>
      <c r="L15" s="24"/>
      <c r="M15" s="11"/>
      <c r="N15" s="64">
        <v>100000</v>
      </c>
      <c r="O15" s="64"/>
      <c r="P15" s="66">
        <f t="shared" si="0"/>
        <v>100000</v>
      </c>
    </row>
    <row r="16" spans="1:16" x14ac:dyDescent="0.25">
      <c r="A16" s="24">
        <v>616251</v>
      </c>
      <c r="B16" s="25" t="s">
        <v>42</v>
      </c>
      <c r="C16" s="6" t="s">
        <v>43</v>
      </c>
      <c r="D16" s="6" t="s">
        <v>44</v>
      </c>
      <c r="E16" s="6" t="s">
        <v>17</v>
      </c>
      <c r="F16" s="26" t="s">
        <v>45</v>
      </c>
      <c r="G16" s="24"/>
      <c r="H16" s="24"/>
      <c r="I16" s="21" t="s">
        <v>19</v>
      </c>
      <c r="J16" s="21" t="s">
        <v>20</v>
      </c>
      <c r="K16" s="21"/>
      <c r="L16" s="24"/>
      <c r="M16" s="23">
        <v>659443</v>
      </c>
      <c r="N16" s="64">
        <v>960000</v>
      </c>
      <c r="O16" s="64">
        <v>0</v>
      </c>
      <c r="P16" s="66">
        <f t="shared" si="0"/>
        <v>960000</v>
      </c>
    </row>
    <row r="17" spans="1:16" x14ac:dyDescent="0.25">
      <c r="A17" s="24">
        <v>611851</v>
      </c>
      <c r="B17" s="25" t="s">
        <v>46</v>
      </c>
      <c r="C17" s="6">
        <v>25</v>
      </c>
      <c r="D17" s="6" t="s">
        <v>47</v>
      </c>
      <c r="E17" s="6" t="s">
        <v>17</v>
      </c>
      <c r="F17" s="26" t="s">
        <v>48</v>
      </c>
      <c r="G17" s="24" t="s">
        <v>156</v>
      </c>
      <c r="H17" s="24"/>
      <c r="I17" s="21" t="s">
        <v>19</v>
      </c>
      <c r="J17" s="21" t="s">
        <v>20</v>
      </c>
      <c r="K17" s="21"/>
      <c r="L17" s="24"/>
      <c r="M17" s="23">
        <v>1705674</v>
      </c>
      <c r="N17" s="64">
        <v>2730000</v>
      </c>
      <c r="O17" s="64">
        <v>0</v>
      </c>
      <c r="P17" s="66">
        <f t="shared" si="0"/>
        <v>2730000</v>
      </c>
    </row>
    <row r="18" spans="1:16" ht="21.75" customHeight="1" x14ac:dyDescent="0.25">
      <c r="A18" s="24">
        <v>616257</v>
      </c>
      <c r="B18" s="25" t="s">
        <v>49</v>
      </c>
      <c r="C18" s="6">
        <v>1</v>
      </c>
      <c r="D18" s="6" t="s">
        <v>50</v>
      </c>
      <c r="E18" s="6" t="s">
        <v>17</v>
      </c>
      <c r="F18" s="26" t="s">
        <v>51</v>
      </c>
      <c r="G18" s="24"/>
      <c r="H18" s="24"/>
      <c r="I18" s="29" t="s">
        <v>52</v>
      </c>
      <c r="J18" s="21" t="s">
        <v>53</v>
      </c>
      <c r="K18" s="21"/>
      <c r="L18" s="24"/>
      <c r="M18" s="23">
        <v>1026302</v>
      </c>
      <c r="N18" s="64">
        <v>3145600</v>
      </c>
      <c r="O18" s="64">
        <v>0</v>
      </c>
      <c r="P18" s="66">
        <f t="shared" si="0"/>
        <v>3145600</v>
      </c>
    </row>
    <row r="19" spans="1:16" x14ac:dyDescent="0.25">
      <c r="A19" s="24">
        <v>611850</v>
      </c>
      <c r="B19" s="25" t="s">
        <v>54</v>
      </c>
      <c r="C19" s="6">
        <v>1</v>
      </c>
      <c r="D19" s="6" t="s">
        <v>55</v>
      </c>
      <c r="E19" s="6" t="s">
        <v>17</v>
      </c>
      <c r="F19" s="26" t="s">
        <v>56</v>
      </c>
      <c r="G19" s="24"/>
      <c r="H19" s="24"/>
      <c r="I19" s="21" t="s">
        <v>19</v>
      </c>
      <c r="J19" s="21" t="s">
        <v>20</v>
      </c>
      <c r="K19" s="21"/>
      <c r="L19" s="24"/>
      <c r="M19" s="23">
        <v>1978795</v>
      </c>
      <c r="N19" s="64">
        <v>5690250</v>
      </c>
      <c r="O19" s="64">
        <v>0</v>
      </c>
      <c r="P19" s="66">
        <f t="shared" si="0"/>
        <v>5690250</v>
      </c>
    </row>
    <row r="20" spans="1:16" x14ac:dyDescent="0.25">
      <c r="A20" s="24">
        <v>616257</v>
      </c>
      <c r="B20" s="25" t="s">
        <v>57</v>
      </c>
      <c r="C20" s="6">
        <v>120</v>
      </c>
      <c r="D20" s="6" t="s">
        <v>58</v>
      </c>
      <c r="E20" s="6" t="s">
        <v>17</v>
      </c>
      <c r="F20" s="26" t="s">
        <v>59</v>
      </c>
      <c r="G20" s="24" t="s">
        <v>288</v>
      </c>
      <c r="H20" s="24"/>
      <c r="I20" s="21" t="s">
        <v>19</v>
      </c>
      <c r="J20" s="21" t="s">
        <v>20</v>
      </c>
      <c r="K20" s="21"/>
      <c r="L20" s="24"/>
      <c r="M20" s="23">
        <v>1813271</v>
      </c>
      <c r="N20" s="64">
        <v>2907975</v>
      </c>
      <c r="O20" s="64">
        <v>158710</v>
      </c>
      <c r="P20" s="66">
        <f t="shared" si="0"/>
        <v>3066685</v>
      </c>
    </row>
    <row r="21" spans="1:16" x14ac:dyDescent="0.25">
      <c r="A21" s="24">
        <v>607567</v>
      </c>
      <c r="B21" s="25" t="s">
        <v>60</v>
      </c>
      <c r="C21" s="6">
        <v>17</v>
      </c>
      <c r="D21" s="6" t="s">
        <v>61</v>
      </c>
      <c r="E21" s="6" t="s">
        <v>17</v>
      </c>
      <c r="F21" s="26" t="s">
        <v>62</v>
      </c>
      <c r="G21" s="24"/>
      <c r="H21" s="24"/>
      <c r="I21" s="21" t="s">
        <v>19</v>
      </c>
      <c r="J21" s="21" t="s">
        <v>20</v>
      </c>
      <c r="K21" s="21"/>
      <c r="L21" s="24"/>
      <c r="M21" s="23">
        <v>10004994</v>
      </c>
      <c r="N21" s="64">
        <v>17150000</v>
      </c>
      <c r="O21" s="64">
        <v>161090</v>
      </c>
      <c r="P21" s="66">
        <f t="shared" si="0"/>
        <v>17311090</v>
      </c>
    </row>
    <row r="22" spans="1:16" x14ac:dyDescent="0.25">
      <c r="A22" s="30">
        <v>607151</v>
      </c>
      <c r="B22" s="31" t="s">
        <v>63</v>
      </c>
      <c r="C22" s="32">
        <v>64</v>
      </c>
      <c r="D22" s="32" t="s">
        <v>64</v>
      </c>
      <c r="E22" s="32" t="s">
        <v>17</v>
      </c>
      <c r="F22" s="33" t="s">
        <v>65</v>
      </c>
      <c r="G22" s="24" t="s">
        <v>156</v>
      </c>
      <c r="H22" s="30"/>
      <c r="I22" s="21" t="s">
        <v>19</v>
      </c>
      <c r="J22" s="21" t="s">
        <v>20</v>
      </c>
      <c r="K22" s="34"/>
      <c r="L22" s="30"/>
      <c r="M22" s="35">
        <v>8394018</v>
      </c>
      <c r="N22" s="64">
        <v>23983800</v>
      </c>
      <c r="O22" s="64">
        <v>2915050</v>
      </c>
      <c r="P22" s="66">
        <f t="shared" si="0"/>
        <v>26898850</v>
      </c>
    </row>
    <row r="23" spans="1:16" x14ac:dyDescent="0.25">
      <c r="A23" s="24">
        <v>611850</v>
      </c>
      <c r="B23" s="25" t="s">
        <v>66</v>
      </c>
      <c r="C23" s="6">
        <v>14</v>
      </c>
      <c r="D23" s="6" t="s">
        <v>67</v>
      </c>
      <c r="E23" s="6" t="s">
        <v>17</v>
      </c>
      <c r="F23" s="26" t="s">
        <v>18</v>
      </c>
      <c r="G23" s="30" t="s">
        <v>290</v>
      </c>
      <c r="H23" s="24" t="s">
        <v>68</v>
      </c>
      <c r="I23" s="21" t="s">
        <v>19</v>
      </c>
      <c r="J23" s="21" t="s">
        <v>20</v>
      </c>
      <c r="K23" s="21"/>
      <c r="L23" s="24"/>
      <c r="M23" s="23">
        <v>156803</v>
      </c>
      <c r="N23" s="64">
        <v>186325</v>
      </c>
      <c r="O23" s="64">
        <v>0</v>
      </c>
      <c r="P23" s="66">
        <f t="shared" si="0"/>
        <v>186325</v>
      </c>
    </row>
    <row r="24" spans="1:16" x14ac:dyDescent="0.25">
      <c r="A24" s="24">
        <v>611850</v>
      </c>
      <c r="B24" s="25" t="s">
        <v>66</v>
      </c>
      <c r="C24" s="6">
        <v>16</v>
      </c>
      <c r="D24" s="6" t="s">
        <v>67</v>
      </c>
      <c r="E24" s="6" t="s">
        <v>17</v>
      </c>
      <c r="F24" s="26" t="s">
        <v>18</v>
      </c>
      <c r="G24" s="24"/>
      <c r="H24" s="24"/>
      <c r="I24" s="21" t="s">
        <v>19</v>
      </c>
      <c r="J24" s="21" t="s">
        <v>20</v>
      </c>
      <c r="K24" s="21"/>
      <c r="L24" s="24"/>
      <c r="M24" s="23">
        <v>129760</v>
      </c>
      <c r="N24" s="64">
        <v>289275</v>
      </c>
      <c r="O24" s="64">
        <v>0</v>
      </c>
      <c r="P24" s="66">
        <f t="shared" si="0"/>
        <v>289275</v>
      </c>
    </row>
    <row r="25" spans="1:16" x14ac:dyDescent="0.25">
      <c r="A25" s="24">
        <v>616257</v>
      </c>
      <c r="B25" s="25" t="s">
        <v>69</v>
      </c>
      <c r="C25" s="6">
        <v>44</v>
      </c>
      <c r="D25" s="6" t="s">
        <v>70</v>
      </c>
      <c r="E25" s="6" t="s">
        <v>17</v>
      </c>
      <c r="F25" s="26" t="s">
        <v>71</v>
      </c>
      <c r="G25" s="24"/>
      <c r="H25" s="24"/>
      <c r="I25" s="21" t="s">
        <v>19</v>
      </c>
      <c r="J25" s="21" t="s">
        <v>20</v>
      </c>
      <c r="K25" s="21"/>
      <c r="L25" s="24"/>
      <c r="M25" s="23">
        <v>360446</v>
      </c>
      <c r="N25" s="64">
        <v>605000</v>
      </c>
      <c r="O25" s="64">
        <v>0</v>
      </c>
      <c r="P25" s="66">
        <f t="shared" si="0"/>
        <v>605000</v>
      </c>
    </row>
    <row r="26" spans="1:16" x14ac:dyDescent="0.25">
      <c r="A26" s="24">
        <v>616257</v>
      </c>
      <c r="B26" s="25" t="s">
        <v>72</v>
      </c>
      <c r="C26" s="6" t="s">
        <v>73</v>
      </c>
      <c r="D26" s="6" t="s">
        <v>74</v>
      </c>
      <c r="E26" s="6" t="s">
        <v>17</v>
      </c>
      <c r="F26" s="26" t="s">
        <v>75</v>
      </c>
      <c r="G26" s="24"/>
      <c r="H26" s="24"/>
      <c r="I26" s="21" t="s">
        <v>19</v>
      </c>
      <c r="J26" s="21" t="s">
        <v>20</v>
      </c>
      <c r="K26" s="21"/>
      <c r="L26" s="24"/>
      <c r="M26" s="23">
        <v>3847349</v>
      </c>
      <c r="N26" s="64">
        <v>5441000</v>
      </c>
      <c r="O26" s="64">
        <v>0</v>
      </c>
      <c r="P26" s="66">
        <f t="shared" si="0"/>
        <v>5441000</v>
      </c>
    </row>
    <row r="27" spans="1:16" x14ac:dyDescent="0.25">
      <c r="A27" s="24">
        <v>613807</v>
      </c>
      <c r="B27" s="25" t="s">
        <v>77</v>
      </c>
      <c r="C27" s="6">
        <v>24</v>
      </c>
      <c r="D27" s="6" t="s">
        <v>78</v>
      </c>
      <c r="E27" s="6" t="s">
        <v>17</v>
      </c>
      <c r="F27" s="26" t="s">
        <v>18</v>
      </c>
      <c r="G27" s="24"/>
      <c r="H27" s="24" t="s">
        <v>79</v>
      </c>
      <c r="I27" s="21" t="s">
        <v>19</v>
      </c>
      <c r="J27" s="21" t="s">
        <v>20</v>
      </c>
      <c r="K27" s="21"/>
      <c r="L27" s="24"/>
      <c r="M27" s="23">
        <v>1040781</v>
      </c>
      <c r="N27" s="64">
        <v>1393750</v>
      </c>
      <c r="O27" s="64">
        <v>0</v>
      </c>
      <c r="P27" s="66">
        <f t="shared" si="0"/>
        <v>1393750</v>
      </c>
    </row>
    <row r="28" spans="1:16" x14ac:dyDescent="0.25">
      <c r="A28" s="24">
        <v>611850</v>
      </c>
      <c r="B28" s="25" t="s">
        <v>80</v>
      </c>
      <c r="C28" s="6">
        <v>40</v>
      </c>
      <c r="D28" s="6" t="s">
        <v>81</v>
      </c>
      <c r="E28" s="6" t="s">
        <v>82</v>
      </c>
      <c r="F28" s="26" t="s">
        <v>83</v>
      </c>
      <c r="G28" s="24"/>
      <c r="H28" s="24"/>
      <c r="I28" s="21" t="s">
        <v>19</v>
      </c>
      <c r="J28" s="21" t="s">
        <v>20</v>
      </c>
      <c r="K28" s="21"/>
      <c r="L28" s="24"/>
      <c r="M28" s="23">
        <v>1128917</v>
      </c>
      <c r="N28" s="64">
        <v>2189800</v>
      </c>
      <c r="O28" s="64">
        <v>0</v>
      </c>
      <c r="P28" s="66">
        <f t="shared" si="0"/>
        <v>2189800</v>
      </c>
    </row>
    <row r="29" spans="1:16" x14ac:dyDescent="0.25">
      <c r="A29" s="24">
        <v>6100090</v>
      </c>
      <c r="B29" s="25" t="s">
        <v>84</v>
      </c>
      <c r="C29" s="6">
        <v>1</v>
      </c>
      <c r="D29" s="6"/>
      <c r="E29" s="6" t="s">
        <v>17</v>
      </c>
      <c r="F29" s="26" t="s">
        <v>85</v>
      </c>
      <c r="G29" s="24" t="s">
        <v>291</v>
      </c>
      <c r="H29" s="24"/>
      <c r="I29" s="24"/>
      <c r="J29" s="24" t="s">
        <v>20</v>
      </c>
      <c r="K29" s="24"/>
      <c r="L29" s="24"/>
      <c r="M29" s="11"/>
      <c r="N29" s="64">
        <v>110000</v>
      </c>
      <c r="O29" s="64"/>
      <c r="P29" s="66">
        <f t="shared" si="0"/>
        <v>110000</v>
      </c>
    </row>
    <row r="30" spans="1:16" x14ac:dyDescent="0.25">
      <c r="A30" s="24">
        <v>616251</v>
      </c>
      <c r="B30" s="25" t="s">
        <v>86</v>
      </c>
      <c r="C30" s="6">
        <v>125</v>
      </c>
      <c r="D30" s="6" t="s">
        <v>87</v>
      </c>
      <c r="E30" s="6" t="s">
        <v>17</v>
      </c>
      <c r="F30" s="26" t="s">
        <v>88</v>
      </c>
      <c r="G30" s="24"/>
      <c r="H30" s="24"/>
      <c r="I30" s="21" t="s">
        <v>89</v>
      </c>
      <c r="J30" s="21" t="s">
        <v>20</v>
      </c>
      <c r="K30" s="21"/>
      <c r="L30" s="24"/>
      <c r="M30" s="23">
        <v>1774652</v>
      </c>
      <c r="N30" s="64">
        <v>4136800</v>
      </c>
      <c r="O30" s="64">
        <v>1211609</v>
      </c>
      <c r="P30" s="66">
        <f t="shared" si="0"/>
        <v>5348409</v>
      </c>
    </row>
    <row r="31" spans="1:16" x14ac:dyDescent="0.25">
      <c r="A31" s="24">
        <v>619810</v>
      </c>
      <c r="B31" s="25" t="s">
        <v>90</v>
      </c>
      <c r="C31" s="38" t="s">
        <v>91</v>
      </c>
      <c r="D31" s="6" t="s">
        <v>92</v>
      </c>
      <c r="E31" s="6" t="s">
        <v>17</v>
      </c>
      <c r="F31" s="26" t="s">
        <v>93</v>
      </c>
      <c r="G31" s="30" t="s">
        <v>290</v>
      </c>
      <c r="H31" s="24"/>
      <c r="I31" s="21" t="s">
        <v>19</v>
      </c>
      <c r="J31" s="21" t="s">
        <v>20</v>
      </c>
      <c r="K31" s="21"/>
      <c r="L31" s="24"/>
      <c r="M31" s="23">
        <v>341789</v>
      </c>
      <c r="N31" s="64">
        <v>1495250</v>
      </c>
      <c r="O31" s="64">
        <v>0</v>
      </c>
      <c r="P31" s="66">
        <f t="shared" si="0"/>
        <v>1495250</v>
      </c>
    </row>
    <row r="32" spans="1:16" x14ac:dyDescent="0.25">
      <c r="A32" s="24">
        <v>616251</v>
      </c>
      <c r="B32" s="25" t="s">
        <v>94</v>
      </c>
      <c r="C32" s="6">
        <v>2</v>
      </c>
      <c r="D32" s="6" t="s">
        <v>95</v>
      </c>
      <c r="E32" s="6" t="s">
        <v>17</v>
      </c>
      <c r="F32" s="26" t="s">
        <v>96</v>
      </c>
      <c r="G32" s="24"/>
      <c r="H32" s="24"/>
      <c r="I32" s="21"/>
      <c r="J32" s="21" t="s">
        <v>20</v>
      </c>
      <c r="K32" s="21"/>
      <c r="L32" s="24"/>
      <c r="M32" s="23">
        <v>180224</v>
      </c>
      <c r="N32" s="64">
        <v>525000</v>
      </c>
      <c r="O32" s="64">
        <v>0</v>
      </c>
      <c r="P32" s="66">
        <f t="shared" si="0"/>
        <v>525000</v>
      </c>
    </row>
    <row r="33" spans="1:16" x14ac:dyDescent="0.25">
      <c r="A33" s="24">
        <v>611850</v>
      </c>
      <c r="B33" s="25" t="s">
        <v>94</v>
      </c>
      <c r="C33" s="6">
        <v>6</v>
      </c>
      <c r="D33" s="6" t="s">
        <v>95</v>
      </c>
      <c r="E33" s="6" t="s">
        <v>17</v>
      </c>
      <c r="F33" s="26" t="s">
        <v>18</v>
      </c>
      <c r="G33" s="24"/>
      <c r="H33" s="24"/>
      <c r="I33" s="21" t="s">
        <v>19</v>
      </c>
      <c r="J33" s="21" t="s">
        <v>20</v>
      </c>
      <c r="K33" s="21"/>
      <c r="L33" s="24"/>
      <c r="M33" s="23">
        <v>430545</v>
      </c>
      <c r="N33" s="64">
        <v>608700</v>
      </c>
      <c r="O33" s="64">
        <v>0</v>
      </c>
      <c r="P33" s="66">
        <f t="shared" si="0"/>
        <v>608700</v>
      </c>
    </row>
    <row r="34" spans="1:16" x14ac:dyDescent="0.25">
      <c r="A34" s="24">
        <v>611850</v>
      </c>
      <c r="B34" s="25" t="s">
        <v>97</v>
      </c>
      <c r="C34" s="6">
        <v>1</v>
      </c>
      <c r="D34" s="6" t="s">
        <v>98</v>
      </c>
      <c r="E34" s="6" t="s">
        <v>17</v>
      </c>
      <c r="F34" s="26" t="s">
        <v>99</v>
      </c>
      <c r="G34" s="24" t="s">
        <v>156</v>
      </c>
      <c r="H34" s="24"/>
      <c r="I34" s="21" t="s">
        <v>19</v>
      </c>
      <c r="J34" s="21" t="s">
        <v>20</v>
      </c>
      <c r="K34" s="21"/>
      <c r="L34" s="24"/>
      <c r="M34" s="23">
        <v>11538919</v>
      </c>
      <c r="N34" s="64">
        <v>2586600</v>
      </c>
      <c r="O34" s="64">
        <v>0</v>
      </c>
      <c r="P34" s="66">
        <f t="shared" si="0"/>
        <v>2586600</v>
      </c>
    </row>
    <row r="35" spans="1:16" x14ac:dyDescent="0.25">
      <c r="A35" s="24">
        <v>616251</v>
      </c>
      <c r="B35" s="25" t="s">
        <v>100</v>
      </c>
      <c r="C35" s="6">
        <v>1</v>
      </c>
      <c r="D35" s="6" t="s">
        <v>101</v>
      </c>
      <c r="E35" s="6" t="s">
        <v>17</v>
      </c>
      <c r="F35" s="26" t="s">
        <v>102</v>
      </c>
      <c r="G35" s="24"/>
      <c r="H35" s="24"/>
      <c r="I35" s="21"/>
      <c r="J35" s="21" t="s">
        <v>20</v>
      </c>
      <c r="K35" s="21"/>
      <c r="L35" s="24"/>
      <c r="M35" s="23">
        <v>1648528</v>
      </c>
      <c r="N35" s="64">
        <v>4320000</v>
      </c>
      <c r="O35" s="64">
        <v>0</v>
      </c>
      <c r="P35" s="66">
        <f t="shared" si="0"/>
        <v>4320000</v>
      </c>
    </row>
    <row r="36" spans="1:16" x14ac:dyDescent="0.25">
      <c r="A36" s="24">
        <v>6100080</v>
      </c>
      <c r="B36" s="25" t="s">
        <v>103</v>
      </c>
      <c r="C36" s="6"/>
      <c r="D36" s="6" t="s">
        <v>104</v>
      </c>
      <c r="E36" s="6" t="s">
        <v>17</v>
      </c>
      <c r="F36" s="26" t="s">
        <v>105</v>
      </c>
      <c r="G36" s="24" t="s">
        <v>156</v>
      </c>
      <c r="H36" s="24"/>
      <c r="I36" s="24"/>
      <c r="J36" s="24" t="s">
        <v>20</v>
      </c>
      <c r="K36" s="24"/>
      <c r="L36" s="24"/>
      <c r="M36" s="11"/>
      <c r="N36" s="64">
        <v>90000</v>
      </c>
      <c r="O36" s="64">
        <v>0</v>
      </c>
      <c r="P36" s="66">
        <f t="shared" si="0"/>
        <v>90000</v>
      </c>
    </row>
    <row r="37" spans="1:16" x14ac:dyDescent="0.25">
      <c r="A37" s="24">
        <v>611850</v>
      </c>
      <c r="B37" s="25" t="s">
        <v>106</v>
      </c>
      <c r="C37" s="6">
        <v>5</v>
      </c>
      <c r="D37" s="6" t="s">
        <v>107</v>
      </c>
      <c r="E37" s="6" t="s">
        <v>17</v>
      </c>
      <c r="F37" s="26" t="s">
        <v>108</v>
      </c>
      <c r="G37" s="24" t="s">
        <v>156</v>
      </c>
      <c r="H37" s="24"/>
      <c r="I37" s="21" t="s">
        <v>19</v>
      </c>
      <c r="J37" s="21" t="s">
        <v>20</v>
      </c>
      <c r="K37" s="21"/>
      <c r="L37" s="24"/>
      <c r="M37" s="23">
        <v>2024263</v>
      </c>
      <c r="N37" s="64">
        <v>2884800</v>
      </c>
      <c r="O37" s="64">
        <v>0</v>
      </c>
      <c r="P37" s="66">
        <f t="shared" si="0"/>
        <v>2884800</v>
      </c>
    </row>
    <row r="38" spans="1:16" s="43" customFormat="1" x14ac:dyDescent="0.25">
      <c r="A38" s="39">
        <v>611850</v>
      </c>
      <c r="B38" s="40" t="s">
        <v>109</v>
      </c>
      <c r="C38" s="41">
        <v>8</v>
      </c>
      <c r="D38" s="41" t="s">
        <v>110</v>
      </c>
      <c r="E38" s="41" t="s">
        <v>17</v>
      </c>
      <c r="F38" s="42" t="s">
        <v>111</v>
      </c>
      <c r="G38" s="24" t="s">
        <v>112</v>
      </c>
      <c r="H38" s="24"/>
      <c r="I38" s="24"/>
      <c r="J38" s="24"/>
      <c r="K38" s="24"/>
      <c r="L38" s="24"/>
      <c r="M38" s="11">
        <v>158518</v>
      </c>
      <c r="N38" s="64"/>
      <c r="O38" s="64"/>
      <c r="P38" s="66">
        <f t="shared" si="0"/>
        <v>0</v>
      </c>
    </row>
    <row r="39" spans="1:16" x14ac:dyDescent="0.25">
      <c r="A39" s="24"/>
      <c r="B39" s="25" t="s">
        <v>109</v>
      </c>
      <c r="C39" s="6">
        <v>10</v>
      </c>
      <c r="D39" s="6" t="s">
        <v>113</v>
      </c>
      <c r="E39" s="6"/>
      <c r="F39" s="26" t="s">
        <v>114</v>
      </c>
      <c r="G39" s="24" t="s">
        <v>116</v>
      </c>
      <c r="H39" s="24"/>
      <c r="I39" s="24"/>
      <c r="J39" s="24"/>
      <c r="K39" s="24"/>
      <c r="L39" s="24"/>
      <c r="M39" s="11"/>
      <c r="N39" s="64">
        <v>280000</v>
      </c>
      <c r="O39" s="64">
        <v>0</v>
      </c>
      <c r="P39" s="66">
        <f t="shared" si="0"/>
        <v>280000</v>
      </c>
    </row>
    <row r="40" spans="1:16" x14ac:dyDescent="0.25">
      <c r="A40" s="24"/>
      <c r="B40" s="25" t="s">
        <v>109</v>
      </c>
      <c r="C40" s="6">
        <v>12</v>
      </c>
      <c r="D40" s="6" t="s">
        <v>113</v>
      </c>
      <c r="E40" s="6"/>
      <c r="F40" s="26" t="s">
        <v>115</v>
      </c>
      <c r="G40" s="24"/>
      <c r="H40" s="24"/>
      <c r="I40" s="24"/>
      <c r="J40" s="24"/>
      <c r="K40" s="24"/>
      <c r="L40" s="24"/>
      <c r="M40" s="11"/>
      <c r="N40" s="64">
        <v>235500</v>
      </c>
      <c r="O40" s="64">
        <v>0</v>
      </c>
      <c r="P40" s="66">
        <f t="shared" si="0"/>
        <v>235500</v>
      </c>
    </row>
    <row r="41" spans="1:16" x14ac:dyDescent="0.25">
      <c r="A41" s="24">
        <v>616760</v>
      </c>
      <c r="B41" s="25" t="s">
        <v>280</v>
      </c>
      <c r="C41" s="6">
        <v>1</v>
      </c>
      <c r="D41" s="6" t="s">
        <v>117</v>
      </c>
      <c r="E41" s="6" t="s">
        <v>17</v>
      </c>
      <c r="F41" s="26" t="s">
        <v>118</v>
      </c>
      <c r="G41" s="24"/>
      <c r="H41" s="24"/>
      <c r="I41" s="21" t="s">
        <v>89</v>
      </c>
      <c r="J41" s="21" t="s">
        <v>20</v>
      </c>
      <c r="K41" s="21"/>
      <c r="L41" s="24"/>
      <c r="M41" s="23">
        <v>12293501</v>
      </c>
      <c r="N41" s="64">
        <v>37161200</v>
      </c>
      <c r="O41" s="64">
        <v>5605957</v>
      </c>
      <c r="P41" s="66">
        <f t="shared" si="0"/>
        <v>42767157</v>
      </c>
    </row>
    <row r="42" spans="1:16" x14ac:dyDescent="0.25">
      <c r="A42" s="24">
        <v>616760</v>
      </c>
      <c r="B42" s="25" t="s">
        <v>281</v>
      </c>
      <c r="C42" s="28" t="s">
        <v>119</v>
      </c>
      <c r="D42" s="6" t="s">
        <v>120</v>
      </c>
      <c r="E42" s="6" t="s">
        <v>17</v>
      </c>
      <c r="F42" s="26" t="s">
        <v>45</v>
      </c>
      <c r="G42" s="24"/>
      <c r="H42" s="24"/>
      <c r="I42" s="21" t="s">
        <v>19</v>
      </c>
      <c r="J42" s="21" t="s">
        <v>20</v>
      </c>
      <c r="K42" s="21"/>
      <c r="L42" s="24"/>
      <c r="M42" s="23">
        <v>7894624</v>
      </c>
      <c r="N42" s="64">
        <v>13985000</v>
      </c>
      <c r="O42" s="64">
        <v>0</v>
      </c>
      <c r="P42" s="66">
        <f t="shared" si="0"/>
        <v>13985000</v>
      </c>
    </row>
    <row r="43" spans="1:16" x14ac:dyDescent="0.25">
      <c r="A43" s="24">
        <v>611850</v>
      </c>
      <c r="B43" s="25" t="s">
        <v>121</v>
      </c>
      <c r="C43" s="28" t="s">
        <v>122</v>
      </c>
      <c r="D43" s="6" t="s">
        <v>123</v>
      </c>
      <c r="E43" s="6" t="s">
        <v>17</v>
      </c>
      <c r="F43" s="26" t="s">
        <v>124</v>
      </c>
      <c r="G43" s="24" t="s">
        <v>150</v>
      </c>
      <c r="H43" s="24"/>
      <c r="I43" s="21" t="s">
        <v>19</v>
      </c>
      <c r="J43" s="21" t="s">
        <v>20</v>
      </c>
      <c r="K43" s="21"/>
      <c r="L43" s="24"/>
      <c r="M43" s="23">
        <v>180224</v>
      </c>
      <c r="N43" s="64">
        <v>427700</v>
      </c>
      <c r="O43" s="64">
        <v>0</v>
      </c>
      <c r="P43" s="66">
        <f t="shared" si="0"/>
        <v>427700</v>
      </c>
    </row>
    <row r="44" spans="1:16" x14ac:dyDescent="0.25">
      <c r="A44" s="24">
        <v>6100100</v>
      </c>
      <c r="B44" s="25" t="s">
        <v>125</v>
      </c>
      <c r="C44" s="28"/>
      <c r="D44" s="6"/>
      <c r="E44" s="6" t="s">
        <v>17</v>
      </c>
      <c r="F44" s="26" t="s">
        <v>126</v>
      </c>
      <c r="G44" s="24" t="s">
        <v>291</v>
      </c>
      <c r="H44" s="24"/>
      <c r="I44" s="24"/>
      <c r="J44" s="24" t="s">
        <v>20</v>
      </c>
      <c r="K44" s="24"/>
      <c r="L44" s="24"/>
      <c r="M44" s="11"/>
      <c r="N44" s="64">
        <v>100000</v>
      </c>
      <c r="O44" s="64">
        <v>0</v>
      </c>
      <c r="P44" s="66">
        <f t="shared" si="0"/>
        <v>100000</v>
      </c>
    </row>
    <row r="45" spans="1:16" x14ac:dyDescent="0.25">
      <c r="A45" s="24">
        <v>6100150</v>
      </c>
      <c r="B45" s="25" t="s">
        <v>125</v>
      </c>
      <c r="C45" s="28"/>
      <c r="D45" s="6"/>
      <c r="E45" s="6" t="s">
        <v>17</v>
      </c>
      <c r="F45" s="26" t="s">
        <v>127</v>
      </c>
      <c r="G45" s="24" t="s">
        <v>291</v>
      </c>
      <c r="H45" s="24"/>
      <c r="I45" s="24"/>
      <c r="J45" s="24" t="s">
        <v>20</v>
      </c>
      <c r="K45" s="24"/>
      <c r="L45" s="24"/>
      <c r="M45" s="11"/>
      <c r="N45" s="64">
        <v>100000</v>
      </c>
      <c r="O45" s="64">
        <v>0</v>
      </c>
      <c r="P45" s="66">
        <f t="shared" si="0"/>
        <v>100000</v>
      </c>
    </row>
    <row r="46" spans="1:16" x14ac:dyDescent="0.25">
      <c r="A46" s="24">
        <v>611851</v>
      </c>
      <c r="B46" s="25" t="s">
        <v>128</v>
      </c>
      <c r="C46" s="28">
        <v>5</v>
      </c>
      <c r="D46" s="6" t="s">
        <v>129</v>
      </c>
      <c r="E46" s="6" t="s">
        <v>17</v>
      </c>
      <c r="F46" s="26" t="s">
        <v>130</v>
      </c>
      <c r="G46" s="24" t="s">
        <v>131</v>
      </c>
      <c r="H46" s="24"/>
      <c r="I46" s="21" t="s">
        <v>19</v>
      </c>
      <c r="J46" s="21" t="s">
        <v>20</v>
      </c>
      <c r="K46" s="21"/>
      <c r="L46" s="24"/>
      <c r="M46" s="23">
        <v>880710</v>
      </c>
      <c r="N46" s="64">
        <v>972000</v>
      </c>
      <c r="O46" s="64">
        <v>0</v>
      </c>
      <c r="P46" s="66">
        <f t="shared" si="0"/>
        <v>972000</v>
      </c>
    </row>
    <row r="47" spans="1:16" x14ac:dyDescent="0.25">
      <c r="A47" s="24">
        <v>6100170</v>
      </c>
      <c r="B47" s="25" t="s">
        <v>128</v>
      </c>
      <c r="C47" s="44" t="s">
        <v>132</v>
      </c>
      <c r="D47" s="6" t="s">
        <v>129</v>
      </c>
      <c r="E47" s="6" t="s">
        <v>17</v>
      </c>
      <c r="F47" s="26" t="s">
        <v>133</v>
      </c>
      <c r="G47" s="24" t="s">
        <v>131</v>
      </c>
      <c r="H47" s="24"/>
      <c r="I47" s="24"/>
      <c r="J47" s="24" t="s">
        <v>20</v>
      </c>
      <c r="K47" s="24"/>
      <c r="L47" s="24"/>
      <c r="M47" s="11"/>
      <c r="N47" s="64">
        <v>956000</v>
      </c>
      <c r="O47" s="64">
        <v>0</v>
      </c>
      <c r="P47" s="66">
        <f t="shared" si="0"/>
        <v>956000</v>
      </c>
    </row>
    <row r="48" spans="1:16" x14ac:dyDescent="0.25">
      <c r="A48" s="24">
        <v>6100180</v>
      </c>
      <c r="B48" s="25" t="s">
        <v>128</v>
      </c>
      <c r="C48" s="28"/>
      <c r="D48" s="6" t="s">
        <v>129</v>
      </c>
      <c r="E48" s="6" t="s">
        <v>17</v>
      </c>
      <c r="F48" s="26" t="s">
        <v>134</v>
      </c>
      <c r="G48" s="24" t="s">
        <v>291</v>
      </c>
      <c r="H48" s="24"/>
      <c r="I48" s="24"/>
      <c r="J48" s="24"/>
      <c r="K48" s="24"/>
      <c r="L48" s="24"/>
      <c r="M48" s="11"/>
      <c r="N48" s="64">
        <v>100000</v>
      </c>
      <c r="O48" s="64">
        <v>0</v>
      </c>
      <c r="P48" s="66">
        <f t="shared" si="0"/>
        <v>100000</v>
      </c>
    </row>
    <row r="49" spans="1:16" x14ac:dyDescent="0.25">
      <c r="A49" s="24">
        <v>611652</v>
      </c>
      <c r="B49" s="25" t="s">
        <v>135</v>
      </c>
      <c r="C49" s="6">
        <v>2</v>
      </c>
      <c r="D49" s="6" t="s">
        <v>136</v>
      </c>
      <c r="E49" s="6" t="s">
        <v>17</v>
      </c>
      <c r="F49" s="26" t="s">
        <v>137</v>
      </c>
      <c r="G49" s="24"/>
      <c r="H49" s="24"/>
      <c r="I49" s="21" t="s">
        <v>19</v>
      </c>
      <c r="J49" s="21" t="s">
        <v>20</v>
      </c>
      <c r="K49" s="21"/>
      <c r="L49" s="24"/>
      <c r="M49" s="23">
        <v>170818</v>
      </c>
      <c r="N49" s="64">
        <v>331500</v>
      </c>
      <c r="O49" s="64">
        <v>0</v>
      </c>
      <c r="P49" s="66">
        <f t="shared" si="0"/>
        <v>331500</v>
      </c>
    </row>
    <row r="50" spans="1:16" x14ac:dyDescent="0.25">
      <c r="A50" s="24">
        <v>616257</v>
      </c>
      <c r="B50" s="25" t="s">
        <v>140</v>
      </c>
      <c r="C50" s="6">
        <v>60</v>
      </c>
      <c r="D50" s="6" t="s">
        <v>141</v>
      </c>
      <c r="E50" s="6" t="s">
        <v>17</v>
      </c>
      <c r="F50" s="26" t="s">
        <v>75</v>
      </c>
      <c r="G50" s="24"/>
      <c r="H50" s="24"/>
      <c r="I50" s="21" t="s">
        <v>19</v>
      </c>
      <c r="J50" s="21" t="s">
        <v>20</v>
      </c>
      <c r="K50" s="21"/>
      <c r="L50" s="24"/>
      <c r="M50" s="23">
        <v>2650824</v>
      </c>
      <c r="N50" s="64">
        <v>5897000</v>
      </c>
      <c r="O50" s="64">
        <v>0</v>
      </c>
      <c r="P50" s="66">
        <f t="shared" si="0"/>
        <v>5897000</v>
      </c>
    </row>
    <row r="51" spans="1:16" x14ac:dyDescent="0.25">
      <c r="A51" s="24">
        <v>616257</v>
      </c>
      <c r="B51" s="25" t="s">
        <v>142</v>
      </c>
      <c r="C51" s="28" t="s">
        <v>143</v>
      </c>
      <c r="D51" s="6" t="s">
        <v>144</v>
      </c>
      <c r="E51" s="6" t="s">
        <v>17</v>
      </c>
      <c r="F51" s="26" t="s">
        <v>145</v>
      </c>
      <c r="G51" s="24" t="s">
        <v>292</v>
      </c>
      <c r="H51" s="24"/>
      <c r="I51" s="21" t="s">
        <v>19</v>
      </c>
      <c r="J51" s="21" t="s">
        <v>20</v>
      </c>
      <c r="K51" s="21"/>
      <c r="L51" s="24"/>
      <c r="M51" s="23">
        <v>2784335</v>
      </c>
      <c r="N51" s="64"/>
      <c r="O51" s="64"/>
      <c r="P51" s="66">
        <f t="shared" si="0"/>
        <v>0</v>
      </c>
    </row>
    <row r="52" spans="1:16" x14ac:dyDescent="0.25">
      <c r="A52" s="24"/>
      <c r="B52" s="25"/>
      <c r="C52" s="28"/>
      <c r="D52" s="6"/>
      <c r="E52" s="6"/>
      <c r="F52" s="26"/>
      <c r="G52" s="24"/>
      <c r="H52" s="24"/>
      <c r="I52" s="21"/>
      <c r="J52" s="21"/>
      <c r="K52" s="21"/>
      <c r="L52" s="24"/>
      <c r="M52" s="23"/>
      <c r="N52" s="64"/>
      <c r="O52" s="64"/>
      <c r="P52" s="66">
        <f t="shared" si="0"/>
        <v>0</v>
      </c>
    </row>
    <row r="53" spans="1:16" ht="18" customHeight="1" x14ac:dyDescent="0.25">
      <c r="A53" s="45" t="s">
        <v>146</v>
      </c>
      <c r="B53" s="46"/>
      <c r="C53" s="47"/>
      <c r="D53" s="48"/>
      <c r="E53" s="48"/>
      <c r="F53" s="26"/>
      <c r="G53" s="24"/>
      <c r="H53" s="24"/>
      <c r="I53" s="21"/>
      <c r="J53" s="21"/>
      <c r="K53" s="21"/>
      <c r="L53" s="24"/>
      <c r="M53" s="23"/>
      <c r="N53" s="64"/>
      <c r="O53" s="64"/>
      <c r="P53" s="66">
        <f t="shared" si="0"/>
        <v>0</v>
      </c>
    </row>
    <row r="54" spans="1:16" x14ac:dyDescent="0.25">
      <c r="A54" s="24">
        <v>81000030</v>
      </c>
      <c r="B54" s="25" t="s">
        <v>151</v>
      </c>
      <c r="C54" s="28">
        <v>43</v>
      </c>
      <c r="D54" s="6" t="s">
        <v>152</v>
      </c>
      <c r="E54" s="6" t="s">
        <v>17</v>
      </c>
      <c r="F54" s="26" t="s">
        <v>149</v>
      </c>
      <c r="G54" s="24" t="s">
        <v>150</v>
      </c>
      <c r="H54" s="24"/>
      <c r="I54" s="24"/>
      <c r="J54" s="24" t="s">
        <v>20</v>
      </c>
      <c r="K54" s="24"/>
      <c r="L54" s="24"/>
      <c r="M54" s="11"/>
      <c r="N54" s="64">
        <v>328650</v>
      </c>
      <c r="O54" s="64">
        <v>0</v>
      </c>
      <c r="P54" s="66">
        <f t="shared" si="0"/>
        <v>328650</v>
      </c>
    </row>
    <row r="55" spans="1:16" x14ac:dyDescent="0.25">
      <c r="A55" s="30"/>
      <c r="B55" s="31" t="s">
        <v>282</v>
      </c>
      <c r="C55" s="32">
        <v>1</v>
      </c>
      <c r="D55" s="32" t="s">
        <v>284</v>
      </c>
      <c r="E55" s="32" t="s">
        <v>17</v>
      </c>
      <c r="F55" s="33" t="s">
        <v>283</v>
      </c>
      <c r="G55" s="30"/>
      <c r="H55" s="30"/>
      <c r="I55" s="21"/>
      <c r="J55" s="21"/>
      <c r="K55" s="34"/>
      <c r="L55" s="30"/>
      <c r="M55" s="35"/>
      <c r="N55" s="64">
        <v>139700</v>
      </c>
      <c r="O55" s="64">
        <v>0</v>
      </c>
      <c r="P55" s="66">
        <f t="shared" si="0"/>
        <v>139700</v>
      </c>
    </row>
    <row r="56" spans="1:16" x14ac:dyDescent="0.25">
      <c r="A56" s="24">
        <v>81000020</v>
      </c>
      <c r="B56" s="25" t="s">
        <v>147</v>
      </c>
      <c r="C56" s="28" t="s">
        <v>148</v>
      </c>
      <c r="D56" s="6"/>
      <c r="E56" s="6" t="s">
        <v>17</v>
      </c>
      <c r="F56" s="26" t="s">
        <v>149</v>
      </c>
      <c r="G56" s="24" t="s">
        <v>150</v>
      </c>
      <c r="H56" s="24"/>
      <c r="I56" s="24"/>
      <c r="J56" s="24" t="s">
        <v>20</v>
      </c>
      <c r="K56" s="24"/>
      <c r="L56" s="24"/>
      <c r="M56" s="11"/>
      <c r="N56" s="64">
        <v>54800</v>
      </c>
      <c r="O56" s="64">
        <v>0</v>
      </c>
      <c r="P56" s="66">
        <f t="shared" si="0"/>
        <v>54800</v>
      </c>
    </row>
    <row r="57" spans="1:16" x14ac:dyDescent="0.25">
      <c r="A57" s="24">
        <v>81000040</v>
      </c>
      <c r="B57" s="25" t="s">
        <v>153</v>
      </c>
      <c r="C57" s="28">
        <v>10</v>
      </c>
      <c r="D57" s="6" t="s">
        <v>154</v>
      </c>
      <c r="E57" s="6" t="s">
        <v>17</v>
      </c>
      <c r="F57" s="26" t="s">
        <v>155</v>
      </c>
      <c r="G57" s="24" t="s">
        <v>156</v>
      </c>
      <c r="H57" s="24"/>
      <c r="I57" s="24"/>
      <c r="J57" s="24" t="s">
        <v>20</v>
      </c>
      <c r="K57" s="24"/>
      <c r="L57" s="24"/>
      <c r="M57" s="11"/>
      <c r="N57" s="64">
        <v>220000</v>
      </c>
      <c r="O57" s="64">
        <v>0</v>
      </c>
      <c r="P57" s="66">
        <f t="shared" si="0"/>
        <v>220000</v>
      </c>
    </row>
    <row r="58" spans="1:16" ht="16.5" thickBot="1" x14ac:dyDescent="0.3">
      <c r="A58" s="24">
        <v>611850</v>
      </c>
      <c r="B58" s="25" t="s">
        <v>138</v>
      </c>
      <c r="C58" s="6" t="s">
        <v>285</v>
      </c>
      <c r="D58" s="6" t="s">
        <v>139</v>
      </c>
      <c r="E58" s="6" t="s">
        <v>17</v>
      </c>
      <c r="F58" s="26" t="s">
        <v>286</v>
      </c>
      <c r="G58" s="24" t="s">
        <v>8</v>
      </c>
      <c r="H58" s="24"/>
      <c r="I58" s="21" t="s">
        <v>19</v>
      </c>
      <c r="J58" s="21" t="s">
        <v>20</v>
      </c>
      <c r="K58" s="21"/>
      <c r="L58" s="24"/>
      <c r="M58" s="23">
        <v>324402</v>
      </c>
      <c r="N58" s="68">
        <v>853830</v>
      </c>
      <c r="O58" s="68">
        <v>0</v>
      </c>
      <c r="P58" s="69">
        <f t="shared" si="0"/>
        <v>853830</v>
      </c>
    </row>
    <row r="59" spans="1:16" ht="16.5" thickBot="1" x14ac:dyDescent="0.3">
      <c r="A59" s="20"/>
      <c r="B59" s="25"/>
      <c r="C59" s="22"/>
      <c r="D59" s="22"/>
      <c r="E59" s="6"/>
      <c r="F59" s="49" t="s">
        <v>157</v>
      </c>
      <c r="G59" s="50"/>
      <c r="H59" s="50"/>
      <c r="I59" s="51"/>
      <c r="J59" s="51"/>
      <c r="K59" s="51"/>
      <c r="L59" s="50"/>
      <c r="M59" s="53">
        <f t="shared" ref="M59" si="1">SUM(M8:M48)</f>
        <v>73255218</v>
      </c>
      <c r="N59" s="72">
        <f>SUM(N8:N58)</f>
        <v>152182930</v>
      </c>
      <c r="O59" s="73">
        <f>SUM(O8:O58)</f>
        <v>10052416</v>
      </c>
      <c r="P59" s="74">
        <f>N59+O59</f>
        <v>162235346</v>
      </c>
    </row>
    <row r="60" spans="1:16" x14ac:dyDescent="0.25">
      <c r="A60" s="20"/>
      <c r="B60" s="25"/>
      <c r="C60" s="52"/>
      <c r="D60" s="52"/>
      <c r="E60" s="52"/>
      <c r="F60" s="49"/>
      <c r="G60" s="50"/>
      <c r="H60" s="50"/>
      <c r="I60" s="51"/>
      <c r="J60" s="51"/>
      <c r="K60" s="51"/>
      <c r="L60" s="50"/>
      <c r="M60" s="53"/>
      <c r="N60" s="70"/>
      <c r="O60" s="70"/>
      <c r="P60" s="71">
        <f>P59-N59-O59</f>
        <v>0</v>
      </c>
    </row>
    <row r="61" spans="1:16" x14ac:dyDescent="0.25">
      <c r="A61" s="17" t="s">
        <v>158</v>
      </c>
      <c r="B61" s="17"/>
      <c r="C61" s="18"/>
      <c r="D61" s="18"/>
      <c r="E61" s="18"/>
      <c r="F61" s="49"/>
      <c r="G61" s="50"/>
      <c r="H61" s="50"/>
      <c r="I61" s="51"/>
      <c r="J61" s="51"/>
      <c r="K61" s="51"/>
      <c r="L61" s="50"/>
      <c r="M61" s="53"/>
      <c r="N61" s="67"/>
      <c r="O61" s="67"/>
      <c r="P61" s="65"/>
    </row>
    <row r="62" spans="1:16" x14ac:dyDescent="0.25">
      <c r="A62" s="24">
        <v>616256</v>
      </c>
      <c r="B62" s="25" t="s">
        <v>159</v>
      </c>
      <c r="C62" s="6">
        <v>7</v>
      </c>
      <c r="D62" s="6" t="s">
        <v>160</v>
      </c>
      <c r="E62" s="6" t="s">
        <v>17</v>
      </c>
      <c r="F62" s="26" t="s">
        <v>161</v>
      </c>
      <c r="G62" s="24" t="s">
        <v>162</v>
      </c>
      <c r="H62" s="24"/>
      <c r="I62" s="21"/>
      <c r="J62" s="21" t="s">
        <v>163</v>
      </c>
      <c r="K62" s="21"/>
      <c r="L62" s="24"/>
      <c r="M62" s="23">
        <v>2164347</v>
      </c>
      <c r="N62" s="64">
        <v>4400000</v>
      </c>
      <c r="O62" s="64">
        <v>857003</v>
      </c>
      <c r="P62" s="66">
        <f>N62+O62</f>
        <v>5257003</v>
      </c>
    </row>
    <row r="63" spans="1:16" x14ac:dyDescent="0.25">
      <c r="A63" s="24">
        <v>616256</v>
      </c>
      <c r="B63" s="25" t="s">
        <v>164</v>
      </c>
      <c r="C63" s="6" t="s">
        <v>165</v>
      </c>
      <c r="D63" s="6" t="s">
        <v>166</v>
      </c>
      <c r="E63" s="6" t="s">
        <v>17</v>
      </c>
      <c r="F63" s="26" t="s">
        <v>161</v>
      </c>
      <c r="G63" s="24" t="s">
        <v>167</v>
      </c>
      <c r="H63" s="24"/>
      <c r="I63" s="21"/>
      <c r="J63" s="21"/>
      <c r="K63" s="21"/>
      <c r="L63" s="24"/>
      <c r="M63" s="23">
        <v>1817010</v>
      </c>
      <c r="N63" s="64">
        <v>3255000</v>
      </c>
      <c r="O63" s="64">
        <v>810952</v>
      </c>
      <c r="P63" s="66">
        <f t="shared" ref="P63:P98" si="2">N63+O63</f>
        <v>4065952</v>
      </c>
    </row>
    <row r="64" spans="1:16" x14ac:dyDescent="0.25">
      <c r="A64" s="24">
        <v>616256</v>
      </c>
      <c r="B64" s="25" t="s">
        <v>168</v>
      </c>
      <c r="C64" s="6">
        <v>77</v>
      </c>
      <c r="D64" s="6" t="s">
        <v>169</v>
      </c>
      <c r="E64" s="6" t="s">
        <v>17</v>
      </c>
      <c r="F64" s="26" t="s">
        <v>161</v>
      </c>
      <c r="G64" s="24" t="s">
        <v>170</v>
      </c>
      <c r="H64" s="24"/>
      <c r="I64" s="21"/>
      <c r="J64" s="21"/>
      <c r="K64" s="21"/>
      <c r="L64" s="24"/>
      <c r="M64" s="23">
        <v>618025</v>
      </c>
      <c r="N64" s="64">
        <v>1227750</v>
      </c>
      <c r="O64" s="64">
        <v>0</v>
      </c>
      <c r="P64" s="66">
        <f t="shared" si="2"/>
        <v>1227750</v>
      </c>
    </row>
    <row r="65" spans="1:16" x14ac:dyDescent="0.25">
      <c r="A65" s="24">
        <v>616256</v>
      </c>
      <c r="B65" s="25" t="s">
        <v>168</v>
      </c>
      <c r="C65" s="6">
        <v>85</v>
      </c>
      <c r="D65" s="6" t="s">
        <v>169</v>
      </c>
      <c r="E65" s="6" t="s">
        <v>17</v>
      </c>
      <c r="F65" s="26" t="s">
        <v>161</v>
      </c>
      <c r="G65" s="24" t="s">
        <v>171</v>
      </c>
      <c r="H65" s="24"/>
      <c r="I65" s="21"/>
      <c r="J65" s="21"/>
      <c r="K65" s="21"/>
      <c r="L65" s="24"/>
      <c r="M65" s="23">
        <v>1937220</v>
      </c>
      <c r="N65" s="64">
        <v>3797500</v>
      </c>
      <c r="O65" s="64">
        <v>842017</v>
      </c>
      <c r="P65" s="66">
        <f t="shared" si="2"/>
        <v>4639517</v>
      </c>
    </row>
    <row r="66" spans="1:16" x14ac:dyDescent="0.25">
      <c r="A66" s="24">
        <v>616256</v>
      </c>
      <c r="B66" s="25" t="s">
        <v>168</v>
      </c>
      <c r="C66" s="6">
        <v>87</v>
      </c>
      <c r="D66" s="6" t="s">
        <v>169</v>
      </c>
      <c r="E66" s="6" t="s">
        <v>17</v>
      </c>
      <c r="F66" s="26" t="s">
        <v>172</v>
      </c>
      <c r="G66" s="24"/>
      <c r="H66" s="24"/>
      <c r="I66" s="21"/>
      <c r="J66" s="21"/>
      <c r="K66" s="21"/>
      <c r="L66" s="24"/>
      <c r="M66" s="23">
        <v>673297</v>
      </c>
      <c r="N66" s="64">
        <v>1626250</v>
      </c>
      <c r="O66" s="64">
        <v>148500</v>
      </c>
      <c r="P66" s="66">
        <f t="shared" si="2"/>
        <v>1774750</v>
      </c>
    </row>
    <row r="67" spans="1:16" x14ac:dyDescent="0.25">
      <c r="A67" s="24"/>
      <c r="B67" s="25"/>
      <c r="C67" s="6"/>
      <c r="D67" s="6"/>
      <c r="E67" s="6"/>
      <c r="F67" s="26"/>
      <c r="G67" s="24"/>
      <c r="H67" s="24"/>
      <c r="I67" s="21"/>
      <c r="J67" s="21"/>
      <c r="K67" s="21"/>
      <c r="L67" s="24"/>
      <c r="M67" s="23"/>
      <c r="N67" s="64"/>
      <c r="O67" s="64"/>
      <c r="P67" s="66">
        <f t="shared" si="2"/>
        <v>0</v>
      </c>
    </row>
    <row r="68" spans="1:16" x14ac:dyDescent="0.25">
      <c r="A68" s="24">
        <v>616256</v>
      </c>
      <c r="B68" s="25" t="s">
        <v>168</v>
      </c>
      <c r="C68" s="6" t="s">
        <v>173</v>
      </c>
      <c r="D68" s="6" t="s">
        <v>174</v>
      </c>
      <c r="E68" s="6" t="s">
        <v>17</v>
      </c>
      <c r="F68" s="26" t="s">
        <v>161</v>
      </c>
      <c r="G68" s="24" t="s">
        <v>175</v>
      </c>
      <c r="H68" s="24"/>
      <c r="I68" s="21"/>
      <c r="J68" s="21"/>
      <c r="K68" s="21"/>
      <c r="L68" s="24"/>
      <c r="M68" s="23">
        <v>2752060</v>
      </c>
      <c r="N68" s="64">
        <v>5355000</v>
      </c>
      <c r="O68" s="64">
        <v>966279</v>
      </c>
      <c r="P68" s="66">
        <f t="shared" si="2"/>
        <v>6321279</v>
      </c>
    </row>
    <row r="69" spans="1:16" x14ac:dyDescent="0.25">
      <c r="A69" s="24">
        <v>616256</v>
      </c>
      <c r="B69" s="25" t="s">
        <v>176</v>
      </c>
      <c r="C69" s="6">
        <v>10</v>
      </c>
      <c r="D69" s="6" t="s">
        <v>174</v>
      </c>
      <c r="E69" s="6" t="s">
        <v>17</v>
      </c>
      <c r="F69" s="26" t="s">
        <v>161</v>
      </c>
      <c r="G69" s="24" t="s">
        <v>177</v>
      </c>
      <c r="H69" s="24"/>
      <c r="I69" s="21"/>
      <c r="J69" s="21"/>
      <c r="K69" s="21"/>
      <c r="L69" s="24"/>
      <c r="M69" s="23">
        <v>1874317</v>
      </c>
      <c r="N69" s="64">
        <v>6371200</v>
      </c>
      <c r="O69" s="64">
        <v>927507</v>
      </c>
      <c r="P69" s="66">
        <f t="shared" si="2"/>
        <v>7298707</v>
      </c>
    </row>
    <row r="70" spans="1:16" x14ac:dyDescent="0.25">
      <c r="A70" s="24">
        <v>616256</v>
      </c>
      <c r="B70" s="25" t="s">
        <v>178</v>
      </c>
      <c r="C70" s="6">
        <v>30</v>
      </c>
      <c r="D70" s="6" t="s">
        <v>179</v>
      </c>
      <c r="E70" s="6" t="s">
        <v>17</v>
      </c>
      <c r="F70" s="26" t="s">
        <v>161</v>
      </c>
      <c r="G70" s="24" t="s">
        <v>180</v>
      </c>
      <c r="H70" s="24"/>
      <c r="I70" s="21"/>
      <c r="J70" s="21"/>
      <c r="K70" s="21"/>
      <c r="L70" s="24"/>
      <c r="M70" s="23">
        <v>1111137</v>
      </c>
      <c r="N70" s="64">
        <v>2539350</v>
      </c>
      <c r="O70" s="64">
        <v>400946</v>
      </c>
      <c r="P70" s="66">
        <f t="shared" si="2"/>
        <v>2940296</v>
      </c>
    </row>
    <row r="71" spans="1:16" x14ac:dyDescent="0.25">
      <c r="A71" s="24">
        <v>616256</v>
      </c>
      <c r="B71" s="25" t="s">
        <v>178</v>
      </c>
      <c r="C71" s="6">
        <v>32</v>
      </c>
      <c r="D71" s="6" t="s">
        <v>179</v>
      </c>
      <c r="E71" s="6" t="s">
        <v>17</v>
      </c>
      <c r="F71" s="26" t="s">
        <v>172</v>
      </c>
      <c r="G71" s="24"/>
      <c r="H71" s="24"/>
      <c r="I71" s="21"/>
      <c r="J71" s="21"/>
      <c r="K71" s="21"/>
      <c r="L71" s="24"/>
      <c r="M71" s="23">
        <v>651668</v>
      </c>
      <c r="N71" s="64">
        <v>1595000</v>
      </c>
      <c r="O71" s="64">
        <v>176000</v>
      </c>
      <c r="P71" s="66">
        <f t="shared" si="2"/>
        <v>1771000</v>
      </c>
    </row>
    <row r="72" spans="1:16" x14ac:dyDescent="0.25">
      <c r="A72" s="24">
        <v>616256</v>
      </c>
      <c r="B72" s="25" t="s">
        <v>178</v>
      </c>
      <c r="C72" s="6">
        <v>34</v>
      </c>
      <c r="D72" s="6" t="s">
        <v>179</v>
      </c>
      <c r="E72" s="6" t="s">
        <v>17</v>
      </c>
      <c r="F72" s="26" t="s">
        <v>161</v>
      </c>
      <c r="G72" s="24" t="s">
        <v>181</v>
      </c>
      <c r="H72" s="24"/>
      <c r="I72" s="21"/>
      <c r="J72" s="21"/>
      <c r="K72" s="21"/>
      <c r="L72" s="24"/>
      <c r="M72" s="23">
        <v>1776367</v>
      </c>
      <c r="N72" s="64">
        <v>4892800</v>
      </c>
      <c r="O72" s="64">
        <v>560275</v>
      </c>
      <c r="P72" s="66">
        <f t="shared" si="2"/>
        <v>5453075</v>
      </c>
    </row>
    <row r="73" spans="1:16" x14ac:dyDescent="0.25">
      <c r="A73" s="24">
        <v>616256</v>
      </c>
      <c r="B73" s="25" t="s">
        <v>66</v>
      </c>
      <c r="C73" s="6">
        <v>18</v>
      </c>
      <c r="D73" s="6" t="s">
        <v>67</v>
      </c>
      <c r="E73" s="6" t="s">
        <v>17</v>
      </c>
      <c r="F73" s="26" t="s">
        <v>172</v>
      </c>
      <c r="G73" s="24"/>
      <c r="H73" s="24"/>
      <c r="I73" s="21"/>
      <c r="J73" s="21"/>
      <c r="K73" s="21"/>
      <c r="L73" s="24"/>
      <c r="M73" s="23">
        <v>457326</v>
      </c>
      <c r="N73" s="64">
        <v>1380000</v>
      </c>
      <c r="O73" s="64">
        <v>165000</v>
      </c>
      <c r="P73" s="66">
        <f t="shared" si="2"/>
        <v>1545000</v>
      </c>
    </row>
    <row r="74" spans="1:16" x14ac:dyDescent="0.25">
      <c r="A74" s="24">
        <v>616256</v>
      </c>
      <c r="B74" s="25" t="s">
        <v>76</v>
      </c>
      <c r="C74" s="6">
        <v>6</v>
      </c>
      <c r="D74" s="6" t="s">
        <v>74</v>
      </c>
      <c r="E74" s="6" t="s">
        <v>17</v>
      </c>
      <c r="F74" s="26" t="s">
        <v>161</v>
      </c>
      <c r="G74" s="24" t="s">
        <v>182</v>
      </c>
      <c r="H74" s="24"/>
      <c r="I74" s="21"/>
      <c r="J74" s="21"/>
      <c r="K74" s="21"/>
      <c r="L74" s="24"/>
      <c r="M74" s="23">
        <v>4467739</v>
      </c>
      <c r="N74" s="64"/>
      <c r="O74" s="64"/>
      <c r="P74" s="66">
        <f t="shared" si="2"/>
        <v>0</v>
      </c>
    </row>
    <row r="75" spans="1:16" x14ac:dyDescent="0.25">
      <c r="A75" s="24">
        <v>616256</v>
      </c>
      <c r="B75" s="25" t="s">
        <v>76</v>
      </c>
      <c r="C75" s="6">
        <v>12</v>
      </c>
      <c r="D75" s="6" t="s">
        <v>74</v>
      </c>
      <c r="E75" s="6" t="s">
        <v>17</v>
      </c>
      <c r="F75" s="26" t="s">
        <v>161</v>
      </c>
      <c r="G75" s="24"/>
      <c r="H75" s="24"/>
      <c r="I75" s="21"/>
      <c r="J75" s="21"/>
      <c r="K75" s="21"/>
      <c r="L75" s="24"/>
      <c r="M75" s="23">
        <v>1834604</v>
      </c>
      <c r="N75" s="64">
        <v>2676800</v>
      </c>
      <c r="O75" s="64" t="s">
        <v>267</v>
      </c>
      <c r="P75" s="66">
        <f>N75</f>
        <v>2676800</v>
      </c>
    </row>
    <row r="76" spans="1:16" x14ac:dyDescent="0.25">
      <c r="A76" s="24">
        <v>616256</v>
      </c>
      <c r="B76" s="25" t="s">
        <v>76</v>
      </c>
      <c r="C76" s="28" t="s">
        <v>183</v>
      </c>
      <c r="D76" s="6" t="s">
        <v>74</v>
      </c>
      <c r="E76" s="6" t="s">
        <v>17</v>
      </c>
      <c r="F76" s="26" t="s">
        <v>161</v>
      </c>
      <c r="G76" s="24" t="s">
        <v>184</v>
      </c>
      <c r="H76" s="24"/>
      <c r="I76" s="21"/>
      <c r="J76" s="21"/>
      <c r="K76" s="21"/>
      <c r="L76" s="24"/>
      <c r="M76" s="23">
        <v>2443858</v>
      </c>
      <c r="N76" s="64">
        <v>4825500</v>
      </c>
      <c r="O76" s="64">
        <v>1768835</v>
      </c>
      <c r="P76" s="66">
        <f t="shared" si="2"/>
        <v>6594335</v>
      </c>
    </row>
    <row r="77" spans="1:16" x14ac:dyDescent="0.25">
      <c r="A77" s="24">
        <v>616256</v>
      </c>
      <c r="B77" s="25" t="s">
        <v>80</v>
      </c>
      <c r="C77" s="6">
        <v>36</v>
      </c>
      <c r="D77" s="6" t="s">
        <v>81</v>
      </c>
      <c r="E77" s="6" t="s">
        <v>82</v>
      </c>
      <c r="F77" s="26" t="s">
        <v>185</v>
      </c>
      <c r="G77" s="24" t="s">
        <v>186</v>
      </c>
      <c r="H77" s="24"/>
      <c r="I77" s="21"/>
      <c r="J77" s="21"/>
      <c r="K77" s="21"/>
      <c r="L77" s="24"/>
      <c r="M77" s="23">
        <v>1152741</v>
      </c>
      <c r="N77" s="64">
        <v>1640000</v>
      </c>
      <c r="O77" s="64">
        <v>187000</v>
      </c>
      <c r="P77" s="66">
        <f t="shared" si="2"/>
        <v>1827000</v>
      </c>
    </row>
    <row r="78" spans="1:16" x14ac:dyDescent="0.25">
      <c r="A78" s="24">
        <v>616256</v>
      </c>
      <c r="B78" s="25" t="s">
        <v>187</v>
      </c>
      <c r="C78" s="6">
        <v>1</v>
      </c>
      <c r="D78" s="6" t="s">
        <v>188</v>
      </c>
      <c r="E78" s="6" t="s">
        <v>17</v>
      </c>
      <c r="F78" s="26" t="s">
        <v>172</v>
      </c>
      <c r="G78" s="24"/>
      <c r="H78" s="24"/>
      <c r="I78" s="21"/>
      <c r="J78" s="21"/>
      <c r="K78" s="21"/>
      <c r="L78" s="24"/>
      <c r="M78" s="23">
        <v>512449</v>
      </c>
      <c r="N78" s="64">
        <v>1200000</v>
      </c>
      <c r="O78" s="64">
        <v>159500</v>
      </c>
      <c r="P78" s="66">
        <f t="shared" si="2"/>
        <v>1359500</v>
      </c>
    </row>
    <row r="79" spans="1:16" x14ac:dyDescent="0.25">
      <c r="A79" s="24">
        <v>616256</v>
      </c>
      <c r="B79" s="54" t="s">
        <v>189</v>
      </c>
      <c r="C79" s="6">
        <v>3</v>
      </c>
      <c r="D79" s="6" t="s">
        <v>190</v>
      </c>
      <c r="E79" s="6" t="s">
        <v>17</v>
      </c>
      <c r="F79" s="26" t="s">
        <v>161</v>
      </c>
      <c r="G79" s="24" t="s">
        <v>268</v>
      </c>
      <c r="H79" s="24"/>
      <c r="I79" s="21"/>
      <c r="J79" s="21"/>
      <c r="K79" s="21"/>
      <c r="L79" s="24"/>
      <c r="M79" s="23"/>
      <c r="N79" s="64">
        <v>15580000</v>
      </c>
      <c r="O79" s="64" t="s">
        <v>287</v>
      </c>
      <c r="P79" s="66">
        <f>N79</f>
        <v>15580000</v>
      </c>
    </row>
    <row r="80" spans="1:16" x14ac:dyDescent="0.25">
      <c r="A80" s="24"/>
      <c r="B80" s="54" t="s">
        <v>189</v>
      </c>
      <c r="C80" s="6">
        <v>5</v>
      </c>
      <c r="D80" s="6" t="s">
        <v>190</v>
      </c>
      <c r="E80" s="6" t="s">
        <v>17</v>
      </c>
      <c r="F80" s="26" t="s">
        <v>172</v>
      </c>
      <c r="G80" s="24"/>
      <c r="H80" s="24"/>
      <c r="I80" s="21"/>
      <c r="J80" s="21"/>
      <c r="K80" s="21"/>
      <c r="L80" s="24"/>
      <c r="M80" s="23"/>
      <c r="N80" s="64"/>
      <c r="O80" s="64">
        <v>203500</v>
      </c>
      <c r="P80" s="66">
        <f t="shared" si="2"/>
        <v>203500</v>
      </c>
    </row>
    <row r="81" spans="1:16" x14ac:dyDescent="0.25">
      <c r="A81" s="24"/>
      <c r="B81" s="54" t="s">
        <v>189</v>
      </c>
      <c r="C81" s="6">
        <v>7</v>
      </c>
      <c r="D81" s="6" t="s">
        <v>190</v>
      </c>
      <c r="E81" s="6" t="s">
        <v>17</v>
      </c>
      <c r="F81" s="26" t="s">
        <v>269</v>
      </c>
      <c r="G81" s="24"/>
      <c r="H81" s="24"/>
      <c r="I81" s="21"/>
      <c r="J81" s="21"/>
      <c r="K81" s="21"/>
      <c r="L81" s="24"/>
      <c r="M81" s="23"/>
      <c r="N81" s="64"/>
      <c r="O81" s="64">
        <v>915421</v>
      </c>
      <c r="P81" s="66">
        <f t="shared" si="2"/>
        <v>915421</v>
      </c>
    </row>
    <row r="82" spans="1:16" x14ac:dyDescent="0.25">
      <c r="A82" s="24"/>
      <c r="B82" s="54" t="s">
        <v>189</v>
      </c>
      <c r="C82" s="6">
        <v>11</v>
      </c>
      <c r="D82" s="6" t="s">
        <v>190</v>
      </c>
      <c r="E82" s="6" t="s">
        <v>17</v>
      </c>
      <c r="F82" s="26" t="s">
        <v>270</v>
      </c>
      <c r="G82" s="24"/>
      <c r="H82" s="24"/>
      <c r="I82" s="21"/>
      <c r="J82" s="21"/>
      <c r="K82" s="21"/>
      <c r="L82" s="24"/>
      <c r="M82" s="23"/>
      <c r="N82" s="64"/>
      <c r="O82" s="64">
        <v>623539</v>
      </c>
      <c r="P82" s="66">
        <f t="shared" si="2"/>
        <v>623539</v>
      </c>
    </row>
    <row r="83" spans="1:16" x14ac:dyDescent="0.25">
      <c r="A83" s="24">
        <v>616256</v>
      </c>
      <c r="B83" s="25" t="s">
        <v>191</v>
      </c>
      <c r="C83" s="6" t="s">
        <v>192</v>
      </c>
      <c r="D83" s="6" t="s">
        <v>193</v>
      </c>
      <c r="E83" s="6" t="s">
        <v>17</v>
      </c>
      <c r="F83" s="26" t="s">
        <v>194</v>
      </c>
      <c r="G83" s="24" t="s">
        <v>195</v>
      </c>
      <c r="H83" s="24"/>
      <c r="I83" s="21"/>
      <c r="J83" s="21"/>
      <c r="K83" s="21"/>
      <c r="L83" s="24"/>
      <c r="M83" s="23">
        <v>8338405</v>
      </c>
      <c r="N83" s="64">
        <v>12725125</v>
      </c>
      <c r="O83" s="64">
        <v>1474759</v>
      </c>
      <c r="P83" s="66">
        <f t="shared" si="2"/>
        <v>14199884</v>
      </c>
    </row>
    <row r="84" spans="1:16" x14ac:dyDescent="0.25">
      <c r="A84" s="24">
        <v>616256</v>
      </c>
      <c r="B84" s="25" t="s">
        <v>196</v>
      </c>
      <c r="C84" s="6" t="s">
        <v>197</v>
      </c>
      <c r="D84" s="6" t="s">
        <v>198</v>
      </c>
      <c r="E84" s="6" t="s">
        <v>17</v>
      </c>
      <c r="F84" s="26" t="s">
        <v>161</v>
      </c>
      <c r="G84" s="24" t="s">
        <v>199</v>
      </c>
      <c r="H84" s="24"/>
      <c r="I84" s="21"/>
      <c r="J84" s="21"/>
      <c r="K84" s="21"/>
      <c r="L84" s="24"/>
      <c r="M84" s="23">
        <v>1730139</v>
      </c>
      <c r="N84" s="64">
        <v>9211000</v>
      </c>
      <c r="O84" s="64">
        <v>1695340</v>
      </c>
      <c r="P84" s="66">
        <f t="shared" si="2"/>
        <v>10906340</v>
      </c>
    </row>
    <row r="85" spans="1:16" x14ac:dyDescent="0.25">
      <c r="A85" s="24">
        <v>616256</v>
      </c>
      <c r="B85" s="25" t="s">
        <v>200</v>
      </c>
      <c r="C85" s="6">
        <v>4</v>
      </c>
      <c r="D85" s="6" t="s">
        <v>201</v>
      </c>
      <c r="E85" s="6" t="s">
        <v>17</v>
      </c>
      <c r="F85" s="26" t="s">
        <v>202</v>
      </c>
      <c r="G85" s="24"/>
      <c r="H85" s="37" t="s">
        <v>203</v>
      </c>
      <c r="I85" s="21"/>
      <c r="J85" s="21"/>
      <c r="K85" s="21"/>
      <c r="L85" s="24"/>
      <c r="M85" s="23">
        <v>494541</v>
      </c>
      <c r="N85" s="64">
        <v>1320000</v>
      </c>
      <c r="O85" s="64">
        <v>0</v>
      </c>
      <c r="P85" s="66">
        <f t="shared" si="2"/>
        <v>1320000</v>
      </c>
    </row>
    <row r="86" spans="1:16" x14ac:dyDescent="0.25">
      <c r="A86" s="24">
        <v>616256</v>
      </c>
      <c r="B86" s="25" t="s">
        <v>204</v>
      </c>
      <c r="C86" s="6">
        <v>21</v>
      </c>
      <c r="D86" s="6" t="s">
        <v>205</v>
      </c>
      <c r="E86" s="6" t="s">
        <v>17</v>
      </c>
      <c r="F86" s="26" t="s">
        <v>161</v>
      </c>
      <c r="G86" s="24" t="s">
        <v>206</v>
      </c>
      <c r="H86" s="24"/>
      <c r="I86" s="21"/>
      <c r="J86" s="21"/>
      <c r="K86" s="21"/>
      <c r="L86" s="24"/>
      <c r="M86" s="23">
        <v>1841145</v>
      </c>
      <c r="N86" s="64">
        <v>3876000</v>
      </c>
      <c r="O86" s="64">
        <v>767397</v>
      </c>
      <c r="P86" s="66">
        <f t="shared" si="2"/>
        <v>4643397</v>
      </c>
    </row>
    <row r="87" spans="1:16" x14ac:dyDescent="0.25">
      <c r="A87" s="24">
        <v>616256</v>
      </c>
      <c r="B87" s="25" t="s">
        <v>207</v>
      </c>
      <c r="C87" s="28" t="s">
        <v>132</v>
      </c>
      <c r="D87" s="6" t="s">
        <v>208</v>
      </c>
      <c r="E87" s="6" t="s">
        <v>17</v>
      </c>
      <c r="F87" s="26" t="s">
        <v>161</v>
      </c>
      <c r="G87" s="24" t="s">
        <v>209</v>
      </c>
      <c r="H87" s="24"/>
      <c r="I87" s="21"/>
      <c r="J87" s="21"/>
      <c r="K87" s="21"/>
      <c r="L87" s="24"/>
      <c r="M87" s="23">
        <v>1765935</v>
      </c>
      <c r="N87" s="64">
        <v>2859000</v>
      </c>
      <c r="O87" s="64">
        <v>507206</v>
      </c>
      <c r="P87" s="66">
        <f t="shared" si="2"/>
        <v>3366206</v>
      </c>
    </row>
    <row r="88" spans="1:16" x14ac:dyDescent="0.25">
      <c r="A88" s="24">
        <v>616256</v>
      </c>
      <c r="B88" s="25" t="s">
        <v>210</v>
      </c>
      <c r="C88" s="6">
        <v>5</v>
      </c>
      <c r="D88" s="6" t="s">
        <v>211</v>
      </c>
      <c r="E88" s="6" t="s">
        <v>17</v>
      </c>
      <c r="F88" s="26" t="s">
        <v>194</v>
      </c>
      <c r="G88" s="24" t="s">
        <v>212</v>
      </c>
      <c r="H88" s="24"/>
      <c r="I88" s="21"/>
      <c r="J88" s="21"/>
      <c r="K88" s="21"/>
      <c r="L88" s="24"/>
      <c r="M88" s="23">
        <v>15389398</v>
      </c>
      <c r="N88" s="64">
        <v>23605875</v>
      </c>
      <c r="O88" s="64">
        <v>1990515</v>
      </c>
      <c r="P88" s="66">
        <f t="shared" si="2"/>
        <v>25596390</v>
      </c>
    </row>
    <row r="89" spans="1:16" ht="15" customHeight="1" x14ac:dyDescent="0.25">
      <c r="A89" s="24">
        <v>616256</v>
      </c>
      <c r="B89" s="25" t="s">
        <v>213</v>
      </c>
      <c r="C89" s="6">
        <v>17</v>
      </c>
      <c r="D89" s="6" t="s">
        <v>214</v>
      </c>
      <c r="E89" s="6" t="s">
        <v>17</v>
      </c>
      <c r="F89" s="26" t="s">
        <v>194</v>
      </c>
      <c r="G89" s="24" t="s">
        <v>215</v>
      </c>
      <c r="H89" s="24"/>
      <c r="I89" s="21"/>
      <c r="J89" s="21"/>
      <c r="K89" s="21"/>
      <c r="L89" s="24"/>
      <c r="M89" s="23">
        <v>9647804</v>
      </c>
      <c r="N89" s="64">
        <v>14360000</v>
      </c>
      <c r="O89" s="64">
        <v>2348879</v>
      </c>
      <c r="P89" s="66">
        <f t="shared" si="2"/>
        <v>16708879</v>
      </c>
    </row>
    <row r="90" spans="1:16" x14ac:dyDescent="0.25">
      <c r="A90" s="24">
        <v>616256</v>
      </c>
      <c r="B90" s="25" t="s">
        <v>216</v>
      </c>
      <c r="C90" s="28" t="s">
        <v>132</v>
      </c>
      <c r="D90" s="6" t="s">
        <v>217</v>
      </c>
      <c r="E90" s="6" t="s">
        <v>17</v>
      </c>
      <c r="F90" s="26" t="s">
        <v>161</v>
      </c>
      <c r="G90" s="24" t="s">
        <v>218</v>
      </c>
      <c r="H90" s="24"/>
      <c r="I90" s="21"/>
      <c r="J90" s="21"/>
      <c r="K90" s="21"/>
      <c r="L90" s="24"/>
      <c r="M90" s="23">
        <v>1972254</v>
      </c>
      <c r="N90" s="64">
        <v>4846900</v>
      </c>
      <c r="O90" s="64">
        <v>1078666</v>
      </c>
      <c r="P90" s="66">
        <f t="shared" si="2"/>
        <v>5925566</v>
      </c>
    </row>
    <row r="91" spans="1:16" x14ac:dyDescent="0.25">
      <c r="A91" s="24">
        <v>616256</v>
      </c>
      <c r="B91" s="25" t="s">
        <v>219</v>
      </c>
      <c r="C91" s="6">
        <v>26</v>
      </c>
      <c r="D91" s="6" t="s">
        <v>220</v>
      </c>
      <c r="E91" s="6" t="s">
        <v>17</v>
      </c>
      <c r="F91" s="26" t="s">
        <v>161</v>
      </c>
      <c r="G91" s="24" t="s">
        <v>221</v>
      </c>
      <c r="H91" s="24"/>
      <c r="I91" s="21"/>
      <c r="J91" s="21"/>
      <c r="K91" s="21"/>
      <c r="L91" s="24"/>
      <c r="M91" s="23">
        <v>2250786</v>
      </c>
      <c r="N91" s="64">
        <v>2215000</v>
      </c>
      <c r="O91" s="64">
        <v>968091</v>
      </c>
      <c r="P91" s="66">
        <f t="shared" si="2"/>
        <v>3183091</v>
      </c>
    </row>
    <row r="92" spans="1:16" x14ac:dyDescent="0.25">
      <c r="A92" s="24">
        <v>616256</v>
      </c>
      <c r="B92" s="25" t="s">
        <v>222</v>
      </c>
      <c r="C92" s="6" t="s">
        <v>271</v>
      </c>
      <c r="D92" s="6" t="s">
        <v>220</v>
      </c>
      <c r="E92" s="6" t="s">
        <v>17</v>
      </c>
      <c r="F92" s="26" t="s">
        <v>161</v>
      </c>
      <c r="G92" s="24" t="s">
        <v>223</v>
      </c>
      <c r="H92" s="24"/>
      <c r="I92" s="21"/>
      <c r="J92" s="21"/>
      <c r="K92" s="21"/>
      <c r="L92" s="24"/>
      <c r="M92" s="23">
        <v>588596</v>
      </c>
      <c r="N92" s="64">
        <v>2233750</v>
      </c>
      <c r="O92" s="64">
        <v>165000</v>
      </c>
      <c r="P92" s="66">
        <f t="shared" si="2"/>
        <v>2398750</v>
      </c>
    </row>
    <row r="93" spans="1:16" x14ac:dyDescent="0.25">
      <c r="A93" s="24">
        <v>616256</v>
      </c>
      <c r="B93" s="25" t="s">
        <v>222</v>
      </c>
      <c r="C93" s="6" t="s">
        <v>224</v>
      </c>
      <c r="D93" s="6" t="s">
        <v>220</v>
      </c>
      <c r="E93" s="6" t="s">
        <v>17</v>
      </c>
      <c r="F93" s="26" t="s">
        <v>161</v>
      </c>
      <c r="G93" s="24" t="s">
        <v>223</v>
      </c>
      <c r="H93" s="24"/>
      <c r="I93" s="21"/>
      <c r="J93" s="21"/>
      <c r="K93" s="21"/>
      <c r="L93" s="24"/>
      <c r="M93" s="23">
        <v>476480</v>
      </c>
      <c r="N93" s="64" t="s">
        <v>272</v>
      </c>
      <c r="O93" s="64" t="s">
        <v>272</v>
      </c>
      <c r="P93" s="66"/>
    </row>
    <row r="94" spans="1:16" x14ac:dyDescent="0.25">
      <c r="A94" s="24">
        <v>616256</v>
      </c>
      <c r="B94" s="25" t="s">
        <v>225</v>
      </c>
      <c r="C94" s="6">
        <v>18</v>
      </c>
      <c r="D94" s="6" t="s">
        <v>226</v>
      </c>
      <c r="E94" s="6" t="s">
        <v>17</v>
      </c>
      <c r="F94" s="26" t="s">
        <v>161</v>
      </c>
      <c r="G94" s="24" t="s">
        <v>227</v>
      </c>
      <c r="H94" s="24"/>
      <c r="I94" s="21"/>
      <c r="J94" s="21"/>
      <c r="K94" s="21"/>
      <c r="L94" s="24"/>
      <c r="M94" s="23">
        <v>1844260</v>
      </c>
      <c r="N94" s="64">
        <v>3327500</v>
      </c>
      <c r="O94" s="64">
        <v>919238</v>
      </c>
      <c r="P94" s="66">
        <f t="shared" si="2"/>
        <v>4246738</v>
      </c>
    </row>
    <row r="95" spans="1:16" x14ac:dyDescent="0.25">
      <c r="A95" s="24">
        <v>616256</v>
      </c>
      <c r="B95" s="25" t="s">
        <v>225</v>
      </c>
      <c r="C95" s="6">
        <v>20</v>
      </c>
      <c r="D95" s="6" t="s">
        <v>226</v>
      </c>
      <c r="E95" s="6" t="s">
        <v>17</v>
      </c>
      <c r="F95" s="26" t="s">
        <v>172</v>
      </c>
      <c r="G95" s="24"/>
      <c r="H95" s="24"/>
      <c r="I95" s="21"/>
      <c r="J95" s="21"/>
      <c r="K95" s="21"/>
      <c r="L95" s="24"/>
      <c r="M95" s="23">
        <v>634218</v>
      </c>
      <c r="N95" s="64">
        <v>1215000</v>
      </c>
      <c r="O95" s="64">
        <v>165000</v>
      </c>
      <c r="P95" s="66">
        <f t="shared" si="2"/>
        <v>1380000</v>
      </c>
    </row>
    <row r="96" spans="1:16" x14ac:dyDescent="0.25">
      <c r="A96" s="24">
        <v>616256</v>
      </c>
      <c r="B96" s="25" t="s">
        <v>228</v>
      </c>
      <c r="C96" s="6">
        <v>82</v>
      </c>
      <c r="D96" s="6" t="s">
        <v>229</v>
      </c>
      <c r="E96" s="6" t="s">
        <v>17</v>
      </c>
      <c r="F96" s="26" t="s">
        <v>161</v>
      </c>
      <c r="G96" s="24" t="s">
        <v>230</v>
      </c>
      <c r="H96" s="24"/>
      <c r="I96" s="21"/>
      <c r="J96" s="21"/>
      <c r="K96" s="21"/>
      <c r="L96" s="24"/>
      <c r="M96" s="23">
        <v>1304094</v>
      </c>
      <c r="N96" s="64">
        <v>2215000</v>
      </c>
      <c r="O96" s="64">
        <v>521040</v>
      </c>
      <c r="P96" s="66">
        <f t="shared" si="2"/>
        <v>2736040</v>
      </c>
    </row>
    <row r="97" spans="1:16" x14ac:dyDescent="0.25">
      <c r="A97" s="24">
        <v>616256</v>
      </c>
      <c r="B97" s="25" t="s">
        <v>231</v>
      </c>
      <c r="C97" s="6">
        <v>2</v>
      </c>
      <c r="D97" s="6" t="s">
        <v>232</v>
      </c>
      <c r="E97" s="6" t="s">
        <v>17</v>
      </c>
      <c r="F97" s="26" t="s">
        <v>161</v>
      </c>
      <c r="G97" s="24" t="s">
        <v>233</v>
      </c>
      <c r="H97" s="24"/>
      <c r="I97" s="21"/>
      <c r="J97" s="21"/>
      <c r="K97" s="21"/>
      <c r="L97" s="24"/>
      <c r="M97" s="23">
        <v>1430376</v>
      </c>
      <c r="N97" s="64">
        <v>3040000</v>
      </c>
      <c r="O97" s="64">
        <v>0</v>
      </c>
      <c r="P97" s="66">
        <f t="shared" si="2"/>
        <v>3040000</v>
      </c>
    </row>
    <row r="98" spans="1:16" ht="16.5" thickBot="1" x14ac:dyDescent="0.3">
      <c r="A98" s="24">
        <v>616256</v>
      </c>
      <c r="B98" s="25" t="s">
        <v>234</v>
      </c>
      <c r="C98" s="6">
        <v>3</v>
      </c>
      <c r="D98" s="6" t="s">
        <v>235</v>
      </c>
      <c r="E98" s="6" t="s">
        <v>17</v>
      </c>
      <c r="F98" s="26" t="s">
        <v>161</v>
      </c>
      <c r="G98" s="24" t="s">
        <v>236</v>
      </c>
      <c r="H98" s="24"/>
      <c r="I98" s="21"/>
      <c r="J98" s="21"/>
      <c r="K98" s="21"/>
      <c r="L98" s="24"/>
      <c r="M98" s="23">
        <v>1369647</v>
      </c>
      <c r="N98" s="68">
        <v>2884800</v>
      </c>
      <c r="O98" s="68">
        <v>662288</v>
      </c>
      <c r="P98" s="69">
        <f t="shared" si="2"/>
        <v>3547088</v>
      </c>
    </row>
    <row r="99" spans="1:16" ht="16.5" thickBot="1" x14ac:dyDescent="0.3">
      <c r="A99" s="20"/>
      <c r="B99" s="25"/>
      <c r="C99" s="22"/>
      <c r="D99" s="22"/>
      <c r="E99" s="6"/>
      <c r="F99" s="49" t="s">
        <v>237</v>
      </c>
      <c r="G99" s="50"/>
      <c r="H99" s="50"/>
      <c r="I99" s="51"/>
      <c r="J99" s="51"/>
      <c r="K99" s="51"/>
      <c r="L99" s="50"/>
      <c r="M99" s="53">
        <f>SUM(M62:M97)</f>
        <v>75952596</v>
      </c>
      <c r="N99" s="72">
        <f>SUM(N62:N98)</f>
        <v>152297100</v>
      </c>
      <c r="O99" s="73">
        <f>SUM(O62:O98)</f>
        <v>22975693</v>
      </c>
      <c r="P99" s="75">
        <f>SUM(P62:P98)</f>
        <v>175272793</v>
      </c>
    </row>
    <row r="100" spans="1:16" x14ac:dyDescent="0.25">
      <c r="A100" s="20"/>
      <c r="B100" s="25"/>
      <c r="C100" s="22"/>
      <c r="D100" s="22"/>
      <c r="E100" s="22"/>
      <c r="F100" s="49"/>
      <c r="G100" s="50"/>
      <c r="H100" s="50"/>
      <c r="I100" s="51"/>
      <c r="J100" s="51"/>
      <c r="K100" s="51"/>
      <c r="L100" s="50"/>
      <c r="M100" s="53"/>
      <c r="N100" s="70"/>
      <c r="O100" s="70"/>
      <c r="P100" s="71">
        <f>P99-N99-O99</f>
        <v>0</v>
      </c>
    </row>
    <row r="101" spans="1:16" x14ac:dyDescent="0.25">
      <c r="A101" s="17" t="s">
        <v>238</v>
      </c>
      <c r="B101" s="17"/>
      <c r="C101" s="18"/>
      <c r="D101" s="18"/>
      <c r="E101" s="18"/>
      <c r="F101" s="19"/>
      <c r="G101" s="20"/>
      <c r="H101" s="20"/>
      <c r="I101" s="21"/>
      <c r="J101" s="21"/>
      <c r="K101" s="21"/>
      <c r="L101" s="20"/>
      <c r="M101" s="23"/>
      <c r="N101" s="64"/>
      <c r="O101" s="64"/>
      <c r="P101" s="65"/>
    </row>
    <row r="102" spans="1:16" x14ac:dyDescent="0.25">
      <c r="A102" s="24">
        <v>616256</v>
      </c>
      <c r="B102" s="54" t="s">
        <v>239</v>
      </c>
      <c r="C102" s="22">
        <v>4</v>
      </c>
      <c r="D102" s="22" t="s">
        <v>240</v>
      </c>
      <c r="E102" s="6" t="s">
        <v>17</v>
      </c>
      <c r="F102" s="19" t="s">
        <v>241</v>
      </c>
      <c r="G102" s="20" t="s">
        <v>242</v>
      </c>
      <c r="H102" s="20"/>
      <c r="I102" s="21"/>
      <c r="J102" s="21"/>
      <c r="K102" s="21"/>
      <c r="L102" s="20"/>
      <c r="M102" s="23">
        <v>22128456</v>
      </c>
      <c r="N102" s="64">
        <v>32400000</v>
      </c>
      <c r="O102" s="64">
        <v>247500</v>
      </c>
      <c r="P102" s="66">
        <f>N102+O102</f>
        <v>32647500</v>
      </c>
    </row>
    <row r="103" spans="1:16" x14ac:dyDescent="0.25">
      <c r="A103" s="24">
        <v>616256</v>
      </c>
      <c r="B103" s="54" t="s">
        <v>243</v>
      </c>
      <c r="C103" s="22">
        <v>123</v>
      </c>
      <c r="D103" s="22" t="s">
        <v>87</v>
      </c>
      <c r="E103" s="6" t="s">
        <v>17</v>
      </c>
      <c r="F103" s="19" t="s">
        <v>241</v>
      </c>
      <c r="G103" s="20" t="s">
        <v>244</v>
      </c>
      <c r="H103" s="20"/>
      <c r="I103" s="21"/>
      <c r="J103" s="21"/>
      <c r="K103" s="21"/>
      <c r="L103" s="20"/>
      <c r="M103" s="23"/>
      <c r="N103" s="64">
        <v>30695100</v>
      </c>
      <c r="O103" s="64">
        <v>9457625</v>
      </c>
      <c r="P103" s="66">
        <f t="shared" ref="P103:P112" si="3">N103+O103</f>
        <v>40152725</v>
      </c>
    </row>
    <row r="104" spans="1:16" x14ac:dyDescent="0.25">
      <c r="A104" s="24">
        <v>616256</v>
      </c>
      <c r="B104" s="54" t="s">
        <v>72</v>
      </c>
      <c r="C104" s="22">
        <v>11</v>
      </c>
      <c r="D104" s="22" t="s">
        <v>74</v>
      </c>
      <c r="E104" s="6" t="s">
        <v>17</v>
      </c>
      <c r="F104" s="19" t="s">
        <v>241</v>
      </c>
      <c r="G104" s="20" t="s">
        <v>245</v>
      </c>
      <c r="H104" s="20"/>
      <c r="I104" s="21"/>
      <c r="J104" s="21"/>
      <c r="K104" s="21"/>
      <c r="L104" s="20"/>
      <c r="M104" s="23">
        <v>24162706</v>
      </c>
      <c r="N104" s="64">
        <v>37647600</v>
      </c>
      <c r="O104" s="64">
        <v>4900246</v>
      </c>
      <c r="P104" s="66">
        <f t="shared" si="3"/>
        <v>42547846</v>
      </c>
    </row>
    <row r="105" spans="1:16" x14ac:dyDescent="0.25">
      <c r="A105" s="24">
        <v>616256</v>
      </c>
      <c r="B105" s="54" t="s">
        <v>72</v>
      </c>
      <c r="C105" s="22">
        <v>4</v>
      </c>
      <c r="D105" s="22" t="s">
        <v>74</v>
      </c>
      <c r="E105" s="6" t="s">
        <v>17</v>
      </c>
      <c r="F105" s="19" t="s">
        <v>241</v>
      </c>
      <c r="G105" s="20" t="s">
        <v>246</v>
      </c>
      <c r="H105" s="20"/>
      <c r="I105" s="21"/>
      <c r="J105" s="21"/>
      <c r="K105" s="21"/>
      <c r="L105" s="20"/>
      <c r="M105" s="23">
        <v>13790171</v>
      </c>
      <c r="N105" s="64">
        <v>24528000</v>
      </c>
      <c r="O105" s="64">
        <v>4403414</v>
      </c>
      <c r="P105" s="66">
        <f t="shared" si="3"/>
        <v>28931414</v>
      </c>
    </row>
    <row r="106" spans="1:16" x14ac:dyDescent="0.25">
      <c r="A106" s="24">
        <v>616256</v>
      </c>
      <c r="B106" s="54" t="s">
        <v>247</v>
      </c>
      <c r="C106" s="22">
        <v>2</v>
      </c>
      <c r="D106" s="22" t="s">
        <v>248</v>
      </c>
      <c r="E106" s="6" t="s">
        <v>17</v>
      </c>
      <c r="F106" s="19" t="s">
        <v>241</v>
      </c>
      <c r="G106" s="20" t="s">
        <v>249</v>
      </c>
      <c r="H106" s="20"/>
      <c r="I106" s="21"/>
      <c r="J106" s="21"/>
      <c r="K106" s="21"/>
      <c r="L106" s="20"/>
      <c r="M106" s="23">
        <v>6797193</v>
      </c>
      <c r="N106" s="64">
        <v>11815625</v>
      </c>
      <c r="O106" s="64">
        <v>1373164</v>
      </c>
      <c r="P106" s="66">
        <f t="shared" si="3"/>
        <v>13188789</v>
      </c>
    </row>
    <row r="107" spans="1:16" x14ac:dyDescent="0.25">
      <c r="A107" s="24">
        <v>616256</v>
      </c>
      <c r="B107" s="54" t="s">
        <v>250</v>
      </c>
      <c r="C107" s="22">
        <v>1</v>
      </c>
      <c r="D107" s="22" t="s">
        <v>251</v>
      </c>
      <c r="E107" s="6" t="s">
        <v>17</v>
      </c>
      <c r="F107" s="19" t="s">
        <v>241</v>
      </c>
      <c r="G107" s="20" t="s">
        <v>252</v>
      </c>
      <c r="H107" s="20"/>
      <c r="I107" s="21"/>
      <c r="J107" s="21"/>
      <c r="K107" s="21"/>
      <c r="L107" s="20"/>
      <c r="M107" s="23">
        <v>6164830</v>
      </c>
      <c r="N107" s="64">
        <v>6928000</v>
      </c>
      <c r="O107" s="64">
        <v>0</v>
      </c>
      <c r="P107" s="66">
        <f t="shared" si="3"/>
        <v>6928000</v>
      </c>
    </row>
    <row r="108" spans="1:16" x14ac:dyDescent="0.25">
      <c r="A108" s="24">
        <v>616256</v>
      </c>
      <c r="B108" s="54" t="s">
        <v>253</v>
      </c>
      <c r="C108" s="22">
        <v>8</v>
      </c>
      <c r="D108" s="22" t="s">
        <v>254</v>
      </c>
      <c r="E108" s="6" t="s">
        <v>17</v>
      </c>
      <c r="F108" s="19" t="s">
        <v>241</v>
      </c>
      <c r="G108" s="20" t="s">
        <v>255</v>
      </c>
      <c r="H108" s="20"/>
      <c r="I108" s="21"/>
      <c r="J108" s="21"/>
      <c r="K108" s="21"/>
      <c r="L108" s="20"/>
      <c r="M108" s="23">
        <v>8891290</v>
      </c>
      <c r="N108" s="64">
        <v>18600000</v>
      </c>
      <c r="O108" s="64">
        <v>2024659</v>
      </c>
      <c r="P108" s="66">
        <f t="shared" si="3"/>
        <v>20624659</v>
      </c>
    </row>
    <row r="109" spans="1:16" x14ac:dyDescent="0.25">
      <c r="A109" s="24">
        <v>616256</v>
      </c>
      <c r="B109" s="54" t="s">
        <v>256</v>
      </c>
      <c r="C109" s="22">
        <v>11</v>
      </c>
      <c r="D109" s="22" t="s">
        <v>257</v>
      </c>
      <c r="E109" s="6" t="s">
        <v>17</v>
      </c>
      <c r="F109" s="19" t="s">
        <v>241</v>
      </c>
      <c r="G109" s="20" t="s">
        <v>258</v>
      </c>
      <c r="H109" s="20"/>
      <c r="I109" s="21"/>
      <c r="J109" s="21"/>
      <c r="K109" s="21"/>
      <c r="L109" s="20"/>
      <c r="M109" s="23">
        <v>0</v>
      </c>
      <c r="N109" s="64">
        <v>0</v>
      </c>
      <c r="O109" s="64">
        <v>2849120</v>
      </c>
      <c r="P109" s="66">
        <f t="shared" si="3"/>
        <v>2849120</v>
      </c>
    </row>
    <row r="110" spans="1:16" x14ac:dyDescent="0.25">
      <c r="A110" s="24"/>
      <c r="B110" s="54" t="s">
        <v>273</v>
      </c>
      <c r="C110" s="22">
        <v>82</v>
      </c>
      <c r="D110" s="22" t="s">
        <v>274</v>
      </c>
      <c r="E110" s="6" t="s">
        <v>17</v>
      </c>
      <c r="F110" s="19" t="s">
        <v>241</v>
      </c>
      <c r="G110" s="20"/>
      <c r="H110" s="20"/>
      <c r="I110" s="21"/>
      <c r="J110" s="21"/>
      <c r="K110" s="21"/>
      <c r="L110" s="20"/>
      <c r="M110" s="23"/>
      <c r="N110" s="64"/>
      <c r="O110" s="64">
        <v>2148703</v>
      </c>
      <c r="P110" s="66">
        <f t="shared" si="3"/>
        <v>2148703</v>
      </c>
    </row>
    <row r="111" spans="1:16" x14ac:dyDescent="0.25">
      <c r="A111" s="24">
        <v>616256</v>
      </c>
      <c r="B111" s="54" t="s">
        <v>259</v>
      </c>
      <c r="C111" s="22">
        <v>27</v>
      </c>
      <c r="D111" s="22" t="s">
        <v>139</v>
      </c>
      <c r="E111" s="6" t="s">
        <v>17</v>
      </c>
      <c r="F111" s="19" t="s">
        <v>241</v>
      </c>
      <c r="G111" s="20" t="s">
        <v>275</v>
      </c>
      <c r="H111" s="20"/>
      <c r="I111" s="21"/>
      <c r="J111" s="21"/>
      <c r="K111" s="21"/>
      <c r="L111" s="20"/>
      <c r="M111" s="23">
        <v>18325375</v>
      </c>
      <c r="N111" s="64" t="s">
        <v>276</v>
      </c>
      <c r="O111" s="64"/>
      <c r="P111" s="66"/>
    </row>
    <row r="112" spans="1:16" x14ac:dyDescent="0.25">
      <c r="A112" s="24">
        <v>616256</v>
      </c>
      <c r="B112" s="54" t="s">
        <v>260</v>
      </c>
      <c r="C112" s="22">
        <v>4</v>
      </c>
      <c r="D112" s="22" t="s">
        <v>261</v>
      </c>
      <c r="E112" s="6" t="s">
        <v>17</v>
      </c>
      <c r="F112" s="19" t="s">
        <v>241</v>
      </c>
      <c r="G112" s="20" t="s">
        <v>262</v>
      </c>
      <c r="H112" s="20"/>
      <c r="I112" s="21"/>
      <c r="J112" s="21"/>
      <c r="K112" s="21"/>
      <c r="L112" s="20"/>
      <c r="M112" s="23">
        <v>17058882</v>
      </c>
      <c r="N112" s="64">
        <v>22897900</v>
      </c>
      <c r="O112" s="64">
        <v>4562900</v>
      </c>
      <c r="P112" s="66">
        <f t="shared" si="3"/>
        <v>27460800</v>
      </c>
    </row>
    <row r="113" spans="1:16" ht="16.5" thickBot="1" x14ac:dyDescent="0.3">
      <c r="A113" s="30">
        <v>616256</v>
      </c>
      <c r="B113" s="55" t="s">
        <v>260</v>
      </c>
      <c r="C113" s="36">
        <v>4</v>
      </c>
      <c r="D113" s="36" t="s">
        <v>261</v>
      </c>
      <c r="E113" s="32" t="s">
        <v>17</v>
      </c>
      <c r="F113" s="56" t="s">
        <v>263</v>
      </c>
      <c r="G113" s="57" t="s">
        <v>264</v>
      </c>
      <c r="H113" s="57"/>
      <c r="I113" s="34"/>
      <c r="J113" s="34"/>
      <c r="K113" s="34"/>
      <c r="L113" s="57"/>
      <c r="M113" s="35"/>
      <c r="N113" s="68">
        <v>2015000</v>
      </c>
      <c r="O113" s="68" t="s">
        <v>277</v>
      </c>
      <c r="P113" s="69">
        <f>N113</f>
        <v>2015000</v>
      </c>
    </row>
    <row r="114" spans="1:16" ht="16.5" thickBot="1" x14ac:dyDescent="0.3">
      <c r="A114" s="58"/>
      <c r="B114" s="54"/>
      <c r="C114" s="22"/>
      <c r="D114" s="22"/>
      <c r="E114" s="22"/>
      <c r="F114" s="59" t="s">
        <v>265</v>
      </c>
      <c r="G114" s="60"/>
      <c r="H114" s="60"/>
      <c r="I114" s="51"/>
      <c r="J114" s="51"/>
      <c r="K114" s="51"/>
      <c r="L114" s="60"/>
      <c r="M114" s="53">
        <f t="shared" ref="M114" si="4">SUM(M102:M113)</f>
        <v>117318903</v>
      </c>
      <c r="N114" s="72">
        <f>SUM(N102:N113)</f>
        <v>187527225</v>
      </c>
      <c r="O114" s="73">
        <f>SUM(O102:O113)</f>
        <v>31967331</v>
      </c>
      <c r="P114" s="75">
        <f>SUM(P102:P113)</f>
        <v>219494556</v>
      </c>
    </row>
    <row r="115" spans="1:16" ht="16.5" thickBot="1" x14ac:dyDescent="0.3">
      <c r="A115" s="58"/>
      <c r="B115" s="54"/>
      <c r="C115" s="22"/>
      <c r="D115" s="22"/>
      <c r="E115" s="22"/>
      <c r="F115" s="59" t="s">
        <v>266</v>
      </c>
      <c r="G115" s="60"/>
      <c r="H115" s="60"/>
      <c r="I115" s="51"/>
      <c r="J115" s="51"/>
      <c r="K115" s="51"/>
      <c r="L115" s="60"/>
      <c r="M115" s="53">
        <f t="shared" ref="M115" si="5">M99+M114</f>
        <v>193271499</v>
      </c>
      <c r="N115" s="72">
        <f>N114+N99</f>
        <v>339824325</v>
      </c>
      <c r="O115" s="73">
        <f>O114+O99</f>
        <v>54943024</v>
      </c>
      <c r="P115" s="75">
        <f>P114+P99</f>
        <v>394767349</v>
      </c>
    </row>
    <row r="116" spans="1:16" x14ac:dyDescent="0.25">
      <c r="A116" s="58"/>
      <c r="B116" s="54"/>
      <c r="C116" s="22"/>
      <c r="D116" s="22"/>
      <c r="E116" s="22"/>
      <c r="F116" s="59"/>
      <c r="G116" s="60"/>
      <c r="H116" s="60"/>
      <c r="I116" s="51"/>
      <c r="J116" s="51"/>
      <c r="K116" s="51"/>
      <c r="L116" s="60"/>
      <c r="M116" s="53"/>
      <c r="N116" s="70"/>
      <c r="O116" s="70"/>
      <c r="P116" s="76"/>
    </row>
    <row r="121" spans="1:16" x14ac:dyDescent="0.25">
      <c r="N121" s="77"/>
      <c r="O121" s="77"/>
    </row>
    <row r="122" spans="1:16" x14ac:dyDescent="0.25">
      <c r="N122" s="77"/>
      <c r="O122" s="77"/>
    </row>
    <row r="123" spans="1:16" x14ac:dyDescent="0.25">
      <c r="N123" s="77"/>
      <c r="O123" s="77"/>
    </row>
    <row r="125" spans="1:16" x14ac:dyDescent="0.25">
      <c r="N125" s="77"/>
      <c r="O125" s="77"/>
    </row>
    <row r="126" spans="1:16" x14ac:dyDescent="0.25">
      <c r="O126" s="78"/>
    </row>
    <row r="127" spans="1:16" x14ac:dyDescent="0.25">
      <c r="O127" s="79"/>
    </row>
    <row r="128" spans="1:16" x14ac:dyDescent="0.25">
      <c r="O128" s="79"/>
    </row>
    <row r="129" spans="15:15" x14ac:dyDescent="0.25">
      <c r="O129" s="79"/>
    </row>
    <row r="130" spans="15:15" x14ac:dyDescent="0.25">
      <c r="O130" s="79"/>
    </row>
    <row r="132" spans="15:15" x14ac:dyDescent="0.25">
      <c r="O132" s="78"/>
    </row>
  </sheetData>
  <autoFilter ref="A7:O59" xr:uid="{8B8EB8A4-9773-411A-A505-D2D9E1F4A965}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 01-01-2026 excl. index </vt:lpstr>
    </vt:vector>
  </TitlesOfParts>
  <Company>Gemeente Gorinchem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Vissers</dc:creator>
  <cp:lastModifiedBy>John van der Woude</cp:lastModifiedBy>
  <dcterms:created xsi:type="dcterms:W3CDTF">2026-03-06T10:19:32Z</dcterms:created>
  <dcterms:modified xsi:type="dcterms:W3CDTF">2026-09-20T12:17:46Z</dcterms:modified>
</cp:coreProperties>
</file>