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ydavinci.sharepoint.com/sites/FenH/Gedeelde documenten/Inkoop/Aanbestedingen lopend/2026 EA inkoop food en non-food/2. Aanbestedingsstukken/Gepubliceerd/"/>
    </mc:Choice>
  </mc:AlternateContent>
  <xr:revisionPtr revIDLastSave="64" documentId="8_{046E10D7-7F7F-47C4-8B7B-F0E46055873D}" xr6:coauthVersionLast="47" xr6:coauthVersionMax="47" xr10:uidLastSave="{536FCEE5-7245-4FF1-A35C-30A07DD59E28}"/>
  <workbookProtection workbookAlgorithmName="SHA-512" workbookHashValue="w40xnA2v6RH+6AuO/5PTpKlLsjgF2Tt8PA8pAyToUjk0E5uGLCJBwTlkzdbCowtnoN8+jiA07a/f17BfnyJt4A==" workbookSaltValue="OIIeFBjt3oEOeQFHpyV3AA==" workbookSpinCount="100000" lockStructure="1"/>
  <bookViews>
    <workbookView xWindow="-120" yWindow="-120" windowWidth="29040" windowHeight="15720" activeTab="1" xr2:uid="{00000000-000D-0000-FFFF-FFFF00000000}"/>
  </bookViews>
  <sheets>
    <sheet name="A - Kortings% per groep" sheetId="4" r:id="rId1"/>
    <sheet name="B -Inschrijf obv korting% groep" sheetId="5" r:id="rId2"/>
  </sheets>
  <definedNames>
    <definedName name="_xlnm._FilterDatabase" localSheetId="1" hidden="1">'B -Inschrijf obv korting% groep'!$A$6:$K$69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4" l="1"/>
  <c r="I7" i="5" l="1"/>
  <c r="J7" i="5" s="1"/>
  <c r="K7" i="5" s="1"/>
  <c r="I69" i="5"/>
  <c r="J69" i="5" s="1"/>
  <c r="K69" i="5" s="1"/>
  <c r="I68" i="5"/>
  <c r="J68" i="5" s="1"/>
  <c r="K68" i="5" s="1"/>
  <c r="I65" i="5"/>
  <c r="J65" i="5" s="1"/>
  <c r="K65" i="5" s="1"/>
  <c r="I66" i="5"/>
  <c r="J66" i="5" s="1"/>
  <c r="I64" i="5"/>
  <c r="J64" i="5" s="1"/>
  <c r="K64" i="5" s="1"/>
  <c r="I60" i="5"/>
  <c r="J60" i="5" s="1"/>
  <c r="K60" i="5" s="1"/>
  <c r="I61" i="5"/>
  <c r="J61" i="5" s="1"/>
  <c r="K61" i="5" s="1"/>
  <c r="I62" i="5"/>
  <c r="J62" i="5" s="1"/>
  <c r="I59" i="5"/>
  <c r="J59" i="5" s="1"/>
  <c r="K59" i="5" s="1"/>
  <c r="I53" i="5"/>
  <c r="J53" i="5" s="1"/>
  <c r="K53" i="5" s="1"/>
  <c r="I54" i="5"/>
  <c r="J54" i="5" s="1"/>
  <c r="K54" i="5" s="1"/>
  <c r="I55" i="5"/>
  <c r="J55" i="5" s="1"/>
  <c r="K55" i="5" s="1"/>
  <c r="I56" i="5"/>
  <c r="J56" i="5" s="1"/>
  <c r="K56" i="5" s="1"/>
  <c r="I57" i="5"/>
  <c r="J57" i="5" s="1"/>
  <c r="I52" i="5"/>
  <c r="J52" i="5" s="1"/>
  <c r="I49" i="5"/>
  <c r="J49" i="5" s="1"/>
  <c r="I50" i="5"/>
  <c r="J50" i="5" s="1"/>
  <c r="K50" i="5" s="1"/>
  <c r="I44" i="5"/>
  <c r="J44" i="5" s="1"/>
  <c r="K44" i="5" s="1"/>
  <c r="I45" i="5"/>
  <c r="J45" i="5" s="1"/>
  <c r="K45" i="5" s="1"/>
  <c r="I46" i="5"/>
  <c r="J46" i="5" s="1"/>
  <c r="K46" i="5" s="1"/>
  <c r="I47" i="5"/>
  <c r="J47" i="5" s="1"/>
  <c r="K47" i="5" s="1"/>
  <c r="I48" i="5"/>
  <c r="J48" i="5" s="1"/>
  <c r="K48" i="5" s="1"/>
  <c r="I43" i="5"/>
  <c r="J43" i="5" s="1"/>
  <c r="I38" i="5"/>
  <c r="J38" i="5" s="1"/>
  <c r="I39" i="5"/>
  <c r="J39" i="5" s="1"/>
  <c r="K39" i="5" s="1"/>
  <c r="I40" i="5"/>
  <c r="J40" i="5" s="1"/>
  <c r="K40" i="5" s="1"/>
  <c r="I41" i="5"/>
  <c r="J41" i="5" s="1"/>
  <c r="K41" i="5" s="1"/>
  <c r="I37" i="5"/>
  <c r="J37" i="5" s="1"/>
  <c r="K37" i="5" s="1"/>
  <c r="I35" i="5"/>
  <c r="J35" i="5" s="1"/>
  <c r="K35" i="5" s="1"/>
  <c r="I34" i="5"/>
  <c r="J34" i="5" s="1"/>
  <c r="K34" i="5" s="1"/>
  <c r="I33" i="5"/>
  <c r="J33" i="5" s="1"/>
  <c r="K33" i="5" s="1"/>
  <c r="I32" i="5"/>
  <c r="J32" i="5" s="1"/>
  <c r="K32" i="5" s="1"/>
  <c r="I31" i="5"/>
  <c r="J31" i="5" s="1"/>
  <c r="K31" i="5" s="1"/>
  <c r="I30" i="5"/>
  <c r="J30" i="5" s="1"/>
  <c r="I29" i="5"/>
  <c r="J29" i="5" s="1"/>
  <c r="K29" i="5" s="1"/>
  <c r="I28" i="5"/>
  <c r="J28" i="5" s="1"/>
  <c r="K28" i="5" s="1"/>
  <c r="I27" i="5"/>
  <c r="J27" i="5" s="1"/>
  <c r="K27" i="5" s="1"/>
  <c r="I26" i="5"/>
  <c r="J26" i="5" s="1"/>
  <c r="I25" i="5"/>
  <c r="J25" i="5" s="1"/>
  <c r="K25" i="5" s="1"/>
  <c r="I24" i="5"/>
  <c r="J24" i="5" s="1"/>
  <c r="K24" i="5" s="1"/>
  <c r="I23" i="5"/>
  <c r="J23" i="5" s="1"/>
  <c r="K23" i="5" s="1"/>
  <c r="I22" i="5"/>
  <c r="J22" i="5" s="1"/>
  <c r="K22" i="5" s="1"/>
  <c r="I19" i="5"/>
  <c r="J19" i="5" s="1"/>
  <c r="K19" i="5" s="1"/>
  <c r="I20" i="5"/>
  <c r="J20" i="5" s="1"/>
  <c r="K20" i="5" s="1"/>
  <c r="I18" i="5"/>
  <c r="J18" i="5" s="1"/>
  <c r="K18" i="5" s="1"/>
  <c r="I12" i="5"/>
  <c r="J12" i="5" s="1"/>
  <c r="K12" i="5" s="1"/>
  <c r="I13" i="5"/>
  <c r="J13" i="5" s="1"/>
  <c r="I14" i="5"/>
  <c r="J14" i="5" s="1"/>
  <c r="I15" i="5"/>
  <c r="J15" i="5" s="1"/>
  <c r="K15" i="5" s="1"/>
  <c r="I16" i="5"/>
  <c r="J16" i="5" s="1"/>
  <c r="K16" i="5" s="1"/>
  <c r="I11" i="5"/>
  <c r="J11" i="5" s="1"/>
  <c r="K11" i="5" s="1"/>
  <c r="I8" i="5"/>
  <c r="J8" i="5" s="1"/>
  <c r="K8" i="5" s="1"/>
  <c r="I9" i="5"/>
  <c r="J9" i="5" s="1"/>
  <c r="K9" i="5" s="1"/>
  <c r="D13" i="4"/>
  <c r="D12" i="4"/>
  <c r="D11" i="4"/>
  <c r="D10" i="4"/>
  <c r="D9" i="4"/>
  <c r="D8" i="4"/>
  <c r="D7" i="4"/>
  <c r="D6" i="4"/>
  <c r="D5" i="4"/>
  <c r="D4" i="4"/>
  <c r="D14" i="4" l="1"/>
  <c r="K52" i="5"/>
  <c r="K14" i="5"/>
  <c r="K26" i="5"/>
  <c r="K30" i="5"/>
  <c r="K57" i="5"/>
  <c r="K62" i="5"/>
  <c r="K13" i="5"/>
  <c r="K38" i="5"/>
  <c r="K49" i="5"/>
  <c r="K66" i="5"/>
  <c r="K43" i="5"/>
  <c r="K71" i="5" l="1"/>
</calcChain>
</file>

<file path=xl/sharedStrings.xml><?xml version="1.0" encoding="utf-8"?>
<sst xmlns="http://schemas.openxmlformats.org/spreadsheetml/2006/main" count="295" uniqueCount="130">
  <si>
    <t>Kortingsstaffel: kortingspercentage per categorie</t>
  </si>
  <si>
    <t>kortings
percentage</t>
  </si>
  <si>
    <t>Food - Bier</t>
  </si>
  <si>
    <t>Food - Frisdrank (incl. vruchtensappen)</t>
  </si>
  <si>
    <t>Food - Vlees (vlees, vleeswaren, kip, gevogelte)</t>
  </si>
  <si>
    <t>Food - AGF</t>
  </si>
  <si>
    <t>Food - Vis</t>
  </si>
  <si>
    <t>Food - Zuivel</t>
  </si>
  <si>
    <t>Food - Diepvries (waaronder ijs, vlees, vis, groente en fruit)</t>
  </si>
  <si>
    <t>Food - DKW assortiment</t>
  </si>
  <si>
    <t>* aan deze bedragen kunnen geen rechten ontleend worden.</t>
  </si>
  <si>
    <t xml:space="preserve">Er zijn geen rechten te ontlenen aan de genoemde aantallen in dit prijzenblad. </t>
  </si>
  <si>
    <t xml:space="preserve">De door u op te geven prijzen zijn franco huis inclusief bijkomende kosten, zoals verpakkingskosten, bezorgkosten, opslagkosten, kosten van administratie, facturering, creditering, voorraadkosten en alle eventuele overige kosten en ze worden vermeld exclusief BTW. </t>
  </si>
  <si>
    <t>Geschat aantal op jaarbasis *</t>
  </si>
  <si>
    <t>Bestel-eenheid</t>
  </si>
  <si>
    <t>Inhoud per bestel-eenheid</t>
  </si>
  <si>
    <t>Eenheid</t>
  </si>
  <si>
    <t>Inhoud per eenheid</t>
  </si>
  <si>
    <t>Artikelomschrijving</t>
  </si>
  <si>
    <t>Segment</t>
  </si>
  <si>
    <t>Kortingspercentage groep</t>
  </si>
  <si>
    <t>fles</t>
  </si>
  <si>
    <t>25cl</t>
  </si>
  <si>
    <t>Bier</t>
  </si>
  <si>
    <t>30cl</t>
  </si>
  <si>
    <t>HERTOG JAN 30CL</t>
  </si>
  <si>
    <t/>
  </si>
  <si>
    <t>Frisdrank</t>
  </si>
  <si>
    <t>krt</t>
  </si>
  <si>
    <t>20cl</t>
  </si>
  <si>
    <t>COCA COLA REGULAR 20CL GLAS</t>
  </si>
  <si>
    <t>pak</t>
  </si>
  <si>
    <t>70cl</t>
  </si>
  <si>
    <t>GIN MARE</t>
  </si>
  <si>
    <t>BACARDI CARTA BLANCA</t>
  </si>
  <si>
    <t>zak</t>
  </si>
  <si>
    <t>DKW</t>
  </si>
  <si>
    <t>1L</t>
  </si>
  <si>
    <t>1kg</t>
  </si>
  <si>
    <t>MAIZENA WIT GLUTENVRIJ</t>
  </si>
  <si>
    <t>PATENTBLOEM 1KG BLOEM VOOR PATISSERIE</t>
  </si>
  <si>
    <t>5kg</t>
  </si>
  <si>
    <t>can</t>
  </si>
  <si>
    <t>5L</t>
  </si>
  <si>
    <t>900ml</t>
  </si>
  <si>
    <t>emmer</t>
  </si>
  <si>
    <t>3kg</t>
  </si>
  <si>
    <t>WIJKO SATESAUS KANT&amp;KLAAR</t>
  </si>
  <si>
    <t>doos</t>
  </si>
  <si>
    <t>10L</t>
  </si>
  <si>
    <t>Vlees</t>
  </si>
  <si>
    <t>RUNDERGEHAKT ONGEKRUID</t>
  </si>
  <si>
    <t>KATENSPEK</t>
  </si>
  <si>
    <t>KIPFILET GEROOKT</t>
  </si>
  <si>
    <t>stuk</t>
  </si>
  <si>
    <t>KOMKOMMER</t>
  </si>
  <si>
    <t>AGF</t>
  </si>
  <si>
    <t>PAPRIKA ROOD</t>
  </si>
  <si>
    <t>COURGETTE GROEN</t>
  </si>
  <si>
    <t>AUBERGINE</t>
  </si>
  <si>
    <t>Vis</t>
  </si>
  <si>
    <t>Zuivel</t>
  </si>
  <si>
    <t>250ml</t>
  </si>
  <si>
    <t>KARNEMELK</t>
  </si>
  <si>
    <t>KOOKROOM 20%</t>
  </si>
  <si>
    <t>Diepvries</t>
  </si>
  <si>
    <t>2kg</t>
  </si>
  <si>
    <t>IJSBLOKJES</t>
  </si>
  <si>
    <t>* aan deze geschatte aantallen kunnen geen rechten ontleend worden.</t>
  </si>
  <si>
    <t>CHAUDFONTAINE SPARKLING 25CL</t>
  </si>
  <si>
    <t>COCA-COLA ZERO SUGAR 20CL</t>
  </si>
  <si>
    <t>FUZE TEA GREEN GLAS 0,2L</t>
  </si>
  <si>
    <t>2L</t>
  </si>
  <si>
    <t>SINAASAPPELSAP DAGVERS</t>
  </si>
  <si>
    <t>ROYAL BLISS BITTER LEMON 20CL</t>
  </si>
  <si>
    <t>HERTOG JAN 0.0% 30CL</t>
  </si>
  <si>
    <t>HERTOG JAN WEIZENER 30CL</t>
  </si>
  <si>
    <t>LUXARDO LIMONCELLO</t>
  </si>
  <si>
    <t>GEVOGELTEFOND AUTHENTIEK</t>
  </si>
  <si>
    <t>18 st</t>
  </si>
  <si>
    <t>PENNE RIGATE STANDARD</t>
  </si>
  <si>
    <t>TORTILLA WRAP 16,3CM</t>
  </si>
  <si>
    <t>GROENE LINZEN</t>
  </si>
  <si>
    <t>MR.PROPER OCEAANFRIS  ALLESREINIGER</t>
  </si>
  <si>
    <t>DUBRO AFWASMIDDEL LIMOEN FRIS 900ML</t>
  </si>
  <si>
    <t>SCHUURSPONS MET GREEP, KRACHTIG SCHUREND</t>
  </si>
  <si>
    <t>st</t>
  </si>
  <si>
    <t>kf</t>
  </si>
  <si>
    <t>DUBRO KEUKENONTVETTERSPRAY 650ML</t>
  </si>
  <si>
    <t>650ml</t>
  </si>
  <si>
    <t>SERVET TISSUE 2LGS 24CM 1/4V ZWART</t>
  </si>
  <si>
    <t>300 st</t>
  </si>
  <si>
    <t>MAYONAISE</t>
  </si>
  <si>
    <t>2500ml</t>
  </si>
  <si>
    <t>2500gr</t>
  </si>
  <si>
    <t>MOSTERD DIJON</t>
  </si>
  <si>
    <t>865gr</t>
  </si>
  <si>
    <t>pot</t>
  </si>
  <si>
    <t>BASMATI RIJST</t>
  </si>
  <si>
    <t>ZONNEBLOEMOLIE</t>
  </si>
  <si>
    <t>3L</t>
  </si>
  <si>
    <t>FRITUUROLIE</t>
  </si>
  <si>
    <t>ROOMBOTER KLUIT 82% ONGEZOUTEN</t>
  </si>
  <si>
    <t>FRITUURVET VLOEIBAAR</t>
  </si>
  <si>
    <t>RUNDERKOGELBIEFSTUK NORLAND</t>
  </si>
  <si>
    <t>KIPFILET HAASJES - 1KG VAC</t>
  </si>
  <si>
    <t>HERT BIEFSTUK GEVLIESD 5TD</t>
  </si>
  <si>
    <t>VARKENS SPARE RIB M/K DIK VAC.</t>
  </si>
  <si>
    <t>RUNDERENTRECOTE 180GR</t>
  </si>
  <si>
    <t>SLA ROMAINE KL1</t>
  </si>
  <si>
    <t>AARDAPPELEN BONKEN (GEWASSEN)</t>
  </si>
  <si>
    <t>ZALMFILET ZONDER VEL UITSNIJ</t>
  </si>
  <si>
    <t>BLACK TIGER GARNAAL MET KOP 16/20 RC</t>
  </si>
  <si>
    <t>800gr</t>
  </si>
  <si>
    <t>COQUILLEVLEES 10/20 DV</t>
  </si>
  <si>
    <t>ZALM GEROOKT ZIJDE GESNEDEN ROYAL CATCH</t>
  </si>
  <si>
    <t>MELK VOL HOUDBAAR BIO</t>
  </si>
  <si>
    <t>VLEESBITTERBAL 20%</t>
  </si>
  <si>
    <t>100st</t>
  </si>
  <si>
    <t>Basisprijs Inschrijver per besteleenheid</t>
  </si>
  <si>
    <t>kg</t>
  </si>
  <si>
    <t>Gedistileerd</t>
  </si>
  <si>
    <t>Food - Gedistileerd</t>
  </si>
  <si>
    <t>Non-food -  Horecatoebehoren (keukenbenodigdheden, schoonmaakartikelen, overigen zoals servies, glaswerk, etc.)</t>
  </si>
  <si>
    <t>Non food</t>
  </si>
  <si>
    <t>folie</t>
  </si>
  <si>
    <t>Totaalprijs</t>
  </si>
  <si>
    <t>Aanbiedingsprijs Inschrijver per besteleenheid</t>
  </si>
  <si>
    <t xml:space="preserve">fictieve jaaromzet Da Vinci en Zadkine* </t>
  </si>
  <si>
    <t>fictieve totaalprijs Da Vinci en Zadkine*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</si>
</sst>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9"/>
      <name val="Calibri"/>
      <family val="2"/>
    </font>
    <font>
      <b/>
      <sz val="10"/>
      <color theme="1"/>
      <name val="Century Gothic"/>
      <family val="2"/>
    </font>
    <font>
      <sz val="10"/>
      <color rgb="FFFF0000"/>
      <name val="Century Gothic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AAA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66">
    <xf numFmtId="0" fontId="0" fillId="0" borderId="0" xfId="0"/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44" fontId="13" fillId="8" borderId="12" xfId="0" applyNumberFormat="1" applyFont="1" applyFill="1" applyBorder="1" applyAlignment="1">
      <alignment horizontal="center" vertical="top" wrapText="1"/>
    </xf>
    <xf numFmtId="164" fontId="15" fillId="9" borderId="12" xfId="3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44" fontId="13" fillId="0" borderId="0" xfId="0" applyNumberFormat="1" applyFont="1" applyAlignment="1">
      <alignment horizontal="center" vertical="top" wrapText="1"/>
    </xf>
    <xf numFmtId="164" fontId="15" fillId="0" borderId="0" xfId="3" applyNumberFormat="1" applyFont="1" applyAlignment="1">
      <alignment horizontal="center" vertical="top" wrapText="1"/>
    </xf>
    <xf numFmtId="10" fontId="13" fillId="6" borderId="12" xfId="0" applyNumberFormat="1" applyFont="1" applyFill="1" applyBorder="1" applyAlignment="1" applyProtection="1">
      <alignment horizontal="right" vertical="top" wrapText="1"/>
      <protection locked="0"/>
    </xf>
    <xf numFmtId="44" fontId="19" fillId="0" borderId="12" xfId="0" applyNumberFormat="1" applyFont="1" applyBorder="1" applyAlignment="1">
      <alignment vertical="top" wrapText="1"/>
    </xf>
    <xf numFmtId="44" fontId="7" fillId="5" borderId="0" xfId="1" applyFont="1" applyFill="1" applyProtection="1">
      <protection locked="0"/>
    </xf>
    <xf numFmtId="0" fontId="7" fillId="0" borderId="0" xfId="0" applyFont="1"/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44" fontId="2" fillId="0" borderId="0" xfId="0" applyNumberFormat="1" applyFont="1"/>
    <xf numFmtId="1" fontId="6" fillId="0" borderId="4" xfId="0" applyNumberFormat="1" applyFont="1" applyBorder="1" applyAlignment="1">
      <alignment horizontal="left"/>
    </xf>
    <xf numFmtId="0" fontId="6" fillId="0" borderId="5" xfId="0" applyFont="1" applyBorder="1" applyAlignment="1">
      <alignment horizontal="left"/>
    </xf>
    <xf numFmtId="1" fontId="6" fillId="0" borderId="5" xfId="0" applyNumberFormat="1" applyFont="1" applyBorder="1" applyAlignment="1">
      <alignment horizontal="right"/>
    </xf>
    <xf numFmtId="44" fontId="6" fillId="0" borderId="5" xfId="0" applyNumberFormat="1" applyFont="1" applyBorder="1" applyAlignment="1">
      <alignment horizontal="left"/>
    </xf>
    <xf numFmtId="1" fontId="8" fillId="3" borderId="12" xfId="0" applyNumberFormat="1" applyFont="1" applyFill="1" applyBorder="1" applyAlignment="1">
      <alignment horizontal="center"/>
    </xf>
    <xf numFmtId="49" fontId="9" fillId="4" borderId="12" xfId="0" applyNumberFormat="1" applyFont="1" applyFill="1" applyBorder="1" applyAlignment="1">
      <alignment horizontal="center"/>
    </xf>
    <xf numFmtId="1" fontId="8" fillId="3" borderId="12" xfId="0" applyNumberFormat="1" applyFont="1" applyFill="1" applyBorder="1" applyAlignment="1">
      <alignment horizontal="right"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horizontal="left" vertical="top"/>
    </xf>
    <xf numFmtId="49" fontId="9" fillId="4" borderId="12" xfId="0" applyNumberFormat="1" applyFont="1" applyFill="1" applyBorder="1" applyAlignment="1">
      <alignment horizontal="left"/>
    </xf>
    <xf numFmtId="0" fontId="8" fillId="3" borderId="12" xfId="0" applyFont="1" applyFill="1" applyBorder="1" applyAlignment="1">
      <alignment vertical="top"/>
    </xf>
    <xf numFmtId="44" fontId="7" fillId="0" borderId="0" xfId="2" applyFont="1" applyFill="1" applyAlignment="1" applyProtection="1">
      <alignment vertical="center"/>
    </xf>
    <xf numFmtId="44" fontId="7" fillId="0" borderId="0" xfId="1" applyFont="1" applyFill="1" applyAlignment="1" applyProtection="1">
      <alignment vertical="center"/>
    </xf>
    <xf numFmtId="44" fontId="7" fillId="0" borderId="0" xfId="1" applyFont="1" applyAlignment="1" applyProtection="1">
      <alignment vertical="center"/>
    </xf>
    <xf numFmtId="0" fontId="2" fillId="0" borderId="0" xfId="0" applyFont="1" applyAlignment="1">
      <alignment vertical="center"/>
    </xf>
    <xf numFmtId="1" fontId="5" fillId="2" borderId="8" xfId="0" applyNumberFormat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left" wrapText="1"/>
    </xf>
    <xf numFmtId="1" fontId="5" fillId="2" borderId="9" xfId="0" applyNumberFormat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44" fontId="5" fillId="2" borderId="11" xfId="1" applyFont="1" applyFill="1" applyBorder="1" applyAlignment="1" applyProtection="1">
      <alignment horizontal="center" vertical="center" wrapText="1"/>
    </xf>
    <xf numFmtId="44" fontId="5" fillId="10" borderId="11" xfId="1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44" fontId="5" fillId="2" borderId="11" xfId="0" applyNumberFormat="1" applyFont="1" applyFill="1" applyBorder="1" applyAlignment="1">
      <alignment horizontal="center" vertical="center" wrapText="1"/>
    </xf>
    <xf numFmtId="1" fontId="18" fillId="0" borderId="0" xfId="0" applyNumberFormat="1" applyFont="1"/>
    <xf numFmtId="0" fontId="10" fillId="0" borderId="0" xfId="0" applyFont="1"/>
    <xf numFmtId="1" fontId="10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10" fontId="7" fillId="0" borderId="0" xfId="1" applyNumberFormat="1" applyFont="1" applyProtection="1"/>
    <xf numFmtId="44" fontId="7" fillId="0" borderId="0" xfId="0" applyNumberFormat="1" applyFont="1"/>
    <xf numFmtId="0" fontId="17" fillId="0" borderId="0" xfId="0" applyFont="1"/>
    <xf numFmtId="44" fontId="7" fillId="0" borderId="0" xfId="1" applyFont="1" applyFill="1" applyProtection="1"/>
    <xf numFmtId="44" fontId="7" fillId="0" borderId="0" xfId="1" applyFont="1" applyProtection="1"/>
    <xf numFmtId="1" fontId="14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44" fontId="2" fillId="0" borderId="0" xfId="1" applyFont="1" applyProtection="1"/>
    <xf numFmtId="1" fontId="2" fillId="0" borderId="0" xfId="0" applyNumberFormat="1" applyFont="1" applyAlignment="1">
      <alignment horizontal="left"/>
    </xf>
    <xf numFmtId="44" fontId="16" fillId="0" borderId="0" xfId="1" applyFont="1" applyProtection="1"/>
    <xf numFmtId="0" fontId="11" fillId="7" borderId="1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2" fontId="5" fillId="2" borderId="2" xfId="0" applyNumberFormat="1" applyFont="1" applyFill="1" applyBorder="1" applyAlignment="1">
      <alignment horizontal="left" vertical="center"/>
    </xf>
    <xf numFmtId="2" fontId="5" fillId="2" borderId="3" xfId="0" applyNumberFormat="1" applyFont="1" applyFill="1" applyBorder="1" applyAlignment="1">
      <alignment horizontal="left" vertical="center"/>
    </xf>
    <xf numFmtId="2" fontId="7" fillId="0" borderId="6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</cellXfs>
  <cellStyles count="4">
    <cellStyle name="Standaard" xfId="0" builtinId="0"/>
    <cellStyle name="Standaard 2" xfId="3" xr:uid="{00000000-0005-0000-0000-000002000000}"/>
    <cellStyle name="Valuta" xfId="1" builtinId="4"/>
    <cellStyle name="Valuta 2" xfId="2" xr:uid="{00000000-0005-0000-0000-000004000000}"/>
  </cellStyles>
  <dxfs count="0"/>
  <tableStyles count="0" defaultTableStyle="TableStyleMedium2" defaultPivotStyle="PivotStyleLight16"/>
  <colors>
    <mruColors>
      <color rgb="FFCCCCFF"/>
      <color rgb="FFFF66CC"/>
      <color rgb="FF66FFFF"/>
      <color rgb="FF99FFCC"/>
      <color rgb="FF66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38101</xdr:rowOff>
    </xdr:from>
    <xdr:to>
      <xdr:col>1</xdr:col>
      <xdr:colOff>548640</xdr:colOff>
      <xdr:row>0</xdr:row>
      <xdr:rowOff>990601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AD94426-9185-4833-AA87-02C8D6362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01"/>
          <a:ext cx="116205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0</xdr:row>
      <xdr:rowOff>19050</xdr:rowOff>
    </xdr:from>
    <xdr:to>
      <xdr:col>3</xdr:col>
      <xdr:colOff>339726</xdr:colOff>
      <xdr:row>0</xdr:row>
      <xdr:rowOff>1005930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D6083B3-CC1E-4C05-9904-0137385CA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1" y="19050"/>
          <a:ext cx="971550" cy="983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E16"/>
  <sheetViews>
    <sheetView workbookViewId="0">
      <selection activeCell="C7" sqref="C7"/>
    </sheetView>
  </sheetViews>
  <sheetFormatPr defaultColWidth="8.7109375" defaultRowHeight="15" x14ac:dyDescent="0.25"/>
  <cols>
    <col min="1" max="1" width="53.85546875" style="1" customWidth="1"/>
    <col min="2" max="2" width="19.140625" style="1" customWidth="1"/>
    <col min="3" max="3" width="16.140625" style="1" customWidth="1"/>
    <col min="4" max="5" width="18" style="1" customWidth="1"/>
    <col min="6" max="6" width="42" style="1" customWidth="1"/>
    <col min="7" max="7" width="13.85546875" style="1" bestFit="1" customWidth="1"/>
    <col min="8" max="8" width="15.85546875" style="1" customWidth="1"/>
    <col min="9" max="9" width="12.42578125" style="1" bestFit="1" customWidth="1"/>
    <col min="10" max="16384" width="8.7109375" style="1"/>
  </cols>
  <sheetData>
    <row r="2" spans="1:5" x14ac:dyDescent="0.25">
      <c r="A2" s="59" t="s">
        <v>0</v>
      </c>
      <c r="B2" s="59"/>
      <c r="C2" s="59"/>
      <c r="D2" s="59"/>
      <c r="E2" s="7"/>
    </row>
    <row r="3" spans="1:5" ht="45" x14ac:dyDescent="0.25">
      <c r="A3" s="2"/>
      <c r="B3" s="3" t="s">
        <v>128</v>
      </c>
      <c r="C3" s="3" t="s">
        <v>1</v>
      </c>
      <c r="D3" s="3" t="s">
        <v>129</v>
      </c>
      <c r="E3" s="8"/>
    </row>
    <row r="4" spans="1:5" x14ac:dyDescent="0.25">
      <c r="A4" s="4" t="s">
        <v>2</v>
      </c>
      <c r="B4" s="12">
        <v>4500</v>
      </c>
      <c r="C4" s="11"/>
      <c r="D4" s="5">
        <f t="shared" ref="D4:D13" si="0">B4-(B4*C4)</f>
        <v>4500</v>
      </c>
      <c r="E4" s="9"/>
    </row>
    <row r="5" spans="1:5" x14ac:dyDescent="0.25">
      <c r="A5" s="4" t="s">
        <v>3</v>
      </c>
      <c r="B5" s="12">
        <v>80000</v>
      </c>
      <c r="C5" s="11"/>
      <c r="D5" s="5">
        <f t="shared" si="0"/>
        <v>80000</v>
      </c>
      <c r="E5" s="9"/>
    </row>
    <row r="6" spans="1:5" x14ac:dyDescent="0.25">
      <c r="A6" s="4" t="s">
        <v>122</v>
      </c>
      <c r="B6" s="12">
        <v>2500</v>
      </c>
      <c r="C6" s="11"/>
      <c r="D6" s="5">
        <f t="shared" si="0"/>
        <v>2500</v>
      </c>
      <c r="E6" s="9"/>
    </row>
    <row r="7" spans="1:5" x14ac:dyDescent="0.25">
      <c r="A7" s="4" t="s">
        <v>4</v>
      </c>
      <c r="B7" s="12">
        <v>70000</v>
      </c>
      <c r="C7" s="11"/>
      <c r="D7" s="5">
        <f t="shared" si="0"/>
        <v>70000</v>
      </c>
      <c r="E7" s="9"/>
    </row>
    <row r="8" spans="1:5" x14ac:dyDescent="0.25">
      <c r="A8" s="4" t="s">
        <v>5</v>
      </c>
      <c r="B8" s="12">
        <v>55000</v>
      </c>
      <c r="C8" s="11"/>
      <c r="D8" s="5">
        <f t="shared" si="0"/>
        <v>55000</v>
      </c>
      <c r="E8" s="9"/>
    </row>
    <row r="9" spans="1:5" x14ac:dyDescent="0.25">
      <c r="A9" s="4" t="s">
        <v>6</v>
      </c>
      <c r="B9" s="12">
        <v>41000</v>
      </c>
      <c r="C9" s="11"/>
      <c r="D9" s="5">
        <f t="shared" si="0"/>
        <v>41000</v>
      </c>
      <c r="E9" s="9"/>
    </row>
    <row r="10" spans="1:5" x14ac:dyDescent="0.25">
      <c r="A10" s="4" t="s">
        <v>7</v>
      </c>
      <c r="B10" s="12">
        <v>65000</v>
      </c>
      <c r="C10" s="11"/>
      <c r="D10" s="5">
        <f t="shared" si="0"/>
        <v>65000</v>
      </c>
      <c r="E10" s="9"/>
    </row>
    <row r="11" spans="1:5" x14ac:dyDescent="0.25">
      <c r="A11" s="4" t="s">
        <v>8</v>
      </c>
      <c r="B11" s="12">
        <v>51000</v>
      </c>
      <c r="C11" s="11"/>
      <c r="D11" s="5">
        <f t="shared" si="0"/>
        <v>51000</v>
      </c>
      <c r="E11" s="9"/>
    </row>
    <row r="12" spans="1:5" x14ac:dyDescent="0.25">
      <c r="A12" s="2" t="s">
        <v>9</v>
      </c>
      <c r="B12" s="12">
        <v>134000</v>
      </c>
      <c r="C12" s="11"/>
      <c r="D12" s="5">
        <f t="shared" si="0"/>
        <v>134000</v>
      </c>
      <c r="E12" s="9"/>
    </row>
    <row r="13" spans="1:5" ht="45" x14ac:dyDescent="0.25">
      <c r="A13" s="2" t="s">
        <v>123</v>
      </c>
      <c r="B13" s="12">
        <v>67000</v>
      </c>
      <c r="C13" s="11"/>
      <c r="D13" s="5">
        <f t="shared" si="0"/>
        <v>67000</v>
      </c>
      <c r="E13" s="9"/>
    </row>
    <row r="14" spans="1:5" x14ac:dyDescent="0.25">
      <c r="A14" s="2"/>
      <c r="B14" s="6">
        <f>SUM(B4:B13)</f>
        <v>570000</v>
      </c>
      <c r="C14" s="2"/>
      <c r="D14" s="6">
        <f>SUM(D4:D13)</f>
        <v>570000</v>
      </c>
      <c r="E14" s="10"/>
    </row>
    <row r="16" spans="1:5" ht="30" x14ac:dyDescent="0.25">
      <c r="A16" s="1" t="s">
        <v>10</v>
      </c>
    </row>
  </sheetData>
  <sheetProtection algorithmName="SHA-512" hashValue="ikFT89ZbP09XzSajm4PyJu5XMAF3ASFytm5QuF1+bY0KCGweCSBI1DoePbp/y28HjVW1hkYYm+4Patz/ddVFUQ==" saltValue="g5HnlFNpCjF4tQykMBskqQ==" spinCount="100000" sheet="1" objects="1" scenarios="1"/>
  <mergeCells count="1">
    <mergeCell ref="A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L71"/>
  <sheetViews>
    <sheetView tabSelected="1" zoomScale="90" zoomScaleNormal="90" workbookViewId="0">
      <pane ySplit="6" topLeftCell="A7" activePane="bottomLeft" state="frozen"/>
      <selection pane="bottomLeft" activeCell="P10" sqref="P10"/>
    </sheetView>
  </sheetViews>
  <sheetFormatPr defaultColWidth="9.140625" defaultRowHeight="13.5" x14ac:dyDescent="0.25"/>
  <cols>
    <col min="1" max="1" width="9.7109375" style="15" customWidth="1"/>
    <col min="2" max="2" width="8.85546875" style="16" customWidth="1"/>
    <col min="3" max="3" width="9.42578125" style="15" customWidth="1"/>
    <col min="4" max="5" width="9.42578125" style="16" customWidth="1"/>
    <col min="6" max="6" width="43.42578125" style="17" bestFit="1" customWidth="1"/>
    <col min="7" max="7" width="25.85546875" style="17" bestFit="1" customWidth="1"/>
    <col min="8" max="8" width="21.5703125" style="56" customWidth="1"/>
    <col min="9" max="9" width="19.5703125" style="56" customWidth="1"/>
    <col min="10" max="10" width="21.140625" style="17" customWidth="1"/>
    <col min="11" max="11" width="15" style="20" customWidth="1"/>
    <col min="12" max="12" width="9" style="17" customWidth="1"/>
    <col min="13" max="16384" width="9.140625" style="17"/>
  </cols>
  <sheetData>
    <row r="1" spans="1:12" ht="83.25" customHeight="1" thickBot="1" x14ac:dyDescent="0.35">
      <c r="D1"/>
      <c r="G1" s="60"/>
      <c r="H1" s="60"/>
      <c r="I1" s="18"/>
      <c r="J1" s="19"/>
    </row>
    <row r="2" spans="1:12" ht="15" customHeight="1" x14ac:dyDescent="0.25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ht="13.15" x14ac:dyDescent="0.25">
      <c r="A3" s="21" t="s">
        <v>11</v>
      </c>
      <c r="B3" s="22"/>
      <c r="C3" s="23"/>
      <c r="D3" s="22"/>
      <c r="E3" s="22"/>
      <c r="F3" s="22"/>
      <c r="G3" s="22"/>
      <c r="H3" s="22"/>
      <c r="I3" s="22"/>
      <c r="J3" s="22"/>
      <c r="K3" s="24"/>
    </row>
    <row r="4" spans="1:12" ht="28.5" customHeight="1" thickBot="1" x14ac:dyDescent="0.3">
      <c r="A4" s="63" t="s">
        <v>12</v>
      </c>
      <c r="B4" s="64"/>
      <c r="C4" s="64"/>
      <c r="D4" s="64"/>
      <c r="E4" s="65"/>
      <c r="F4" s="64"/>
      <c r="G4" s="64"/>
      <c r="H4" s="64"/>
      <c r="I4" s="64"/>
      <c r="J4" s="64"/>
      <c r="K4" s="64"/>
    </row>
    <row r="5" spans="1:12" s="35" customFormat="1" ht="13.9" thickBot="1" x14ac:dyDescent="0.3">
      <c r="A5" s="25"/>
      <c r="B5" s="26"/>
      <c r="C5" s="27"/>
      <c r="D5" s="28"/>
      <c r="E5" s="29"/>
      <c r="F5" s="30"/>
      <c r="G5" s="31"/>
      <c r="H5" s="32"/>
      <c r="I5" s="33"/>
      <c r="J5" s="32"/>
      <c r="K5" s="34"/>
    </row>
    <row r="6" spans="1:12" ht="53.45" thickBot="1" x14ac:dyDescent="0.3">
      <c r="A6" s="36" t="s">
        <v>13</v>
      </c>
      <c r="B6" s="37" t="s">
        <v>14</v>
      </c>
      <c r="C6" s="38" t="s">
        <v>15</v>
      </c>
      <c r="D6" s="39" t="s">
        <v>16</v>
      </c>
      <c r="E6" s="40" t="s">
        <v>17</v>
      </c>
      <c r="F6" s="40" t="s">
        <v>18</v>
      </c>
      <c r="G6" s="40" t="s">
        <v>19</v>
      </c>
      <c r="H6" s="41" t="s">
        <v>119</v>
      </c>
      <c r="I6" s="42" t="s">
        <v>20</v>
      </c>
      <c r="J6" s="43" t="s">
        <v>127</v>
      </c>
      <c r="K6" s="44" t="s">
        <v>126</v>
      </c>
    </row>
    <row r="7" spans="1:12" ht="14.25" customHeight="1" x14ac:dyDescent="0.25">
      <c r="A7" s="45">
        <v>22</v>
      </c>
      <c r="B7" s="46" t="s">
        <v>28</v>
      </c>
      <c r="C7" s="47">
        <v>24</v>
      </c>
      <c r="D7" s="46" t="s">
        <v>21</v>
      </c>
      <c r="E7" s="48" t="s">
        <v>24</v>
      </c>
      <c r="F7" s="14" t="s">
        <v>75</v>
      </c>
      <c r="G7" s="14" t="s">
        <v>23</v>
      </c>
      <c r="H7" s="13"/>
      <c r="I7" s="49">
        <f>'A - Kortings% per groep'!$C$4</f>
        <v>0</v>
      </c>
      <c r="J7" s="50">
        <f>H7-(H7*I7)</f>
        <v>0</v>
      </c>
      <c r="K7" s="50">
        <f>J7*A7</f>
        <v>0</v>
      </c>
      <c r="L7" s="51"/>
    </row>
    <row r="8" spans="1:12" ht="15" x14ac:dyDescent="0.25">
      <c r="A8" s="45">
        <v>29</v>
      </c>
      <c r="B8" s="46" t="s">
        <v>28</v>
      </c>
      <c r="C8" s="47">
        <v>24</v>
      </c>
      <c r="D8" s="46" t="s">
        <v>21</v>
      </c>
      <c r="E8" s="48" t="s">
        <v>24</v>
      </c>
      <c r="F8" s="14" t="s">
        <v>76</v>
      </c>
      <c r="G8" s="14" t="s">
        <v>23</v>
      </c>
      <c r="H8" s="13"/>
      <c r="I8" s="49">
        <f>'A - Kortings% per groep'!$C$4</f>
        <v>0</v>
      </c>
      <c r="J8" s="50">
        <f>H8-(H8*I8)</f>
        <v>0</v>
      </c>
      <c r="K8" s="50">
        <f>J8*A8</f>
        <v>0</v>
      </c>
      <c r="L8" s="51"/>
    </row>
    <row r="9" spans="1:12" ht="15" x14ac:dyDescent="0.25">
      <c r="A9" s="45">
        <v>43</v>
      </c>
      <c r="B9" s="46" t="s">
        <v>28</v>
      </c>
      <c r="C9" s="47">
        <v>24</v>
      </c>
      <c r="D9" s="46" t="s">
        <v>21</v>
      </c>
      <c r="E9" s="48" t="s">
        <v>24</v>
      </c>
      <c r="F9" s="14" t="s">
        <v>25</v>
      </c>
      <c r="G9" s="14" t="s">
        <v>23</v>
      </c>
      <c r="H9" s="13"/>
      <c r="I9" s="49">
        <f>'A - Kortings% per groep'!$C$4</f>
        <v>0</v>
      </c>
      <c r="J9" s="50">
        <f>H9-(H9*I9)</f>
        <v>0</v>
      </c>
      <c r="K9" s="50">
        <f>J9*A9</f>
        <v>0</v>
      </c>
      <c r="L9" s="51"/>
    </row>
    <row r="10" spans="1:12" ht="15" x14ac:dyDescent="0.25">
      <c r="A10" s="45"/>
      <c r="B10" s="46"/>
      <c r="C10" s="47"/>
      <c r="D10" s="46"/>
      <c r="E10" s="48"/>
      <c r="F10" s="14" t="s">
        <v>26</v>
      </c>
      <c r="G10" s="14"/>
      <c r="H10" s="52"/>
      <c r="I10" s="53"/>
      <c r="J10" s="50"/>
      <c r="K10" s="50"/>
      <c r="L10" s="51"/>
    </row>
    <row r="11" spans="1:12" ht="15" x14ac:dyDescent="0.25">
      <c r="A11" s="54">
        <v>156</v>
      </c>
      <c r="B11" s="48" t="s">
        <v>28</v>
      </c>
      <c r="C11" s="47">
        <v>24</v>
      </c>
      <c r="D11" s="46" t="s">
        <v>21</v>
      </c>
      <c r="E11" s="48" t="s">
        <v>22</v>
      </c>
      <c r="F11" s="14" t="s">
        <v>69</v>
      </c>
      <c r="G11" s="14" t="s">
        <v>27</v>
      </c>
      <c r="H11" s="13"/>
      <c r="I11" s="49">
        <f>'A - Kortings% per groep'!$C$5</f>
        <v>0</v>
      </c>
      <c r="J11" s="50">
        <f t="shared" ref="J11:J16" si="0">H11-(H11*I11)</f>
        <v>0</v>
      </c>
      <c r="K11" s="50">
        <f t="shared" ref="K11:K16" si="1">J11*A11</f>
        <v>0</v>
      </c>
      <c r="L11" s="51"/>
    </row>
    <row r="12" spans="1:12" x14ac:dyDescent="0.25">
      <c r="A12" s="54">
        <v>108</v>
      </c>
      <c r="B12" s="48" t="s">
        <v>28</v>
      </c>
      <c r="C12" s="55">
        <v>24</v>
      </c>
      <c r="D12" s="48" t="s">
        <v>21</v>
      </c>
      <c r="E12" s="48" t="s">
        <v>29</v>
      </c>
      <c r="F12" s="14" t="s">
        <v>70</v>
      </c>
      <c r="G12" s="14" t="s">
        <v>27</v>
      </c>
      <c r="H12" s="13"/>
      <c r="I12" s="49">
        <f>'A - Kortings% per groep'!$C$5</f>
        <v>0</v>
      </c>
      <c r="J12" s="50">
        <f t="shared" si="0"/>
        <v>0</v>
      </c>
      <c r="K12" s="50">
        <f t="shared" si="1"/>
        <v>0</v>
      </c>
      <c r="L12" s="51"/>
    </row>
    <row r="13" spans="1:12" x14ac:dyDescent="0.25">
      <c r="A13" s="54">
        <v>118</v>
      </c>
      <c r="B13" s="48" t="s">
        <v>28</v>
      </c>
      <c r="C13" s="55">
        <v>24</v>
      </c>
      <c r="D13" s="48" t="s">
        <v>21</v>
      </c>
      <c r="E13" s="48" t="s">
        <v>29</v>
      </c>
      <c r="F13" s="14" t="s">
        <v>30</v>
      </c>
      <c r="G13" s="14" t="s">
        <v>27</v>
      </c>
      <c r="H13" s="13"/>
      <c r="I13" s="49">
        <f>'A - Kortings% per groep'!$C$5</f>
        <v>0</v>
      </c>
      <c r="J13" s="50">
        <f t="shared" si="0"/>
        <v>0</v>
      </c>
      <c r="K13" s="50">
        <f t="shared" si="1"/>
        <v>0</v>
      </c>
      <c r="L13" s="51"/>
    </row>
    <row r="14" spans="1:12" x14ac:dyDescent="0.25">
      <c r="A14" s="54">
        <v>29</v>
      </c>
      <c r="B14" s="48" t="s">
        <v>28</v>
      </c>
      <c r="C14" s="55">
        <v>24</v>
      </c>
      <c r="D14" s="48" t="s">
        <v>21</v>
      </c>
      <c r="E14" s="48" t="s">
        <v>29</v>
      </c>
      <c r="F14" s="14" t="s">
        <v>71</v>
      </c>
      <c r="G14" s="14" t="s">
        <v>27</v>
      </c>
      <c r="H14" s="13"/>
      <c r="I14" s="49">
        <f>'A - Kortings% per groep'!$C$5</f>
        <v>0</v>
      </c>
      <c r="J14" s="50">
        <f t="shared" si="0"/>
        <v>0</v>
      </c>
      <c r="K14" s="50">
        <f t="shared" si="1"/>
        <v>0</v>
      </c>
      <c r="L14" s="51"/>
    </row>
    <row r="15" spans="1:12" x14ac:dyDescent="0.25">
      <c r="A15" s="54">
        <v>9</v>
      </c>
      <c r="B15" s="48" t="s">
        <v>28</v>
      </c>
      <c r="C15" s="55">
        <v>24</v>
      </c>
      <c r="D15" s="48" t="s">
        <v>21</v>
      </c>
      <c r="E15" s="48" t="s">
        <v>29</v>
      </c>
      <c r="F15" s="14" t="s">
        <v>74</v>
      </c>
      <c r="G15" s="14" t="s">
        <v>27</v>
      </c>
      <c r="H15" s="13"/>
      <c r="I15" s="49">
        <f>'A - Kortings% per groep'!$C$5</f>
        <v>0</v>
      </c>
      <c r="J15" s="50">
        <f t="shared" si="0"/>
        <v>0</v>
      </c>
      <c r="K15" s="50">
        <f t="shared" si="1"/>
        <v>0</v>
      </c>
      <c r="L15" s="51"/>
    </row>
    <row r="16" spans="1:12" x14ac:dyDescent="0.25">
      <c r="A16" s="54">
        <v>79</v>
      </c>
      <c r="B16" s="48" t="s">
        <v>42</v>
      </c>
      <c r="C16" s="55">
        <v>8</v>
      </c>
      <c r="D16" s="48" t="s">
        <v>42</v>
      </c>
      <c r="E16" s="48" t="s">
        <v>72</v>
      </c>
      <c r="F16" s="14" t="s">
        <v>73</v>
      </c>
      <c r="G16" s="14" t="s">
        <v>27</v>
      </c>
      <c r="H16" s="13"/>
      <c r="I16" s="49">
        <f>'A - Kortings% per groep'!$C$5</f>
        <v>0</v>
      </c>
      <c r="J16" s="50">
        <f t="shared" si="0"/>
        <v>0</v>
      </c>
      <c r="K16" s="50">
        <f t="shared" si="1"/>
        <v>0</v>
      </c>
      <c r="L16" s="51"/>
    </row>
    <row r="17" spans="1:12" x14ac:dyDescent="0.25">
      <c r="A17" s="54"/>
      <c r="B17" s="48"/>
      <c r="C17" s="55"/>
      <c r="D17" s="48"/>
      <c r="E17" s="48"/>
      <c r="F17" s="14" t="s">
        <v>26</v>
      </c>
      <c r="G17" s="14"/>
      <c r="H17" s="52"/>
      <c r="I17" s="53"/>
      <c r="J17" s="50"/>
      <c r="K17" s="50"/>
      <c r="L17" s="51"/>
    </row>
    <row r="18" spans="1:12" x14ac:dyDescent="0.25">
      <c r="A18" s="54">
        <v>3</v>
      </c>
      <c r="B18" s="48" t="s">
        <v>21</v>
      </c>
      <c r="C18" s="55">
        <v>1</v>
      </c>
      <c r="D18" s="48" t="s">
        <v>21</v>
      </c>
      <c r="E18" s="48" t="s">
        <v>32</v>
      </c>
      <c r="F18" s="14" t="s">
        <v>33</v>
      </c>
      <c r="G18" s="14" t="s">
        <v>121</v>
      </c>
      <c r="H18" s="13"/>
      <c r="I18" s="49">
        <f>'A - Kortings% per groep'!$C$6</f>
        <v>0</v>
      </c>
      <c r="J18" s="50">
        <f>H18-(H18*I18)</f>
        <v>0</v>
      </c>
      <c r="K18" s="50">
        <f>J18*A18</f>
        <v>0</v>
      </c>
      <c r="L18" s="51"/>
    </row>
    <row r="19" spans="1:12" x14ac:dyDescent="0.25">
      <c r="A19" s="54">
        <v>5</v>
      </c>
      <c r="B19" s="48" t="s">
        <v>21</v>
      </c>
      <c r="C19" s="55">
        <v>1</v>
      </c>
      <c r="D19" s="48" t="s">
        <v>21</v>
      </c>
      <c r="E19" s="48" t="s">
        <v>37</v>
      </c>
      <c r="F19" s="14" t="s">
        <v>34</v>
      </c>
      <c r="G19" s="14" t="s">
        <v>121</v>
      </c>
      <c r="H19" s="13"/>
      <c r="I19" s="49">
        <f>'A - Kortings% per groep'!$C$6</f>
        <v>0</v>
      </c>
      <c r="J19" s="50">
        <f>H19-(H19*I19)</f>
        <v>0</v>
      </c>
      <c r="K19" s="50">
        <f>J19*A19</f>
        <v>0</v>
      </c>
      <c r="L19" s="51"/>
    </row>
    <row r="20" spans="1:12" x14ac:dyDescent="0.25">
      <c r="A20" s="54">
        <v>3</v>
      </c>
      <c r="B20" s="48" t="s">
        <v>21</v>
      </c>
      <c r="C20" s="55">
        <v>1</v>
      </c>
      <c r="D20" s="48" t="s">
        <v>21</v>
      </c>
      <c r="E20" s="48" t="s">
        <v>32</v>
      </c>
      <c r="F20" s="14" t="s">
        <v>77</v>
      </c>
      <c r="G20" s="14" t="s">
        <v>121</v>
      </c>
      <c r="H20" s="13"/>
      <c r="I20" s="49">
        <f>'A - Kortings% per groep'!$C$6</f>
        <v>0</v>
      </c>
      <c r="J20" s="50">
        <f>H20-(H20*I20)</f>
        <v>0</v>
      </c>
      <c r="K20" s="50">
        <f>J20*A20</f>
        <v>0</v>
      </c>
      <c r="L20" s="51"/>
    </row>
    <row r="21" spans="1:12" x14ac:dyDescent="0.25">
      <c r="A21" s="54"/>
      <c r="B21" s="48"/>
      <c r="C21" s="55"/>
      <c r="D21" s="48"/>
      <c r="E21" s="48"/>
      <c r="F21" s="14" t="s">
        <v>26</v>
      </c>
      <c r="G21" s="14"/>
      <c r="H21" s="52"/>
      <c r="I21" s="53"/>
      <c r="J21" s="50"/>
      <c r="K21" s="50"/>
      <c r="L21" s="51"/>
    </row>
    <row r="22" spans="1:12" x14ac:dyDescent="0.25">
      <c r="A22" s="54">
        <v>69</v>
      </c>
      <c r="B22" s="48" t="s">
        <v>31</v>
      </c>
      <c r="C22" s="55">
        <v>1</v>
      </c>
      <c r="D22" s="48" t="s">
        <v>31</v>
      </c>
      <c r="E22" s="48" t="s">
        <v>79</v>
      </c>
      <c r="F22" s="14" t="s">
        <v>81</v>
      </c>
      <c r="G22" s="14" t="s">
        <v>36</v>
      </c>
      <c r="H22" s="13"/>
      <c r="I22" s="49">
        <f>'A - Kortings% per groep'!$C$12</f>
        <v>0</v>
      </c>
      <c r="J22" s="50">
        <f t="shared" ref="J22:J35" si="2">H22-(H22*I22)</f>
        <v>0</v>
      </c>
      <c r="K22" s="50">
        <f t="shared" ref="K22:K35" si="3">J22*A22</f>
        <v>0</v>
      </c>
      <c r="L22" s="51"/>
    </row>
    <row r="23" spans="1:12" x14ac:dyDescent="0.25">
      <c r="A23" s="54">
        <v>7</v>
      </c>
      <c r="B23" s="48" t="s">
        <v>35</v>
      </c>
      <c r="C23" s="55">
        <v>1</v>
      </c>
      <c r="D23" s="48" t="s">
        <v>35</v>
      </c>
      <c r="E23" s="48" t="s">
        <v>37</v>
      </c>
      <c r="F23" s="14" t="s">
        <v>78</v>
      </c>
      <c r="G23" s="14" t="s">
        <v>36</v>
      </c>
      <c r="H23" s="13"/>
      <c r="I23" s="49">
        <f>'A - Kortings% per groep'!$C$12</f>
        <v>0</v>
      </c>
      <c r="J23" s="50">
        <f t="shared" si="2"/>
        <v>0</v>
      </c>
      <c r="K23" s="50">
        <f t="shared" si="3"/>
        <v>0</v>
      </c>
      <c r="L23" s="51"/>
    </row>
    <row r="24" spans="1:12" x14ac:dyDescent="0.25">
      <c r="A24" s="54">
        <v>9</v>
      </c>
      <c r="B24" s="48" t="s">
        <v>35</v>
      </c>
      <c r="C24" s="55">
        <v>1</v>
      </c>
      <c r="D24" s="48" t="s">
        <v>35</v>
      </c>
      <c r="E24" s="48" t="s">
        <v>38</v>
      </c>
      <c r="F24" s="14" t="s">
        <v>39</v>
      </c>
      <c r="G24" s="14" t="s">
        <v>36</v>
      </c>
      <c r="H24" s="13"/>
      <c r="I24" s="49">
        <f>'A - Kortings% per groep'!$C$12</f>
        <v>0</v>
      </c>
      <c r="J24" s="50">
        <f t="shared" si="2"/>
        <v>0</v>
      </c>
      <c r="K24" s="50">
        <f t="shared" si="3"/>
        <v>0</v>
      </c>
      <c r="L24" s="51"/>
    </row>
    <row r="25" spans="1:12" x14ac:dyDescent="0.25">
      <c r="A25" s="54">
        <v>4</v>
      </c>
      <c r="B25" s="48" t="s">
        <v>125</v>
      </c>
      <c r="C25" s="55">
        <v>6</v>
      </c>
      <c r="D25" s="48" t="s">
        <v>31</v>
      </c>
      <c r="E25" s="48" t="s">
        <v>38</v>
      </c>
      <c r="F25" s="14" t="s">
        <v>40</v>
      </c>
      <c r="G25" s="14" t="s">
        <v>36</v>
      </c>
      <c r="H25" s="13"/>
      <c r="I25" s="49">
        <f>'A - Kortings% per groep'!$C$12</f>
        <v>0</v>
      </c>
      <c r="J25" s="50">
        <f t="shared" si="2"/>
        <v>0</v>
      </c>
      <c r="K25" s="50">
        <f t="shared" si="3"/>
        <v>0</v>
      </c>
      <c r="L25" s="51"/>
    </row>
    <row r="26" spans="1:12" x14ac:dyDescent="0.25">
      <c r="A26" s="54">
        <v>4</v>
      </c>
      <c r="B26" s="48" t="s">
        <v>35</v>
      </c>
      <c r="C26" s="55">
        <v>1</v>
      </c>
      <c r="D26" s="48" t="s">
        <v>35</v>
      </c>
      <c r="E26" s="48" t="s">
        <v>46</v>
      </c>
      <c r="F26" s="14" t="s">
        <v>80</v>
      </c>
      <c r="G26" s="14" t="s">
        <v>36</v>
      </c>
      <c r="H26" s="13"/>
      <c r="I26" s="49">
        <f>'A - Kortings% per groep'!$C$12</f>
        <v>0</v>
      </c>
      <c r="J26" s="50">
        <f t="shared" si="2"/>
        <v>0</v>
      </c>
      <c r="K26" s="50">
        <f t="shared" si="3"/>
        <v>0</v>
      </c>
      <c r="L26" s="51"/>
    </row>
    <row r="27" spans="1:12" x14ac:dyDescent="0.25">
      <c r="A27" s="54">
        <v>11</v>
      </c>
      <c r="B27" s="48" t="s">
        <v>35</v>
      </c>
      <c r="C27" s="55">
        <v>1</v>
      </c>
      <c r="D27" s="48" t="s">
        <v>35</v>
      </c>
      <c r="E27" s="48" t="s">
        <v>38</v>
      </c>
      <c r="F27" s="14" t="s">
        <v>82</v>
      </c>
      <c r="G27" s="14" t="s">
        <v>36</v>
      </c>
      <c r="H27" s="13"/>
      <c r="I27" s="49">
        <f>'A - Kortings% per groep'!$C$12</f>
        <v>0</v>
      </c>
      <c r="J27" s="50">
        <f t="shared" si="2"/>
        <v>0</v>
      </c>
      <c r="K27" s="50">
        <f t="shared" si="3"/>
        <v>0</v>
      </c>
      <c r="L27" s="51"/>
    </row>
    <row r="28" spans="1:12" x14ac:dyDescent="0.25">
      <c r="A28" s="54">
        <v>67</v>
      </c>
      <c r="B28" s="48" t="s">
        <v>45</v>
      </c>
      <c r="C28" s="55">
        <v>1</v>
      </c>
      <c r="D28" s="48" t="s">
        <v>45</v>
      </c>
      <c r="E28" s="48" t="s">
        <v>93</v>
      </c>
      <c r="F28" s="14" t="s">
        <v>92</v>
      </c>
      <c r="G28" s="14" t="s">
        <v>36</v>
      </c>
      <c r="H28" s="13"/>
      <c r="I28" s="49">
        <f>'A - Kortings% per groep'!$C$12</f>
        <v>0</v>
      </c>
      <c r="J28" s="50">
        <f t="shared" si="2"/>
        <v>0</v>
      </c>
      <c r="K28" s="50">
        <f t="shared" si="3"/>
        <v>0</v>
      </c>
      <c r="L28" s="51"/>
    </row>
    <row r="29" spans="1:12" x14ac:dyDescent="0.25">
      <c r="A29" s="54">
        <v>5</v>
      </c>
      <c r="B29" s="48" t="s">
        <v>45</v>
      </c>
      <c r="C29" s="55">
        <v>1</v>
      </c>
      <c r="D29" s="48" t="s">
        <v>45</v>
      </c>
      <c r="E29" s="48" t="s">
        <v>94</v>
      </c>
      <c r="F29" s="14" t="s">
        <v>47</v>
      </c>
      <c r="G29" s="14" t="s">
        <v>36</v>
      </c>
      <c r="H29" s="13"/>
      <c r="I29" s="49">
        <f>'A - Kortings% per groep'!$C$12</f>
        <v>0</v>
      </c>
      <c r="J29" s="50">
        <f t="shared" si="2"/>
        <v>0</v>
      </c>
      <c r="K29" s="50">
        <f t="shared" si="3"/>
        <v>0</v>
      </c>
      <c r="L29" s="51"/>
    </row>
    <row r="30" spans="1:12" x14ac:dyDescent="0.25">
      <c r="A30" s="54">
        <v>11</v>
      </c>
      <c r="B30" s="48" t="s">
        <v>97</v>
      </c>
      <c r="C30" s="55">
        <v>1</v>
      </c>
      <c r="D30" s="48" t="s">
        <v>97</v>
      </c>
      <c r="E30" s="48" t="s">
        <v>96</v>
      </c>
      <c r="F30" s="14" t="s">
        <v>95</v>
      </c>
      <c r="G30" s="14" t="s">
        <v>36</v>
      </c>
      <c r="H30" s="13"/>
      <c r="I30" s="49">
        <f>'A - Kortings% per groep'!$C$12</f>
        <v>0</v>
      </c>
      <c r="J30" s="50">
        <f t="shared" si="2"/>
        <v>0</v>
      </c>
      <c r="K30" s="50">
        <f t="shared" si="3"/>
        <v>0</v>
      </c>
      <c r="L30" s="51"/>
    </row>
    <row r="31" spans="1:12" x14ac:dyDescent="0.25">
      <c r="A31" s="54">
        <v>7</v>
      </c>
      <c r="B31" s="48" t="s">
        <v>35</v>
      </c>
      <c r="C31" s="55">
        <v>1</v>
      </c>
      <c r="D31" s="48" t="s">
        <v>35</v>
      </c>
      <c r="E31" s="48" t="s">
        <v>38</v>
      </c>
      <c r="F31" s="14" t="s">
        <v>98</v>
      </c>
      <c r="G31" s="14" t="s">
        <v>36</v>
      </c>
      <c r="H31" s="13"/>
      <c r="I31" s="49">
        <f>'A - Kortings% per groep'!$C$12</f>
        <v>0</v>
      </c>
      <c r="J31" s="50">
        <f t="shared" si="2"/>
        <v>0</v>
      </c>
      <c r="K31" s="50">
        <f t="shared" si="3"/>
        <v>0</v>
      </c>
      <c r="L31" s="51"/>
    </row>
    <row r="32" spans="1:12" x14ac:dyDescent="0.25">
      <c r="A32" s="54">
        <v>12</v>
      </c>
      <c r="B32" s="48" t="s">
        <v>21</v>
      </c>
      <c r="C32" s="55">
        <v>1</v>
      </c>
      <c r="D32" s="48" t="s">
        <v>21</v>
      </c>
      <c r="E32" s="48" t="s">
        <v>100</v>
      </c>
      <c r="F32" s="14" t="s">
        <v>99</v>
      </c>
      <c r="G32" s="14" t="s">
        <v>36</v>
      </c>
      <c r="H32" s="13"/>
      <c r="I32" s="49">
        <f>'A - Kortings% per groep'!$C$12</f>
        <v>0</v>
      </c>
      <c r="J32" s="50">
        <f t="shared" si="2"/>
        <v>0</v>
      </c>
      <c r="K32" s="50">
        <f t="shared" si="3"/>
        <v>0</v>
      </c>
      <c r="L32" s="51"/>
    </row>
    <row r="33" spans="1:12" x14ac:dyDescent="0.25">
      <c r="A33" s="54">
        <v>14</v>
      </c>
      <c r="B33" s="48" t="s">
        <v>45</v>
      </c>
      <c r="C33" s="55">
        <v>1</v>
      </c>
      <c r="D33" s="48" t="s">
        <v>45</v>
      </c>
      <c r="E33" s="48" t="s">
        <v>49</v>
      </c>
      <c r="F33" s="14" t="s">
        <v>101</v>
      </c>
      <c r="G33" s="14" t="s">
        <v>36</v>
      </c>
      <c r="H33" s="13"/>
      <c r="I33" s="49">
        <f>'A - Kortings% per groep'!$C$12</f>
        <v>0</v>
      </c>
      <c r="J33" s="50">
        <f t="shared" si="2"/>
        <v>0</v>
      </c>
      <c r="K33" s="50">
        <f t="shared" si="3"/>
        <v>0</v>
      </c>
      <c r="L33" s="51"/>
    </row>
    <row r="34" spans="1:12" x14ac:dyDescent="0.25">
      <c r="A34" s="54">
        <v>60</v>
      </c>
      <c r="B34" s="48" t="s">
        <v>48</v>
      </c>
      <c r="C34" s="55">
        <v>1</v>
      </c>
      <c r="D34" s="48" t="s">
        <v>48</v>
      </c>
      <c r="E34" s="48" t="s">
        <v>41</v>
      </c>
      <c r="F34" s="14" t="s">
        <v>102</v>
      </c>
      <c r="G34" s="14" t="s">
        <v>36</v>
      </c>
      <c r="H34" s="13"/>
      <c r="I34" s="49">
        <f>'A - Kortings% per groep'!$C$12</f>
        <v>0</v>
      </c>
      <c r="J34" s="50">
        <f t="shared" si="2"/>
        <v>0</v>
      </c>
      <c r="K34" s="50">
        <f t="shared" si="3"/>
        <v>0</v>
      </c>
      <c r="L34" s="51"/>
    </row>
    <row r="35" spans="1:12" x14ac:dyDescent="0.25">
      <c r="A35" s="54">
        <v>24</v>
      </c>
      <c r="B35" s="48" t="s">
        <v>45</v>
      </c>
      <c r="C35" s="55">
        <v>1</v>
      </c>
      <c r="D35" s="48" t="s">
        <v>45</v>
      </c>
      <c r="E35" s="48" t="s">
        <v>49</v>
      </c>
      <c r="F35" s="14" t="s">
        <v>103</v>
      </c>
      <c r="G35" s="14" t="s">
        <v>36</v>
      </c>
      <c r="H35" s="13"/>
      <c r="I35" s="49">
        <f>'A - Kortings% per groep'!$C$12</f>
        <v>0</v>
      </c>
      <c r="J35" s="50">
        <f t="shared" si="2"/>
        <v>0</v>
      </c>
      <c r="K35" s="50">
        <f t="shared" si="3"/>
        <v>0</v>
      </c>
      <c r="L35" s="51"/>
    </row>
    <row r="36" spans="1:12" x14ac:dyDescent="0.25">
      <c r="A36" s="54"/>
      <c r="B36" s="48"/>
      <c r="C36" s="55"/>
      <c r="D36" s="48"/>
      <c r="E36" s="48"/>
      <c r="F36" s="14"/>
      <c r="G36" s="14"/>
      <c r="H36" s="52"/>
      <c r="I36" s="49"/>
      <c r="J36" s="50"/>
      <c r="K36" s="50"/>
      <c r="L36" s="51"/>
    </row>
    <row r="37" spans="1:12" x14ac:dyDescent="0.25">
      <c r="A37" s="54">
        <v>14</v>
      </c>
      <c r="B37" s="48" t="s">
        <v>42</v>
      </c>
      <c r="C37" s="55">
        <v>1</v>
      </c>
      <c r="D37" s="48" t="s">
        <v>42</v>
      </c>
      <c r="E37" s="48" t="s">
        <v>43</v>
      </c>
      <c r="F37" s="14" t="s">
        <v>83</v>
      </c>
      <c r="G37" s="14" t="s">
        <v>124</v>
      </c>
      <c r="H37" s="13"/>
      <c r="I37" s="49">
        <f>'A - Kortings% per groep'!$C$13</f>
        <v>0</v>
      </c>
      <c r="J37" s="50">
        <f>H37-(H37*I37)</f>
        <v>0</v>
      </c>
      <c r="K37" s="50">
        <f>J37*A37</f>
        <v>0</v>
      </c>
      <c r="L37" s="51"/>
    </row>
    <row r="38" spans="1:12" x14ac:dyDescent="0.25">
      <c r="A38" s="54">
        <v>102</v>
      </c>
      <c r="B38" s="48" t="s">
        <v>21</v>
      </c>
      <c r="C38" s="55">
        <v>1</v>
      </c>
      <c r="D38" s="48" t="s">
        <v>21</v>
      </c>
      <c r="E38" s="48" t="s">
        <v>44</v>
      </c>
      <c r="F38" s="14" t="s">
        <v>84</v>
      </c>
      <c r="G38" s="14" t="s">
        <v>124</v>
      </c>
      <c r="H38" s="13"/>
      <c r="I38" s="49">
        <f>'A - Kortings% per groep'!$C$13</f>
        <v>0</v>
      </c>
      <c r="J38" s="50">
        <f>H38-(H38*I38)</f>
        <v>0</v>
      </c>
      <c r="K38" s="50">
        <f>J38*A38</f>
        <v>0</v>
      </c>
      <c r="L38" s="51"/>
    </row>
    <row r="39" spans="1:12" x14ac:dyDescent="0.25">
      <c r="A39" s="54">
        <v>30</v>
      </c>
      <c r="B39" s="48" t="s">
        <v>87</v>
      </c>
      <c r="C39" s="55">
        <v>10</v>
      </c>
      <c r="D39" s="48" t="s">
        <v>87</v>
      </c>
      <c r="E39" s="48" t="s">
        <v>86</v>
      </c>
      <c r="F39" s="14" t="s">
        <v>85</v>
      </c>
      <c r="G39" s="14" t="s">
        <v>124</v>
      </c>
      <c r="H39" s="13"/>
      <c r="I39" s="49">
        <f>'A - Kortings% per groep'!$C$13</f>
        <v>0</v>
      </c>
      <c r="J39" s="50">
        <f>H39-(H39*I39)</f>
        <v>0</v>
      </c>
      <c r="K39" s="50">
        <f>J39*A39</f>
        <v>0</v>
      </c>
      <c r="L39" s="51"/>
    </row>
    <row r="40" spans="1:12" x14ac:dyDescent="0.25">
      <c r="A40" s="54">
        <v>55</v>
      </c>
      <c r="B40" s="48" t="s">
        <v>21</v>
      </c>
      <c r="C40" s="55">
        <v>1</v>
      </c>
      <c r="D40" s="48" t="s">
        <v>21</v>
      </c>
      <c r="E40" s="48" t="s">
        <v>89</v>
      </c>
      <c r="F40" s="14" t="s">
        <v>88</v>
      </c>
      <c r="G40" s="14" t="s">
        <v>124</v>
      </c>
      <c r="H40" s="13"/>
      <c r="I40" s="49">
        <f>'A - Kortings% per groep'!$C$13</f>
        <v>0</v>
      </c>
      <c r="J40" s="50">
        <f>H40-(H40*I40)</f>
        <v>0</v>
      </c>
      <c r="K40" s="50">
        <f>J40*A40</f>
        <v>0</v>
      </c>
      <c r="L40" s="51"/>
    </row>
    <row r="41" spans="1:12" x14ac:dyDescent="0.25">
      <c r="A41" s="54">
        <v>17</v>
      </c>
      <c r="B41" s="48" t="s">
        <v>31</v>
      </c>
      <c r="C41" s="55">
        <v>1</v>
      </c>
      <c r="D41" s="48" t="s">
        <v>31</v>
      </c>
      <c r="E41" s="48" t="s">
        <v>91</v>
      </c>
      <c r="F41" s="14" t="s">
        <v>90</v>
      </c>
      <c r="G41" s="14" t="s">
        <v>124</v>
      </c>
      <c r="H41" s="13"/>
      <c r="I41" s="49">
        <f>'A - Kortings% per groep'!$C$13</f>
        <v>0</v>
      </c>
      <c r="J41" s="50">
        <f>H41-(H41*I41)</f>
        <v>0</v>
      </c>
      <c r="K41" s="50">
        <f>J41*A41</f>
        <v>0</v>
      </c>
      <c r="L41" s="51"/>
    </row>
    <row r="42" spans="1:12" x14ac:dyDescent="0.25">
      <c r="A42" s="54"/>
      <c r="B42" s="48"/>
      <c r="C42" s="55"/>
      <c r="D42" s="48"/>
      <c r="E42" s="48"/>
      <c r="F42" s="14" t="s">
        <v>26</v>
      </c>
      <c r="G42" s="14"/>
      <c r="H42" s="52"/>
      <c r="I42" s="53"/>
      <c r="J42" s="50"/>
      <c r="K42" s="50"/>
      <c r="L42" s="51"/>
    </row>
    <row r="43" spans="1:12" x14ac:dyDescent="0.25">
      <c r="A43" s="54">
        <v>22</v>
      </c>
      <c r="B43" s="48" t="s">
        <v>120</v>
      </c>
      <c r="C43" s="55">
        <v>1</v>
      </c>
      <c r="D43" s="48"/>
      <c r="E43" s="48" t="s">
        <v>38</v>
      </c>
      <c r="F43" s="14" t="s">
        <v>104</v>
      </c>
      <c r="G43" s="14" t="s">
        <v>50</v>
      </c>
      <c r="H43" s="13"/>
      <c r="I43" s="49">
        <f>'A - Kortings% per groep'!$C$7</f>
        <v>0</v>
      </c>
      <c r="J43" s="50">
        <f t="shared" ref="J43:J48" si="4">H43-(H43*I43)</f>
        <v>0</v>
      </c>
      <c r="K43" s="50">
        <f t="shared" ref="K43:K48" si="5">J43*A43</f>
        <v>0</v>
      </c>
      <c r="L43" s="51"/>
    </row>
    <row r="44" spans="1:12" x14ac:dyDescent="0.25">
      <c r="A44" s="54">
        <v>118</v>
      </c>
      <c r="B44" s="48" t="s">
        <v>120</v>
      </c>
      <c r="C44" s="55">
        <v>1</v>
      </c>
      <c r="D44" s="48"/>
      <c r="E44" s="48" t="s">
        <v>38</v>
      </c>
      <c r="F44" s="14" t="s">
        <v>51</v>
      </c>
      <c r="G44" s="14" t="s">
        <v>50</v>
      </c>
      <c r="H44" s="13"/>
      <c r="I44" s="49">
        <f>'A - Kortings% per groep'!$C$7</f>
        <v>0</v>
      </c>
      <c r="J44" s="50">
        <f t="shared" si="4"/>
        <v>0</v>
      </c>
      <c r="K44" s="50">
        <f t="shared" si="5"/>
        <v>0</v>
      </c>
      <c r="L44" s="51"/>
    </row>
    <row r="45" spans="1:12" x14ac:dyDescent="0.25">
      <c r="A45" s="54">
        <v>45</v>
      </c>
      <c r="B45" s="48" t="s">
        <v>120</v>
      </c>
      <c r="C45" s="55">
        <v>1</v>
      </c>
      <c r="D45" s="48"/>
      <c r="E45" s="48" t="s">
        <v>38</v>
      </c>
      <c r="F45" s="14" t="s">
        <v>105</v>
      </c>
      <c r="G45" s="14" t="s">
        <v>50</v>
      </c>
      <c r="H45" s="13"/>
      <c r="I45" s="49">
        <f>'A - Kortings% per groep'!$C$7</f>
        <v>0</v>
      </c>
      <c r="J45" s="50">
        <f t="shared" si="4"/>
        <v>0</v>
      </c>
      <c r="K45" s="50">
        <f t="shared" si="5"/>
        <v>0</v>
      </c>
      <c r="L45" s="51"/>
    </row>
    <row r="46" spans="1:12" x14ac:dyDescent="0.25">
      <c r="A46" s="54">
        <v>16</v>
      </c>
      <c r="B46" s="48" t="s">
        <v>120</v>
      </c>
      <c r="C46" s="55">
        <v>1</v>
      </c>
      <c r="D46" s="48"/>
      <c r="E46" s="48" t="s">
        <v>38</v>
      </c>
      <c r="F46" s="14" t="s">
        <v>106</v>
      </c>
      <c r="G46" s="14" t="s">
        <v>50</v>
      </c>
      <c r="H46" s="13"/>
      <c r="I46" s="49">
        <f>'A - Kortings% per groep'!$C$7</f>
        <v>0</v>
      </c>
      <c r="J46" s="50">
        <f t="shared" si="4"/>
        <v>0</v>
      </c>
      <c r="K46" s="50">
        <f t="shared" si="5"/>
        <v>0</v>
      </c>
      <c r="L46" s="51"/>
    </row>
    <row r="47" spans="1:12" x14ac:dyDescent="0.25">
      <c r="A47" s="54">
        <v>50</v>
      </c>
      <c r="B47" s="48" t="s">
        <v>120</v>
      </c>
      <c r="C47" s="55">
        <v>1</v>
      </c>
      <c r="D47" s="48"/>
      <c r="E47" s="48" t="s">
        <v>38</v>
      </c>
      <c r="F47" s="14" t="s">
        <v>53</v>
      </c>
      <c r="G47" s="14" t="s">
        <v>50</v>
      </c>
      <c r="H47" s="13"/>
      <c r="I47" s="49">
        <f>'A - Kortings% per groep'!$C$7</f>
        <v>0</v>
      </c>
      <c r="J47" s="50">
        <f t="shared" si="4"/>
        <v>0</v>
      </c>
      <c r="K47" s="50">
        <f t="shared" si="5"/>
        <v>0</v>
      </c>
      <c r="L47" s="51"/>
    </row>
    <row r="48" spans="1:12" x14ac:dyDescent="0.25">
      <c r="A48" s="54">
        <v>3</v>
      </c>
      <c r="B48" s="48" t="s">
        <v>120</v>
      </c>
      <c r="C48" s="55">
        <v>1</v>
      </c>
      <c r="D48" s="48"/>
      <c r="E48" s="48" t="s">
        <v>38</v>
      </c>
      <c r="F48" s="14" t="s">
        <v>52</v>
      </c>
      <c r="G48" s="14" t="s">
        <v>50</v>
      </c>
      <c r="H48" s="13"/>
      <c r="I48" s="49">
        <f>'A - Kortings% per groep'!$C$7</f>
        <v>0</v>
      </c>
      <c r="J48" s="50">
        <f t="shared" si="4"/>
        <v>0</v>
      </c>
      <c r="K48" s="50">
        <f t="shared" si="5"/>
        <v>0</v>
      </c>
      <c r="L48" s="51"/>
    </row>
    <row r="49" spans="1:12" x14ac:dyDescent="0.25">
      <c r="A49" s="54">
        <v>18</v>
      </c>
      <c r="B49" s="48" t="s">
        <v>120</v>
      </c>
      <c r="C49" s="55">
        <v>1</v>
      </c>
      <c r="D49" s="48"/>
      <c r="E49" s="48" t="s">
        <v>38</v>
      </c>
      <c r="F49" s="14" t="s">
        <v>107</v>
      </c>
      <c r="G49" s="14" t="s">
        <v>50</v>
      </c>
      <c r="H49" s="13"/>
      <c r="I49" s="49">
        <f>'A - Kortings% per groep'!$C$7</f>
        <v>0</v>
      </c>
      <c r="J49" s="50">
        <f>H49-(H49*I49)</f>
        <v>0</v>
      </c>
      <c r="K49" s="50">
        <f>J49*A49</f>
        <v>0</v>
      </c>
      <c r="L49" s="51"/>
    </row>
    <row r="50" spans="1:12" x14ac:dyDescent="0.25">
      <c r="A50" s="54">
        <v>51</v>
      </c>
      <c r="B50" s="48" t="s">
        <v>120</v>
      </c>
      <c r="C50" s="55">
        <v>1</v>
      </c>
      <c r="D50" s="48"/>
      <c r="E50" s="48" t="s">
        <v>38</v>
      </c>
      <c r="F50" s="14" t="s">
        <v>108</v>
      </c>
      <c r="G50" s="14" t="s">
        <v>50</v>
      </c>
      <c r="H50" s="13"/>
      <c r="I50" s="49">
        <f>'A - Kortings% per groep'!$C$7</f>
        <v>0</v>
      </c>
      <c r="J50" s="50">
        <f>H50-(H50*I50)</f>
        <v>0</v>
      </c>
      <c r="K50" s="50">
        <f>J50*A50</f>
        <v>0</v>
      </c>
      <c r="L50" s="51"/>
    </row>
    <row r="51" spans="1:12" x14ac:dyDescent="0.25">
      <c r="A51" s="54"/>
      <c r="B51" s="48"/>
      <c r="C51" s="55"/>
      <c r="D51" s="48"/>
      <c r="E51" s="48"/>
      <c r="F51" s="14" t="s">
        <v>26</v>
      </c>
      <c r="G51" s="14"/>
      <c r="H51" s="52"/>
      <c r="I51" s="53"/>
      <c r="J51" s="50"/>
      <c r="K51" s="50"/>
      <c r="L51" s="51"/>
    </row>
    <row r="52" spans="1:12" x14ac:dyDescent="0.25">
      <c r="A52" s="54">
        <v>298</v>
      </c>
      <c r="B52" s="48" t="s">
        <v>54</v>
      </c>
      <c r="C52" s="55">
        <v>1</v>
      </c>
      <c r="D52" s="48" t="s">
        <v>54</v>
      </c>
      <c r="E52" s="48"/>
      <c r="F52" s="14" t="s">
        <v>55</v>
      </c>
      <c r="G52" s="14" t="s">
        <v>56</v>
      </c>
      <c r="H52" s="13"/>
      <c r="I52" s="49">
        <f>'A - Kortings% per groep'!$C$8</f>
        <v>0</v>
      </c>
      <c r="J52" s="50">
        <f t="shared" ref="J52:J57" si="6">H52-(H52*I52)</f>
        <v>0</v>
      </c>
      <c r="K52" s="50">
        <f t="shared" ref="K52:K57" si="7">J52*A52</f>
        <v>0</v>
      </c>
      <c r="L52" s="51"/>
    </row>
    <row r="53" spans="1:12" x14ac:dyDescent="0.25">
      <c r="A53" s="54">
        <v>401</v>
      </c>
      <c r="B53" s="48" t="s">
        <v>35</v>
      </c>
      <c r="C53" s="55">
        <v>1</v>
      </c>
      <c r="D53" s="48" t="s">
        <v>35</v>
      </c>
      <c r="E53" s="48" t="s">
        <v>38</v>
      </c>
      <c r="F53" s="14" t="s">
        <v>57</v>
      </c>
      <c r="G53" s="14" t="s">
        <v>56</v>
      </c>
      <c r="H53" s="13"/>
      <c r="I53" s="49">
        <f>'A - Kortings% per groep'!$C$8</f>
        <v>0</v>
      </c>
      <c r="J53" s="50">
        <f t="shared" si="6"/>
        <v>0</v>
      </c>
      <c r="K53" s="50">
        <f t="shared" si="7"/>
        <v>0</v>
      </c>
      <c r="L53" s="51"/>
    </row>
    <row r="54" spans="1:12" x14ac:dyDescent="0.25">
      <c r="A54" s="54">
        <v>230</v>
      </c>
      <c r="B54" s="48" t="s">
        <v>54</v>
      </c>
      <c r="C54" s="55">
        <v>1</v>
      </c>
      <c r="D54" s="48" t="s">
        <v>54</v>
      </c>
      <c r="E54" s="48"/>
      <c r="F54" s="14" t="s">
        <v>58</v>
      </c>
      <c r="G54" s="14" t="s">
        <v>56</v>
      </c>
      <c r="H54" s="13"/>
      <c r="I54" s="49">
        <f>'A - Kortings% per groep'!$C$8</f>
        <v>0</v>
      </c>
      <c r="J54" s="50">
        <f t="shared" si="6"/>
        <v>0</v>
      </c>
      <c r="K54" s="50">
        <f t="shared" si="7"/>
        <v>0</v>
      </c>
      <c r="L54" s="51"/>
    </row>
    <row r="55" spans="1:12" x14ac:dyDescent="0.25">
      <c r="A55" s="54">
        <v>101</v>
      </c>
      <c r="B55" s="48" t="s">
        <v>54</v>
      </c>
      <c r="C55" s="55">
        <v>1</v>
      </c>
      <c r="D55" s="48" t="s">
        <v>54</v>
      </c>
      <c r="E55" s="48"/>
      <c r="F55" s="14" t="s">
        <v>109</v>
      </c>
      <c r="G55" s="14" t="s">
        <v>56</v>
      </c>
      <c r="H55" s="13"/>
      <c r="I55" s="49">
        <f>'A - Kortings% per groep'!$C$8</f>
        <v>0</v>
      </c>
      <c r="J55" s="50">
        <f t="shared" si="6"/>
        <v>0</v>
      </c>
      <c r="K55" s="50">
        <f t="shared" si="7"/>
        <v>0</v>
      </c>
      <c r="L55" s="51"/>
    </row>
    <row r="56" spans="1:12" x14ac:dyDescent="0.25">
      <c r="A56" s="54">
        <v>182</v>
      </c>
      <c r="B56" s="48" t="s">
        <v>54</v>
      </c>
      <c r="C56" s="55">
        <v>1</v>
      </c>
      <c r="D56" s="48" t="s">
        <v>54</v>
      </c>
      <c r="E56" s="48"/>
      <c r="F56" s="14" t="s">
        <v>59</v>
      </c>
      <c r="G56" s="14" t="s">
        <v>56</v>
      </c>
      <c r="H56" s="13"/>
      <c r="I56" s="49">
        <f>'A - Kortings% per groep'!$C$8</f>
        <v>0</v>
      </c>
      <c r="J56" s="50">
        <f t="shared" si="6"/>
        <v>0</v>
      </c>
      <c r="K56" s="50">
        <f t="shared" si="7"/>
        <v>0</v>
      </c>
      <c r="L56" s="51"/>
    </row>
    <row r="57" spans="1:12" x14ac:dyDescent="0.25">
      <c r="A57" s="54">
        <v>565</v>
      </c>
      <c r="B57" s="48" t="s">
        <v>35</v>
      </c>
      <c r="C57" s="55">
        <v>1</v>
      </c>
      <c r="D57" s="48" t="s">
        <v>35</v>
      </c>
      <c r="E57" s="48" t="s">
        <v>38</v>
      </c>
      <c r="F57" s="14" t="s">
        <v>110</v>
      </c>
      <c r="G57" s="14" t="s">
        <v>56</v>
      </c>
      <c r="H57" s="13"/>
      <c r="I57" s="49">
        <f>'A - Kortings% per groep'!$C$8</f>
        <v>0</v>
      </c>
      <c r="J57" s="50">
        <f t="shared" si="6"/>
        <v>0</v>
      </c>
      <c r="K57" s="50">
        <f t="shared" si="7"/>
        <v>0</v>
      </c>
      <c r="L57" s="51"/>
    </row>
    <row r="58" spans="1:12" x14ac:dyDescent="0.25">
      <c r="A58" s="54"/>
      <c r="B58" s="48"/>
      <c r="C58" s="55"/>
      <c r="D58" s="48"/>
      <c r="E58" s="48"/>
      <c r="F58" s="14" t="s">
        <v>26</v>
      </c>
      <c r="G58" s="14"/>
      <c r="H58" s="52"/>
      <c r="I58" s="53"/>
      <c r="J58" s="50"/>
      <c r="K58" s="50"/>
      <c r="L58" s="51"/>
    </row>
    <row r="59" spans="1:12" x14ac:dyDescent="0.25">
      <c r="A59" s="54">
        <v>22</v>
      </c>
      <c r="B59" s="48" t="s">
        <v>48</v>
      </c>
      <c r="C59" s="55">
        <v>1</v>
      </c>
      <c r="D59" s="48" t="s">
        <v>48</v>
      </c>
      <c r="E59" s="48" t="s">
        <v>113</v>
      </c>
      <c r="F59" s="14" t="s">
        <v>112</v>
      </c>
      <c r="G59" s="14" t="s">
        <v>60</v>
      </c>
      <c r="H59" s="13"/>
      <c r="I59" s="49">
        <f>'A - Kortings% per groep'!$C$9</f>
        <v>0</v>
      </c>
      <c r="J59" s="50">
        <f>H59-(H59*I59)</f>
        <v>0</v>
      </c>
      <c r="K59" s="50">
        <f>J59*A59</f>
        <v>0</v>
      </c>
      <c r="L59" s="51"/>
    </row>
    <row r="60" spans="1:12" x14ac:dyDescent="0.25">
      <c r="A60" s="54">
        <v>36</v>
      </c>
      <c r="B60" s="48" t="s">
        <v>48</v>
      </c>
      <c r="C60" s="55">
        <v>1</v>
      </c>
      <c r="D60" s="48" t="s">
        <v>48</v>
      </c>
      <c r="E60" s="48" t="s">
        <v>113</v>
      </c>
      <c r="F60" s="14" t="s">
        <v>114</v>
      </c>
      <c r="G60" s="14" t="s">
        <v>60</v>
      </c>
      <c r="H60" s="13"/>
      <c r="I60" s="49">
        <f>'A - Kortings% per groep'!$C$9</f>
        <v>0</v>
      </c>
      <c r="J60" s="50">
        <f>H60-(H60*I60)</f>
        <v>0</v>
      </c>
      <c r="K60" s="50">
        <f>J60*A60</f>
        <v>0</v>
      </c>
      <c r="L60" s="51"/>
    </row>
    <row r="61" spans="1:12" x14ac:dyDescent="0.25">
      <c r="A61" s="54">
        <v>16</v>
      </c>
      <c r="B61" s="48" t="s">
        <v>48</v>
      </c>
      <c r="C61" s="55">
        <v>1</v>
      </c>
      <c r="D61" s="48" t="s">
        <v>48</v>
      </c>
      <c r="E61" s="48" t="s">
        <v>38</v>
      </c>
      <c r="F61" s="14" t="s">
        <v>115</v>
      </c>
      <c r="G61" s="14" t="s">
        <v>60</v>
      </c>
      <c r="H61" s="13"/>
      <c r="I61" s="49">
        <f>'A - Kortings% per groep'!$C$9</f>
        <v>0</v>
      </c>
      <c r="J61" s="50">
        <f>H61-(H61*I61)</f>
        <v>0</v>
      </c>
      <c r="K61" s="50">
        <f>J61*A61</f>
        <v>0</v>
      </c>
      <c r="L61" s="51"/>
    </row>
    <row r="62" spans="1:12" x14ac:dyDescent="0.25">
      <c r="A62" s="54">
        <v>106</v>
      </c>
      <c r="B62" s="48" t="s">
        <v>48</v>
      </c>
      <c r="C62" s="55">
        <v>1</v>
      </c>
      <c r="D62" s="48" t="s">
        <v>48</v>
      </c>
      <c r="E62" s="48" t="s">
        <v>38</v>
      </c>
      <c r="F62" s="14" t="s">
        <v>111</v>
      </c>
      <c r="G62" s="14" t="s">
        <v>60</v>
      </c>
      <c r="H62" s="13"/>
      <c r="I62" s="49">
        <f>'A - Kortings% per groep'!$C$9</f>
        <v>0</v>
      </c>
      <c r="J62" s="50">
        <f>H62-(H62*I62)</f>
        <v>0</v>
      </c>
      <c r="K62" s="50">
        <f>J62*A62</f>
        <v>0</v>
      </c>
      <c r="L62" s="51"/>
    </row>
    <row r="63" spans="1:12" x14ac:dyDescent="0.25">
      <c r="A63" s="54"/>
      <c r="B63" s="48"/>
      <c r="C63" s="55"/>
      <c r="D63" s="48"/>
      <c r="E63" s="48"/>
      <c r="F63" s="14" t="s">
        <v>26</v>
      </c>
      <c r="G63" s="14"/>
      <c r="H63" s="52"/>
      <c r="I63" s="53"/>
      <c r="J63" s="50"/>
      <c r="K63" s="50"/>
      <c r="L63" s="51"/>
    </row>
    <row r="64" spans="1:12" x14ac:dyDescent="0.25">
      <c r="A64" s="54">
        <v>499</v>
      </c>
      <c r="B64" s="48" t="s">
        <v>31</v>
      </c>
      <c r="C64" s="55">
        <v>1</v>
      </c>
      <c r="D64" s="48" t="s">
        <v>31</v>
      </c>
      <c r="E64" s="48" t="s">
        <v>37</v>
      </c>
      <c r="F64" s="14" t="s">
        <v>116</v>
      </c>
      <c r="G64" s="14" t="s">
        <v>61</v>
      </c>
      <c r="H64" s="13"/>
      <c r="I64" s="49">
        <f>'A - Kortings% per groep'!$C$10</f>
        <v>0</v>
      </c>
      <c r="J64" s="50">
        <f>H64-(H64*I64)</f>
        <v>0</v>
      </c>
      <c r="K64" s="50">
        <f>J64*A64</f>
        <v>0</v>
      </c>
      <c r="L64" s="51"/>
    </row>
    <row r="65" spans="1:12" x14ac:dyDescent="0.25">
      <c r="A65" s="54">
        <v>21</v>
      </c>
      <c r="B65" s="48" t="s">
        <v>48</v>
      </c>
      <c r="C65" s="55">
        <v>6</v>
      </c>
      <c r="D65" s="48" t="s">
        <v>31</v>
      </c>
      <c r="E65" s="48" t="s">
        <v>62</v>
      </c>
      <c r="F65" s="14" t="s">
        <v>63</v>
      </c>
      <c r="G65" s="14" t="s">
        <v>61</v>
      </c>
      <c r="H65" s="13"/>
      <c r="I65" s="49">
        <f>'A - Kortings% per groep'!$C$10</f>
        <v>0</v>
      </c>
      <c r="J65" s="50">
        <f>H65-(H65*I65)</f>
        <v>0</v>
      </c>
      <c r="K65" s="50">
        <f>J65*A65</f>
        <v>0</v>
      </c>
      <c r="L65" s="51"/>
    </row>
    <row r="66" spans="1:12" x14ac:dyDescent="0.25">
      <c r="A66" s="54">
        <v>270</v>
      </c>
      <c r="B66" s="48" t="s">
        <v>31</v>
      </c>
      <c r="C66" s="55">
        <v>1</v>
      </c>
      <c r="D66" s="48" t="s">
        <v>31</v>
      </c>
      <c r="E66" s="48" t="s">
        <v>37</v>
      </c>
      <c r="F66" s="14" t="s">
        <v>64</v>
      </c>
      <c r="G66" s="14" t="s">
        <v>61</v>
      </c>
      <c r="H66" s="13"/>
      <c r="I66" s="49">
        <f>'A - Kortings% per groep'!$C$10</f>
        <v>0</v>
      </c>
      <c r="J66" s="50">
        <f>H66-(H66*I66)</f>
        <v>0</v>
      </c>
      <c r="K66" s="50">
        <f>J66*A66</f>
        <v>0</v>
      </c>
      <c r="L66" s="51"/>
    </row>
    <row r="67" spans="1:12" x14ac:dyDescent="0.25">
      <c r="A67" s="54"/>
      <c r="B67" s="48"/>
      <c r="C67" s="55"/>
      <c r="D67" s="48"/>
      <c r="E67" s="48"/>
      <c r="F67" s="14" t="s">
        <v>26</v>
      </c>
      <c r="G67" s="14"/>
      <c r="H67" s="52"/>
      <c r="I67" s="53"/>
      <c r="J67" s="50"/>
      <c r="K67" s="50"/>
      <c r="L67" s="51"/>
    </row>
    <row r="68" spans="1:12" x14ac:dyDescent="0.25">
      <c r="A68" s="54">
        <v>15</v>
      </c>
      <c r="B68" s="48" t="s">
        <v>48</v>
      </c>
      <c r="C68" s="55">
        <v>1</v>
      </c>
      <c r="D68" s="48" t="s">
        <v>54</v>
      </c>
      <c r="E68" s="48" t="s">
        <v>118</v>
      </c>
      <c r="F68" s="14" t="s">
        <v>117</v>
      </c>
      <c r="G68" s="14" t="s">
        <v>65</v>
      </c>
      <c r="H68" s="13"/>
      <c r="I68" s="49">
        <f>'A - Kortings% per groep'!$C$11</f>
        <v>0</v>
      </c>
      <c r="J68" s="50">
        <f>H68-(H68*I68)</f>
        <v>0</v>
      </c>
      <c r="K68" s="50">
        <f>J68*A68</f>
        <v>0</v>
      </c>
      <c r="L68" s="51"/>
    </row>
    <row r="69" spans="1:12" x14ac:dyDescent="0.25">
      <c r="A69" s="54">
        <v>25</v>
      </c>
      <c r="B69" s="48" t="s">
        <v>48</v>
      </c>
      <c r="C69" s="55">
        <v>6</v>
      </c>
      <c r="D69" s="48" t="s">
        <v>35</v>
      </c>
      <c r="E69" s="48" t="s">
        <v>66</v>
      </c>
      <c r="F69" s="14" t="s">
        <v>67</v>
      </c>
      <c r="G69" s="14" t="s">
        <v>65</v>
      </c>
      <c r="H69" s="13"/>
      <c r="I69" s="49">
        <f>'A - Kortings% per groep'!$C$11</f>
        <v>0</v>
      </c>
      <c r="J69" s="50">
        <f>H69-(H69*I69)</f>
        <v>0</v>
      </c>
      <c r="K69" s="50">
        <f>J69*A69</f>
        <v>0</v>
      </c>
      <c r="L69" s="51"/>
    </row>
    <row r="70" spans="1:12" x14ac:dyDescent="0.25">
      <c r="J70" s="14"/>
    </row>
    <row r="71" spans="1:12" x14ac:dyDescent="0.25">
      <c r="A71" s="57" t="s">
        <v>68</v>
      </c>
      <c r="J71" s="56"/>
      <c r="K71" s="58">
        <f>SUM(K7:K69)</f>
        <v>0</v>
      </c>
    </row>
  </sheetData>
  <sheetProtection algorithmName="SHA-512" hashValue="hX0eo7QZOJ1ew1K3xhWBkjLy4BG/Pc+XZdzaC98fFq7HXqXgM3AQhZtfqt0rOmVNBN56ZKrT2EcYn/jN4qBRNg==" saltValue="7z5r3d7qZpu8SddEZ2VDAg==" spinCount="100000" sheet="1" objects="1" scenarios="1"/>
  <autoFilter ref="A6:K69" xr:uid="{00000000-0009-0000-0000-000002000000}"/>
  <mergeCells count="3">
    <mergeCell ref="G1:H1"/>
    <mergeCell ref="A2:K2"/>
    <mergeCell ref="A4:K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d12cb7-692b-42b0-8670-661245f380f8">
      <Terms xmlns="http://schemas.microsoft.com/office/infopath/2007/PartnerControls"/>
    </lcf76f155ced4ddcb4097134ff3c332f>
    <TaxCatchAll xmlns="2d91d369-029f-4703-8d45-5a01ac632ef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636B6FAEDB44D8565C522286FE256" ma:contentTypeVersion="12" ma:contentTypeDescription="Een nieuw document maken." ma:contentTypeScope="" ma:versionID="09f7647418f588c26fae15b59093b276">
  <xsd:schema xmlns:xsd="http://www.w3.org/2001/XMLSchema" xmlns:xs="http://www.w3.org/2001/XMLSchema" xmlns:p="http://schemas.microsoft.com/office/2006/metadata/properties" xmlns:ns2="4cd12cb7-692b-42b0-8670-661245f380f8" xmlns:ns3="2d91d369-029f-4703-8d45-5a01ac632ef1" targetNamespace="http://schemas.microsoft.com/office/2006/metadata/properties" ma:root="true" ma:fieldsID="bc2d9316e8b5199a3fe95be1667dbbae" ns2:_="" ns3:_="">
    <xsd:import namespace="4cd12cb7-692b-42b0-8670-661245f380f8"/>
    <xsd:import namespace="2d91d369-029f-4703-8d45-5a01ac632e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12cb7-692b-42b0-8670-661245f380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35207d5-a808-4df6-8579-b841bdabfc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1d369-029f-4703-8d45-5a01ac632ef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d740214-a772-4b31-87c4-0423533a8bf0}" ma:internalName="TaxCatchAll" ma:showField="CatchAllData" ma:web="2d91d369-029f-4703-8d45-5a01ac632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D260F6-9995-4432-B2EB-AD284721BC85}">
  <ds:schemaRefs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573c7f70-b849-4076-b235-bc63851253e2"/>
    <ds:schemaRef ds:uri="01f5f22c-aa22-4e70-875a-0de6b9607669"/>
    <ds:schemaRef ds:uri="4cd12cb7-692b-42b0-8670-661245f380f8"/>
    <ds:schemaRef ds:uri="2d91d369-029f-4703-8d45-5a01ac632ef1"/>
  </ds:schemaRefs>
</ds:datastoreItem>
</file>

<file path=customXml/itemProps2.xml><?xml version="1.0" encoding="utf-8"?>
<ds:datastoreItem xmlns:ds="http://schemas.openxmlformats.org/officeDocument/2006/customXml" ds:itemID="{79DCC339-8616-453F-98C5-F141CC16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d12cb7-692b-42b0-8670-661245f380f8"/>
    <ds:schemaRef ds:uri="2d91d369-029f-4703-8d45-5a01ac632e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DA27EC-ACD8-4FFB-8A2D-A0E67D62D2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 - Kortings% per groep</vt:lpstr>
      <vt:lpstr>B -Inschrijf obv korting% groep</vt:lpstr>
    </vt:vector>
  </TitlesOfParts>
  <Manager/>
  <Company>Kien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Mieke van der Wees</dc:creator>
  <cp:keywords/>
  <dc:description/>
  <cp:lastModifiedBy>Mieke van der Wees</cp:lastModifiedBy>
  <cp:revision/>
  <dcterms:created xsi:type="dcterms:W3CDTF">2022-05-24T14:50:40Z</dcterms:created>
  <dcterms:modified xsi:type="dcterms:W3CDTF">2026-09-17T15:23:39Z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0x010100FD1636B6FAEDB44D8565C522286FE256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