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unitedqualitybv.sharepoint.com/klanten/Docs/Venray/1533 EA milieustraat/03. Tech bestek/"/>
    </mc:Choice>
  </mc:AlternateContent>
  <xr:revisionPtr revIDLastSave="6" documentId="8_{B48987E9-733F-44D7-9FD7-99C8CC5CC651}" xr6:coauthVersionLast="47" xr6:coauthVersionMax="47" xr10:uidLastSave="{01670771-99E5-4ABE-AEC8-205D930B4D68}"/>
  <bookViews>
    <workbookView xWindow="-120" yWindow="-120" windowWidth="29040" windowHeight="17520" activeTab="3" xr2:uid="{F6D2E55D-6364-4793-B666-FE5E39A6EEA1}"/>
  </bookViews>
  <sheets>
    <sheet name="Voorblad" sheetId="2" r:id="rId1"/>
    <sheet name="1. Prijs beh&amp;exploitatie Venlo" sheetId="3" r:id="rId2"/>
    <sheet name="2. Prijs transp&amp;verw Venlo" sheetId="6" r:id="rId3"/>
    <sheet name="3. Inschrijfprijs" sheetId="1" r:id="rId4"/>
  </sheets>
  <definedNames>
    <definedName name="_xlnm.Print_Area" localSheetId="1">'1. Prijs beh&amp;exploitatie Venlo'!$A$1:$G$23</definedName>
    <definedName name="_xlnm.Print_Area" localSheetId="2">'2. Prijs transp&amp;verw Venlo'!$A$1:$H$196</definedName>
    <definedName name="_xlnm.Print_Area" localSheetId="3">'3. Inschrijfprijs'!$A$1:$D$3</definedName>
    <definedName name="_xlnm.Print_Area" localSheetId="0">Voorblad!$A$1:$L$13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F146" i="6" l="1"/>
  <c r="F147" i="6" s="1"/>
  <c r="G166" i="6" l="1"/>
  <c r="F96" i="6"/>
  <c r="F95" i="6"/>
  <c r="E68" i="6" l="1"/>
  <c r="F68" i="6" s="1"/>
  <c r="D40" i="6"/>
  <c r="F40" i="6" s="1"/>
  <c r="D45" i="6"/>
  <c r="F45" i="6" s="1"/>
  <c r="D43" i="6"/>
  <c r="F43" i="6" s="1"/>
  <c r="F41" i="6" l="1"/>
  <c r="F121" i="6" l="1"/>
  <c r="F120" i="6"/>
  <c r="F119" i="6"/>
  <c r="E116" i="6"/>
  <c r="F116" i="6" s="1"/>
  <c r="F112" i="6"/>
  <c r="F111" i="6"/>
  <c r="F35" i="6"/>
  <c r="F34" i="6"/>
  <c r="F31" i="6"/>
  <c r="F30" i="6"/>
  <c r="F29" i="6"/>
  <c r="F21" i="6"/>
  <c r="F20" i="6"/>
  <c r="F122" i="6" l="1"/>
  <c r="F117" i="6"/>
  <c r="F36" i="6"/>
  <c r="F32" i="6"/>
  <c r="F22" i="6"/>
  <c r="G161" i="6" l="1"/>
  <c r="G181" i="6"/>
  <c r="G180" i="6"/>
  <c r="G179" i="6"/>
  <c r="G178" i="6"/>
  <c r="G177" i="6"/>
  <c r="G176" i="6"/>
  <c r="G175" i="6"/>
  <c r="G174" i="6"/>
  <c r="G173" i="6"/>
  <c r="G172" i="6"/>
  <c r="G171" i="6"/>
  <c r="G170" i="6"/>
  <c r="G169" i="6"/>
  <c r="G168" i="6"/>
  <c r="G167" i="6"/>
  <c r="G165" i="6"/>
  <c r="G164" i="6"/>
  <c r="G163" i="6"/>
  <c r="G162" i="6"/>
  <c r="G156" i="6"/>
  <c r="G157" i="6" s="1"/>
  <c r="F141" i="6"/>
  <c r="F140" i="6"/>
  <c r="F139" i="6"/>
  <c r="F91" i="6"/>
  <c r="F90" i="6"/>
  <c r="F89" i="6"/>
  <c r="G182" i="6" l="1"/>
  <c r="G184" i="6" s="1"/>
  <c r="F142" i="6"/>
  <c r="F92" i="6"/>
  <c r="F73" i="6" l="1"/>
  <c r="F53" i="6"/>
  <c r="F39" i="6"/>
  <c r="F136" i="6"/>
  <c r="F135" i="6"/>
  <c r="F134" i="6"/>
  <c r="F131" i="6"/>
  <c r="F130" i="6"/>
  <c r="F129" i="6"/>
  <c r="F126" i="6"/>
  <c r="F125" i="6"/>
  <c r="F124" i="6"/>
  <c r="E107" i="6"/>
  <c r="F107" i="6" s="1"/>
  <c r="F103" i="6"/>
  <c r="F102" i="6"/>
  <c r="F98" i="6"/>
  <c r="F97" i="6"/>
  <c r="F94" i="6"/>
  <c r="E86" i="6"/>
  <c r="F86" i="6" s="1"/>
  <c r="F82" i="6"/>
  <c r="F81" i="6"/>
  <c r="E77" i="6"/>
  <c r="F77" i="6" s="1"/>
  <c r="F72" i="6"/>
  <c r="F64" i="6"/>
  <c r="F63" i="6"/>
  <c r="F60" i="6"/>
  <c r="F59" i="6"/>
  <c r="F58" i="6"/>
  <c r="F55" i="6"/>
  <c r="F54" i="6"/>
  <c r="F50" i="6"/>
  <c r="F49" i="6"/>
  <c r="F48" i="6"/>
  <c r="F38" i="6"/>
  <c r="F26" i="6"/>
  <c r="F25" i="6"/>
  <c r="F24" i="6"/>
  <c r="F17" i="6"/>
  <c r="F16" i="6"/>
  <c r="F15" i="6"/>
  <c r="F12" i="6"/>
  <c r="F11" i="6"/>
  <c r="F10" i="6"/>
  <c r="F7" i="6"/>
  <c r="F6" i="6"/>
  <c r="F5" i="6"/>
  <c r="F4" i="6"/>
  <c r="F127" i="6" l="1"/>
  <c r="F87" i="6"/>
  <c r="F132" i="6"/>
  <c r="F61" i="6"/>
  <c r="F69" i="6"/>
  <c r="F51" i="6"/>
  <c r="F46" i="6"/>
  <c r="F78" i="6"/>
  <c r="F56" i="6"/>
  <c r="F99" i="6"/>
  <c r="F137" i="6"/>
  <c r="F27" i="6"/>
  <c r="F13" i="6"/>
  <c r="F18" i="6"/>
  <c r="F8" i="6"/>
  <c r="F108" i="6"/>
  <c r="G149" i="6" l="1"/>
  <c r="G186" i="6" s="1"/>
  <c r="F11" i="3"/>
  <c r="F5" i="3"/>
  <c r="F7" i="3" s="1"/>
  <c r="C2" i="1" l="1"/>
  <c r="F14" i="3"/>
  <c r="F13" i="3"/>
  <c r="F12" i="3"/>
</calcChain>
</file>

<file path=xl/sharedStrings.xml><?xml version="1.0" encoding="utf-8"?>
<sst xmlns="http://schemas.openxmlformats.org/spreadsheetml/2006/main" count="560" uniqueCount="346">
  <si>
    <t>Inhoud:</t>
  </si>
  <si>
    <t>1.</t>
  </si>
  <si>
    <t>2.</t>
  </si>
  <si>
    <t>3.</t>
  </si>
  <si>
    <t xml:space="preserve">
Europese openbare aanbesteding 
"Beheer en exploitatie milieustraten"</t>
  </si>
  <si>
    <t>Nr.</t>
  </si>
  <si>
    <t>Omschrijving</t>
  </si>
  <si>
    <t>Eenheid</t>
  </si>
  <si>
    <t>Jaar</t>
  </si>
  <si>
    <t>uur</t>
  </si>
  <si>
    <t>per uur per persoon</t>
  </si>
  <si>
    <t xml:space="preserve">Voorwaarden </t>
  </si>
  <si>
    <t>De genoemde hoeveelheid (het aantal) wordt gebruikt voor de beoordeling. Aan de genoemde hoeveelheden kunnen geen rechten worden ontleend. De prijs per eenheid is van toepassing ongeacht het daadwerkelijke aantal.</t>
  </si>
  <si>
    <t>Naam inschrijver:
(A)</t>
  </si>
  <si>
    <t>…...................................</t>
  </si>
  <si>
    <t>Voorwaarde</t>
  </si>
  <si>
    <t>Algemeen</t>
  </si>
  <si>
    <t>Inschrijver past, op straffe van uitsluiting, alleen de geel gearceerde cellen aan. Inschrijver moet alle geel gearceerde cellen invullen. Alle ingevulde waarden (in de gele cellen) moeten correct en ondubbelzinnig zijn.</t>
  </si>
  <si>
    <t>A</t>
  </si>
  <si>
    <t>Inschrijver geeft hier zijn naam op.</t>
  </si>
  <si>
    <t>B</t>
  </si>
  <si>
    <t>C</t>
  </si>
  <si>
    <t>De genoemde aantallen worden alleen gebruikt voor de beoordeling van het onderdeel prijs. Aan de genoemde aantallen kunnen geen rechten worden ontleend. De vaste prijzen per eenheid (zoals in dit formulier aangegeven) zijn tijdens de uitvoering van de opdracht van toepassing, ongeacht het daadwerkelijke aantal.</t>
  </si>
  <si>
    <t>D</t>
  </si>
  <si>
    <t>Aanpassing van de openingstijden (ma t/m vr) van de milieustraat per uur, aansluitend of voorafgaand aan de vigerende openingstijden. Bij uitbreiding van het tijdsvenster wordt deze uurprijs door opdrachtgever vergoed aan inschrijver; bij reductie van de openingstijden wordt deze uurprijs in mindering gebracht.</t>
  </si>
  <si>
    <t>Aanpassing van de openingstijden (za) van de milieustraat per uur, aansluitend of voorafgaand aan de vigerende openingstijden. Bij uitbreiding van het tijdsvenster wordt deze uurprijs door opdrachtgever vergoed aan inschrijver; bij reductie van de openingstijden wordt deze uurprijs in mindering gebracht.</t>
  </si>
  <si>
    <t xml:space="preserve">De eenheidsprijzen zijn conform alle voorwaarden uit het programma van eisen en alle overige aanbestedingsdocumenten (waaronder de kwalitatieve gunningscriteria). Als de eenheidsprijs een opbrengst voor opdrachtgever is, moet inschrijver een negatief getal invullen (inclusief minteken). </t>
  </si>
  <si>
    <t>Prijs per eenheid (B) excl. BTW</t>
  </si>
  <si>
    <t>Aantal (C)</t>
  </si>
  <si>
    <t>Subtotalen (BxCB) excl. BTW</t>
  </si>
  <si>
    <t>Subtotalen (BxC) excl. BTW</t>
  </si>
  <si>
    <t>Prijs beschikbaar stellen container ASBEST inclusief levering containerbags/inliners</t>
  </si>
  <si>
    <t>per container per maand</t>
  </si>
  <si>
    <t>Prijs aftransport ASBEST</t>
  </si>
  <si>
    <t>Prijs verwerking ASBEST</t>
  </si>
  <si>
    <t>ton</t>
  </si>
  <si>
    <t>Prijs aftransport FRITUURVET</t>
  </si>
  <si>
    <t>Prijs verwerking FRITUURVET</t>
  </si>
  <si>
    <t>Prijs beschikbaar stellen container AB-HOUT</t>
  </si>
  <si>
    <t>Prijs aftransport AB-HOUT</t>
  </si>
  <si>
    <t xml:space="preserve">Omschrijving </t>
  </si>
  <si>
    <t>Marktprijs (per ton)</t>
  </si>
  <si>
    <t>Op- of afslag t.o.v. de marktprijs</t>
  </si>
  <si>
    <t>Verwerking van AB-HOUT 
Afslag: negatief getal
Opslag: positief getal</t>
  </si>
  <si>
    <t>Prijs beschikbaar stellen container C-HOUT</t>
  </si>
  <si>
    <t>Prijs aftransport C-HOUT</t>
  </si>
  <si>
    <t>Prijs beschikbaar stellen inzamelmiddel METALEN</t>
  </si>
  <si>
    <t>Prijs aftransport METALEN</t>
  </si>
  <si>
    <t>Prijs aftransport MATRASSEN</t>
  </si>
  <si>
    <t>Prijs verwerking MATRASSEN</t>
  </si>
  <si>
    <t>Prijs beschikbaar stellen inzamelmiddel OPK</t>
  </si>
  <si>
    <t>Prijs aftransport OPK</t>
  </si>
  <si>
    <t>Prijs aftransport GROF TUINAFVAL</t>
  </si>
  <si>
    <t>Prijs verwerking GROF TUINAFVAL</t>
  </si>
  <si>
    <t>Prijs aftransport GHA</t>
  </si>
  <si>
    <t>Prijs beschikbaar stellen container VLAKGLAS</t>
  </si>
  <si>
    <t>Prijs aftransport VLAKGLAS</t>
  </si>
  <si>
    <t>Prijs verwerking VLAKGLAS</t>
  </si>
  <si>
    <t>Prijs beschikbaar stellen container GIPS</t>
  </si>
  <si>
    <t>Prijs aftransport GIPS</t>
  </si>
  <si>
    <t>Prijs verwerking GIPS</t>
  </si>
  <si>
    <t>Inschrijver vermeldt de correcte gegevens van de eerste ontvangstlocatie, alsmede de eigenaar van de betreffende locatie.</t>
  </si>
  <si>
    <t>Subtotalen (BxC) excl. BTW op jaarbasis</t>
  </si>
  <si>
    <t>Subtotaal ASBEST</t>
  </si>
  <si>
    <t>(D) 
Adresgegevens 
ontvangstlocatie:
Eigenaar:</t>
  </si>
  <si>
    <t>Prijs WBM (tarief 2026; wordt jaarlijks aangepast)</t>
  </si>
  <si>
    <t>Inschrijfprijs - Deel IA</t>
  </si>
  <si>
    <t>per inzamelmiddel per maand</t>
  </si>
  <si>
    <t>Subtotaal FRITUURVET</t>
  </si>
  <si>
    <t xml:space="preserve">Prijs beschikbaar stellen inzamelmiddel FRITUURVET </t>
  </si>
  <si>
    <t>Subtotaal GHA</t>
  </si>
  <si>
    <t>Subtotaal GIPS</t>
  </si>
  <si>
    <t>Subtotaal GROF TUINAFVAL</t>
  </si>
  <si>
    <t>Prijs beschikbaar stellen container GROND</t>
  </si>
  <si>
    <t>Prijs aftransport GROND</t>
  </si>
  <si>
    <t>Prijs verwerking GROND</t>
  </si>
  <si>
    <t>Subtotaal GROND</t>
  </si>
  <si>
    <t>Subtotaal AB-HOUT</t>
  </si>
  <si>
    <t xml:space="preserve">Aantal (C) </t>
  </si>
  <si>
    <t>Prijs per ton voor verwerking (B) excl. btw</t>
  </si>
  <si>
    <t>Subtotalen (BxC) excl. btw</t>
  </si>
  <si>
    <t xml:space="preserve">Marktprijs </t>
  </si>
  <si>
    <t>Subtotaal C-HOUT</t>
  </si>
  <si>
    <t>Subtotaal METALEN</t>
  </si>
  <si>
    <t>Prijs verwerking C-HOUT
Afslag: negatief getal
Opslag: positief getal</t>
  </si>
  <si>
    <t>Prijs verwerking METALEN
Afslag: negatief getal
Opslag: positief getal</t>
  </si>
  <si>
    <t>Prijs verwerking OPK
Afslag: negatief getal
Opslag: positief getal</t>
  </si>
  <si>
    <t>Subtotaal OPK</t>
  </si>
  <si>
    <t>Prijs beschikbaar stellen inzamelmiddel PMD</t>
  </si>
  <si>
    <t>Prijs aftransport PMD</t>
  </si>
  <si>
    <t>Prijs verwerking PMD</t>
  </si>
  <si>
    <t>Subtotaal PMD</t>
  </si>
  <si>
    <t>Subtotaal PUIN (SCHOON)</t>
  </si>
  <si>
    <t>Prijs beschikbaar stellen container PUIN (SCHOON)</t>
  </si>
  <si>
    <t>Prijs verwerking PUIN (SCHOON)</t>
  </si>
  <si>
    <t>Subtotaal VLAKGLAS</t>
  </si>
  <si>
    <t>Prijs beschikbaar stellen container VLOERBEDEKKING</t>
  </si>
  <si>
    <t>Prijs verwerking VLOERBEDEKKING</t>
  </si>
  <si>
    <t>Subtotaal VLOERBEDEKKING</t>
  </si>
  <si>
    <t>Vaste prijs voor de genoemde dienstverlening conform alle voorwaarden uit het programma van eisen en aanbestedingsdocumenten. Prijzen die opbrengsten voor opdrachtgever betreffen, moet inschrijver als negatief getal invullen.</t>
  </si>
  <si>
    <t>Prijs beschikbaar stellen container GHA</t>
  </si>
  <si>
    <t>Prijs beschikbaar stellen container GROF TUINAFVAL</t>
  </si>
  <si>
    <t>Prijs aftransport PUIN (SCHOON)</t>
  </si>
  <si>
    <t>Prijs aftransport VLOERBEDEKKING</t>
  </si>
  <si>
    <t>Inzameling</t>
  </si>
  <si>
    <t>Inschrijver ontvangt een vaste vergoeding voor het leegrijden van een depot. Per maand wordt het daadwerkelijk aantal inzamelactiviteiten conform deze vaste prijs afgerekend.</t>
  </si>
  <si>
    <t>Prijs leeg rijden van KCA depot</t>
  </si>
  <si>
    <t>Prijs per stuk</t>
  </si>
  <si>
    <t>opbrengsten</t>
  </si>
  <si>
    <t xml:space="preserve">Verwerking </t>
  </si>
  <si>
    <t>Categorie</t>
  </si>
  <si>
    <t>Deelstroom</t>
  </si>
  <si>
    <t>verduidelijking</t>
  </si>
  <si>
    <t>Kosten of opbrengst</t>
  </si>
  <si>
    <t>Loodaccu's</t>
  </si>
  <si>
    <t>TRANSPORT EN VERWERKING KCA</t>
  </si>
  <si>
    <t>Anorganisch zuur, kv</t>
  </si>
  <si>
    <t>Anorganische loog, kv</t>
  </si>
  <si>
    <t>Batterijen &lt; 3 kg/stuk</t>
  </si>
  <si>
    <t>Bestrijdingsmiddelen</t>
  </si>
  <si>
    <t>Drukhouders</t>
  </si>
  <si>
    <t>Kantoor-KGA</t>
  </si>
  <si>
    <t>Kwikhoudende voorwerpen</t>
  </si>
  <si>
    <t>Lege emballage</t>
  </si>
  <si>
    <t>Lithiumhoudende batterijen/-accu's</t>
  </si>
  <si>
    <t>Medicijnen en cosmetica</t>
  </si>
  <si>
    <t>Oliehoudend garageafval</t>
  </si>
  <si>
    <t>Oplosmiddel, kv</t>
  </si>
  <si>
    <t>Spuitbussen</t>
  </si>
  <si>
    <t>Spuiten en naalden</t>
  </si>
  <si>
    <t>Verfresten, kv</t>
  </si>
  <si>
    <t>KCA, incl. emballage</t>
  </si>
  <si>
    <t>Subtotaal Verwerking KCA</t>
  </si>
  <si>
    <t>Subtotaal Inzameling KCA</t>
  </si>
  <si>
    <t>Subtotaal Inzameling en verwerking afvalstromen</t>
  </si>
  <si>
    <t>Subtotaal Inzameling en verwerking KCA</t>
  </si>
  <si>
    <t xml:space="preserve">Inschrijfprijs - Deel IIB </t>
  </si>
  <si>
    <t>Marktprijs juli 2025: EUWID Recycling und Entsorgung, Behandeltes Altholz vorgebrochen (0-300 mm), Nordwesten (gemiddelde prijs)</t>
  </si>
  <si>
    <t>(Totale) Inschrijfprijs</t>
  </si>
  <si>
    <t>Deel I: INSCHRIJFPRIJS BEHEER EN EXPLOITATIE PERCEEL 2 GEMEENTE VENLO</t>
  </si>
  <si>
    <t>Deel II: INSCHRIJFPRIJS TRANSPORT EN VERWERKING PERCEEL 2 GEMEENTE VENLO</t>
  </si>
  <si>
    <t>1. Deel I: INSCHRIJFPRIJS BEHEER EN EXPLOITATIE PERCEEL 2 GEMEENTE VENLO</t>
  </si>
  <si>
    <t>Beheer en exploitatie milieustraat Venlo</t>
  </si>
  <si>
    <t xml:space="preserve">Exploitatie en beheer milieustraat gemeente Venlo per jaar, inclusief alle voorkomende kosten zoals genoemd in het Programma van Eisen en de kwalitatieve gunningscriteria en alle overige aanbestedingsdocumenten. </t>
  </si>
  <si>
    <t>PR-2.1</t>
  </si>
  <si>
    <t>PR-2.2</t>
  </si>
  <si>
    <t>PR-2.3</t>
  </si>
  <si>
    <t>PR-2.4</t>
  </si>
  <si>
    <t>PR-2.5</t>
  </si>
  <si>
    <t>PR-2.6.1</t>
  </si>
  <si>
    <t>PR-2.6.2</t>
  </si>
  <si>
    <t>PR-2.6.3</t>
  </si>
  <si>
    <t>PR-2.6.4</t>
  </si>
  <si>
    <t>PR-2.6</t>
  </si>
  <si>
    <t>PR-2.7.1</t>
  </si>
  <si>
    <t>PR-2.7.2</t>
  </si>
  <si>
    <t>PR-2.7.3</t>
  </si>
  <si>
    <t>PR-2.7</t>
  </si>
  <si>
    <t>PR-2.8</t>
  </si>
  <si>
    <t>PR-2.8.1</t>
  </si>
  <si>
    <t>PR-2.8.2</t>
  </si>
  <si>
    <t>PR-2.8.3</t>
  </si>
  <si>
    <t>Prijs  beschikbaar stellen container RUBBER</t>
  </si>
  <si>
    <t>Prijs aftransport RUBBER</t>
  </si>
  <si>
    <t>Prijs verwerking RUBBER</t>
  </si>
  <si>
    <t>Subtotaal RUBBER</t>
  </si>
  <si>
    <t>Prijs beschikbaar stellen container COMPOST</t>
  </si>
  <si>
    <t>Prijs rit COMPOST</t>
  </si>
  <si>
    <t>rit</t>
  </si>
  <si>
    <t>PR-2.9.1</t>
  </si>
  <si>
    <t>PR-2.9.2</t>
  </si>
  <si>
    <t>PR-2.9</t>
  </si>
  <si>
    <t>Subtotaal COMPOST</t>
  </si>
  <si>
    <t>PR-2.10.1</t>
  </si>
  <si>
    <t>PR-2.10.2</t>
  </si>
  <si>
    <t>PR-2.10</t>
  </si>
  <si>
    <t>PR-2.11.1</t>
  </si>
  <si>
    <t>PR-2.11.2</t>
  </si>
  <si>
    <t>PR-2.11.3</t>
  </si>
  <si>
    <t>PR-2.11</t>
  </si>
  <si>
    <t>PR-2.12.1</t>
  </si>
  <si>
    <t>PR-2.12.2</t>
  </si>
  <si>
    <t>PR-2.12</t>
  </si>
  <si>
    <t>PR-2.13.1</t>
  </si>
  <si>
    <t>PR-2.13.2</t>
  </si>
  <si>
    <t>PR-2.13</t>
  </si>
  <si>
    <t>Prijs aftransport GASFLESSEN/DRUKHOUDERS</t>
  </si>
  <si>
    <t>Prijs verwerking GASFLESSEN/DRUKHOUDERS</t>
  </si>
  <si>
    <t>PR-2.14.1</t>
  </si>
  <si>
    <t>PR-2.14.2</t>
  </si>
  <si>
    <t>PR-2.14</t>
  </si>
  <si>
    <t>PR-2.15.1</t>
  </si>
  <si>
    <t>PR-2.15.2</t>
  </si>
  <si>
    <t>PR-2.15.3</t>
  </si>
  <si>
    <t>PR-2.15</t>
  </si>
  <si>
    <t>PR-2.16.1</t>
  </si>
  <si>
    <t>PR-2.16.2</t>
  </si>
  <si>
    <t>PR-2.16.3</t>
  </si>
  <si>
    <t>PR-2.16</t>
  </si>
  <si>
    <t>PR-2.17.1</t>
  </si>
  <si>
    <t>PR-2.17.2</t>
  </si>
  <si>
    <t>PR-2.17.3</t>
  </si>
  <si>
    <t>PR-2.17</t>
  </si>
  <si>
    <t>PR-2.18.1</t>
  </si>
  <si>
    <t>PR-2.18.2</t>
  </si>
  <si>
    <t>PR-2.18.3</t>
  </si>
  <si>
    <t>PR-2.18</t>
  </si>
  <si>
    <t>PR-2.19.1</t>
  </si>
  <si>
    <t>PR-2.19.2</t>
  </si>
  <si>
    <t>PR-2.19.3</t>
  </si>
  <si>
    <t>PR-2.19</t>
  </si>
  <si>
    <t>PR-2.20.1</t>
  </si>
  <si>
    <t>PR-2.20.2</t>
  </si>
  <si>
    <t>PR-2.20.3</t>
  </si>
  <si>
    <t>PR-2.20</t>
  </si>
  <si>
    <t>Prijs beschikbaar stellen inzamelmiddel LACHGASCILINDERS</t>
  </si>
  <si>
    <t>Prijs aftransport LACHGASCILINDERS</t>
  </si>
  <si>
    <t>Prijs verwerking LACHGASCILINDERS</t>
  </si>
  <si>
    <t>Subtotaal LACHGASCILINDERS</t>
  </si>
  <si>
    <t>PR-2.21.1</t>
  </si>
  <si>
    <t>PR-2.21.2</t>
  </si>
  <si>
    <t>PR-2.21.3</t>
  </si>
  <si>
    <t>PR-2.21</t>
  </si>
  <si>
    <t>PR-2.22.1</t>
  </si>
  <si>
    <t>PR-2.22.2</t>
  </si>
  <si>
    <t>PR-2.22.3</t>
  </si>
  <si>
    <t>PR-2.22</t>
  </si>
  <si>
    <t>PR-2.23.1</t>
  </si>
  <si>
    <t>PR-2.23.2</t>
  </si>
  <si>
    <t>PR-2.23.3</t>
  </si>
  <si>
    <t>PR-2.23</t>
  </si>
  <si>
    <t>PR-2.24.1</t>
  </si>
  <si>
    <t>PR-2.24.2</t>
  </si>
  <si>
    <t>PR-2.24.3</t>
  </si>
  <si>
    <t>PR-2.24</t>
  </si>
  <si>
    <t>PR-2.25.1</t>
  </si>
  <si>
    <t>PR-2.25.2</t>
  </si>
  <si>
    <t>PR-2.25.3</t>
  </si>
  <si>
    <t>PR-2.25</t>
  </si>
  <si>
    <t>PR-2.26.1</t>
  </si>
  <si>
    <t>PR-2.26.2</t>
  </si>
  <si>
    <t>PR-2.26.3</t>
  </si>
  <si>
    <t>PR-2.26</t>
  </si>
  <si>
    <t>PR-2.27.1</t>
  </si>
  <si>
    <t>PR-2.27.2</t>
  </si>
  <si>
    <t>PR-2.27.3</t>
  </si>
  <si>
    <t>PR-2.27</t>
  </si>
  <si>
    <t>PR-2.28.1</t>
  </si>
  <si>
    <t>PR-2.28.2</t>
  </si>
  <si>
    <t>PR-2.28.3</t>
  </si>
  <si>
    <t>PR-2.28</t>
  </si>
  <si>
    <t>PR-2.29.1</t>
  </si>
  <si>
    <t>PR-2.29</t>
  </si>
  <si>
    <t>Prijs beschikbaar stellen container YTONG</t>
  </si>
  <si>
    <t>Prijs aftransport YTONG</t>
  </si>
  <si>
    <t>Prijs verwerking YTONG</t>
  </si>
  <si>
    <t>Subtotaal  YTONG</t>
  </si>
  <si>
    <t>Latex (in kleinverpakking)</t>
  </si>
  <si>
    <t>Lijmen, harsen en kitten, kv</t>
  </si>
  <si>
    <t>PC, polycarbonaat</t>
  </si>
  <si>
    <t>INSCHRIJFPRIJS</t>
  </si>
  <si>
    <t xml:space="preserve">   05B - Prijsinvulformulier perceel 2 (gemeente Venlo)</t>
  </si>
  <si>
    <t>E</t>
  </si>
  <si>
    <t xml:space="preserve">Prijs voorbewerking GHA: verkleinen, sorteren, etc. </t>
  </si>
  <si>
    <t xml:space="preserve">Verwerkingsprijs voor GHA excl WBM en CO2-heffing </t>
  </si>
  <si>
    <t>F</t>
  </si>
  <si>
    <t xml:space="preserve">Marktprijs aug 2026 voor HDPE Regranulat: https://www.ggawb.de/service/preisentwicklung/ </t>
  </si>
  <si>
    <t>PR-2.19.4</t>
  </si>
  <si>
    <t>Prijs beschikbaar stellen perscontainer voor  MATRASSEN</t>
  </si>
  <si>
    <t>PR-2.23.4</t>
  </si>
  <si>
    <t>Prijs beschikbaar stellen inzamelmiddel MATRASSEN (matraskar)</t>
  </si>
  <si>
    <t>per matraskar per maand</t>
  </si>
  <si>
    <t>Prijs beschikbaar stellen gesloten container voor MATRASSEN</t>
  </si>
  <si>
    <t>Marktprijs september 2026: Vraag&amp;Aanbod gruisijzer</t>
  </si>
  <si>
    <r>
      <t xml:space="preserve">Prijs WBM (tarief 2026; wordt jaarlijks aangepast): Maximaal 65% i.v.m. bodemassen en verwerking middels sortering </t>
    </r>
    <r>
      <rPr>
        <b/>
        <sz val="10"/>
        <rFont val="Century Gothic"/>
        <family val="2"/>
      </rPr>
      <t>(E)</t>
    </r>
  </si>
  <si>
    <t>2. Deel IIB: INSCHRIJFPRIJS TRANSPORT EN VERWERKING PERCEEL 2 GEMEENTE VENLO</t>
  </si>
  <si>
    <t>3. INSCHRIJFPRIJS PERCEEL 2 (GEMEENTE VENLO)</t>
  </si>
  <si>
    <t>Subtotaal GASFLESSEN/DRUKHOUDERS</t>
  </si>
  <si>
    <t>Afgewerkte olie cat. II (in verpakking aangeleverd en overgegoten in een tank van 1.000-1.200 liter van de gemeente in het KCA-depot of in kleinverpakking)</t>
  </si>
  <si>
    <t xml:space="preserve">Marktprijs OPK per 08-09-2026 (slotdatum)
Bron: Bontprijs (1.01/1.02) Nederland / België - GEMIDDELD zoals vermeld in de Marktberichten Oud Papier en gepubliceerd door de MRB </t>
  </si>
  <si>
    <t>T.a.v. deze dienstverlening bestaat geen exclusiviteit voor inschrijver. Het betreft daarnaast voor opdrachtgever optionele dienstverlening die de inschrijver op verzoek van de opdrachtgever dienst uit te voeren.</t>
  </si>
  <si>
    <r>
      <t xml:space="preserve">Uurtarief voor het aftransporteren van containers/inzamelmiddelen naar een verwerker (ma t/m vr). </t>
    </r>
    <r>
      <rPr>
        <b/>
        <sz val="10"/>
        <rFont val="Century Gothic"/>
        <family val="2"/>
      </rPr>
      <t>(D)</t>
    </r>
  </si>
  <si>
    <r>
      <t xml:space="preserve">Uurtarief voor het aftransporteren van containers/inzamelmiddelen naar een verwerker (za). </t>
    </r>
    <r>
      <rPr>
        <b/>
        <sz val="10"/>
        <rFont val="Century Gothic"/>
        <family val="2"/>
      </rPr>
      <t>(D)</t>
    </r>
  </si>
  <si>
    <t>Optionele (voor opdrachtgever) meer- of minderprijs ten behoeve van uitbreiding (of reductie) dienstverlening milieustraat (wordt niet meegenomen in de inschrijfprijs)</t>
  </si>
  <si>
    <t>Cd's en dvd's</t>
  </si>
  <si>
    <t>Prijs  beschikbaar stellen container PERSONENAUTOBANDEN (MET EN ZONDER VELG)</t>
  </si>
  <si>
    <t>Prijs aftransport PERSONENAUTOBANDEN (MET EN ZONDER VELG )</t>
  </si>
  <si>
    <t>Prijs verwerking PERSONENAUTOBANDEN (MET EN ZONDER VELG)</t>
  </si>
  <si>
    <t>Subtotaal PERSONENAUTOBANDEN  (MET EN ZONDER VELG ETC.)</t>
  </si>
  <si>
    <t>PR-2.10.3</t>
  </si>
  <si>
    <t>Prijs  beschikbaar stellen container DAKLEER</t>
  </si>
  <si>
    <t>Prijs aftransport DAKLEER</t>
  </si>
  <si>
    <t>Prijs verwerking DAKLEER</t>
  </si>
  <si>
    <t>Subtotaal DAKLEER</t>
  </si>
  <si>
    <r>
      <t xml:space="preserve">Percentage (%) van het aangeleverde GHA waarover WBM moet worden betaald.  </t>
    </r>
    <r>
      <rPr>
        <b/>
        <sz val="10"/>
        <rFont val="Century Gothic"/>
        <family val="2"/>
      </rPr>
      <t>(E)</t>
    </r>
  </si>
  <si>
    <r>
      <t xml:space="preserve">Percentage (%) van het aangeleverde GHA waarover CO-2 heffing moet worden betaald.  </t>
    </r>
    <r>
      <rPr>
        <b/>
        <sz val="10"/>
        <rFont val="Century Gothic"/>
        <family val="2"/>
      </rPr>
      <t>(E)</t>
    </r>
    <r>
      <rPr>
        <sz val="10"/>
        <rFont val="Century Gothic"/>
        <family val="2"/>
      </rPr>
      <t xml:space="preserve"> Maximaal 85% ivm sortering GHA</t>
    </r>
  </si>
  <si>
    <r>
      <t>Prijs CO</t>
    </r>
    <r>
      <rPr>
        <vertAlign val="subscript"/>
        <sz val="10"/>
        <rFont val="Century Gothic"/>
        <family val="2"/>
      </rPr>
      <t>2</t>
    </r>
    <r>
      <rPr>
        <sz val="10"/>
        <rFont val="Century Gothic"/>
        <family val="2"/>
      </rPr>
      <t xml:space="preserve">-heffing GHA (tarief 2026; wordt jaarlijks aangepast) </t>
    </r>
    <r>
      <rPr>
        <b/>
        <sz val="10"/>
        <rFont val="Century Gothic"/>
        <family val="2"/>
      </rPr>
      <t>(E)</t>
    </r>
  </si>
  <si>
    <t>PR-2.14.3</t>
  </si>
  <si>
    <t>PR-2.18.4</t>
  </si>
  <si>
    <t>PR-2.22.4</t>
  </si>
  <si>
    <t>De prijs voor matrassen wordt niet meegewogen voor de inschrijfprijs. Alle kosten voor matrassen vallen onder UPV regeling voor matrassen of worden door de inschrijver vergoedt. Zie eisen MAT-5 en MAT-6.</t>
  </si>
  <si>
    <t>Subtotaal MATRASSEN (F)</t>
  </si>
  <si>
    <t>Het maximale percentage van het aangeleverd GHA waarover WBM wordt betaald is 65% en voor de CO2-heffing 85%. Inschrijver kan eventueel een WBM percentage en CO2-heffingspercentage opgeven dat lager is. PR-2.14 wordt door het formulier berekend a.d.h.v. de door inschrijver in PR-2.14.5 en PR-2.14.7 ingevulde waarden.</t>
  </si>
  <si>
    <t>Prijs per eenheid (B) excl. btw</t>
  </si>
  <si>
    <t>Aantal (kg) (C)</t>
  </si>
  <si>
    <t>Subtotaal (BxC) excl. btw</t>
  </si>
  <si>
    <t>PR-2.13.3</t>
  </si>
  <si>
    <t>PR-2.13.4</t>
  </si>
  <si>
    <t>PR-2.13.5</t>
  </si>
  <si>
    <t>PR-2.13.6</t>
  </si>
  <si>
    <t>PR-2.13.7</t>
  </si>
  <si>
    <t>PR-2.13.8</t>
  </si>
  <si>
    <t>PR-2.17.4</t>
  </si>
  <si>
    <t>PR-2.21.4</t>
  </si>
  <si>
    <t>PR-2.21.5</t>
  </si>
  <si>
    <t>Prijs beschikbaar stellen inzamelmiddel GEMENGDE HARDE KUNSTSTOFFEN</t>
  </si>
  <si>
    <t>Prijs aftransport GEMENGDE HARDE KUNSTSTOFFEN</t>
  </si>
  <si>
    <t>Verwerking van GEMENGDE HARDE KUNSTSTOFFEN 
Afslag: negatief getal
Opslag: positief getal</t>
  </si>
  <si>
    <t>Subtotaal GEMENGDE HARDE KUNSTSTOFFEN</t>
  </si>
  <si>
    <t>PR-2.30.1</t>
  </si>
  <si>
    <t>PR-2.30.2</t>
  </si>
  <si>
    <t>PR-2.30.3</t>
  </si>
  <si>
    <t>PR-2.30.4</t>
  </si>
  <si>
    <t>PR-2.30.5</t>
  </si>
  <si>
    <t>PR-2.30.6</t>
  </si>
  <si>
    <t>PR-2.30.7</t>
  </si>
  <si>
    <t>PR-2.30.8</t>
  </si>
  <si>
    <t>PR-2.30.9</t>
  </si>
  <si>
    <t>PR-2.30.10</t>
  </si>
  <si>
    <t>PR-2.30.11</t>
  </si>
  <si>
    <t>PR-2.30.12</t>
  </si>
  <si>
    <t>PR-2.30.13</t>
  </si>
  <si>
    <t>PR-2.30.14</t>
  </si>
  <si>
    <t>PR-2.30.15</t>
  </si>
  <si>
    <t>PR-2.30.16</t>
  </si>
  <si>
    <t>PR-2.30.17</t>
  </si>
  <si>
    <t>PR-2.30.18</t>
  </si>
  <si>
    <t>PR-2.30.19</t>
  </si>
  <si>
    <t>PR-2.30.20</t>
  </si>
  <si>
    <t>PR-2.30.21</t>
  </si>
  <si>
    <t>PR-2.30</t>
  </si>
  <si>
    <t>Inzameling vanaf depot milieustraat ('leeg rijden'. Uitgangspunt eenmaal per week)</t>
  </si>
  <si>
    <t>OPTIONEEL (KEUZE OPDRACHTGEVER)</t>
  </si>
  <si>
    <t xml:space="preserve">Subtotalen (BxC) excl. btw </t>
  </si>
  <si>
    <t>Prijs beschikbaar stellen container EPS</t>
  </si>
  <si>
    <t>Subtotaal EPS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</si>
</sst>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 &quot;€&quot;\ * #,##0.00_ ;_ &quot;€&quot;\ * \-#,##0.00_ ;_ &quot;€&quot;\ * &quot;-&quot;??_ ;_ @_ "/>
    <numFmt numFmtId="43" formatCode="_ * #,##0.00_ ;_ * \-#,##0.00_ ;_ * &quot;-&quot;??_ ;_ @_ "/>
    <numFmt numFmtId="164" formatCode="0.0"/>
    <numFmt numFmtId="165" formatCode="#,##0_ ;\-#,##0\ "/>
    <numFmt numFmtId="166" formatCode="&quot;€&quot;\ #,##0.00"/>
    <numFmt numFmtId="167" formatCode="0.000"/>
  </numFmts>
  <fonts count="48" x14ac:knownFonts="1">
    <font>
      <sz val="11"/>
      <color theme="1"/>
      <name val="Aptos Narrow"/>
      <family val="2"/>
      <scheme val="minor"/>
    </font>
    <font>
      <sz val="11"/>
      <color theme="1"/>
      <name val="Aptos Narrow"/>
      <family val="2"/>
      <scheme val="minor"/>
    </font>
    <font>
      <sz val="10"/>
      <name val="Arial"/>
      <family val="2"/>
    </font>
    <font>
      <b/>
      <sz val="12"/>
      <name val="Century Gothic"/>
      <family val="2"/>
      <charset val="1"/>
    </font>
    <font>
      <sz val="9"/>
      <name val="Arial"/>
      <family val="2"/>
      <charset val="1"/>
    </font>
    <font>
      <sz val="9"/>
      <color rgb="FFFF0000"/>
      <name val="Century Gothic"/>
      <family val="2"/>
      <charset val="1"/>
    </font>
    <font>
      <sz val="9"/>
      <name val="Century Gothic"/>
      <family val="2"/>
      <charset val="1"/>
    </font>
    <font>
      <sz val="10"/>
      <color rgb="FFFFFFFF"/>
      <name val="Arial"/>
      <family val="2"/>
      <charset val="1"/>
    </font>
    <font>
      <sz val="10"/>
      <color rgb="FFFF0000"/>
      <name val="Arial"/>
      <family val="2"/>
      <charset val="1"/>
    </font>
    <font>
      <b/>
      <sz val="14"/>
      <color rgb="FF000000"/>
      <name val="Century Gothic"/>
      <family val="2"/>
      <charset val="1"/>
    </font>
    <font>
      <b/>
      <sz val="12"/>
      <name val="Century Gothic"/>
      <family val="2"/>
    </font>
    <font>
      <b/>
      <u/>
      <sz val="11"/>
      <color rgb="FF000000"/>
      <name val="Century Gothic"/>
      <family val="2"/>
      <charset val="1"/>
    </font>
    <font>
      <sz val="10"/>
      <name val="Century Gothic"/>
      <family val="2"/>
      <charset val="1"/>
    </font>
    <font>
      <sz val="10"/>
      <color rgb="FF000000"/>
      <name val="Century Gothic"/>
      <family val="2"/>
      <charset val="1"/>
    </font>
    <font>
      <sz val="10"/>
      <name val="Century Gothic"/>
      <family val="2"/>
    </font>
    <font>
      <sz val="10"/>
      <color rgb="FFFF0000"/>
      <name val="Century Gothic"/>
      <family val="2"/>
    </font>
    <font>
      <sz val="10"/>
      <name val="Arial"/>
      <family val="2"/>
    </font>
    <font>
      <sz val="10"/>
      <color rgb="FF111111"/>
      <name val="Century Gothic"/>
      <family val="2"/>
    </font>
    <font>
      <b/>
      <sz val="10"/>
      <color rgb="FF111111"/>
      <name val="Century Gothic"/>
      <family val="2"/>
    </font>
    <font>
      <b/>
      <sz val="12"/>
      <color indexed="9"/>
      <name val="Century Gothic"/>
      <family val="2"/>
    </font>
    <font>
      <b/>
      <sz val="14"/>
      <color indexed="9"/>
      <name val="Century Gothic"/>
      <family val="2"/>
    </font>
    <font>
      <b/>
      <sz val="14"/>
      <color theme="0"/>
      <name val="Century Gothic"/>
      <family val="2"/>
    </font>
    <font>
      <b/>
      <sz val="9"/>
      <name val="Century Gothic"/>
      <family val="2"/>
    </font>
    <font>
      <b/>
      <sz val="9"/>
      <color theme="1"/>
      <name val="Century Gothic"/>
      <family val="2"/>
    </font>
    <font>
      <sz val="9"/>
      <name val="Century Gothic"/>
      <family val="2"/>
    </font>
    <font>
      <b/>
      <sz val="12"/>
      <color theme="0"/>
      <name val="Century Gothic"/>
      <family val="2"/>
    </font>
    <font>
      <b/>
      <sz val="10"/>
      <name val="Century Gothic"/>
      <family val="2"/>
    </font>
    <font>
      <b/>
      <sz val="11"/>
      <name val="Century Gothic"/>
      <family val="2"/>
    </font>
    <font>
      <b/>
      <sz val="11"/>
      <color indexed="9"/>
      <name val="Century Gothic"/>
      <family val="2"/>
    </font>
    <font>
      <sz val="10"/>
      <color theme="1"/>
      <name val="Century Gothic"/>
      <family val="2"/>
    </font>
    <font>
      <b/>
      <sz val="10"/>
      <color indexed="9"/>
      <name val="Century Gothic"/>
      <family val="2"/>
    </font>
    <font>
      <b/>
      <sz val="14"/>
      <name val="Century Gothic"/>
      <family val="2"/>
    </font>
    <font>
      <b/>
      <sz val="11"/>
      <color theme="0"/>
      <name val="Century Gothic"/>
      <family val="2"/>
    </font>
    <font>
      <sz val="9"/>
      <color rgb="FFFF0000"/>
      <name val="Century Gothic"/>
      <family val="2"/>
    </font>
    <font>
      <sz val="9"/>
      <color theme="1"/>
      <name val="Century Gothic"/>
      <family val="2"/>
    </font>
    <font>
      <b/>
      <sz val="11"/>
      <color theme="1"/>
      <name val="Century Gothic"/>
      <family val="2"/>
    </font>
    <font>
      <sz val="11"/>
      <color rgb="FFFF0000"/>
      <name val="Century Gothic"/>
      <family val="2"/>
    </font>
    <font>
      <sz val="11"/>
      <color theme="1"/>
      <name val="Century Gothic"/>
      <family val="2"/>
    </font>
    <font>
      <sz val="8"/>
      <name val="Aptos Narrow"/>
      <family val="2"/>
      <scheme val="minor"/>
    </font>
    <font>
      <b/>
      <sz val="9"/>
      <color indexed="9"/>
      <name val="Century Gothic"/>
      <family val="2"/>
    </font>
    <font>
      <sz val="11"/>
      <name val="Century Gothic"/>
      <family val="2"/>
    </font>
    <font>
      <b/>
      <sz val="10"/>
      <color theme="1"/>
      <name val="Century Gothic"/>
      <family val="2"/>
    </font>
    <font>
      <b/>
      <sz val="10"/>
      <color rgb="FFFF0000"/>
      <name val="Century Gothic"/>
      <family val="2"/>
    </font>
    <font>
      <sz val="9"/>
      <color theme="0"/>
      <name val="Century Gothic"/>
      <family val="2"/>
    </font>
    <font>
      <sz val="12"/>
      <name val="Century Gothic"/>
      <family val="2"/>
    </font>
    <font>
      <vertAlign val="subscript"/>
      <sz val="10"/>
      <name val="Century Gothic"/>
      <family val="2"/>
    </font>
    <font>
      <b/>
      <sz val="9"/>
      <color rgb="FFFF0000"/>
      <name val="Century Gothic"/>
      <family val="2"/>
    </font>
    <font>
      <sz val="10"/>
      <color rgb="FF0070C0"/>
      <name val="Century Gothic"/>
      <family val="2"/>
    </font>
  </fonts>
  <fills count="10">
    <fill>
      <patternFill patternType="none"/>
    </fill>
    <fill>
      <patternFill patternType="gray125"/>
    </fill>
    <fill>
      <patternFill patternType="solid">
        <fgColor rgb="FFFFFF00"/>
        <bgColor indexed="64"/>
      </patternFill>
    </fill>
    <fill>
      <patternFill patternType="solid">
        <fgColor indexed="48"/>
        <bgColor indexed="64"/>
      </patternFill>
    </fill>
    <fill>
      <patternFill patternType="solid">
        <fgColor rgb="FF99CCFF"/>
        <bgColor indexed="64"/>
      </patternFill>
    </fill>
    <fill>
      <patternFill patternType="solid">
        <fgColor indexed="44"/>
        <bgColor indexed="64"/>
      </patternFill>
    </fill>
    <fill>
      <patternFill patternType="solid">
        <fgColor rgb="FF3366FF"/>
        <bgColor indexed="64"/>
      </patternFill>
    </fill>
    <fill>
      <patternFill patternType="solid">
        <fgColor theme="0"/>
        <bgColor indexed="64"/>
      </patternFill>
    </fill>
    <fill>
      <patternFill patternType="solid">
        <fgColor theme="8" tint="0.79998168889431442"/>
        <bgColor indexed="64"/>
      </patternFill>
    </fill>
    <fill>
      <patternFill patternType="solid">
        <fgColor theme="3" tint="0.89999084444715716"/>
        <bgColor indexed="64"/>
      </patternFill>
    </fill>
  </fills>
  <borders count="3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auto="1"/>
      </right>
      <top/>
      <bottom/>
      <diagonal/>
    </border>
    <border>
      <left style="thin">
        <color indexed="64"/>
      </left>
      <right/>
      <top/>
      <bottom style="thin">
        <color indexed="64"/>
      </bottom>
      <diagonal/>
    </border>
    <border>
      <left/>
      <right/>
      <top/>
      <bottom style="thin">
        <color auto="1"/>
      </bottom>
      <diagonal/>
    </border>
    <border>
      <left/>
      <right style="thin">
        <color indexed="64"/>
      </right>
      <top/>
      <bottom style="thin">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right/>
      <top style="medium">
        <color auto="1"/>
      </top>
      <bottom style="thin">
        <color auto="1"/>
      </bottom>
      <diagonal/>
    </border>
    <border>
      <left style="medium">
        <color auto="1"/>
      </left>
      <right/>
      <top style="medium">
        <color auto="1"/>
      </top>
      <bottom/>
      <diagonal/>
    </border>
    <border>
      <left/>
      <right/>
      <top style="medium">
        <color auto="1"/>
      </top>
      <bottom/>
      <diagonal/>
    </border>
    <border>
      <left style="medium">
        <color auto="1"/>
      </left>
      <right style="medium">
        <color auto="1"/>
      </right>
      <top/>
      <bottom style="medium">
        <color auto="1"/>
      </bottom>
      <diagonal/>
    </border>
    <border>
      <left style="thin">
        <color auto="1"/>
      </left>
      <right/>
      <top style="medium">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auto="1"/>
      </bottom>
      <diagonal/>
    </border>
  </borders>
  <cellStyleXfs count="17">
    <xf numFmtId="0" fontId="0" fillId="0" borderId="0"/>
    <xf numFmtId="0" fontId="2" fillId="0" borderId="0"/>
    <xf numFmtId="0" fontId="2" fillId="0" borderId="0"/>
    <xf numFmtId="0" fontId="16" fillId="0" borderId="0"/>
    <xf numFmtId="0" fontId="2" fillId="0" borderId="0"/>
    <xf numFmtId="44" fontId="2" fillId="0" borderId="0" applyFont="0" applyFill="0" applyBorder="0" applyAlignment="0" applyProtection="0"/>
    <xf numFmtId="44" fontId="2" fillId="0" borderId="0" applyFont="0" applyFill="0" applyBorder="0" applyAlignment="0" applyProtection="0"/>
    <xf numFmtId="0" fontId="1" fillId="0" borderId="0"/>
    <xf numFmtId="0" fontId="29" fillId="0" borderId="0"/>
    <xf numFmtId="0" fontId="1" fillId="0" borderId="0"/>
    <xf numFmtId="0" fontId="1" fillId="0" borderId="0"/>
    <xf numFmtId="0" fontId="34" fillId="0" borderId="0"/>
    <xf numFmtId="0" fontId="2" fillId="0" borderId="0"/>
    <xf numFmtId="0" fontId="1" fillId="0" borderId="0"/>
    <xf numFmtId="43" fontId="1" fillId="0" borderId="0" applyFont="0" applyFill="0" applyBorder="0" applyAlignment="0" applyProtection="0"/>
    <xf numFmtId="44" fontId="2" fillId="0" borderId="0" applyFont="0" applyFill="0" applyBorder="0" applyAlignment="0" applyProtection="0"/>
    <xf numFmtId="0" fontId="1" fillId="0" borderId="0"/>
  </cellStyleXfs>
  <cellXfs count="267">
    <xf numFmtId="0" fontId="0" fillId="0" borderId="0" xfId="0"/>
    <xf numFmtId="0" fontId="3" fillId="0" borderId="0" xfId="1" applyFont="1" applyAlignment="1">
      <alignment horizontal="left" vertical="center"/>
    </xf>
    <xf numFmtId="0" fontId="4" fillId="0" borderId="0" xfId="1" applyFont="1"/>
    <xf numFmtId="0" fontId="5" fillId="0" borderId="0" xfId="1" applyFont="1" applyAlignment="1">
      <alignment vertical="top" wrapText="1"/>
    </xf>
    <xf numFmtId="0" fontId="6" fillId="0" borderId="0" xfId="1" applyFont="1" applyAlignment="1">
      <alignment vertical="center" wrapText="1"/>
    </xf>
    <xf numFmtId="0" fontId="2" fillId="0" borderId="0" xfId="2"/>
    <xf numFmtId="0" fontId="0" fillId="0" borderId="1" xfId="1" applyFont="1" applyBorder="1"/>
    <xf numFmtId="0" fontId="0" fillId="0" borderId="2" xfId="1" applyFont="1" applyBorder="1"/>
    <xf numFmtId="0" fontId="7" fillId="0" borderId="2" xfId="1" applyFont="1" applyBorder="1"/>
    <xf numFmtId="0" fontId="0" fillId="0" borderId="3" xfId="1" applyFont="1" applyBorder="1"/>
    <xf numFmtId="0" fontId="0" fillId="0" borderId="0" xfId="1" applyFont="1"/>
    <xf numFmtId="0" fontId="8" fillId="0" borderId="0" xfId="1" applyFont="1"/>
    <xf numFmtId="0" fontId="0" fillId="0" borderId="4" xfId="1" applyFont="1" applyBorder="1"/>
    <xf numFmtId="0" fontId="8" fillId="0" borderId="0" xfId="1" applyFont="1" applyAlignment="1">
      <alignment wrapText="1"/>
    </xf>
    <xf numFmtId="0" fontId="0" fillId="0" borderId="5" xfId="1" applyFont="1" applyBorder="1"/>
    <xf numFmtId="0" fontId="11" fillId="0" borderId="0" xfId="1" applyFont="1"/>
    <xf numFmtId="0" fontId="12" fillId="0" borderId="0" xfId="1" applyFont="1" applyAlignment="1">
      <alignment vertical="top"/>
    </xf>
    <xf numFmtId="0" fontId="13" fillId="0" borderId="0" xfId="1" applyFont="1"/>
    <xf numFmtId="0" fontId="2" fillId="0" borderId="0" xfId="1"/>
    <xf numFmtId="0" fontId="15" fillId="0" borderId="0" xfId="1" applyFont="1"/>
    <xf numFmtId="0" fontId="14" fillId="0" borderId="0" xfId="2" applyFont="1"/>
    <xf numFmtId="0" fontId="14" fillId="0" borderId="4" xfId="2" applyFont="1" applyBorder="1"/>
    <xf numFmtId="0" fontId="14" fillId="0" borderId="5" xfId="2" applyFont="1" applyBorder="1"/>
    <xf numFmtId="0" fontId="2" fillId="0" borderId="6" xfId="2" applyBorder="1"/>
    <xf numFmtId="0" fontId="14" fillId="0" borderId="7" xfId="2" applyFont="1" applyBorder="1" applyAlignment="1">
      <alignment horizontal="left" vertical="center"/>
    </xf>
    <xf numFmtId="0" fontId="2" fillId="0" borderId="7" xfId="2" applyBorder="1"/>
    <xf numFmtId="0" fontId="2" fillId="0" borderId="8" xfId="2" applyBorder="1"/>
    <xf numFmtId="0" fontId="24" fillId="0" borderId="0" xfId="2" applyFont="1" applyAlignment="1">
      <alignment vertical="center" wrapText="1"/>
    </xf>
    <xf numFmtId="0" fontId="14" fillId="0" borderId="9" xfId="2" applyFont="1" applyBorder="1" applyAlignment="1">
      <alignment horizontal="center" vertical="center" wrapText="1"/>
    </xf>
    <xf numFmtId="0" fontId="14" fillId="0" borderId="9" xfId="2" applyFont="1" applyBorder="1" applyAlignment="1">
      <alignment vertical="center" wrapText="1"/>
    </xf>
    <xf numFmtId="44" fontId="14" fillId="2" borderId="9" xfId="5" applyFont="1" applyFill="1" applyBorder="1" applyAlignment="1" applyProtection="1">
      <alignment horizontal="center" vertical="center" wrapText="1"/>
      <protection locked="0"/>
    </xf>
    <xf numFmtId="1" fontId="14" fillId="0" borderId="9" xfId="2" applyNumberFormat="1" applyFont="1" applyBorder="1" applyAlignment="1">
      <alignment horizontal="center" vertical="center" wrapText="1"/>
    </xf>
    <xf numFmtId="44" fontId="14" fillId="0" borderId="9" xfId="2" applyNumberFormat="1" applyFont="1" applyBorder="1" applyAlignment="1">
      <alignment horizontal="center" vertical="center" wrapText="1"/>
    </xf>
    <xf numFmtId="0" fontId="14" fillId="0" borderId="10" xfId="2" applyFont="1" applyBorder="1" applyAlignment="1">
      <alignment horizontal="center" vertical="center" wrapText="1"/>
    </xf>
    <xf numFmtId="0" fontId="14" fillId="0" borderId="10" xfId="2" applyFont="1" applyBorder="1" applyAlignment="1">
      <alignment vertical="center" wrapText="1"/>
    </xf>
    <xf numFmtId="44" fontId="14" fillId="2" borderId="10" xfId="6" applyFont="1" applyFill="1" applyBorder="1" applyAlignment="1" applyProtection="1">
      <alignment horizontal="center" vertical="center" wrapText="1"/>
      <protection locked="0"/>
    </xf>
    <xf numFmtId="1" fontId="14" fillId="0" borderId="10" xfId="2" applyNumberFormat="1" applyFont="1" applyBorder="1" applyAlignment="1">
      <alignment horizontal="center" vertical="center" wrapText="1"/>
    </xf>
    <xf numFmtId="44" fontId="14" fillId="0" borderId="10" xfId="2" applyNumberFormat="1" applyFont="1" applyBorder="1" applyAlignment="1">
      <alignment horizontal="center" vertical="center" wrapText="1"/>
    </xf>
    <xf numFmtId="44" fontId="14" fillId="2" borderId="9" xfId="6" applyFont="1" applyFill="1" applyBorder="1" applyAlignment="1" applyProtection="1">
      <alignment horizontal="center" vertical="center" wrapText="1"/>
      <protection locked="0"/>
    </xf>
    <xf numFmtId="0" fontId="24" fillId="0" borderId="0" xfId="2" applyFont="1" applyAlignment="1">
      <alignment horizontal="center" vertical="center" wrapText="1"/>
    </xf>
    <xf numFmtId="0" fontId="22" fillId="0" borderId="0" xfId="2" applyFont="1" applyAlignment="1">
      <alignment vertical="center" wrapText="1"/>
    </xf>
    <xf numFmtId="44" fontId="24" fillId="0" borderId="0" xfId="5" applyFont="1" applyFill="1" applyBorder="1" applyAlignment="1" applyProtection="1">
      <alignment horizontal="center" vertical="center" wrapText="1"/>
    </xf>
    <xf numFmtId="1" fontId="24" fillId="0" borderId="0" xfId="2" applyNumberFormat="1" applyFont="1" applyAlignment="1">
      <alignment horizontal="center" vertical="center" wrapText="1"/>
    </xf>
    <xf numFmtId="44" fontId="24" fillId="0" borderId="0" xfId="2" applyNumberFormat="1" applyFont="1" applyAlignment="1">
      <alignment horizontal="center" vertical="center" wrapText="1"/>
    </xf>
    <xf numFmtId="44" fontId="14" fillId="0" borderId="0" xfId="2" applyNumberFormat="1" applyFont="1" applyAlignment="1">
      <alignment horizontal="center" vertical="center" wrapText="1"/>
    </xf>
    <xf numFmtId="44" fontId="24" fillId="0" borderId="0" xfId="6" applyFont="1" applyFill="1" applyBorder="1" applyAlignment="1" applyProtection="1">
      <alignment horizontal="center" vertical="center" wrapText="1"/>
    </xf>
    <xf numFmtId="0" fontId="29" fillId="0" borderId="0" xfId="7" applyFont="1" applyAlignment="1">
      <alignment horizontal="left" vertical="center" wrapText="1"/>
    </xf>
    <xf numFmtId="0" fontId="14" fillId="0" borderId="0" xfId="2" applyFont="1" applyAlignment="1">
      <alignment vertical="center"/>
    </xf>
    <xf numFmtId="0" fontId="21" fillId="3" borderId="9" xfId="2" applyFont="1" applyFill="1" applyBorder="1" applyAlignment="1">
      <alignment vertical="center" wrapText="1"/>
    </xf>
    <xf numFmtId="0" fontId="32" fillId="0" borderId="0" xfId="2" applyFont="1" applyAlignment="1">
      <alignment vertical="center" wrapText="1"/>
    </xf>
    <xf numFmtId="0" fontId="33" fillId="0" borderId="0" xfId="9" applyFont="1" applyAlignment="1">
      <alignment horizontal="left" vertical="center" wrapText="1"/>
    </xf>
    <xf numFmtId="0" fontId="34" fillId="0" borderId="0" xfId="9" applyFont="1" applyAlignment="1">
      <alignment vertical="center" wrapText="1"/>
    </xf>
    <xf numFmtId="0" fontId="35" fillId="5" borderId="9" xfId="4" applyFont="1" applyFill="1" applyBorder="1" applyAlignment="1">
      <alignment horizontal="center" vertical="center" wrapText="1"/>
    </xf>
    <xf numFmtId="0" fontId="35" fillId="0" borderId="0" xfId="4" applyFont="1" applyAlignment="1">
      <alignment vertical="center" wrapText="1"/>
    </xf>
    <xf numFmtId="0" fontId="36" fillId="0" borderId="0" xfId="9" applyFont="1" applyAlignment="1">
      <alignment vertical="center" wrapText="1"/>
    </xf>
    <xf numFmtId="0" fontId="37" fillId="0" borderId="0" xfId="9" applyFont="1" applyAlignment="1">
      <alignment vertical="center" wrapText="1"/>
    </xf>
    <xf numFmtId="0" fontId="14" fillId="0" borderId="9" xfId="4" applyFont="1" applyBorder="1" applyAlignment="1">
      <alignment horizontal="center" vertical="center" wrapText="1"/>
    </xf>
    <xf numFmtId="0" fontId="14" fillId="0" borderId="9" xfId="10" applyFont="1" applyBorder="1" applyAlignment="1">
      <alignment horizontal="left" vertical="center" wrapText="1"/>
    </xf>
    <xf numFmtId="0" fontId="14" fillId="0" borderId="0" xfId="10" applyFont="1" applyAlignment="1">
      <alignment vertical="center" wrapText="1"/>
    </xf>
    <xf numFmtId="0" fontId="15" fillId="0" borderId="0" xfId="9" applyFont="1" applyAlignment="1">
      <alignment vertical="center" wrapText="1"/>
    </xf>
    <xf numFmtId="0" fontId="29" fillId="0" borderId="0" xfId="9" applyFont="1" applyAlignment="1">
      <alignment vertical="center" wrapText="1"/>
    </xf>
    <xf numFmtId="0" fontId="14" fillId="0" borderId="9" xfId="11" applyFont="1" applyBorder="1" applyAlignment="1">
      <alignment horizontal="center" vertical="center"/>
    </xf>
    <xf numFmtId="0" fontId="14" fillId="0" borderId="0" xfId="10" applyFont="1" applyAlignment="1">
      <alignment vertical="center"/>
    </xf>
    <xf numFmtId="0" fontId="14" fillId="0" borderId="9" xfId="2" applyFont="1" applyBorder="1" applyAlignment="1">
      <alignment horizontal="center" vertical="center"/>
    </xf>
    <xf numFmtId="0" fontId="20" fillId="0" borderId="12" xfId="2" applyFont="1" applyBorder="1" applyAlignment="1">
      <alignment horizontal="left" vertical="center" wrapText="1"/>
    </xf>
    <xf numFmtId="0" fontId="21" fillId="0" borderId="12" xfId="2" applyFont="1" applyBorder="1" applyAlignment="1">
      <alignment vertical="center" wrapText="1"/>
    </xf>
    <xf numFmtId="0" fontId="31" fillId="0" borderId="12" xfId="2" applyFont="1" applyBorder="1" applyAlignment="1">
      <alignment horizontal="center" wrapText="1"/>
    </xf>
    <xf numFmtId="0" fontId="31" fillId="0" borderId="4" xfId="2" applyFont="1" applyBorder="1" applyAlignment="1">
      <alignment wrapText="1"/>
    </xf>
    <xf numFmtId="0" fontId="31" fillId="0" borderId="0" xfId="2" applyFont="1" applyAlignment="1">
      <alignment horizontal="center" wrapText="1"/>
    </xf>
    <xf numFmtId="0" fontId="23" fillId="0" borderId="4" xfId="4" applyFont="1" applyBorder="1" applyAlignment="1">
      <alignment horizontal="left" vertical="center" wrapText="1"/>
    </xf>
    <xf numFmtId="0" fontId="14" fillId="0" borderId="4" xfId="2" applyFont="1" applyBorder="1" applyAlignment="1">
      <alignment horizontal="center" vertical="center" wrapText="1"/>
    </xf>
    <xf numFmtId="0" fontId="27" fillId="4" borderId="9" xfId="2" applyFont="1" applyFill="1" applyBorder="1" applyAlignment="1">
      <alignment horizontal="center" vertical="center" wrapText="1"/>
    </xf>
    <xf numFmtId="0" fontId="27" fillId="4" borderId="9" xfId="2" applyFont="1" applyFill="1" applyBorder="1" applyAlignment="1">
      <alignment vertical="center" wrapText="1"/>
    </xf>
    <xf numFmtId="0" fontId="10" fillId="8" borderId="9" xfId="2" applyFont="1" applyFill="1" applyBorder="1" applyAlignment="1">
      <alignment horizontal="center" vertical="center" wrapText="1"/>
    </xf>
    <xf numFmtId="44" fontId="10" fillId="0" borderId="9" xfId="2" applyNumberFormat="1" applyFont="1" applyBorder="1" applyAlignment="1">
      <alignment horizontal="center" vertical="center" wrapText="1"/>
    </xf>
    <xf numFmtId="0" fontId="26" fillId="4" borderId="9" xfId="2" applyFont="1" applyFill="1" applyBorder="1" applyAlignment="1">
      <alignment horizontal="center" vertical="center" wrapText="1"/>
    </xf>
    <xf numFmtId="0" fontId="26" fillId="4" borderId="9" xfId="2" applyFont="1" applyFill="1" applyBorder="1" applyAlignment="1">
      <alignment vertical="center" wrapText="1"/>
    </xf>
    <xf numFmtId="0" fontId="27" fillId="4" borderId="10" xfId="2" applyFont="1" applyFill="1" applyBorder="1" applyAlignment="1">
      <alignment horizontal="center" vertical="center" wrapText="1"/>
    </xf>
    <xf numFmtId="0" fontId="15" fillId="0" borderId="0" xfId="2" applyFont="1"/>
    <xf numFmtId="0" fontId="22" fillId="0" borderId="0" xfId="2" applyFont="1" applyAlignment="1">
      <alignment horizontal="left" vertical="center" wrapText="1"/>
    </xf>
    <xf numFmtId="0" fontId="15" fillId="0" borderId="0" xfId="2" applyFont="1" applyAlignment="1">
      <alignment vertical="center" wrapText="1"/>
    </xf>
    <xf numFmtId="0" fontId="14" fillId="0" borderId="0" xfId="2" applyFont="1" applyAlignment="1">
      <alignment vertical="center" wrapText="1"/>
    </xf>
    <xf numFmtId="0" fontId="39" fillId="0" borderId="0" xfId="2" applyFont="1" applyAlignment="1">
      <alignment horizontal="center" vertical="center" wrapText="1"/>
    </xf>
    <xf numFmtId="0" fontId="24" fillId="0" borderId="0" xfId="2" applyFont="1" applyAlignment="1">
      <alignment vertical="center"/>
    </xf>
    <xf numFmtId="0" fontId="24" fillId="0" borderId="0" xfId="2" applyFont="1" applyAlignment="1">
      <alignment horizontal="center" vertical="center"/>
    </xf>
    <xf numFmtId="0" fontId="20" fillId="7" borderId="2" xfId="2" applyFont="1" applyFill="1" applyBorder="1" applyAlignment="1">
      <alignment horizontal="left" vertical="center" wrapText="1"/>
    </xf>
    <xf numFmtId="0" fontId="31" fillId="0" borderId="0" xfId="2" applyFont="1" applyAlignment="1">
      <alignment wrapText="1"/>
    </xf>
    <xf numFmtId="0" fontId="21" fillId="7" borderId="2" xfId="2" applyFont="1" applyFill="1" applyBorder="1" applyAlignment="1">
      <alignment vertical="center" wrapText="1"/>
    </xf>
    <xf numFmtId="0" fontId="31" fillId="7" borderId="2" xfId="2" applyFont="1" applyFill="1" applyBorder="1" applyAlignment="1">
      <alignment horizontal="center" wrapText="1"/>
    </xf>
    <xf numFmtId="0" fontId="26" fillId="0" borderId="9" xfId="2" applyFont="1" applyBorder="1" applyAlignment="1">
      <alignment horizontal="center" vertical="center" wrapText="1"/>
    </xf>
    <xf numFmtId="0" fontId="14" fillId="0" borderId="14" xfId="2" applyFont="1" applyBorder="1" applyAlignment="1">
      <alignment horizontal="center" vertical="center" wrapText="1"/>
    </xf>
    <xf numFmtId="0" fontId="14" fillId="0" borderId="14" xfId="2" applyFont="1" applyBorder="1" applyAlignment="1">
      <alignment vertical="center" wrapText="1"/>
    </xf>
    <xf numFmtId="0" fontId="26" fillId="7" borderId="4" xfId="2" applyFont="1" applyFill="1" applyBorder="1" applyAlignment="1">
      <alignment horizontal="center" vertical="center" wrapText="1"/>
    </xf>
    <xf numFmtId="0" fontId="40" fillId="0" borderId="0" xfId="2" applyFont="1"/>
    <xf numFmtId="0" fontId="27" fillId="0" borderId="0" xfId="2" applyFont="1" applyAlignment="1">
      <alignment horizontal="center" vertical="center" wrapText="1"/>
    </xf>
    <xf numFmtId="0" fontId="27" fillId="0" borderId="0" xfId="2" applyFont="1" applyAlignment="1">
      <alignment horizontal="left" vertical="center" wrapText="1"/>
    </xf>
    <xf numFmtId="44" fontId="27" fillId="0" borderId="0" xfId="2" applyNumberFormat="1" applyFont="1" applyAlignment="1">
      <alignment horizontal="center" vertical="center" wrapText="1"/>
    </xf>
    <xf numFmtId="0" fontId="22" fillId="0" borderId="7" xfId="2" applyFont="1" applyBorder="1" applyAlignment="1">
      <alignment horizontal="center" vertical="center" wrapText="1"/>
    </xf>
    <xf numFmtId="0" fontId="22" fillId="0" borderId="7" xfId="2" applyFont="1" applyBorder="1" applyAlignment="1">
      <alignment horizontal="left" vertical="center" wrapText="1"/>
    </xf>
    <xf numFmtId="44" fontId="24" fillId="0" borderId="7" xfId="2" applyNumberFormat="1" applyFont="1" applyBorder="1" applyAlignment="1">
      <alignment horizontal="center" vertical="center" wrapText="1"/>
    </xf>
    <xf numFmtId="0" fontId="14" fillId="2" borderId="9" xfId="2" applyFont="1" applyFill="1" applyBorder="1" applyAlignment="1" applyProtection="1">
      <alignment horizontal="left" vertical="top" wrapText="1"/>
      <protection locked="0"/>
    </xf>
    <xf numFmtId="0" fontId="14" fillId="2" borderId="13" xfId="2" applyFont="1" applyFill="1" applyBorder="1" applyAlignment="1" applyProtection="1">
      <alignment horizontal="left" vertical="top" wrapText="1"/>
      <protection locked="0"/>
    </xf>
    <xf numFmtId="0" fontId="26" fillId="0" borderId="0" xfId="2" applyFont="1" applyAlignment="1">
      <alignment horizontal="center" vertical="center" wrapText="1"/>
    </xf>
    <xf numFmtId="0" fontId="26" fillId="0" borderId="0" xfId="2" applyFont="1" applyAlignment="1">
      <alignment horizontal="left" vertical="center" wrapText="1"/>
    </xf>
    <xf numFmtId="1" fontId="26" fillId="0" borderId="9" xfId="2" applyNumberFormat="1" applyFont="1" applyBorder="1" applyAlignment="1">
      <alignment horizontal="center" vertical="center" wrapText="1"/>
    </xf>
    <xf numFmtId="44" fontId="14" fillId="2" borderId="9" xfId="6" applyFont="1" applyFill="1" applyBorder="1" applyAlignment="1" applyProtection="1">
      <alignment vertical="center" wrapText="1"/>
      <protection locked="0"/>
    </xf>
    <xf numFmtId="164" fontId="14" fillId="0" borderId="9" xfId="2" applyNumberFormat="1" applyFont="1" applyBorder="1" applyAlignment="1">
      <alignment horizontal="center" vertical="center" wrapText="1"/>
    </xf>
    <xf numFmtId="44" fontId="26" fillId="0" borderId="0" xfId="2" applyNumberFormat="1" applyFont="1" applyAlignment="1">
      <alignment horizontal="center" vertical="center" wrapText="1"/>
    </xf>
    <xf numFmtId="44" fontId="14" fillId="0" borderId="10" xfId="5" applyFont="1" applyFill="1" applyBorder="1" applyAlignment="1" applyProtection="1">
      <alignment horizontal="center" vertical="center" wrapText="1"/>
    </xf>
    <xf numFmtId="0" fontId="26" fillId="0" borderId="17" xfId="2" applyFont="1" applyBorder="1" applyAlignment="1">
      <alignment horizontal="center" vertical="center" wrapText="1"/>
    </xf>
    <xf numFmtId="44" fontId="26" fillId="0" borderId="19" xfId="2" applyNumberFormat="1" applyFont="1" applyBorder="1" applyAlignment="1">
      <alignment horizontal="center" vertical="center" wrapText="1"/>
    </xf>
    <xf numFmtId="0" fontId="26" fillId="0" borderId="16" xfId="2" applyFont="1" applyBorder="1" applyAlignment="1">
      <alignment horizontal="center" vertical="center" wrapText="1"/>
    </xf>
    <xf numFmtId="44" fontId="14" fillId="0" borderId="16" xfId="2" applyNumberFormat="1" applyFont="1" applyBorder="1" applyAlignment="1">
      <alignment horizontal="center" vertical="center" wrapText="1"/>
    </xf>
    <xf numFmtId="44" fontId="14" fillId="2" borderId="10" xfId="6" applyFont="1" applyFill="1" applyBorder="1" applyAlignment="1" applyProtection="1">
      <alignment vertical="center" wrapText="1"/>
      <protection locked="0"/>
    </xf>
    <xf numFmtId="164" fontId="14" fillId="0" borderId="10" xfId="2" applyNumberFormat="1" applyFont="1" applyBorder="1" applyAlignment="1">
      <alignment horizontal="center" vertical="center" wrapText="1"/>
    </xf>
    <xf numFmtId="44" fontId="26" fillId="0" borderId="16" xfId="2" applyNumberFormat="1" applyFont="1" applyBorder="1" applyAlignment="1">
      <alignment horizontal="center" vertical="center" wrapText="1"/>
    </xf>
    <xf numFmtId="0" fontId="26" fillId="0" borderId="20" xfId="2" applyFont="1" applyBorder="1" applyAlignment="1">
      <alignment horizontal="center" vertical="center" wrapText="1"/>
    </xf>
    <xf numFmtId="0" fontId="26" fillId="0" borderId="20" xfId="2" applyFont="1" applyBorder="1" applyAlignment="1">
      <alignment horizontal="left" vertical="center" wrapText="1"/>
    </xf>
    <xf numFmtId="44" fontId="26" fillId="0" borderId="20" xfId="2" applyNumberFormat="1" applyFont="1" applyBorder="1" applyAlignment="1">
      <alignment horizontal="center" vertical="center" wrapText="1"/>
    </xf>
    <xf numFmtId="0" fontId="22" fillId="0" borderId="0" xfId="2" applyFont="1" applyAlignment="1">
      <alignment horizontal="center" vertical="center" wrapText="1"/>
    </xf>
    <xf numFmtId="44" fontId="22" fillId="0" borderId="0" xfId="2" applyNumberFormat="1" applyFont="1" applyAlignment="1">
      <alignment horizontal="center" vertical="center" wrapText="1"/>
    </xf>
    <xf numFmtId="0" fontId="26" fillId="0" borderId="22" xfId="2" applyFont="1" applyBorder="1" applyAlignment="1">
      <alignment horizontal="left" vertical="center" wrapText="1"/>
    </xf>
    <xf numFmtId="44" fontId="14" fillId="2" borderId="14" xfId="6" applyFont="1" applyFill="1" applyBorder="1" applyAlignment="1" applyProtection="1">
      <alignment vertical="center" wrapText="1"/>
      <protection locked="0"/>
    </xf>
    <xf numFmtId="44" fontId="14" fillId="0" borderId="14" xfId="2" applyNumberFormat="1" applyFont="1" applyBorder="1" applyAlignment="1">
      <alignment horizontal="center" vertical="center" wrapText="1"/>
    </xf>
    <xf numFmtId="0" fontId="26" fillId="0" borderId="22" xfId="2" applyFont="1" applyBorder="1" applyAlignment="1">
      <alignment horizontal="center" vertical="center" wrapText="1"/>
    </xf>
    <xf numFmtId="44" fontId="26" fillId="0" borderId="22" xfId="2" applyNumberFormat="1" applyFont="1" applyBorder="1" applyAlignment="1">
      <alignment horizontal="center" vertical="center" wrapText="1"/>
    </xf>
    <xf numFmtId="0" fontId="14" fillId="4" borderId="9" xfId="2" applyFont="1" applyFill="1" applyBorder="1" applyAlignment="1">
      <alignment horizontal="center" vertical="center" wrapText="1"/>
    </xf>
    <xf numFmtId="0" fontId="41" fillId="5" borderId="9" xfId="4" applyFont="1" applyFill="1" applyBorder="1" applyAlignment="1">
      <alignment vertical="center" wrapText="1"/>
    </xf>
    <xf numFmtId="0" fontId="41" fillId="5" borderId="9" xfId="4" applyFont="1" applyFill="1" applyBorder="1" applyAlignment="1">
      <alignment horizontal="center" vertical="center" wrapText="1"/>
    </xf>
    <xf numFmtId="0" fontId="29" fillId="5" borderId="9" xfId="4" applyFont="1" applyFill="1" applyBorder="1" applyAlignment="1">
      <alignment horizontal="center" vertical="center" wrapText="1"/>
    </xf>
    <xf numFmtId="0" fontId="29" fillId="0" borderId="9" xfId="10" applyFont="1" applyBorder="1" applyAlignment="1">
      <alignment horizontal="left" vertical="center" wrapText="1"/>
    </xf>
    <xf numFmtId="0" fontId="26" fillId="5" borderId="9" xfId="4" applyFont="1" applyFill="1" applyBorder="1" applyAlignment="1">
      <alignment horizontal="center" vertical="center" wrapText="1"/>
    </xf>
    <xf numFmtId="0" fontId="29" fillId="0" borderId="10" xfId="9" applyFont="1" applyBorder="1" applyAlignment="1">
      <alignment vertical="center" wrapText="1"/>
    </xf>
    <xf numFmtId="44" fontId="29" fillId="7" borderId="9" xfId="6" applyFont="1" applyFill="1" applyBorder="1" applyAlignment="1" applyProtection="1">
      <alignment horizontal="center" vertical="center" wrapText="1"/>
    </xf>
    <xf numFmtId="0" fontId="14" fillId="7" borderId="0" xfId="2" applyFont="1" applyFill="1" applyAlignment="1">
      <alignment horizontal="left" vertical="top" wrapText="1"/>
    </xf>
    <xf numFmtId="0" fontId="14" fillId="5" borderId="9" xfId="4" applyFont="1" applyFill="1" applyBorder="1" applyAlignment="1">
      <alignment horizontal="center" vertical="center" wrapText="1"/>
    </xf>
    <xf numFmtId="0" fontId="26" fillId="0" borderId="23" xfId="2" applyFont="1" applyBorder="1" applyAlignment="1">
      <alignment horizontal="center" vertical="center" wrapText="1"/>
    </xf>
    <xf numFmtId="44" fontId="26" fillId="0" borderId="23" xfId="2" applyNumberFormat="1" applyFont="1" applyBorder="1" applyAlignment="1">
      <alignment horizontal="center" vertical="center" wrapText="1"/>
    </xf>
    <xf numFmtId="44" fontId="26" fillId="2" borderId="9" xfId="6" applyFont="1" applyFill="1" applyBorder="1" applyAlignment="1" applyProtection="1">
      <alignment vertical="center" wrapText="1"/>
      <protection locked="0"/>
    </xf>
    <xf numFmtId="44" fontId="26" fillId="2" borderId="10" xfId="6" applyFont="1" applyFill="1" applyBorder="1" applyAlignment="1" applyProtection="1">
      <alignment vertical="center" wrapText="1"/>
      <protection locked="0"/>
    </xf>
    <xf numFmtId="0" fontId="26" fillId="0" borderId="24" xfId="2" applyFont="1" applyBorder="1" applyAlignment="1">
      <alignment horizontal="center" vertical="center" wrapText="1"/>
    </xf>
    <xf numFmtId="0" fontId="26" fillId="0" borderId="20" xfId="2" applyFont="1" applyBorder="1" applyAlignment="1">
      <alignment vertical="center" wrapText="1"/>
    </xf>
    <xf numFmtId="44" fontId="14" fillId="0" borderId="20" xfId="6" applyFont="1" applyFill="1" applyBorder="1" applyAlignment="1" applyProtection="1">
      <alignment horizontal="center" vertical="center" wrapText="1"/>
    </xf>
    <xf numFmtId="1" fontId="14" fillId="0" borderId="20" xfId="2" applyNumberFormat="1" applyFont="1" applyBorder="1" applyAlignment="1">
      <alignment horizontal="center" vertical="center" wrapText="1"/>
    </xf>
    <xf numFmtId="0" fontId="14" fillId="0" borderId="20" xfId="2" applyFont="1" applyBorder="1" applyAlignment="1">
      <alignment horizontal="center" vertical="center" wrapText="1"/>
    </xf>
    <xf numFmtId="0" fontId="29" fillId="0" borderId="0" xfId="10" applyFont="1" applyAlignment="1">
      <alignment vertical="center" wrapText="1"/>
    </xf>
    <xf numFmtId="0" fontId="42" fillId="0" borderId="0" xfId="10" applyFont="1" applyAlignment="1">
      <alignment vertical="center"/>
    </xf>
    <xf numFmtId="0" fontId="14" fillId="7" borderId="6" xfId="2" applyFont="1" applyFill="1" applyBorder="1" applyAlignment="1" applyProtection="1">
      <alignment horizontal="left" vertical="top" wrapText="1"/>
      <protection locked="0"/>
    </xf>
    <xf numFmtId="0" fontId="15" fillId="0" borderId="0" xfId="2" applyFont="1" applyAlignment="1">
      <alignment vertical="top" wrapText="1"/>
    </xf>
    <xf numFmtId="0" fontId="22" fillId="0" borderId="20" xfId="2" applyFont="1" applyBorder="1" applyAlignment="1">
      <alignment horizontal="center" vertical="center" wrapText="1"/>
    </xf>
    <xf numFmtId="0" fontId="22" fillId="0" borderId="20" xfId="2" applyFont="1" applyBorder="1" applyAlignment="1">
      <alignment horizontal="left" vertical="center" wrapText="1"/>
    </xf>
    <xf numFmtId="44" fontId="22" fillId="0" borderId="20" xfId="2" applyNumberFormat="1" applyFont="1" applyBorder="1" applyAlignment="1">
      <alignment horizontal="center" vertical="center" wrapText="1"/>
    </xf>
    <xf numFmtId="0" fontId="24" fillId="0" borderId="15" xfId="2" applyFont="1" applyBorder="1" applyAlignment="1">
      <alignment horizontal="center" vertical="center"/>
    </xf>
    <xf numFmtId="0" fontId="34" fillId="0" borderId="0" xfId="13" applyFont="1" applyAlignment="1">
      <alignment horizontal="left" vertical="center"/>
    </xf>
    <xf numFmtId="44" fontId="34" fillId="0" borderId="0" xfId="13" applyNumberFormat="1" applyFont="1" applyAlignment="1">
      <alignment horizontal="center" vertical="center"/>
    </xf>
    <xf numFmtId="0" fontId="34" fillId="0" borderId="0" xfId="13" applyFont="1" applyAlignment="1">
      <alignment horizontal="center" vertical="center" wrapText="1"/>
    </xf>
    <xf numFmtId="44" fontId="43" fillId="0" borderId="0" xfId="13" applyNumberFormat="1" applyFont="1" applyAlignment="1">
      <alignment horizontal="center" vertical="center"/>
    </xf>
    <xf numFmtId="0" fontId="30" fillId="0" borderId="0" xfId="2" applyFont="1" applyAlignment="1">
      <alignment horizontal="center" vertical="center" wrapText="1"/>
    </xf>
    <xf numFmtId="166" fontId="41" fillId="0" borderId="0" xfId="13" applyNumberFormat="1" applyFont="1" applyAlignment="1">
      <alignment horizontal="center" vertical="center" wrapText="1"/>
    </xf>
    <xf numFmtId="0" fontId="24" fillId="0" borderId="0" xfId="2" applyFont="1" applyAlignment="1">
      <alignment horizontal="left" vertical="center"/>
    </xf>
    <xf numFmtId="0" fontId="44" fillId="0" borderId="0" xfId="2" applyFont="1" applyAlignment="1">
      <alignment vertical="center"/>
    </xf>
    <xf numFmtId="0" fontId="33" fillId="0" borderId="0" xfId="2" applyFont="1" applyAlignment="1">
      <alignment vertical="center"/>
    </xf>
    <xf numFmtId="0" fontId="14" fillId="7" borderId="0" xfId="2" applyFont="1" applyFill="1"/>
    <xf numFmtId="0" fontId="19" fillId="3" borderId="9" xfId="2" applyFont="1" applyFill="1" applyBorder="1" applyAlignment="1">
      <alignment horizontal="center" vertical="center" wrapText="1"/>
    </xf>
    <xf numFmtId="0" fontId="27" fillId="5" borderId="9" xfId="4" applyFont="1" applyFill="1" applyBorder="1" applyAlignment="1">
      <alignment horizontal="center" vertical="center" wrapText="1"/>
    </xf>
    <xf numFmtId="0" fontId="27" fillId="5" borderId="9" xfId="4" applyFont="1" applyFill="1" applyBorder="1" applyAlignment="1">
      <alignment vertical="center" wrapText="1"/>
    </xf>
    <xf numFmtId="165" fontId="29" fillId="0" borderId="9" xfId="13" applyNumberFormat="1" applyFont="1" applyBorder="1" applyAlignment="1">
      <alignment horizontal="center" vertical="center"/>
    </xf>
    <xf numFmtId="166" fontId="29" fillId="2" borderId="9" xfId="13" applyNumberFormat="1" applyFont="1" applyFill="1" applyBorder="1" applyAlignment="1" applyProtection="1">
      <alignment horizontal="center" vertical="center" wrapText="1"/>
      <protection locked="0"/>
    </xf>
    <xf numFmtId="166" fontId="29" fillId="0" borderId="9" xfId="13" applyNumberFormat="1" applyFont="1" applyBorder="1" applyAlignment="1">
      <alignment horizontal="center" vertical="center" wrapText="1"/>
    </xf>
    <xf numFmtId="166" fontId="26" fillId="0" borderId="9" xfId="2" applyNumberFormat="1" applyFont="1" applyBorder="1" applyAlignment="1">
      <alignment horizontal="center" vertical="center" wrapText="1"/>
    </xf>
    <xf numFmtId="0" fontId="14" fillId="0" borderId="9" xfId="2" applyFont="1" applyBorder="1" applyAlignment="1">
      <alignment vertical="center"/>
    </xf>
    <xf numFmtId="0" fontId="14" fillId="2" borderId="9" xfId="2" applyFont="1" applyFill="1" applyBorder="1" applyAlignment="1" applyProtection="1">
      <alignment horizontal="center" vertical="center" wrapText="1"/>
      <protection locked="0"/>
    </xf>
    <xf numFmtId="166" fontId="29" fillId="2" borderId="9" xfId="9" applyNumberFormat="1" applyFont="1" applyFill="1" applyBorder="1" applyAlignment="1" applyProtection="1">
      <alignment horizontal="center" vertical="center" wrapText="1"/>
      <protection locked="0"/>
    </xf>
    <xf numFmtId="0" fontId="15" fillId="0" borderId="0" xfId="2" applyFont="1" applyAlignment="1">
      <alignment vertical="center"/>
    </xf>
    <xf numFmtId="166" fontId="27" fillId="0" borderId="9" xfId="2" applyNumberFormat="1" applyFont="1" applyBorder="1" applyAlignment="1">
      <alignment horizontal="center" vertical="center" wrapText="1"/>
    </xf>
    <xf numFmtId="0" fontId="28" fillId="0" borderId="12" xfId="2" applyFont="1" applyBorder="1" applyAlignment="1">
      <alignment horizontal="center" vertical="center" wrapText="1"/>
    </xf>
    <xf numFmtId="166" fontId="27" fillId="0" borderId="12" xfId="2" applyNumberFormat="1" applyFont="1" applyBorder="1" applyAlignment="1">
      <alignment horizontal="center" vertical="center" wrapText="1"/>
    </xf>
    <xf numFmtId="0" fontId="27" fillId="7" borderId="7" xfId="2" applyFont="1" applyFill="1" applyBorder="1" applyAlignment="1">
      <alignment horizontal="center" vertical="center" wrapText="1"/>
    </xf>
    <xf numFmtId="0" fontId="35" fillId="9" borderId="9" xfId="2" applyFont="1" applyFill="1" applyBorder="1" applyAlignment="1">
      <alignment horizontal="center" vertical="center" wrapText="1"/>
    </xf>
    <xf numFmtId="0" fontId="27" fillId="9" borderId="9" xfId="2" applyFont="1" applyFill="1" applyBorder="1" applyAlignment="1">
      <alignment vertical="center" wrapText="1"/>
    </xf>
    <xf numFmtId="44" fontId="14" fillId="7" borderId="9" xfId="6" applyFont="1" applyFill="1" applyBorder="1" applyAlignment="1" applyProtection="1">
      <alignment horizontal="center" vertical="center" wrapText="1"/>
    </xf>
    <xf numFmtId="0" fontId="14" fillId="7" borderId="0" xfId="2" applyFont="1" applyFill="1" applyAlignment="1">
      <alignment horizontal="left" vertical="center"/>
    </xf>
    <xf numFmtId="0" fontId="12" fillId="7" borderId="0" xfId="1" applyFont="1" applyFill="1" applyAlignment="1">
      <alignment vertical="top"/>
    </xf>
    <xf numFmtId="0" fontId="12" fillId="7" borderId="0" xfId="1" applyFont="1" applyFill="1"/>
    <xf numFmtId="0" fontId="17" fillId="7" borderId="0" xfId="3" applyFont="1" applyFill="1" applyAlignment="1">
      <alignment vertical="center"/>
    </xf>
    <xf numFmtId="0" fontId="14" fillId="7" borderId="0" xfId="2" applyFont="1" applyFill="1" applyAlignment="1">
      <alignment vertical="center"/>
    </xf>
    <xf numFmtId="0" fontId="18" fillId="7" borderId="0" xfId="3" applyFont="1" applyFill="1" applyAlignment="1">
      <alignment vertical="center"/>
    </xf>
    <xf numFmtId="0" fontId="24" fillId="7" borderId="0" xfId="2" applyFont="1" applyFill="1" applyAlignment="1">
      <alignment vertical="center"/>
    </xf>
    <xf numFmtId="44" fontId="10" fillId="7" borderId="29" xfId="15" applyFont="1" applyFill="1" applyBorder="1" applyAlignment="1">
      <alignment vertical="center"/>
    </xf>
    <xf numFmtId="2" fontId="14" fillId="0" borderId="9" xfId="2" applyNumberFormat="1" applyFont="1" applyBorder="1" applyAlignment="1">
      <alignment horizontal="center" vertical="center" wrapText="1"/>
    </xf>
    <xf numFmtId="167" fontId="14" fillId="0" borderId="9" xfId="2" applyNumberFormat="1" applyFont="1" applyBorder="1" applyAlignment="1">
      <alignment horizontal="center" vertical="center" wrapText="1"/>
    </xf>
    <xf numFmtId="2" fontId="14" fillId="0" borderId="10" xfId="2" applyNumberFormat="1" applyFont="1" applyBorder="1" applyAlignment="1">
      <alignment horizontal="center" vertical="center" wrapText="1"/>
    </xf>
    <xf numFmtId="44" fontId="27" fillId="0" borderId="9" xfId="2" applyNumberFormat="1" applyFont="1" applyBorder="1" applyAlignment="1">
      <alignment vertical="center" wrapText="1"/>
    </xf>
    <xf numFmtId="0" fontId="26" fillId="0" borderId="9" xfId="16" applyFont="1" applyBorder="1" applyAlignment="1">
      <alignment horizontal="left" vertical="center" wrapText="1"/>
    </xf>
    <xf numFmtId="0" fontId="14" fillId="0" borderId="9" xfId="14" applyNumberFormat="1" applyFont="1" applyBorder="1" applyAlignment="1">
      <alignment horizontal="center" vertical="center"/>
    </xf>
    <xf numFmtId="0" fontId="14" fillId="0" borderId="9" xfId="16" applyFont="1" applyBorder="1" applyAlignment="1">
      <alignment horizontal="center" vertical="center"/>
    </xf>
    <xf numFmtId="0" fontId="15" fillId="0" borderId="0" xfId="2" applyFont="1" applyAlignment="1">
      <alignment horizontal="left" vertical="top" wrapText="1"/>
    </xf>
    <xf numFmtId="0" fontId="14" fillId="0" borderId="0" xfId="2" applyFont="1" applyAlignment="1">
      <alignment wrapText="1"/>
    </xf>
    <xf numFmtId="44" fontId="14" fillId="2" borderId="10" xfId="5" applyFont="1" applyFill="1" applyBorder="1" applyAlignment="1" applyProtection="1">
      <alignment horizontal="center" vertical="center" wrapText="1"/>
      <protection locked="0"/>
    </xf>
    <xf numFmtId="9" fontId="14" fillId="2" borderId="10" xfId="5" applyNumberFormat="1" applyFont="1" applyFill="1" applyBorder="1" applyAlignment="1" applyProtection="1">
      <alignment horizontal="center" vertical="center" wrapText="1"/>
      <protection locked="0"/>
    </xf>
    <xf numFmtId="0" fontId="14" fillId="0" borderId="4" xfId="2" applyFont="1" applyBorder="1" applyAlignment="1">
      <alignment vertical="center" wrapText="1"/>
    </xf>
    <xf numFmtId="44" fontId="24" fillId="2" borderId="9" xfId="5" applyFont="1" applyFill="1" applyBorder="1" applyAlignment="1" applyProtection="1">
      <alignment horizontal="center" vertical="center" wrapText="1"/>
      <protection locked="0"/>
    </xf>
    <xf numFmtId="44" fontId="24" fillId="0" borderId="9" xfId="2" applyNumberFormat="1" applyFont="1" applyBorder="1" applyAlignment="1">
      <alignment horizontal="center" vertical="center" wrapText="1"/>
    </xf>
    <xf numFmtId="1" fontId="24" fillId="0" borderId="9" xfId="2" applyNumberFormat="1" applyFont="1" applyBorder="1" applyAlignment="1">
      <alignment horizontal="center" vertical="center" wrapText="1"/>
    </xf>
    <xf numFmtId="0" fontId="15" fillId="0" borderId="0" xfId="2" applyFont="1" applyAlignment="1">
      <alignment wrapText="1"/>
    </xf>
    <xf numFmtId="0" fontId="15" fillId="0" borderId="0" xfId="2" quotePrefix="1" applyFont="1" applyAlignment="1">
      <alignment wrapText="1"/>
    </xf>
    <xf numFmtId="0" fontId="47" fillId="0" borderId="0" xfId="2" applyFont="1" applyAlignment="1">
      <alignment vertical="center" wrapText="1"/>
    </xf>
    <xf numFmtId="0" fontId="47" fillId="0" borderId="0" xfId="2" applyFont="1"/>
    <xf numFmtId="0" fontId="47" fillId="0" borderId="0" xfId="10" applyFont="1" applyAlignment="1">
      <alignment vertical="center" wrapText="1"/>
    </xf>
    <xf numFmtId="44" fontId="47" fillId="0" borderId="0" xfId="2" applyNumberFormat="1" applyFont="1" applyAlignment="1">
      <alignment horizontal="center" vertical="center" wrapText="1"/>
    </xf>
    <xf numFmtId="1" fontId="14" fillId="7" borderId="9" xfId="2" applyNumberFormat="1" applyFont="1" applyFill="1" applyBorder="1" applyAlignment="1">
      <alignment horizontal="center" vertical="center" wrapText="1"/>
    </xf>
    <xf numFmtId="0" fontId="47" fillId="0" borderId="0" xfId="2" applyFont="1" applyAlignment="1">
      <alignment vertical="center"/>
    </xf>
    <xf numFmtId="0" fontId="31" fillId="2" borderId="9" xfId="2" applyFont="1" applyFill="1" applyBorder="1" applyAlignment="1" applyProtection="1">
      <alignment horizontal="center" wrapText="1"/>
      <protection locked="0"/>
    </xf>
    <xf numFmtId="0" fontId="14" fillId="7" borderId="1" xfId="2" applyFont="1" applyFill="1" applyBorder="1" applyAlignment="1" applyProtection="1">
      <alignment horizontal="left" vertical="top" wrapText="1"/>
      <protection locked="0"/>
    </xf>
    <xf numFmtId="167" fontId="14" fillId="0" borderId="9" xfId="2" applyNumberFormat="1" applyFont="1" applyBorder="1" applyAlignment="1" applyProtection="1">
      <alignment horizontal="center" vertical="center" wrapText="1"/>
      <protection locked="0"/>
    </xf>
    <xf numFmtId="0" fontId="47" fillId="0" borderId="0" xfId="2" applyFont="1" applyAlignment="1">
      <alignment wrapText="1"/>
    </xf>
    <xf numFmtId="3" fontId="14" fillId="0" borderId="9" xfId="13" applyNumberFormat="1" applyFont="1" applyBorder="1" applyAlignment="1">
      <alignment horizontal="center" vertical="center" wrapText="1"/>
    </xf>
    <xf numFmtId="0" fontId="46" fillId="0" borderId="0" xfId="2" applyFont="1" applyAlignment="1">
      <alignment vertical="center"/>
    </xf>
    <xf numFmtId="0" fontId="26" fillId="0" borderId="16" xfId="2" applyFont="1" applyBorder="1" applyAlignment="1">
      <alignment horizontal="left" vertical="center" wrapText="1"/>
    </xf>
    <xf numFmtId="0" fontId="14" fillId="0" borderId="9" xfId="10" applyFont="1" applyBorder="1" applyAlignment="1">
      <alignment horizontal="left" vertical="top" wrapText="1"/>
    </xf>
    <xf numFmtId="0" fontId="26" fillId="0" borderId="18" xfId="2" applyFont="1" applyBorder="1" applyAlignment="1">
      <alignment horizontal="left" vertical="center" wrapText="1"/>
    </xf>
    <xf numFmtId="0" fontId="19" fillId="3" borderId="9" xfId="2" applyFont="1" applyFill="1" applyBorder="1" applyAlignment="1">
      <alignment horizontal="left" vertical="center" wrapText="1"/>
    </xf>
    <xf numFmtId="0" fontId="27" fillId="5" borderId="11" xfId="4" applyFont="1" applyFill="1" applyBorder="1" applyAlignment="1">
      <alignment horizontal="left" vertical="center" wrapText="1"/>
    </xf>
    <xf numFmtId="0" fontId="27" fillId="5" borderId="12" xfId="4" applyFont="1" applyFill="1" applyBorder="1" applyAlignment="1">
      <alignment horizontal="left" vertical="center" wrapText="1"/>
    </xf>
    <xf numFmtId="0" fontId="27" fillId="5" borderId="13" xfId="4" applyFont="1" applyFill="1" applyBorder="1" applyAlignment="1">
      <alignment horizontal="left" vertical="center" wrapText="1"/>
    </xf>
    <xf numFmtId="0" fontId="27" fillId="5" borderId="11" xfId="4" applyFont="1" applyFill="1" applyBorder="1" applyAlignment="1">
      <alignment horizontal="center" vertical="center" wrapText="1"/>
    </xf>
    <xf numFmtId="0" fontId="27" fillId="5" borderId="13" xfId="4" applyFont="1" applyFill="1" applyBorder="1" applyAlignment="1">
      <alignment horizontal="center" vertical="center" wrapText="1"/>
    </xf>
    <xf numFmtId="0" fontId="19" fillId="3" borderId="11" xfId="2" applyFont="1" applyFill="1" applyBorder="1" applyAlignment="1">
      <alignment horizontal="left" vertical="center" wrapText="1"/>
    </xf>
    <xf numFmtId="0" fontId="19" fillId="3" borderId="12" xfId="2" applyFont="1" applyFill="1" applyBorder="1" applyAlignment="1">
      <alignment horizontal="left" vertical="center" wrapText="1"/>
    </xf>
    <xf numFmtId="0" fontId="19" fillId="3" borderId="13" xfId="2" applyFont="1" applyFill="1" applyBorder="1" applyAlignment="1">
      <alignment horizontal="left" vertical="center" wrapText="1"/>
    </xf>
    <xf numFmtId="0" fontId="21" fillId="6" borderId="9" xfId="2" applyFont="1" applyFill="1" applyBorder="1" applyAlignment="1">
      <alignment horizontal="left" vertical="center"/>
    </xf>
    <xf numFmtId="0" fontId="26" fillId="0" borderId="23" xfId="2" applyFont="1" applyBorder="1" applyAlignment="1">
      <alignment horizontal="left" vertical="center" wrapText="1"/>
    </xf>
    <xf numFmtId="0" fontId="20" fillId="3" borderId="9" xfId="2" applyFont="1" applyFill="1" applyBorder="1" applyAlignment="1">
      <alignment horizontal="left" vertical="center" wrapText="1"/>
    </xf>
    <xf numFmtId="0" fontId="26" fillId="0" borderId="9" xfId="2" applyFont="1" applyBorder="1" applyAlignment="1">
      <alignment horizontal="left" vertical="center" wrapText="1"/>
    </xf>
    <xf numFmtId="0" fontId="29" fillId="0" borderId="11" xfId="10" applyFont="1" applyBorder="1" applyAlignment="1">
      <alignment horizontal="left" vertical="center" wrapText="1"/>
    </xf>
    <xf numFmtId="0" fontId="29" fillId="0" borderId="12" xfId="10" applyFont="1" applyBorder="1" applyAlignment="1">
      <alignment horizontal="left" vertical="center" wrapText="1"/>
    </xf>
    <xf numFmtId="0" fontId="29" fillId="0" borderId="13" xfId="10" applyFont="1" applyBorder="1" applyAlignment="1">
      <alignment horizontal="left" vertical="center" wrapText="1"/>
    </xf>
    <xf numFmtId="0" fontId="14" fillId="0" borderId="11" xfId="10" applyFont="1" applyBorder="1" applyAlignment="1">
      <alignment horizontal="left" vertical="center"/>
    </xf>
    <xf numFmtId="0" fontId="14" fillId="0" borderId="12" xfId="10" applyFont="1" applyBorder="1" applyAlignment="1">
      <alignment horizontal="left" vertical="center"/>
    </xf>
    <xf numFmtId="0" fontId="14" fillId="0" borderId="13" xfId="10" applyFont="1" applyBorder="1" applyAlignment="1">
      <alignment horizontal="left" vertical="center"/>
    </xf>
    <xf numFmtId="0" fontId="14" fillId="0" borderId="9" xfId="10" applyFont="1" applyBorder="1" applyAlignment="1">
      <alignment horizontal="left" vertical="center" wrapText="1"/>
    </xf>
    <xf numFmtId="0" fontId="14" fillId="0" borderId="11" xfId="10" applyFont="1" applyBorder="1" applyAlignment="1">
      <alignment horizontal="left" vertical="center" wrapText="1"/>
    </xf>
    <xf numFmtId="0" fontId="14" fillId="0" borderId="12" xfId="10" applyFont="1" applyBorder="1" applyAlignment="1">
      <alignment horizontal="left" vertical="center" wrapText="1"/>
    </xf>
    <xf numFmtId="0" fontId="14" fillId="0" borderId="13" xfId="10" applyFont="1" applyBorder="1" applyAlignment="1">
      <alignment horizontal="left" vertical="center" wrapText="1"/>
    </xf>
    <xf numFmtId="0" fontId="25" fillId="3" borderId="9" xfId="2" applyFont="1" applyFill="1" applyBorder="1" applyAlignment="1">
      <alignment horizontal="left" vertical="center" wrapText="1"/>
    </xf>
    <xf numFmtId="0" fontId="35" fillId="5" borderId="9" xfId="4" applyFont="1" applyFill="1" applyBorder="1" applyAlignment="1">
      <alignment horizontal="left" vertical="center" wrapText="1"/>
    </xf>
    <xf numFmtId="0" fontId="26" fillId="0" borderId="25" xfId="2" applyFont="1" applyBorder="1" applyAlignment="1">
      <alignment horizontal="left" vertical="center" wrapText="1"/>
    </xf>
    <xf numFmtId="0" fontId="26" fillId="0" borderId="26" xfId="2" applyFont="1" applyBorder="1" applyAlignment="1">
      <alignment horizontal="left" vertical="center" wrapText="1"/>
    </xf>
    <xf numFmtId="0" fontId="26" fillId="0" borderId="27" xfId="2" applyFont="1" applyBorder="1" applyAlignment="1">
      <alignment horizontal="left" vertical="center" wrapText="1"/>
    </xf>
    <xf numFmtId="0" fontId="29" fillId="0" borderId="11" xfId="13" applyFont="1" applyBorder="1" applyAlignment="1">
      <alignment horizontal="left" vertical="center" wrapText="1"/>
    </xf>
    <xf numFmtId="0" fontId="29" fillId="0" borderId="13" xfId="13" applyFont="1" applyBorder="1" applyAlignment="1">
      <alignment horizontal="left" vertical="center" wrapText="1"/>
    </xf>
    <xf numFmtId="0" fontId="21" fillId="3" borderId="9" xfId="2" applyFont="1" applyFill="1" applyBorder="1" applyAlignment="1">
      <alignment horizontal="left" vertical="center" wrapText="1"/>
    </xf>
    <xf numFmtId="0" fontId="27" fillId="5" borderId="9" xfId="4" applyFont="1" applyFill="1" applyBorder="1" applyAlignment="1">
      <alignment horizontal="left" vertical="center" wrapText="1"/>
    </xf>
    <xf numFmtId="0" fontId="9" fillId="0" borderId="5" xfId="1" applyFont="1" applyBorder="1" applyAlignment="1">
      <alignment horizontal="center" vertical="top" wrapText="1"/>
    </xf>
    <xf numFmtId="0" fontId="10" fillId="0" borderId="0" xfId="1" applyFont="1" applyAlignment="1">
      <alignment horizontal="center" vertical="center" wrapText="1"/>
    </xf>
    <xf numFmtId="0" fontId="20" fillId="3" borderId="11" xfId="2" applyFont="1" applyFill="1" applyBorder="1" applyAlignment="1">
      <alignment horizontal="left" vertical="center" wrapText="1"/>
    </xf>
    <xf numFmtId="0" fontId="20" fillId="3" borderId="12" xfId="2" applyFont="1" applyFill="1" applyBorder="1" applyAlignment="1">
      <alignment horizontal="left" vertical="center" wrapText="1"/>
    </xf>
    <xf numFmtId="0" fontId="20" fillId="3" borderId="13" xfId="2" applyFont="1" applyFill="1" applyBorder="1" applyAlignment="1">
      <alignment horizontal="left" vertical="center" wrapText="1"/>
    </xf>
    <xf numFmtId="0" fontId="20" fillId="6" borderId="11" xfId="2" applyFont="1" applyFill="1" applyBorder="1" applyAlignment="1">
      <alignment horizontal="left" vertical="center" wrapText="1"/>
    </xf>
    <xf numFmtId="0" fontId="20" fillId="6" borderId="12" xfId="2" applyFont="1" applyFill="1" applyBorder="1" applyAlignment="1">
      <alignment horizontal="left" vertical="center" wrapText="1"/>
    </xf>
    <xf numFmtId="0" fontId="20" fillId="6" borderId="13" xfId="2" applyFont="1" applyFill="1" applyBorder="1" applyAlignment="1">
      <alignment horizontal="left" vertical="center" wrapText="1"/>
    </xf>
    <xf numFmtId="0" fontId="25" fillId="6" borderId="9" xfId="2" applyFont="1" applyFill="1" applyBorder="1" applyAlignment="1">
      <alignment horizontal="left" vertical="center" wrapText="1"/>
    </xf>
    <xf numFmtId="0" fontId="21" fillId="3" borderId="21" xfId="2" applyFont="1" applyFill="1" applyBorder="1" applyAlignment="1">
      <alignment horizontal="left" vertical="center" wrapText="1"/>
    </xf>
    <xf numFmtId="0" fontId="21" fillId="3" borderId="22" xfId="2" applyFont="1" applyFill="1" applyBorder="1" applyAlignment="1">
      <alignment horizontal="left" vertical="center" wrapText="1"/>
    </xf>
    <xf numFmtId="0" fontId="21" fillId="3" borderId="28" xfId="2" applyFont="1" applyFill="1" applyBorder="1" applyAlignment="1">
      <alignment horizontal="left" vertical="center" wrapText="1"/>
    </xf>
    <xf numFmtId="0" fontId="10" fillId="7" borderId="30" xfId="2" applyFont="1" applyFill="1" applyBorder="1" applyAlignment="1">
      <alignment horizontal="left" vertical="center"/>
    </xf>
    <xf numFmtId="0" fontId="10" fillId="7" borderId="13" xfId="2" applyFont="1" applyFill="1" applyBorder="1" applyAlignment="1">
      <alignment horizontal="left" vertical="center"/>
    </xf>
  </cellXfs>
  <cellStyles count="17">
    <cellStyle name="Berekening 10 33 2" xfId="1" xr:uid="{BCFE0471-65B2-458E-A24E-305014CE521F}"/>
    <cellStyle name="Komma" xfId="14" builtinId="3"/>
    <cellStyle name="Standaard" xfId="0" builtinId="0"/>
    <cellStyle name="Standaard 10" xfId="2" xr:uid="{E328F0DD-5619-41BB-848F-58B9F9D57EF3}"/>
    <cellStyle name="Standaard 11" xfId="4" xr:uid="{77BFC533-1247-4637-B73A-2961843863E6}"/>
    <cellStyle name="Standaard 19" xfId="8" xr:uid="{37A0A936-D185-45F9-89C1-20D96C52A8E4}"/>
    <cellStyle name="Standaard 2" xfId="3" xr:uid="{C000E964-D7CE-41D1-80C0-59DC24AB8DC8}"/>
    <cellStyle name="Standaard 2 5 2" xfId="11" xr:uid="{D4F1101C-35B3-4B2D-86AE-CB720F903386}"/>
    <cellStyle name="Standaard 26 2 3" xfId="16" xr:uid="{A5BBB775-C3ED-4792-82E7-0ADF9F03EABE}"/>
    <cellStyle name="Standaard 27" xfId="12" xr:uid="{C0ADCE97-56B5-4A7F-9A28-ABEB21FB1E9F}"/>
    <cellStyle name="Standaard 27 2 2 2 2" xfId="9" xr:uid="{E1B870B7-5BCE-4754-B88E-D0899F5979F4}"/>
    <cellStyle name="Standaard 27 3 2" xfId="7" xr:uid="{8A1250F6-1DA4-423A-AE42-DCED761EC8F1}"/>
    <cellStyle name="Standaard 27 3 2 2 2" xfId="10" xr:uid="{14817716-7D18-480E-A00C-BA97783B0EC0}"/>
    <cellStyle name="Standaard 27 4 2" xfId="13" xr:uid="{533C2E63-735E-4615-82E7-E5C3149392C5}"/>
    <cellStyle name="Valuta 2 2 2" xfId="6" xr:uid="{7A44CC80-5D0B-414B-884B-209D71139E59}"/>
    <cellStyle name="Valuta 2 2 2 2" xfId="15" xr:uid="{E746AE30-3C71-40E1-8B17-3D584CC406EF}"/>
    <cellStyle name="Valuta 3" xfId="5" xr:uid="{7386242C-60DE-4066-9154-5BB86B560F8F}"/>
  </cellStyles>
  <dxfs count="0"/>
  <tableStyles count="0" defaultTableStyle="TableStyleMedium2" defaultPivotStyle="PivotStyleLight16"/>
  <colors>
    <mruColors>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114300</xdr:colOff>
      <xdr:row>2</xdr:row>
      <xdr:rowOff>504825</xdr:rowOff>
    </xdr:from>
    <xdr:to>
      <xdr:col>4</xdr:col>
      <xdr:colOff>450215</xdr:colOff>
      <xdr:row>2</xdr:row>
      <xdr:rowOff>1473200</xdr:rowOff>
    </xdr:to>
    <xdr:pic>
      <xdr:nvPicPr>
        <xdr:cNvPr id="2" name="Afbeelding 1">
          <a:extLst>
            <a:ext uri="{FF2B5EF4-FFF2-40B4-BE49-F238E27FC236}">
              <a16:creationId xmlns:a16="http://schemas.microsoft.com/office/drawing/2014/main" id="{BE1E2914-089E-437E-8855-29BDF5F499A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95325" y="857250"/>
          <a:ext cx="1745615" cy="968375"/>
        </a:xfrm>
        <a:prstGeom prst="rect">
          <a:avLst/>
        </a:prstGeom>
      </xdr:spPr>
    </xdr:pic>
    <xdr:clientData/>
  </xdr:twoCellAnchor>
  <xdr:twoCellAnchor editAs="oneCell">
    <xdr:from>
      <xdr:col>5</xdr:col>
      <xdr:colOff>495300</xdr:colOff>
      <xdr:row>2</xdr:row>
      <xdr:rowOff>257175</xdr:rowOff>
    </xdr:from>
    <xdr:to>
      <xdr:col>7</xdr:col>
      <xdr:colOff>572770</xdr:colOff>
      <xdr:row>2</xdr:row>
      <xdr:rowOff>1633855</xdr:rowOff>
    </xdr:to>
    <xdr:pic>
      <xdr:nvPicPr>
        <xdr:cNvPr id="3" name="Afbeelding 2">
          <a:extLst>
            <a:ext uri="{FF2B5EF4-FFF2-40B4-BE49-F238E27FC236}">
              <a16:creationId xmlns:a16="http://schemas.microsoft.com/office/drawing/2014/main" id="{422C80BC-D350-4578-90CE-187CA43692C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067050" y="609600"/>
          <a:ext cx="1239520" cy="1376680"/>
        </a:xfrm>
        <a:prstGeom prst="rect">
          <a:avLst/>
        </a:prstGeom>
        <a:noFill/>
      </xdr:spPr>
    </xdr:pic>
    <xdr:clientData/>
  </xdr:twoCellAnchor>
  <xdr:twoCellAnchor editAs="oneCell">
    <xdr:from>
      <xdr:col>8</xdr:col>
      <xdr:colOff>290480</xdr:colOff>
      <xdr:row>2</xdr:row>
      <xdr:rowOff>342900</xdr:rowOff>
    </xdr:from>
    <xdr:to>
      <xdr:col>10</xdr:col>
      <xdr:colOff>1145540</xdr:colOff>
      <xdr:row>2</xdr:row>
      <xdr:rowOff>1285875</xdr:rowOff>
    </xdr:to>
    <xdr:pic>
      <xdr:nvPicPr>
        <xdr:cNvPr id="4" name="Afbeelding 3" descr="Viduro | Overheid">
          <a:extLst>
            <a:ext uri="{FF2B5EF4-FFF2-40B4-BE49-F238E27FC236}">
              <a16:creationId xmlns:a16="http://schemas.microsoft.com/office/drawing/2014/main" id="{5E7DB844-7C75-4C8A-938A-C04816370EF5}"/>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605305" y="695325"/>
          <a:ext cx="2017110" cy="942975"/>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C336F4-AC6A-4C43-AB1E-59A33D76DEA8}">
  <sheetPr>
    <tabColor theme="0"/>
    <pageSetUpPr fitToPage="1"/>
  </sheetPr>
  <dimension ref="A1:M11"/>
  <sheetViews>
    <sheetView showGridLines="0" view="pageBreakPreview" topLeftCell="A3" zoomScaleNormal="100" zoomScaleSheetLayoutView="100" zoomScalePageLayoutView="85" workbookViewId="0">
      <selection activeCell="C5" sqref="C5:J5"/>
    </sheetView>
  </sheetViews>
  <sheetFormatPr defaultColWidth="8.85546875" defaultRowHeight="12.75" x14ac:dyDescent="0.2"/>
  <cols>
    <col min="1" max="1" width="8.7109375" style="5" customWidth="1"/>
    <col min="2" max="2" width="3.7109375" style="5" customWidth="1"/>
    <col min="3" max="10" width="8.7109375" style="5" customWidth="1"/>
    <col min="11" max="11" width="18.5703125" style="5" customWidth="1"/>
    <col min="12" max="12" width="8.7109375" style="5" customWidth="1"/>
    <col min="13" max="13" width="48.7109375" style="11" customWidth="1"/>
    <col min="14" max="1025" width="8.7109375" style="5" customWidth="1"/>
    <col min="1026" max="16384" width="8.85546875" style="5"/>
  </cols>
  <sheetData>
    <row r="1" spans="1:13" s="4" customFormat="1" ht="15" x14ac:dyDescent="0.2">
      <c r="A1" s="1"/>
      <c r="B1" s="2"/>
      <c r="C1" s="3"/>
    </row>
    <row r="3" spans="1:13" ht="216.75" customHeight="1" x14ac:dyDescent="0.25">
      <c r="B3" s="6"/>
      <c r="C3" s="7"/>
      <c r="D3" s="7"/>
      <c r="E3" s="7"/>
      <c r="F3" s="8"/>
      <c r="G3" s="7"/>
      <c r="H3" s="7"/>
      <c r="I3" s="7"/>
      <c r="J3" s="7"/>
      <c r="K3" s="9"/>
      <c r="L3" s="10"/>
    </row>
    <row r="4" spans="1:13" ht="80.45" customHeight="1" x14ac:dyDescent="0.25">
      <c r="B4" s="12"/>
      <c r="C4" s="253" t="s">
        <v>4</v>
      </c>
      <c r="D4" s="253"/>
      <c r="E4" s="253"/>
      <c r="F4" s="253"/>
      <c r="G4" s="253"/>
      <c r="H4" s="253"/>
      <c r="I4" s="253"/>
      <c r="J4" s="253"/>
      <c r="K4" s="253"/>
      <c r="L4" s="10"/>
      <c r="M4" s="13"/>
    </row>
    <row r="5" spans="1:13" ht="49.15" customHeight="1" x14ac:dyDescent="0.25">
      <c r="B5" s="12"/>
      <c r="C5" s="254" t="s">
        <v>261</v>
      </c>
      <c r="D5" s="254"/>
      <c r="E5" s="254"/>
      <c r="F5" s="254"/>
      <c r="G5" s="254"/>
      <c r="H5" s="254"/>
      <c r="I5" s="254"/>
      <c r="J5" s="254"/>
      <c r="K5" s="14"/>
      <c r="L5" s="10"/>
    </row>
    <row r="6" spans="1:13" ht="27" customHeight="1" x14ac:dyDescent="0.25">
      <c r="B6" s="12"/>
      <c r="C6" s="15" t="s">
        <v>0</v>
      </c>
      <c r="D6" s="16"/>
      <c r="E6" s="16"/>
      <c r="F6" s="17"/>
      <c r="G6" s="17"/>
      <c r="H6" s="17"/>
      <c r="I6" s="17"/>
      <c r="J6" s="10"/>
      <c r="K6" s="14"/>
      <c r="L6" s="10"/>
    </row>
    <row r="7" spans="1:13" ht="19.5" customHeight="1" x14ac:dyDescent="0.25">
      <c r="B7" s="12"/>
      <c r="C7" s="181" t="s">
        <v>1</v>
      </c>
      <c r="D7" s="181" t="s">
        <v>139</v>
      </c>
      <c r="E7" s="182"/>
      <c r="F7" s="183"/>
      <c r="G7" s="183"/>
      <c r="H7" s="183"/>
      <c r="J7" s="183"/>
      <c r="K7" s="14"/>
      <c r="L7" s="10"/>
      <c r="M7" s="19"/>
    </row>
    <row r="8" spans="1:13" ht="19.5" customHeight="1" x14ac:dyDescent="0.25">
      <c r="B8" s="12"/>
      <c r="C8" s="181" t="s">
        <v>2</v>
      </c>
      <c r="D8" s="181" t="s">
        <v>140</v>
      </c>
      <c r="E8" s="182"/>
      <c r="F8" s="182"/>
      <c r="G8" s="182"/>
      <c r="H8" s="182"/>
      <c r="I8" s="183"/>
      <c r="J8" s="18"/>
      <c r="K8" s="14"/>
    </row>
    <row r="9" spans="1:13" s="20" customFormat="1" ht="24" customHeight="1" x14ac:dyDescent="0.25">
      <c r="B9" s="21"/>
      <c r="C9" s="184" t="s">
        <v>3</v>
      </c>
      <c r="D9" s="185" t="s">
        <v>260</v>
      </c>
      <c r="E9" s="186"/>
      <c r="F9" s="186"/>
      <c r="G9" s="186"/>
      <c r="H9" s="186"/>
      <c r="I9" s="162"/>
      <c r="K9" s="22"/>
      <c r="M9" s="19"/>
    </row>
    <row r="10" spans="1:13" ht="230.25" customHeight="1" x14ac:dyDescent="0.2">
      <c r="B10" s="23"/>
      <c r="C10" s="24"/>
      <c r="D10" s="24"/>
      <c r="E10" s="25"/>
      <c r="F10" s="25"/>
      <c r="G10" s="25"/>
      <c r="H10" s="25"/>
      <c r="I10" s="25"/>
      <c r="J10" s="25"/>
      <c r="K10" s="26"/>
    </row>
    <row r="11" spans="1:13" ht="29.45" customHeight="1" x14ac:dyDescent="0.2"/>
  </sheetData>
  <sheetProtection algorithmName="SHA-512" hashValue="AORfduk+4SxqNGfGvL61fvBQ8sDSHpJnMpBn4CXimOsazrNK3ZbuW/zKyt17NSqwbW7MDHGFTIZOjxLKrMQeYw==" saltValue="+IjY2/rnB7XRrOJHnZFCfg==" spinCount="100000" sheet="1" objects="1" scenarios="1"/>
  <mergeCells count="2">
    <mergeCell ref="C4:K4"/>
    <mergeCell ref="C5:J5"/>
  </mergeCells>
  <pageMargins left="0.70866141732283472" right="0.70866141732283472" top="0.74803149606299213" bottom="0.74803149606299213" header="0.51181102362204722" footer="0.51181102362204722"/>
  <pageSetup paperSize="9" scale="79" firstPageNumber="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FB9C2E-62D0-4FD1-9EF7-6D8FEAA51083}">
  <sheetPr>
    <pageSetUpPr fitToPage="1"/>
  </sheetPr>
  <dimension ref="A1:J22"/>
  <sheetViews>
    <sheetView showGridLines="0" view="pageBreakPreview" topLeftCell="A5" zoomScale="80" zoomScaleNormal="100" zoomScaleSheetLayoutView="80" workbookViewId="0">
      <selection activeCell="C14" sqref="C14"/>
    </sheetView>
  </sheetViews>
  <sheetFormatPr defaultColWidth="8.85546875" defaultRowHeight="12.75" x14ac:dyDescent="0.2"/>
  <cols>
    <col min="1" max="1" width="11.7109375" style="5" customWidth="1"/>
    <col min="2" max="2" width="69.42578125" style="5" customWidth="1"/>
    <col min="3" max="3" width="34.42578125" style="5" customWidth="1"/>
    <col min="4" max="4" width="16.85546875" style="5" customWidth="1"/>
    <col min="5" max="5" width="25.140625" style="5" customWidth="1"/>
    <col min="6" max="6" width="34.5703125" style="5" customWidth="1"/>
    <col min="7" max="7" width="13.5703125" style="5" customWidth="1"/>
    <col min="8" max="8" width="16.42578125" style="5" bestFit="1" customWidth="1"/>
    <col min="9" max="16384" width="8.85546875" style="5"/>
  </cols>
  <sheetData>
    <row r="1" spans="1:10" ht="46.5" customHeight="1" x14ac:dyDescent="0.25">
      <c r="A1" s="255" t="s">
        <v>141</v>
      </c>
      <c r="B1" s="256"/>
      <c r="C1" s="256"/>
      <c r="D1" s="257"/>
      <c r="E1" s="48" t="s">
        <v>13</v>
      </c>
      <c r="F1" s="212" t="s">
        <v>14</v>
      </c>
      <c r="G1" s="67"/>
    </row>
    <row r="2" spans="1:10" ht="23.25" customHeight="1" x14ac:dyDescent="0.25">
      <c r="A2" s="64"/>
      <c r="B2" s="64"/>
      <c r="C2" s="65"/>
      <c r="D2" s="65"/>
      <c r="E2" s="65"/>
      <c r="F2" s="66"/>
      <c r="G2" s="68"/>
    </row>
    <row r="3" spans="1:10" ht="36" customHeight="1" x14ac:dyDescent="0.25">
      <c r="A3" s="258" t="s">
        <v>142</v>
      </c>
      <c r="B3" s="259"/>
      <c r="C3" s="259"/>
      <c r="D3" s="259"/>
      <c r="E3" s="259"/>
      <c r="F3" s="260"/>
      <c r="G3" s="68"/>
    </row>
    <row r="4" spans="1:10" s="27" customFormat="1" ht="27" customHeight="1" x14ac:dyDescent="0.25">
      <c r="A4" s="71" t="s">
        <v>5</v>
      </c>
      <c r="B4" s="72" t="s">
        <v>6</v>
      </c>
      <c r="C4" s="71" t="s">
        <v>27</v>
      </c>
      <c r="D4" s="71" t="s">
        <v>28</v>
      </c>
      <c r="E4" s="71" t="s">
        <v>7</v>
      </c>
      <c r="F4" s="71" t="s">
        <v>29</v>
      </c>
      <c r="G4" s="69"/>
    </row>
    <row r="5" spans="1:10" ht="84.6" customHeight="1" x14ac:dyDescent="0.2">
      <c r="A5" s="28" t="s">
        <v>144</v>
      </c>
      <c r="B5" s="29" t="s">
        <v>143</v>
      </c>
      <c r="C5" s="30"/>
      <c r="D5" s="31">
        <v>1</v>
      </c>
      <c r="E5" s="28" t="s">
        <v>8</v>
      </c>
      <c r="F5" s="32">
        <f>D5*C5</f>
        <v>0</v>
      </c>
      <c r="G5" s="70"/>
    </row>
    <row r="6" spans="1:10" ht="14.25" x14ac:dyDescent="0.2">
      <c r="A6" s="39"/>
      <c r="B6" s="40"/>
      <c r="C6" s="41"/>
      <c r="D6" s="42"/>
      <c r="E6" s="39"/>
      <c r="F6" s="43"/>
      <c r="G6" s="44"/>
    </row>
    <row r="7" spans="1:10" ht="41.25" customHeight="1" x14ac:dyDescent="0.2">
      <c r="A7" s="39"/>
      <c r="B7" s="40"/>
      <c r="C7" s="45"/>
      <c r="D7" s="42"/>
      <c r="E7" s="73" t="s">
        <v>66</v>
      </c>
      <c r="F7" s="74">
        <f>SUM(F5:F5)</f>
        <v>0</v>
      </c>
      <c r="G7" s="44"/>
    </row>
    <row r="8" spans="1:10" ht="14.25" x14ac:dyDescent="0.2">
      <c r="A8" s="39"/>
      <c r="B8" s="40"/>
      <c r="C8" s="45"/>
      <c r="D8" s="42"/>
      <c r="E8" s="39"/>
      <c r="F8" s="43"/>
      <c r="G8" s="44"/>
    </row>
    <row r="9" spans="1:10" ht="30.75" customHeight="1" x14ac:dyDescent="0.2">
      <c r="A9" s="261" t="s">
        <v>283</v>
      </c>
      <c r="B9" s="261"/>
      <c r="C9" s="261"/>
      <c r="D9" s="261"/>
      <c r="E9" s="261"/>
      <c r="F9" s="261"/>
      <c r="G9" s="209"/>
    </row>
    <row r="10" spans="1:10" ht="37.5" customHeight="1" x14ac:dyDescent="0.2">
      <c r="A10" s="71" t="s">
        <v>5</v>
      </c>
      <c r="B10" s="72" t="s">
        <v>6</v>
      </c>
      <c r="C10" s="71" t="s">
        <v>27</v>
      </c>
      <c r="D10" s="77" t="s">
        <v>28</v>
      </c>
      <c r="E10" s="77" t="s">
        <v>7</v>
      </c>
      <c r="F10" s="77" t="s">
        <v>30</v>
      </c>
      <c r="G10" s="44"/>
    </row>
    <row r="11" spans="1:10" ht="67.5" x14ac:dyDescent="0.2">
      <c r="A11" s="28" t="s">
        <v>145</v>
      </c>
      <c r="B11" s="29" t="s">
        <v>24</v>
      </c>
      <c r="C11" s="38"/>
      <c r="D11" s="31">
        <v>1</v>
      </c>
      <c r="E11" s="28" t="s">
        <v>10</v>
      </c>
      <c r="F11" s="32">
        <f>D11*C11</f>
        <v>0</v>
      </c>
      <c r="G11" s="209"/>
    </row>
    <row r="12" spans="1:10" ht="67.5" x14ac:dyDescent="0.2">
      <c r="A12" s="28" t="s">
        <v>146</v>
      </c>
      <c r="B12" s="29" t="s">
        <v>25</v>
      </c>
      <c r="C12" s="38"/>
      <c r="D12" s="31">
        <v>1</v>
      </c>
      <c r="E12" s="28" t="s">
        <v>10</v>
      </c>
      <c r="F12" s="32">
        <f t="shared" ref="F12:F14" si="0">D12*C12</f>
        <v>0</v>
      </c>
      <c r="G12" s="44"/>
    </row>
    <row r="13" spans="1:10" ht="27" x14ac:dyDescent="0.2">
      <c r="A13" s="28" t="s">
        <v>147</v>
      </c>
      <c r="B13" s="29" t="s">
        <v>281</v>
      </c>
      <c r="C13" s="38"/>
      <c r="D13" s="31">
        <v>1</v>
      </c>
      <c r="E13" s="28" t="s">
        <v>9</v>
      </c>
      <c r="F13" s="32">
        <f t="shared" si="0"/>
        <v>0</v>
      </c>
      <c r="G13" s="44"/>
    </row>
    <row r="14" spans="1:10" ht="27" x14ac:dyDescent="0.2">
      <c r="A14" s="28" t="s">
        <v>148</v>
      </c>
      <c r="B14" s="29" t="s">
        <v>282</v>
      </c>
      <c r="C14" s="38"/>
      <c r="D14" s="31">
        <v>1</v>
      </c>
      <c r="E14" s="28" t="s">
        <v>9</v>
      </c>
      <c r="F14" s="32">
        <f t="shared" si="0"/>
        <v>0</v>
      </c>
      <c r="G14" s="43"/>
    </row>
    <row r="15" spans="1:10" ht="25.9" customHeight="1" x14ac:dyDescent="0.2">
      <c r="G15" s="46"/>
    </row>
    <row r="16" spans="1:10" s="51" customFormat="1" ht="37.9" customHeight="1" x14ac:dyDescent="0.25">
      <c r="A16" s="244" t="s">
        <v>11</v>
      </c>
      <c r="B16" s="244"/>
      <c r="C16" s="244"/>
      <c r="D16" s="244"/>
      <c r="E16" s="244"/>
      <c r="F16" s="244"/>
      <c r="G16" s="49"/>
      <c r="H16" s="49"/>
      <c r="I16" s="49"/>
      <c r="J16" s="50"/>
    </row>
    <row r="17" spans="1:10" s="55" customFormat="1" ht="24.75" customHeight="1" x14ac:dyDescent="0.25">
      <c r="A17" s="52" t="s">
        <v>5</v>
      </c>
      <c r="B17" s="245" t="s">
        <v>15</v>
      </c>
      <c r="C17" s="245"/>
      <c r="D17" s="245"/>
      <c r="E17" s="245"/>
      <c r="F17" s="245"/>
      <c r="G17" s="53"/>
      <c r="H17" s="53"/>
      <c r="I17" s="53"/>
      <c r="J17" s="54"/>
    </row>
    <row r="18" spans="1:10" s="60" customFormat="1" ht="36.75" customHeight="1" x14ac:dyDescent="0.25">
      <c r="A18" s="56" t="s">
        <v>16</v>
      </c>
      <c r="B18" s="240" t="s">
        <v>17</v>
      </c>
      <c r="C18" s="240"/>
      <c r="D18" s="240"/>
      <c r="E18" s="240"/>
      <c r="F18" s="240"/>
      <c r="G18" s="58"/>
      <c r="H18" s="58"/>
      <c r="I18" s="58"/>
      <c r="J18" s="59"/>
    </row>
    <row r="19" spans="1:10" s="60" customFormat="1" ht="36" customHeight="1" x14ac:dyDescent="0.25">
      <c r="A19" s="61" t="s">
        <v>18</v>
      </c>
      <c r="B19" s="240" t="s">
        <v>19</v>
      </c>
      <c r="C19" s="240"/>
      <c r="D19" s="240"/>
      <c r="E19" s="240"/>
      <c r="F19" s="240"/>
      <c r="G19" s="58"/>
      <c r="H19" s="58"/>
      <c r="I19" s="58"/>
      <c r="J19" s="59"/>
    </row>
    <row r="20" spans="1:10" s="60" customFormat="1" ht="36" customHeight="1" x14ac:dyDescent="0.25">
      <c r="A20" s="61" t="s">
        <v>20</v>
      </c>
      <c r="B20" s="240" t="s">
        <v>26</v>
      </c>
      <c r="C20" s="240"/>
      <c r="D20" s="240"/>
      <c r="E20" s="240"/>
      <c r="F20" s="240"/>
      <c r="G20" s="58"/>
      <c r="H20" s="58"/>
      <c r="I20" s="58"/>
      <c r="J20" s="59"/>
    </row>
    <row r="21" spans="1:10" s="60" customFormat="1" ht="36.75" customHeight="1" x14ac:dyDescent="0.25">
      <c r="A21" s="61" t="s">
        <v>21</v>
      </c>
      <c r="B21" s="240" t="s">
        <v>22</v>
      </c>
      <c r="C21" s="240"/>
      <c r="D21" s="240"/>
      <c r="E21" s="240"/>
      <c r="F21" s="240"/>
      <c r="G21" s="58"/>
      <c r="H21" s="58"/>
      <c r="I21" s="58"/>
      <c r="J21" s="59"/>
    </row>
    <row r="22" spans="1:10" s="60" customFormat="1" ht="36.75" customHeight="1" x14ac:dyDescent="0.25">
      <c r="A22" s="61" t="s">
        <v>23</v>
      </c>
      <c r="B22" s="240" t="s">
        <v>280</v>
      </c>
      <c r="C22" s="240"/>
      <c r="D22" s="240"/>
      <c r="E22" s="240"/>
      <c r="F22" s="240"/>
      <c r="G22" s="208"/>
      <c r="H22" s="58"/>
      <c r="I22" s="58"/>
      <c r="J22" s="59"/>
    </row>
  </sheetData>
  <sheetProtection algorithmName="SHA-512" hashValue="UqUeXoDm9XMqq2I0xvGh1abo+/jBA3/UVD4cjMpCALjXLv8QyQwVjxNwMRNI5yhTgmyHdf9pKcwKbUaKi2C0fw==" saltValue="codt6APXHWclbkXgxksXHw==" spinCount="100000" sheet="1" objects="1" scenarios="1"/>
  <mergeCells count="10">
    <mergeCell ref="B22:F22"/>
    <mergeCell ref="A1:D1"/>
    <mergeCell ref="A3:F3"/>
    <mergeCell ref="B20:F20"/>
    <mergeCell ref="B21:F21"/>
    <mergeCell ref="A9:F9"/>
    <mergeCell ref="A16:F16"/>
    <mergeCell ref="B17:F17"/>
    <mergeCell ref="B18:F18"/>
    <mergeCell ref="B19:F19"/>
  </mergeCells>
  <phoneticPr fontId="38" type="noConversion"/>
  <dataValidations count="1">
    <dataValidation operator="lessThanOrEqual" allowBlank="1" showInputMessage="1" showErrorMessage="1" sqref="B17:B22" xr:uid="{B03F4C5A-17C3-4450-BBCD-55DB613B366F}"/>
  </dataValidations>
  <pageMargins left="0.7" right="0.7" top="0.75" bottom="0.75" header="0.3" footer="0.3"/>
  <pageSetup paperSize="9" scale="63" fitToHeight="0" orientation="landscape" horizontalDpi="4294967293" verticalDpi="4294967293" r:id="rId1"/>
  <headerFooter>
    <oddHeader>&amp;L&amp;"Century Gothic,Vet"&amp;14&amp;F&amp;R&amp;"Century Gothic,Vet"&amp;14&amp;A</oddHeader>
    <oddFooter>&amp;L&amp;"Century Gothic,Standaard"&amp;8&amp;F
Afdrukdatum: &amp;D
&amp;P van &amp;N&amp;R&amp;"Century Gothic,Vet"&amp;12United Quality&amp;"Century Gothic,Standaard"&amp;8
&amp;"Century Gothic,Cursief""Advies en Aanbesteding in Afval en Automotive"</oddFooter>
  </headerFooter>
  <rowBreaks count="1" manualBreakCount="1">
    <brk id="15" max="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221B11-5AC1-45D7-A113-09331102AF9E}">
  <sheetPr>
    <pageSetUpPr fitToPage="1"/>
  </sheetPr>
  <dimension ref="A1:J196"/>
  <sheetViews>
    <sheetView showGridLines="0" view="pageBreakPreview" topLeftCell="A159" zoomScale="80" zoomScaleNormal="100" zoomScaleSheetLayoutView="80" workbookViewId="0">
      <selection activeCell="E180" sqref="E180"/>
    </sheetView>
  </sheetViews>
  <sheetFormatPr defaultColWidth="8.85546875" defaultRowHeight="13.5" x14ac:dyDescent="0.25"/>
  <cols>
    <col min="1" max="1" width="13" style="20" customWidth="1"/>
    <col min="2" max="2" width="76.85546875" style="20" customWidth="1"/>
    <col min="3" max="3" width="28.7109375" style="20" customWidth="1"/>
    <col min="4" max="4" width="12.5703125" style="20" customWidth="1"/>
    <col min="5" max="5" width="26.7109375" style="20" customWidth="1"/>
    <col min="6" max="6" width="31" style="20" customWidth="1"/>
    <col min="7" max="7" width="39.42578125" style="81" customWidth="1"/>
    <col min="8" max="8" width="33.7109375" style="20" customWidth="1"/>
    <col min="9" max="9" width="8.85546875" style="20" customWidth="1"/>
    <col min="10" max="16384" width="8.85546875" style="20"/>
  </cols>
  <sheetData>
    <row r="1" spans="1:8" ht="59.25" customHeight="1" x14ac:dyDescent="0.25">
      <c r="A1" s="232" t="s">
        <v>275</v>
      </c>
      <c r="B1" s="232"/>
      <c r="C1" s="232"/>
      <c r="D1" s="232"/>
      <c r="E1" s="232"/>
      <c r="F1" s="48" t="s">
        <v>13</v>
      </c>
      <c r="G1" s="212" t="s">
        <v>14</v>
      </c>
      <c r="H1" s="148"/>
    </row>
    <row r="2" spans="1:8" ht="21" customHeight="1" x14ac:dyDescent="0.25">
      <c r="A2" s="85"/>
      <c r="B2" s="85"/>
      <c r="C2" s="85"/>
      <c r="D2" s="85"/>
      <c r="E2" s="87"/>
      <c r="F2" s="88"/>
      <c r="G2" s="86"/>
      <c r="H2" s="78"/>
    </row>
    <row r="3" spans="1:8" s="27" customFormat="1" ht="30.75" customHeight="1" x14ac:dyDescent="0.25">
      <c r="A3" s="71" t="s">
        <v>5</v>
      </c>
      <c r="B3" s="72" t="s">
        <v>6</v>
      </c>
      <c r="C3" s="71" t="s">
        <v>27</v>
      </c>
      <c r="D3" s="71" t="s">
        <v>28</v>
      </c>
      <c r="E3" s="71" t="s">
        <v>7</v>
      </c>
      <c r="F3" s="71" t="s">
        <v>62</v>
      </c>
      <c r="G3" s="92"/>
    </row>
    <row r="4" spans="1:8" ht="28.5" customHeight="1" x14ac:dyDescent="0.25">
      <c r="A4" s="28" t="s">
        <v>149</v>
      </c>
      <c r="B4" s="29" t="s">
        <v>31</v>
      </c>
      <c r="C4" s="38"/>
      <c r="D4" s="31">
        <v>12</v>
      </c>
      <c r="E4" s="28" t="s">
        <v>32</v>
      </c>
      <c r="F4" s="32">
        <f>D4*C4</f>
        <v>0</v>
      </c>
      <c r="G4" s="78"/>
    </row>
    <row r="5" spans="1:8" x14ac:dyDescent="0.25">
      <c r="A5" s="28" t="s">
        <v>150</v>
      </c>
      <c r="B5" s="29" t="s">
        <v>33</v>
      </c>
      <c r="C5" s="30"/>
      <c r="D5" s="106">
        <v>34.1</v>
      </c>
      <c r="E5" s="28" t="s">
        <v>35</v>
      </c>
      <c r="F5" s="32">
        <f>D5*C5</f>
        <v>0</v>
      </c>
      <c r="G5" s="20"/>
    </row>
    <row r="6" spans="1:8" ht="54" x14ac:dyDescent="0.25">
      <c r="A6" s="28" t="s">
        <v>151</v>
      </c>
      <c r="B6" s="29" t="s">
        <v>34</v>
      </c>
      <c r="C6" s="30"/>
      <c r="D6" s="106">
        <v>34.1</v>
      </c>
      <c r="E6" s="28" t="s">
        <v>35</v>
      </c>
      <c r="F6" s="32">
        <f>D6*C6</f>
        <v>0</v>
      </c>
      <c r="G6" s="100" t="s">
        <v>64</v>
      </c>
    </row>
    <row r="7" spans="1:8" ht="22.5" customHeight="1" thickBot="1" x14ac:dyDescent="0.3">
      <c r="A7" s="28" t="s">
        <v>152</v>
      </c>
      <c r="B7" s="34" t="s">
        <v>65</v>
      </c>
      <c r="C7" s="108">
        <v>40.85</v>
      </c>
      <c r="D7" s="106">
        <v>34.1</v>
      </c>
      <c r="E7" s="33" t="s">
        <v>35</v>
      </c>
      <c r="F7" s="37">
        <f>D7*C7</f>
        <v>1392.9850000000001</v>
      </c>
      <c r="G7" s="20"/>
    </row>
    <row r="8" spans="1:8" s="93" customFormat="1" ht="23.25" customHeight="1" thickBot="1" x14ac:dyDescent="0.35">
      <c r="A8" s="109" t="s">
        <v>153</v>
      </c>
      <c r="B8" s="220" t="s">
        <v>63</v>
      </c>
      <c r="C8" s="220"/>
      <c r="D8" s="220"/>
      <c r="E8" s="220"/>
      <c r="F8" s="110">
        <f>SUM(F4:F7)</f>
        <v>1392.9850000000001</v>
      </c>
      <c r="G8" s="20"/>
    </row>
    <row r="9" spans="1:8" s="93" customFormat="1" ht="23.25" customHeight="1" x14ac:dyDescent="0.3">
      <c r="A9" s="94"/>
      <c r="B9" s="95"/>
      <c r="C9" s="95"/>
      <c r="D9" s="95"/>
      <c r="E9" s="95"/>
      <c r="F9" s="96"/>
    </row>
    <row r="10" spans="1:8" ht="30" customHeight="1" x14ac:dyDescent="0.25">
      <c r="A10" s="28" t="s">
        <v>154</v>
      </c>
      <c r="B10" s="29" t="s">
        <v>285</v>
      </c>
      <c r="C10" s="30"/>
      <c r="D10" s="31">
        <v>24</v>
      </c>
      <c r="E10" s="28" t="s">
        <v>32</v>
      </c>
      <c r="F10" s="32">
        <f>D10*C10</f>
        <v>0</v>
      </c>
      <c r="G10" s="80"/>
    </row>
    <row r="11" spans="1:8" x14ac:dyDescent="0.25">
      <c r="A11" s="28" t="s">
        <v>155</v>
      </c>
      <c r="B11" s="29" t="s">
        <v>286</v>
      </c>
      <c r="C11" s="108">
        <v>0</v>
      </c>
      <c r="D11" s="189">
        <v>17.86</v>
      </c>
      <c r="E11" s="28" t="s">
        <v>35</v>
      </c>
      <c r="F11" s="32">
        <f>D11*C11</f>
        <v>0</v>
      </c>
      <c r="G11" s="20"/>
    </row>
    <row r="12" spans="1:8" ht="54.75" thickBot="1" x14ac:dyDescent="0.3">
      <c r="A12" s="28" t="s">
        <v>156</v>
      </c>
      <c r="B12" s="34" t="s">
        <v>287</v>
      </c>
      <c r="C12" s="108">
        <v>0</v>
      </c>
      <c r="D12" s="189">
        <v>17.86</v>
      </c>
      <c r="E12" s="33" t="s">
        <v>35</v>
      </c>
      <c r="F12" s="37">
        <f>D12*C12</f>
        <v>0</v>
      </c>
      <c r="G12" s="101" t="s">
        <v>64</v>
      </c>
    </row>
    <row r="13" spans="1:8" ht="25.5" customHeight="1" thickBot="1" x14ac:dyDescent="0.3">
      <c r="A13" s="111" t="s">
        <v>157</v>
      </c>
      <c r="B13" s="218" t="s">
        <v>288</v>
      </c>
      <c r="C13" s="218"/>
      <c r="D13" s="218"/>
      <c r="E13" s="218"/>
      <c r="F13" s="112">
        <f>SUM(F10:F12)</f>
        <v>0</v>
      </c>
      <c r="G13" s="20"/>
    </row>
    <row r="14" spans="1:8" ht="24.75" customHeight="1" x14ac:dyDescent="0.25">
      <c r="A14" s="97"/>
      <c r="B14" s="98"/>
      <c r="C14" s="98"/>
      <c r="D14" s="98"/>
      <c r="E14" s="98"/>
      <c r="F14" s="99"/>
      <c r="G14" s="20"/>
    </row>
    <row r="15" spans="1:8" x14ac:dyDescent="0.25">
      <c r="A15" s="28" t="s">
        <v>159</v>
      </c>
      <c r="B15" s="29" t="s">
        <v>162</v>
      </c>
      <c r="C15" s="30"/>
      <c r="D15" s="31">
        <v>12</v>
      </c>
      <c r="E15" s="28" t="s">
        <v>32</v>
      </c>
      <c r="F15" s="32">
        <f>D15*C15</f>
        <v>0</v>
      </c>
      <c r="G15" s="80"/>
      <c r="H15" s="196"/>
    </row>
    <row r="16" spans="1:8" ht="18.75" customHeight="1" x14ac:dyDescent="0.25">
      <c r="A16" s="28" t="s">
        <v>160</v>
      </c>
      <c r="B16" s="29" t="s">
        <v>163</v>
      </c>
      <c r="C16" s="38"/>
      <c r="D16" s="106">
        <v>11.72</v>
      </c>
      <c r="E16" s="28" t="s">
        <v>35</v>
      </c>
      <c r="F16" s="32">
        <f>D16*C16</f>
        <v>0</v>
      </c>
      <c r="G16" s="20"/>
    </row>
    <row r="17" spans="1:8" ht="54.75" thickBot="1" x14ac:dyDescent="0.3">
      <c r="A17" s="28" t="s">
        <v>161</v>
      </c>
      <c r="B17" s="34" t="s">
        <v>164</v>
      </c>
      <c r="C17" s="35"/>
      <c r="D17" s="106">
        <v>11.72</v>
      </c>
      <c r="E17" s="33" t="s">
        <v>35</v>
      </c>
      <c r="F17" s="37">
        <f>D17*C17</f>
        <v>0</v>
      </c>
      <c r="G17" s="101" t="s">
        <v>64</v>
      </c>
    </row>
    <row r="18" spans="1:8" ht="24.75" customHeight="1" thickBot="1" x14ac:dyDescent="0.3">
      <c r="A18" s="111" t="s">
        <v>158</v>
      </c>
      <c r="B18" s="218" t="s">
        <v>165</v>
      </c>
      <c r="C18" s="218"/>
      <c r="D18" s="218"/>
      <c r="E18" s="218"/>
      <c r="F18" s="112">
        <f>SUM(F15:F17)</f>
        <v>0</v>
      </c>
      <c r="G18" s="20"/>
    </row>
    <row r="19" spans="1:8" x14ac:dyDescent="0.25">
      <c r="A19" s="102"/>
      <c r="B19" s="103"/>
      <c r="C19" s="103"/>
      <c r="D19" s="103"/>
      <c r="E19" s="103"/>
      <c r="F19" s="44"/>
      <c r="G19" s="20"/>
    </row>
    <row r="20" spans="1:8" ht="21" customHeight="1" x14ac:dyDescent="0.25">
      <c r="A20" s="28" t="s">
        <v>169</v>
      </c>
      <c r="B20" s="29" t="s">
        <v>166</v>
      </c>
      <c r="C20" s="30"/>
      <c r="D20" s="31">
        <v>12</v>
      </c>
      <c r="E20" s="28" t="s">
        <v>32</v>
      </c>
      <c r="F20" s="32">
        <f>D20*C20</f>
        <v>0</v>
      </c>
      <c r="G20" s="80"/>
    </row>
    <row r="21" spans="1:8" ht="18.75" customHeight="1" thickBot="1" x14ac:dyDescent="0.3">
      <c r="A21" s="28" t="s">
        <v>170</v>
      </c>
      <c r="B21" s="29" t="s">
        <v>167</v>
      </c>
      <c r="C21" s="38"/>
      <c r="D21" s="31">
        <v>16</v>
      </c>
      <c r="E21" s="28" t="s">
        <v>168</v>
      </c>
      <c r="F21" s="32">
        <f>D21*C21</f>
        <v>0</v>
      </c>
      <c r="G21" s="20"/>
    </row>
    <row r="22" spans="1:8" ht="18" customHeight="1" thickBot="1" x14ac:dyDescent="0.3">
      <c r="A22" s="111" t="s">
        <v>171</v>
      </c>
      <c r="B22" s="218" t="s">
        <v>172</v>
      </c>
      <c r="C22" s="218"/>
      <c r="D22" s="218"/>
      <c r="E22" s="218"/>
      <c r="F22" s="112">
        <f>SUM(F20:F21)</f>
        <v>0</v>
      </c>
      <c r="G22" s="20"/>
    </row>
    <row r="23" spans="1:8" ht="18" customHeight="1" x14ac:dyDescent="0.25">
      <c r="A23" s="102"/>
      <c r="B23" s="103"/>
      <c r="C23" s="103"/>
      <c r="D23" s="103"/>
      <c r="E23" s="103"/>
      <c r="F23" s="44"/>
      <c r="G23" s="20"/>
    </row>
    <row r="24" spans="1:8" ht="21" customHeight="1" x14ac:dyDescent="0.25">
      <c r="A24" s="28" t="s">
        <v>173</v>
      </c>
      <c r="B24" s="29" t="s">
        <v>290</v>
      </c>
      <c r="C24" s="30"/>
      <c r="D24" s="31">
        <v>24</v>
      </c>
      <c r="E24" s="28" t="s">
        <v>32</v>
      </c>
      <c r="F24" s="32">
        <f>D24*C24</f>
        <v>0</v>
      </c>
      <c r="G24" s="80"/>
      <c r="H24" s="207"/>
    </row>
    <row r="25" spans="1:8" ht="18.75" customHeight="1" x14ac:dyDescent="0.25">
      <c r="A25" s="28" t="s">
        <v>174</v>
      </c>
      <c r="B25" s="29" t="s">
        <v>291</v>
      </c>
      <c r="C25" s="38"/>
      <c r="D25" s="189">
        <v>92.76</v>
      </c>
      <c r="E25" s="28" t="s">
        <v>35</v>
      </c>
      <c r="F25" s="32">
        <f>D25*C25</f>
        <v>0</v>
      </c>
      <c r="G25" s="20"/>
    </row>
    <row r="26" spans="1:8" ht="54.75" thickBot="1" x14ac:dyDescent="0.3">
      <c r="A26" s="28" t="s">
        <v>289</v>
      </c>
      <c r="B26" s="34" t="s">
        <v>292</v>
      </c>
      <c r="C26" s="35"/>
      <c r="D26" s="189">
        <v>92.76</v>
      </c>
      <c r="E26" s="33" t="s">
        <v>35</v>
      </c>
      <c r="F26" s="37">
        <f>D26*C26</f>
        <v>0</v>
      </c>
      <c r="G26" s="101" t="s">
        <v>64</v>
      </c>
    </row>
    <row r="27" spans="1:8" ht="18" customHeight="1" thickBot="1" x14ac:dyDescent="0.3">
      <c r="A27" s="111" t="s">
        <v>175</v>
      </c>
      <c r="B27" s="218" t="s">
        <v>293</v>
      </c>
      <c r="C27" s="218"/>
      <c r="D27" s="218"/>
      <c r="E27" s="218"/>
      <c r="F27" s="112">
        <f>SUM(F24:F26)</f>
        <v>0</v>
      </c>
      <c r="G27" s="20"/>
    </row>
    <row r="28" spans="1:8" x14ac:dyDescent="0.25">
      <c r="A28" s="102"/>
      <c r="B28" s="103"/>
      <c r="C28" s="103"/>
      <c r="D28" s="103"/>
      <c r="E28" s="103"/>
      <c r="F28" s="44"/>
      <c r="G28" s="20"/>
    </row>
    <row r="29" spans="1:8" x14ac:dyDescent="0.25">
      <c r="A29" s="28" t="s">
        <v>176</v>
      </c>
      <c r="B29" s="29" t="s">
        <v>69</v>
      </c>
      <c r="C29" s="30"/>
      <c r="D29" s="31">
        <v>120</v>
      </c>
      <c r="E29" s="28" t="s">
        <v>32</v>
      </c>
      <c r="F29" s="32">
        <f>D29*C29</f>
        <v>0</v>
      </c>
      <c r="G29" s="78"/>
    </row>
    <row r="30" spans="1:8" x14ac:dyDescent="0.25">
      <c r="A30" s="28" t="s">
        <v>177</v>
      </c>
      <c r="B30" s="29" t="s">
        <v>36</v>
      </c>
      <c r="C30" s="30"/>
      <c r="D30" s="190">
        <v>4.0519999999999996</v>
      </c>
      <c r="E30" s="28" t="s">
        <v>35</v>
      </c>
      <c r="F30" s="32">
        <f>D30*C30</f>
        <v>0</v>
      </c>
      <c r="G30" s="20"/>
    </row>
    <row r="31" spans="1:8" ht="54.75" thickBot="1" x14ac:dyDescent="0.3">
      <c r="A31" s="28" t="s">
        <v>178</v>
      </c>
      <c r="B31" s="34" t="s">
        <v>37</v>
      </c>
      <c r="C31" s="113"/>
      <c r="D31" s="190">
        <v>4.0519999999999996</v>
      </c>
      <c r="E31" s="33" t="s">
        <v>35</v>
      </c>
      <c r="F31" s="37">
        <f>D31*C31</f>
        <v>0</v>
      </c>
      <c r="G31" s="101" t="s">
        <v>64</v>
      </c>
    </row>
    <row r="32" spans="1:8" ht="21" customHeight="1" thickBot="1" x14ac:dyDescent="0.3">
      <c r="A32" s="111" t="s">
        <v>179</v>
      </c>
      <c r="B32" s="218" t="s">
        <v>68</v>
      </c>
      <c r="C32" s="218"/>
      <c r="D32" s="218"/>
      <c r="E32" s="218"/>
      <c r="F32" s="115">
        <f>SUM(F29:F31)</f>
        <v>0</v>
      </c>
      <c r="G32" s="20"/>
    </row>
    <row r="33" spans="1:8" ht="21" customHeight="1" x14ac:dyDescent="0.25">
      <c r="A33" s="102"/>
      <c r="B33" s="103"/>
      <c r="C33" s="103"/>
      <c r="D33" s="103"/>
      <c r="E33" s="103"/>
      <c r="F33" s="107"/>
      <c r="G33" s="20"/>
    </row>
    <row r="34" spans="1:8" x14ac:dyDescent="0.25">
      <c r="A34" s="28" t="s">
        <v>180</v>
      </c>
      <c r="B34" s="29" t="s">
        <v>186</v>
      </c>
      <c r="C34" s="30"/>
      <c r="D34" s="190">
        <v>2.3E-2</v>
      </c>
      <c r="E34" s="28" t="s">
        <v>35</v>
      </c>
      <c r="F34" s="32">
        <f>D34*C34</f>
        <v>0</v>
      </c>
      <c r="G34" s="20"/>
    </row>
    <row r="35" spans="1:8" ht="54.75" thickBot="1" x14ac:dyDescent="0.3">
      <c r="A35" s="28" t="s">
        <v>181</v>
      </c>
      <c r="B35" s="34" t="s">
        <v>187</v>
      </c>
      <c r="C35" s="113"/>
      <c r="D35" s="214">
        <v>2.3E-2</v>
      </c>
      <c r="E35" s="33" t="s">
        <v>35</v>
      </c>
      <c r="F35" s="37">
        <f>D35*C35</f>
        <v>0</v>
      </c>
      <c r="G35" s="101" t="s">
        <v>64</v>
      </c>
      <c r="H35" s="205"/>
    </row>
    <row r="36" spans="1:8" ht="21" customHeight="1" thickBot="1" x14ac:dyDescent="0.3">
      <c r="A36" s="89" t="s">
        <v>182</v>
      </c>
      <c r="B36" s="218" t="s">
        <v>277</v>
      </c>
      <c r="C36" s="218"/>
      <c r="D36" s="218"/>
      <c r="E36" s="218"/>
      <c r="F36" s="115">
        <f>SUM(F34:F35)</f>
        <v>0</v>
      </c>
      <c r="G36" s="20"/>
    </row>
    <row r="37" spans="1:8" ht="21" customHeight="1" x14ac:dyDescent="0.25">
      <c r="A37" s="89"/>
      <c r="B37" s="103"/>
      <c r="C37" s="103"/>
      <c r="D37" s="103"/>
      <c r="E37" s="103"/>
      <c r="F37" s="107"/>
      <c r="G37" s="20"/>
    </row>
    <row r="38" spans="1:8" ht="35.25" customHeight="1" x14ac:dyDescent="0.25">
      <c r="A38" s="28" t="s">
        <v>183</v>
      </c>
      <c r="B38" s="29" t="s">
        <v>100</v>
      </c>
      <c r="C38" s="30"/>
      <c r="D38" s="31">
        <v>72</v>
      </c>
      <c r="E38" s="28" t="s">
        <v>32</v>
      </c>
      <c r="F38" s="32">
        <f>D38*C38</f>
        <v>0</v>
      </c>
      <c r="G38" s="20"/>
    </row>
    <row r="39" spans="1:8" x14ac:dyDescent="0.25">
      <c r="A39" s="28" t="s">
        <v>184</v>
      </c>
      <c r="B39" s="29" t="s">
        <v>54</v>
      </c>
      <c r="C39" s="30"/>
      <c r="D39" s="189">
        <v>2001.38</v>
      </c>
      <c r="E39" s="28" t="s">
        <v>35</v>
      </c>
      <c r="F39" s="32">
        <f>D39*C39</f>
        <v>0</v>
      </c>
      <c r="G39" s="147"/>
    </row>
    <row r="40" spans="1:8" ht="54" x14ac:dyDescent="0.25">
      <c r="A40" s="28" t="s">
        <v>306</v>
      </c>
      <c r="B40" s="29" t="s">
        <v>264</v>
      </c>
      <c r="C40" s="30"/>
      <c r="D40" s="189">
        <f>D39</f>
        <v>2001.38</v>
      </c>
      <c r="E40" s="28" t="s">
        <v>35</v>
      </c>
      <c r="F40" s="32">
        <f>D40*C40</f>
        <v>0</v>
      </c>
      <c r="G40" s="101" t="s">
        <v>64</v>
      </c>
    </row>
    <row r="41" spans="1:8" x14ac:dyDescent="0.25">
      <c r="A41" s="28" t="s">
        <v>307</v>
      </c>
      <c r="B41" s="29" t="s">
        <v>263</v>
      </c>
      <c r="C41" s="30"/>
      <c r="D41" s="189">
        <v>2001.38</v>
      </c>
      <c r="E41" s="28" t="s">
        <v>35</v>
      </c>
      <c r="F41" s="32">
        <f>D41*C41</f>
        <v>0</v>
      </c>
      <c r="G41" s="213"/>
    </row>
    <row r="42" spans="1:8" ht="27" x14ac:dyDescent="0.25">
      <c r="A42" s="28" t="s">
        <v>308</v>
      </c>
      <c r="B42" s="34" t="s">
        <v>294</v>
      </c>
      <c r="C42" s="199">
        <v>0.65</v>
      </c>
      <c r="D42" s="31"/>
      <c r="E42" s="33"/>
      <c r="F42" s="37"/>
      <c r="G42" s="20"/>
    </row>
    <row r="43" spans="1:8" ht="28.5" customHeight="1" x14ac:dyDescent="0.25">
      <c r="A43" s="28" t="s">
        <v>309</v>
      </c>
      <c r="B43" s="34" t="s">
        <v>274</v>
      </c>
      <c r="C43" s="108">
        <v>40.85</v>
      </c>
      <c r="D43" s="189">
        <f>C42*D39</f>
        <v>1300.8970000000002</v>
      </c>
      <c r="E43" s="33" t="s">
        <v>35</v>
      </c>
      <c r="F43" s="37">
        <f>(D43*C43)</f>
        <v>53141.642450000007</v>
      </c>
      <c r="G43" s="200"/>
    </row>
    <row r="44" spans="1:8" ht="27" x14ac:dyDescent="0.25">
      <c r="A44" s="28" t="s">
        <v>310</v>
      </c>
      <c r="B44" s="34" t="s">
        <v>295</v>
      </c>
      <c r="C44" s="199">
        <v>0.85</v>
      </c>
      <c r="D44" s="31"/>
      <c r="E44" s="33"/>
      <c r="F44" s="37"/>
      <c r="G44" s="21"/>
    </row>
    <row r="45" spans="1:8" ht="28.5" customHeight="1" thickBot="1" x14ac:dyDescent="0.3">
      <c r="A45" s="28" t="s">
        <v>311</v>
      </c>
      <c r="B45" s="34" t="s">
        <v>296</v>
      </c>
      <c r="C45" s="108">
        <v>6.37</v>
      </c>
      <c r="D45" s="189">
        <f>C44*D39</f>
        <v>1701.173</v>
      </c>
      <c r="E45" s="33" t="s">
        <v>35</v>
      </c>
      <c r="F45" s="37">
        <f>(D45*C45)</f>
        <v>10836.472009999999</v>
      </c>
      <c r="G45" s="200"/>
    </row>
    <row r="46" spans="1:8" ht="21" customHeight="1" thickBot="1" x14ac:dyDescent="0.3">
      <c r="A46" s="111" t="s">
        <v>185</v>
      </c>
      <c r="B46" s="218" t="s">
        <v>70</v>
      </c>
      <c r="C46" s="218"/>
      <c r="D46" s="218"/>
      <c r="E46" s="218"/>
      <c r="F46" s="115">
        <f>SUM(F38:F45)</f>
        <v>63978.114460000004</v>
      </c>
    </row>
    <row r="47" spans="1:8" ht="25.5" customHeight="1" x14ac:dyDescent="0.25">
      <c r="A47" s="102"/>
      <c r="B47" s="103"/>
      <c r="C47" s="103"/>
      <c r="D47" s="103"/>
      <c r="E47" s="103"/>
      <c r="F47" s="107"/>
    </row>
    <row r="48" spans="1:8" x14ac:dyDescent="0.25">
      <c r="A48" s="28" t="s">
        <v>188</v>
      </c>
      <c r="B48" s="29" t="s">
        <v>58</v>
      </c>
      <c r="C48" s="30"/>
      <c r="D48" s="31">
        <v>24</v>
      </c>
      <c r="E48" s="28" t="s">
        <v>32</v>
      </c>
      <c r="F48" s="32">
        <f>D48*C48</f>
        <v>0</v>
      </c>
      <c r="G48" s="20"/>
    </row>
    <row r="49" spans="1:8" x14ac:dyDescent="0.25">
      <c r="A49" s="28" t="s">
        <v>189</v>
      </c>
      <c r="B49" s="29" t="s">
        <v>59</v>
      </c>
      <c r="C49" s="30"/>
      <c r="D49" s="106">
        <v>114.9</v>
      </c>
      <c r="E49" s="28" t="s">
        <v>35</v>
      </c>
      <c r="F49" s="32">
        <f>D49*C49</f>
        <v>0</v>
      </c>
      <c r="G49" s="20"/>
    </row>
    <row r="50" spans="1:8" ht="54.75" thickBot="1" x14ac:dyDescent="0.3">
      <c r="A50" s="28" t="s">
        <v>297</v>
      </c>
      <c r="B50" s="34" t="s">
        <v>60</v>
      </c>
      <c r="C50" s="113"/>
      <c r="D50" s="106">
        <v>114.9</v>
      </c>
      <c r="E50" s="33" t="s">
        <v>35</v>
      </c>
      <c r="F50" s="37">
        <f>D50*C50</f>
        <v>0</v>
      </c>
      <c r="G50" s="101" t="s">
        <v>64</v>
      </c>
    </row>
    <row r="51" spans="1:8" ht="21" customHeight="1" thickBot="1" x14ac:dyDescent="0.3">
      <c r="A51" s="111" t="s">
        <v>190</v>
      </c>
      <c r="B51" s="218" t="s">
        <v>71</v>
      </c>
      <c r="C51" s="218"/>
      <c r="D51" s="218"/>
      <c r="E51" s="218"/>
      <c r="F51" s="115">
        <f>SUM(F48:F50)</f>
        <v>0</v>
      </c>
      <c r="G51" s="20"/>
    </row>
    <row r="52" spans="1:8" x14ac:dyDescent="0.25">
      <c r="A52" s="116"/>
      <c r="B52" s="117"/>
      <c r="C52" s="117"/>
      <c r="D52" s="117"/>
      <c r="E52" s="117"/>
      <c r="F52" s="118"/>
      <c r="G52" s="20"/>
    </row>
    <row r="53" spans="1:8" x14ac:dyDescent="0.25">
      <c r="A53" s="28" t="s">
        <v>191</v>
      </c>
      <c r="B53" s="29" t="s">
        <v>101</v>
      </c>
      <c r="C53" s="30"/>
      <c r="D53" s="31">
        <v>48</v>
      </c>
      <c r="E53" s="28" t="s">
        <v>32</v>
      </c>
      <c r="F53" s="32">
        <f>D53*C53</f>
        <v>0</v>
      </c>
      <c r="G53" s="20"/>
    </row>
    <row r="54" spans="1:8" ht="23.25" customHeight="1" x14ac:dyDescent="0.25">
      <c r="A54" s="28" t="s">
        <v>192</v>
      </c>
      <c r="B54" s="29" t="s">
        <v>52</v>
      </c>
      <c r="C54" s="30"/>
      <c r="D54" s="106">
        <v>954.32</v>
      </c>
      <c r="E54" s="28" t="s">
        <v>35</v>
      </c>
      <c r="F54" s="32">
        <f>D54*C54</f>
        <v>0</v>
      </c>
      <c r="G54" s="20"/>
    </row>
    <row r="55" spans="1:8" ht="54.75" thickBot="1" x14ac:dyDescent="0.3">
      <c r="A55" s="28" t="s">
        <v>193</v>
      </c>
      <c r="B55" s="34" t="s">
        <v>53</v>
      </c>
      <c r="C55" s="113"/>
      <c r="D55" s="106">
        <v>954.32</v>
      </c>
      <c r="E55" s="33" t="s">
        <v>35</v>
      </c>
      <c r="F55" s="37">
        <f>D55*C55</f>
        <v>0</v>
      </c>
      <c r="G55" s="101" t="s">
        <v>64</v>
      </c>
    </row>
    <row r="56" spans="1:8" ht="18" customHeight="1" thickBot="1" x14ac:dyDescent="0.3">
      <c r="A56" s="111" t="s">
        <v>194</v>
      </c>
      <c r="B56" s="218" t="s">
        <v>72</v>
      </c>
      <c r="C56" s="218"/>
      <c r="D56" s="218"/>
      <c r="E56" s="218"/>
      <c r="F56" s="115">
        <f>SUM(F54:F55)</f>
        <v>0</v>
      </c>
      <c r="G56" s="20"/>
    </row>
    <row r="57" spans="1:8" x14ac:dyDescent="0.25">
      <c r="A57" s="119"/>
      <c r="B57" s="79"/>
      <c r="C57" s="79"/>
      <c r="D57" s="79"/>
      <c r="E57" s="79"/>
      <c r="F57" s="120"/>
    </row>
    <row r="58" spans="1:8" x14ac:dyDescent="0.25">
      <c r="A58" s="28" t="s">
        <v>195</v>
      </c>
      <c r="B58" s="29" t="s">
        <v>73</v>
      </c>
      <c r="C58" s="30"/>
      <c r="D58" s="31">
        <v>24</v>
      </c>
      <c r="E58" s="28" t="s">
        <v>32</v>
      </c>
      <c r="F58" s="32">
        <f>D58*C58</f>
        <v>0</v>
      </c>
      <c r="G58" s="20"/>
    </row>
    <row r="59" spans="1:8" x14ac:dyDescent="0.25">
      <c r="A59" s="28" t="s">
        <v>196</v>
      </c>
      <c r="B59" s="29" t="s">
        <v>74</v>
      </c>
      <c r="C59" s="30"/>
      <c r="D59" s="189">
        <v>894.62</v>
      </c>
      <c r="E59" s="28" t="s">
        <v>35</v>
      </c>
      <c r="F59" s="32">
        <f>D59*C59</f>
        <v>0</v>
      </c>
      <c r="G59" s="20"/>
    </row>
    <row r="60" spans="1:8" ht="54.75" thickBot="1" x14ac:dyDescent="0.3">
      <c r="A60" s="28" t="s">
        <v>197</v>
      </c>
      <c r="B60" s="91" t="s">
        <v>75</v>
      </c>
      <c r="C60" s="122"/>
      <c r="D60" s="189">
        <v>894.62</v>
      </c>
      <c r="E60" s="90" t="s">
        <v>35</v>
      </c>
      <c r="F60" s="123">
        <f>D60*C60</f>
        <v>0</v>
      </c>
      <c r="G60" s="101" t="s">
        <v>64</v>
      </c>
    </row>
    <row r="61" spans="1:8" ht="21" customHeight="1" thickBot="1" x14ac:dyDescent="0.3">
      <c r="A61" s="111" t="s">
        <v>198</v>
      </c>
      <c r="B61" s="218" t="s">
        <v>76</v>
      </c>
      <c r="C61" s="218"/>
      <c r="D61" s="218"/>
      <c r="E61" s="218"/>
      <c r="F61" s="115">
        <f>SUM(F58:F60)</f>
        <v>0</v>
      </c>
      <c r="G61" s="20"/>
    </row>
    <row r="62" spans="1:8" ht="21" customHeight="1" x14ac:dyDescent="0.25">
      <c r="A62" s="124"/>
      <c r="B62" s="121"/>
      <c r="C62" s="121"/>
      <c r="D62" s="121"/>
      <c r="E62" s="121"/>
      <c r="F62" s="125"/>
      <c r="G62" s="20"/>
    </row>
    <row r="63" spans="1:8" x14ac:dyDescent="0.25">
      <c r="A63" s="28" t="s">
        <v>199</v>
      </c>
      <c r="B63" s="29" t="s">
        <v>315</v>
      </c>
      <c r="C63" s="30"/>
      <c r="D63" s="31">
        <v>24</v>
      </c>
      <c r="E63" s="28" t="s">
        <v>32</v>
      </c>
      <c r="F63" s="32">
        <f>D63*C63</f>
        <v>0</v>
      </c>
      <c r="G63" s="20"/>
    </row>
    <row r="64" spans="1:8" x14ac:dyDescent="0.25">
      <c r="A64" s="28" t="s">
        <v>200</v>
      </c>
      <c r="B64" s="29" t="s">
        <v>316</v>
      </c>
      <c r="C64" s="30"/>
      <c r="D64" s="28">
        <v>167.78</v>
      </c>
      <c r="E64" s="28" t="s">
        <v>35</v>
      </c>
      <c r="F64" s="32">
        <f>D64*C64</f>
        <v>0</v>
      </c>
      <c r="G64" s="20"/>
      <c r="H64" s="207"/>
    </row>
    <row r="65" spans="1:8" x14ac:dyDescent="0.25">
      <c r="A65" s="126"/>
      <c r="B65" s="127"/>
      <c r="C65" s="128" t="s">
        <v>81</v>
      </c>
      <c r="D65" s="129"/>
      <c r="E65" s="129"/>
      <c r="F65" s="129"/>
      <c r="G65" s="20"/>
    </row>
    <row r="66" spans="1:8" ht="38.25" customHeight="1" x14ac:dyDescent="0.25">
      <c r="A66" s="28" t="s">
        <v>201</v>
      </c>
      <c r="B66" s="130" t="s">
        <v>266</v>
      </c>
      <c r="C66" s="180">
        <v>-1015</v>
      </c>
      <c r="D66" s="104"/>
      <c r="E66" s="28" t="s">
        <v>35</v>
      </c>
      <c r="F66" s="32"/>
      <c r="G66" s="20"/>
      <c r="H66" s="197"/>
    </row>
    <row r="67" spans="1:8" ht="25.5" x14ac:dyDescent="0.25">
      <c r="A67" s="126"/>
      <c r="B67" s="127"/>
      <c r="C67" s="131" t="s">
        <v>42</v>
      </c>
      <c r="D67" s="131" t="s">
        <v>78</v>
      </c>
      <c r="E67" s="131" t="s">
        <v>79</v>
      </c>
      <c r="F67" s="128" t="s">
        <v>80</v>
      </c>
      <c r="G67" s="20"/>
    </row>
    <row r="68" spans="1:8" ht="54.75" thickBot="1" x14ac:dyDescent="0.3">
      <c r="A68" s="33" t="s">
        <v>312</v>
      </c>
      <c r="B68" s="132" t="s">
        <v>317</v>
      </c>
      <c r="C68" s="113"/>
      <c r="D68" s="114">
        <v>167.78</v>
      </c>
      <c r="E68" s="37">
        <f>C66+C68</f>
        <v>-1015</v>
      </c>
      <c r="F68" s="37">
        <f>D68*E68</f>
        <v>-170296.7</v>
      </c>
      <c r="G68" s="101" t="s">
        <v>64</v>
      </c>
    </row>
    <row r="69" spans="1:8" ht="27.75" customHeight="1" thickBot="1" x14ac:dyDescent="0.3">
      <c r="A69" s="111" t="s">
        <v>202</v>
      </c>
      <c r="B69" s="218" t="s">
        <v>318</v>
      </c>
      <c r="C69" s="218"/>
      <c r="D69" s="218"/>
      <c r="E69" s="218"/>
      <c r="F69" s="115">
        <f>SUM(F63:F68)</f>
        <v>-170296.7</v>
      </c>
      <c r="G69" s="20"/>
    </row>
    <row r="70" spans="1:8" ht="27.75" customHeight="1" x14ac:dyDescent="0.25">
      <c r="A70" s="102"/>
      <c r="B70" s="103"/>
      <c r="C70" s="103"/>
      <c r="D70" s="103"/>
      <c r="E70" s="103"/>
      <c r="F70" s="107"/>
      <c r="G70" s="20"/>
    </row>
    <row r="71" spans="1:8" ht="27.75" customHeight="1" x14ac:dyDescent="0.25">
      <c r="A71" s="75" t="s">
        <v>5</v>
      </c>
      <c r="B71" s="76" t="s">
        <v>6</v>
      </c>
      <c r="C71" s="75" t="s">
        <v>27</v>
      </c>
      <c r="D71" s="75" t="s">
        <v>28</v>
      </c>
      <c r="E71" s="75" t="s">
        <v>7</v>
      </c>
      <c r="F71" s="75" t="s">
        <v>62</v>
      </c>
      <c r="G71" s="20"/>
    </row>
    <row r="72" spans="1:8" ht="20.25" customHeight="1" x14ac:dyDescent="0.25">
      <c r="A72" s="28" t="s">
        <v>203</v>
      </c>
      <c r="B72" s="29" t="s">
        <v>38</v>
      </c>
      <c r="C72" s="30"/>
      <c r="D72" s="31">
        <v>60</v>
      </c>
      <c r="E72" s="28" t="s">
        <v>35</v>
      </c>
      <c r="F72" s="32">
        <f>D72*C72</f>
        <v>0</v>
      </c>
      <c r="G72" s="20"/>
    </row>
    <row r="73" spans="1:8" ht="20.25" customHeight="1" x14ac:dyDescent="0.25">
      <c r="A73" s="28" t="s">
        <v>204</v>
      </c>
      <c r="B73" s="29" t="s">
        <v>39</v>
      </c>
      <c r="C73" s="30"/>
      <c r="D73" s="106">
        <v>2333.39</v>
      </c>
      <c r="E73" s="28" t="s">
        <v>35</v>
      </c>
      <c r="F73" s="32">
        <f>D73*C73</f>
        <v>0</v>
      </c>
      <c r="G73" s="20"/>
    </row>
    <row r="74" spans="1:8" x14ac:dyDescent="0.25">
      <c r="A74" s="126"/>
      <c r="B74" s="127"/>
      <c r="C74" s="128" t="s">
        <v>81</v>
      </c>
      <c r="D74" s="129"/>
      <c r="E74" s="129"/>
      <c r="F74" s="129"/>
      <c r="G74" s="20"/>
    </row>
    <row r="75" spans="1:8" ht="38.25" customHeight="1" x14ac:dyDescent="0.25">
      <c r="A75" s="28" t="s">
        <v>205</v>
      </c>
      <c r="B75" s="130" t="s">
        <v>137</v>
      </c>
      <c r="C75" s="180">
        <v>2.5</v>
      </c>
      <c r="D75" s="104"/>
      <c r="E75" s="28" t="s">
        <v>35</v>
      </c>
      <c r="F75" s="32"/>
      <c r="G75" s="20"/>
      <c r="H75" s="197"/>
    </row>
    <row r="76" spans="1:8" ht="25.5" x14ac:dyDescent="0.25">
      <c r="A76" s="126"/>
      <c r="B76" s="127"/>
      <c r="C76" s="131" t="s">
        <v>42</v>
      </c>
      <c r="D76" s="131" t="s">
        <v>78</v>
      </c>
      <c r="E76" s="131" t="s">
        <v>79</v>
      </c>
      <c r="F76" s="128" t="s">
        <v>80</v>
      </c>
      <c r="G76" s="20"/>
    </row>
    <row r="77" spans="1:8" ht="54.75" thickBot="1" x14ac:dyDescent="0.3">
      <c r="A77" s="33" t="s">
        <v>298</v>
      </c>
      <c r="B77" s="132" t="s">
        <v>43</v>
      </c>
      <c r="C77" s="113"/>
      <c r="D77" s="114">
        <v>2333.39</v>
      </c>
      <c r="E77" s="37">
        <f>C75+C77</f>
        <v>2.5</v>
      </c>
      <c r="F77" s="37">
        <f>D77*E77</f>
        <v>5833.4749999999995</v>
      </c>
      <c r="G77" s="101" t="s">
        <v>64</v>
      </c>
    </row>
    <row r="78" spans="1:8" ht="28.5" customHeight="1" thickBot="1" x14ac:dyDescent="0.3">
      <c r="A78" s="111" t="s">
        <v>206</v>
      </c>
      <c r="B78" s="218" t="s">
        <v>77</v>
      </c>
      <c r="C78" s="218"/>
      <c r="D78" s="218"/>
      <c r="E78" s="218"/>
      <c r="F78" s="115">
        <f>SUM(F72:F77)</f>
        <v>5833.4749999999995</v>
      </c>
      <c r="G78" s="20"/>
    </row>
    <row r="79" spans="1:8" ht="24.75" customHeight="1" x14ac:dyDescent="0.25">
      <c r="B79" s="79"/>
      <c r="G79" s="20"/>
    </row>
    <row r="80" spans="1:8" ht="27.75" customHeight="1" x14ac:dyDescent="0.25">
      <c r="A80" s="75" t="s">
        <v>5</v>
      </c>
      <c r="B80" s="76" t="s">
        <v>6</v>
      </c>
      <c r="C80" s="75" t="s">
        <v>27</v>
      </c>
      <c r="D80" s="75" t="s">
        <v>28</v>
      </c>
      <c r="E80" s="75" t="s">
        <v>7</v>
      </c>
      <c r="F80" s="75" t="s">
        <v>62</v>
      </c>
      <c r="G80" s="20"/>
    </row>
    <row r="81" spans="1:8" ht="16.5" customHeight="1" x14ac:dyDescent="0.25">
      <c r="A81" s="28" t="s">
        <v>207</v>
      </c>
      <c r="B81" s="29" t="s">
        <v>44</v>
      </c>
      <c r="C81" s="38"/>
      <c r="D81" s="31">
        <v>24</v>
      </c>
      <c r="E81" s="28" t="s">
        <v>32</v>
      </c>
      <c r="F81" s="32">
        <f>D81*C81</f>
        <v>0</v>
      </c>
      <c r="G81" s="20"/>
    </row>
    <row r="82" spans="1:8" ht="18.75" customHeight="1" x14ac:dyDescent="0.25">
      <c r="A82" s="28" t="s">
        <v>208</v>
      </c>
      <c r="B82" s="29" t="s">
        <v>45</v>
      </c>
      <c r="C82" s="105"/>
      <c r="D82" s="189">
        <v>254.84</v>
      </c>
      <c r="E82" s="28" t="s">
        <v>35</v>
      </c>
      <c r="F82" s="32">
        <f>D82*C82</f>
        <v>0</v>
      </c>
      <c r="G82" s="134"/>
    </row>
    <row r="83" spans="1:8" ht="18" customHeight="1" x14ac:dyDescent="0.25">
      <c r="A83" s="126"/>
      <c r="B83" s="127"/>
      <c r="C83" s="128" t="s">
        <v>81</v>
      </c>
      <c r="D83" s="135"/>
      <c r="E83" s="135"/>
      <c r="F83" s="129"/>
      <c r="G83" s="134"/>
    </row>
    <row r="84" spans="1:8" ht="30.75" customHeight="1" x14ac:dyDescent="0.25">
      <c r="A84" s="28" t="s">
        <v>209</v>
      </c>
      <c r="B84" s="130" t="s">
        <v>137</v>
      </c>
      <c r="C84" s="133">
        <v>2.5</v>
      </c>
      <c r="D84" s="104"/>
      <c r="E84" s="28" t="s">
        <v>35</v>
      </c>
      <c r="F84" s="32"/>
      <c r="G84" s="134"/>
      <c r="H84" s="197"/>
    </row>
    <row r="85" spans="1:8" ht="25.5" x14ac:dyDescent="0.25">
      <c r="A85" s="126"/>
      <c r="B85" s="127"/>
      <c r="C85" s="131" t="s">
        <v>42</v>
      </c>
      <c r="D85" s="131" t="s">
        <v>78</v>
      </c>
      <c r="E85" s="131" t="s">
        <v>79</v>
      </c>
      <c r="F85" s="128" t="s">
        <v>80</v>
      </c>
      <c r="G85" s="134"/>
    </row>
    <row r="86" spans="1:8" ht="54.75" thickBot="1" x14ac:dyDescent="0.3">
      <c r="A86" s="33" t="s">
        <v>267</v>
      </c>
      <c r="B86" s="34" t="s">
        <v>84</v>
      </c>
      <c r="C86" s="113"/>
      <c r="D86" s="191">
        <v>254.84</v>
      </c>
      <c r="E86" s="37">
        <f>C84+C86</f>
        <v>2.5</v>
      </c>
      <c r="F86" s="37">
        <f>D86*E86</f>
        <v>637.1</v>
      </c>
      <c r="G86" s="101" t="s">
        <v>64</v>
      </c>
    </row>
    <row r="87" spans="1:8" ht="28.5" customHeight="1" thickBot="1" x14ac:dyDescent="0.3">
      <c r="A87" s="111" t="s">
        <v>210</v>
      </c>
      <c r="B87" s="218" t="s">
        <v>82</v>
      </c>
      <c r="C87" s="218"/>
      <c r="D87" s="218"/>
      <c r="E87" s="218"/>
      <c r="F87" s="115">
        <f>SUM(F81:F86)</f>
        <v>637.1</v>
      </c>
      <c r="G87" s="20"/>
    </row>
    <row r="88" spans="1:8" ht="19.5" customHeight="1" x14ac:dyDescent="0.25">
      <c r="A88" s="102"/>
      <c r="B88" s="103"/>
      <c r="C88" s="103"/>
      <c r="D88" s="103"/>
      <c r="E88" s="103"/>
      <c r="F88" s="44"/>
      <c r="G88" s="20"/>
    </row>
    <row r="89" spans="1:8" ht="27" x14ac:dyDescent="0.25">
      <c r="A89" s="28" t="s">
        <v>211</v>
      </c>
      <c r="B89" s="29" t="s">
        <v>215</v>
      </c>
      <c r="C89" s="30"/>
      <c r="D89" s="31">
        <v>12</v>
      </c>
      <c r="E89" s="28" t="s">
        <v>67</v>
      </c>
      <c r="F89" s="32">
        <f>D89*C89</f>
        <v>0</v>
      </c>
      <c r="G89" s="20"/>
    </row>
    <row r="90" spans="1:8" x14ac:dyDescent="0.25">
      <c r="A90" s="28" t="s">
        <v>212</v>
      </c>
      <c r="B90" s="29" t="s">
        <v>216</v>
      </c>
      <c r="C90" s="30"/>
      <c r="D90" s="190">
        <v>0.24199999999999999</v>
      </c>
      <c r="E90" s="28" t="s">
        <v>35</v>
      </c>
      <c r="F90" s="32">
        <f>D90*C90</f>
        <v>0</v>
      </c>
      <c r="G90" s="20"/>
    </row>
    <row r="91" spans="1:8" ht="54.75" thickBot="1" x14ac:dyDescent="0.3">
      <c r="A91" s="28" t="s">
        <v>213</v>
      </c>
      <c r="B91" s="34" t="s">
        <v>217</v>
      </c>
      <c r="C91" s="113"/>
      <c r="D91" s="190">
        <v>0.24199999999999999</v>
      </c>
      <c r="E91" s="33" t="s">
        <v>35</v>
      </c>
      <c r="F91" s="37">
        <f>D91*C91</f>
        <v>0</v>
      </c>
      <c r="G91" s="101" t="s">
        <v>64</v>
      </c>
    </row>
    <row r="92" spans="1:8" ht="27.75" customHeight="1" thickBot="1" x14ac:dyDescent="0.3">
      <c r="A92" s="111" t="s">
        <v>214</v>
      </c>
      <c r="B92" s="218" t="s">
        <v>218</v>
      </c>
      <c r="C92" s="218"/>
      <c r="D92" s="218"/>
      <c r="E92" s="218"/>
      <c r="F92" s="115">
        <f>SUM(F89:F91)</f>
        <v>0</v>
      </c>
      <c r="G92" s="20"/>
    </row>
    <row r="93" spans="1:8" ht="27.75" customHeight="1" x14ac:dyDescent="0.25">
      <c r="A93" s="102"/>
      <c r="B93" s="103"/>
      <c r="C93" s="103"/>
      <c r="D93" s="103"/>
      <c r="E93" s="103"/>
      <c r="F93" s="107"/>
      <c r="G93" s="20"/>
    </row>
    <row r="94" spans="1:8" ht="18" customHeight="1" x14ac:dyDescent="0.25">
      <c r="A94" s="28" t="s">
        <v>219</v>
      </c>
      <c r="B94" s="34" t="s">
        <v>272</v>
      </c>
      <c r="C94" s="198"/>
      <c r="D94" s="36">
        <v>36</v>
      </c>
      <c r="E94" s="33" t="s">
        <v>32</v>
      </c>
      <c r="F94" s="37">
        <f>D94*C94</f>
        <v>0</v>
      </c>
      <c r="G94" s="78"/>
    </row>
    <row r="95" spans="1:8" ht="14.25" x14ac:dyDescent="0.25">
      <c r="A95" s="28" t="s">
        <v>220</v>
      </c>
      <c r="B95" s="29" t="s">
        <v>270</v>
      </c>
      <c r="C95" s="201"/>
      <c r="D95" s="203">
        <v>12</v>
      </c>
      <c r="E95" s="28" t="s">
        <v>271</v>
      </c>
      <c r="F95" s="202">
        <f t="shared" ref="F95:F96" si="0">D95*C95</f>
        <v>0</v>
      </c>
      <c r="G95" s="78"/>
    </row>
    <row r="96" spans="1:8" ht="18" customHeight="1" x14ac:dyDescent="0.25">
      <c r="A96" s="28" t="s">
        <v>221</v>
      </c>
      <c r="B96" s="29" t="s">
        <v>268</v>
      </c>
      <c r="C96" s="30"/>
      <c r="D96" s="31">
        <v>12</v>
      </c>
      <c r="E96" s="28" t="s">
        <v>32</v>
      </c>
      <c r="F96" s="202">
        <f t="shared" si="0"/>
        <v>0</v>
      </c>
      <c r="G96" s="78"/>
    </row>
    <row r="97" spans="1:8" ht="20.25" customHeight="1" x14ac:dyDescent="0.25">
      <c r="A97" s="28" t="s">
        <v>313</v>
      </c>
      <c r="B97" s="29" t="s">
        <v>48</v>
      </c>
      <c r="C97" s="30"/>
      <c r="D97" s="189">
        <v>115.29</v>
      </c>
      <c r="E97" s="28" t="s">
        <v>35</v>
      </c>
      <c r="F97" s="32">
        <f>D97*C97</f>
        <v>0</v>
      </c>
      <c r="G97" s="20"/>
    </row>
    <row r="98" spans="1:8" ht="54.75" thickBot="1" x14ac:dyDescent="0.3">
      <c r="A98" s="28" t="s">
        <v>314</v>
      </c>
      <c r="B98" s="34" t="s">
        <v>49</v>
      </c>
      <c r="C98" s="113"/>
      <c r="D98" s="189">
        <v>115.29</v>
      </c>
      <c r="E98" s="33" t="s">
        <v>35</v>
      </c>
      <c r="F98" s="37">
        <f>D98*C98</f>
        <v>0</v>
      </c>
      <c r="G98" s="101" t="s">
        <v>64</v>
      </c>
      <c r="H98" s="204"/>
    </row>
    <row r="99" spans="1:8" ht="28.5" customHeight="1" thickBot="1" x14ac:dyDescent="0.3">
      <c r="A99" s="111" t="s">
        <v>222</v>
      </c>
      <c r="B99" s="218" t="s">
        <v>301</v>
      </c>
      <c r="C99" s="218"/>
      <c r="D99" s="218"/>
      <c r="E99" s="218"/>
      <c r="F99" s="115">
        <f>SUM(F94:F98)</f>
        <v>0</v>
      </c>
      <c r="G99" s="20"/>
    </row>
    <row r="100" spans="1:8" ht="28.5" customHeight="1" x14ac:dyDescent="0.25">
      <c r="A100" s="149"/>
      <c r="B100" s="150"/>
      <c r="C100" s="150"/>
      <c r="D100" s="150"/>
      <c r="E100" s="150"/>
      <c r="F100" s="151"/>
      <c r="G100" s="20"/>
    </row>
    <row r="101" spans="1:8" ht="27.75" customHeight="1" x14ac:dyDescent="0.25">
      <c r="A101" s="75" t="s">
        <v>5</v>
      </c>
      <c r="B101" s="76" t="s">
        <v>6</v>
      </c>
      <c r="C101" s="75" t="s">
        <v>27</v>
      </c>
      <c r="D101" s="75" t="s">
        <v>28</v>
      </c>
      <c r="E101" s="75" t="s">
        <v>7</v>
      </c>
      <c r="F101" s="75" t="s">
        <v>62</v>
      </c>
      <c r="G101" s="20"/>
    </row>
    <row r="102" spans="1:8" ht="16.5" customHeight="1" x14ac:dyDescent="0.25">
      <c r="A102" s="28" t="s">
        <v>223</v>
      </c>
      <c r="B102" s="29" t="s">
        <v>46</v>
      </c>
      <c r="C102" s="30"/>
      <c r="D102" s="31">
        <v>36</v>
      </c>
      <c r="E102" s="28" t="s">
        <v>32</v>
      </c>
      <c r="F102" s="32">
        <f>D102*C102</f>
        <v>0</v>
      </c>
      <c r="G102" s="20"/>
    </row>
    <row r="103" spans="1:8" ht="22.5" customHeight="1" x14ac:dyDescent="0.25">
      <c r="A103" s="28" t="s">
        <v>224</v>
      </c>
      <c r="B103" s="29" t="s">
        <v>47</v>
      </c>
      <c r="C103" s="30"/>
      <c r="D103" s="189">
        <v>266.74</v>
      </c>
      <c r="E103" s="28" t="s">
        <v>35</v>
      </c>
      <c r="F103" s="32">
        <f>D103*C103</f>
        <v>0</v>
      </c>
      <c r="G103" s="20"/>
    </row>
    <row r="104" spans="1:8" x14ac:dyDescent="0.25">
      <c r="A104" s="126"/>
      <c r="B104" s="127" t="s">
        <v>40</v>
      </c>
      <c r="C104" s="128" t="s">
        <v>41</v>
      </c>
      <c r="D104" s="135"/>
      <c r="E104" s="135"/>
      <c r="F104" s="129"/>
      <c r="G104" s="20"/>
    </row>
    <row r="105" spans="1:8" x14ac:dyDescent="0.25">
      <c r="A105" s="28" t="s">
        <v>225</v>
      </c>
      <c r="B105" s="57" t="s">
        <v>273</v>
      </c>
      <c r="C105" s="180">
        <v>-110</v>
      </c>
      <c r="D105" s="31"/>
      <c r="E105" s="28"/>
      <c r="F105" s="32"/>
      <c r="G105" s="20"/>
    </row>
    <row r="106" spans="1:8" ht="25.5" x14ac:dyDescent="0.25">
      <c r="A106" s="126"/>
      <c r="B106" s="127" t="s">
        <v>40</v>
      </c>
      <c r="C106" s="131" t="s">
        <v>42</v>
      </c>
      <c r="D106" s="131" t="s">
        <v>78</v>
      </c>
      <c r="E106" s="131" t="s">
        <v>79</v>
      </c>
      <c r="F106" s="128" t="s">
        <v>80</v>
      </c>
      <c r="G106" s="20"/>
    </row>
    <row r="107" spans="1:8" ht="54" x14ac:dyDescent="0.25">
      <c r="A107" s="28" t="s">
        <v>299</v>
      </c>
      <c r="B107" s="29" t="s">
        <v>85</v>
      </c>
      <c r="C107" s="138"/>
      <c r="D107" s="189">
        <v>266.74</v>
      </c>
      <c r="E107" s="32">
        <f>C105+C107</f>
        <v>-110</v>
      </c>
      <c r="F107" s="32">
        <f>D107*E107</f>
        <v>-29341.4</v>
      </c>
      <c r="G107" s="101" t="s">
        <v>64</v>
      </c>
    </row>
    <row r="108" spans="1:8" ht="28.5" customHeight="1" thickBot="1" x14ac:dyDescent="0.3">
      <c r="A108" s="136" t="s">
        <v>226</v>
      </c>
      <c r="B108" s="231" t="s">
        <v>83</v>
      </c>
      <c r="C108" s="231"/>
      <c r="D108" s="231"/>
      <c r="E108" s="231"/>
      <c r="F108" s="137">
        <f>SUM(F102:F107)</f>
        <v>-29341.4</v>
      </c>
      <c r="G108" s="20"/>
    </row>
    <row r="109" spans="1:8" ht="18.75" customHeight="1" x14ac:dyDescent="0.25">
      <c r="G109" s="20"/>
    </row>
    <row r="110" spans="1:8" ht="27.75" customHeight="1" x14ac:dyDescent="0.25">
      <c r="A110" s="75" t="s">
        <v>5</v>
      </c>
      <c r="B110" s="76" t="s">
        <v>6</v>
      </c>
      <c r="C110" s="75" t="s">
        <v>27</v>
      </c>
      <c r="D110" s="75" t="s">
        <v>28</v>
      </c>
      <c r="E110" s="75" t="s">
        <v>7</v>
      </c>
      <c r="F110" s="75" t="s">
        <v>62</v>
      </c>
      <c r="G110" s="20"/>
    </row>
    <row r="111" spans="1:8" ht="28.5" customHeight="1" x14ac:dyDescent="0.25">
      <c r="A111" s="28" t="s">
        <v>227</v>
      </c>
      <c r="B111" s="29" t="s">
        <v>50</v>
      </c>
      <c r="C111" s="30"/>
      <c r="D111" s="31">
        <v>48</v>
      </c>
      <c r="E111" s="28" t="s">
        <v>32</v>
      </c>
      <c r="F111" s="32">
        <f>D111*C111</f>
        <v>0</v>
      </c>
      <c r="G111" s="20"/>
    </row>
    <row r="112" spans="1:8" ht="28.5" customHeight="1" x14ac:dyDescent="0.25">
      <c r="A112" s="28" t="s">
        <v>228</v>
      </c>
      <c r="B112" s="29" t="s">
        <v>51</v>
      </c>
      <c r="C112" s="30"/>
      <c r="D112" s="28">
        <v>149.30000000000001</v>
      </c>
      <c r="E112" s="28" t="s">
        <v>35</v>
      </c>
      <c r="F112" s="32">
        <f>D112*C112</f>
        <v>0</v>
      </c>
      <c r="G112" s="20"/>
    </row>
    <row r="113" spans="1:8" x14ac:dyDescent="0.25">
      <c r="A113" s="126"/>
      <c r="B113" s="127" t="s">
        <v>40</v>
      </c>
      <c r="C113" s="128" t="s">
        <v>41</v>
      </c>
      <c r="D113" s="135"/>
      <c r="E113" s="135"/>
      <c r="F113" s="129"/>
      <c r="G113" s="20"/>
    </row>
    <row r="114" spans="1:8" ht="40.5" x14ac:dyDescent="0.25">
      <c r="A114" s="28" t="s">
        <v>229</v>
      </c>
      <c r="B114" s="130" t="s">
        <v>279</v>
      </c>
      <c r="C114" s="133">
        <v>-81.5</v>
      </c>
      <c r="D114" s="104"/>
      <c r="E114" s="28"/>
      <c r="F114" s="32"/>
      <c r="G114" s="20"/>
      <c r="H114" s="207"/>
    </row>
    <row r="115" spans="1:8" ht="25.5" x14ac:dyDescent="0.25">
      <c r="A115" s="126"/>
      <c r="B115" s="127" t="s">
        <v>40</v>
      </c>
      <c r="C115" s="131" t="s">
        <v>42</v>
      </c>
      <c r="D115" s="131" t="s">
        <v>78</v>
      </c>
      <c r="E115" s="131" t="s">
        <v>79</v>
      </c>
      <c r="F115" s="128" t="s">
        <v>80</v>
      </c>
      <c r="G115" s="20"/>
    </row>
    <row r="116" spans="1:8" ht="54.75" thickBot="1" x14ac:dyDescent="0.3">
      <c r="A116" s="33" t="s">
        <v>269</v>
      </c>
      <c r="B116" s="34" t="s">
        <v>86</v>
      </c>
      <c r="C116" s="139"/>
      <c r="D116" s="33">
        <v>149.30000000000001</v>
      </c>
      <c r="E116" s="37">
        <f>C114+C116</f>
        <v>-81.5</v>
      </c>
      <c r="F116" s="37">
        <f>D116*E116</f>
        <v>-12167.95</v>
      </c>
      <c r="G116" s="101" t="s">
        <v>64</v>
      </c>
    </row>
    <row r="117" spans="1:8" ht="22.5" customHeight="1" thickBot="1" x14ac:dyDescent="0.3">
      <c r="A117" s="111" t="s">
        <v>230</v>
      </c>
      <c r="B117" s="218" t="s">
        <v>87</v>
      </c>
      <c r="C117" s="218"/>
      <c r="D117" s="218"/>
      <c r="E117" s="218"/>
      <c r="F117" s="115">
        <f>SUM(F111:F116)</f>
        <v>-12167.95</v>
      </c>
      <c r="G117" s="20"/>
    </row>
    <row r="118" spans="1:8" ht="22.5" customHeight="1" x14ac:dyDescent="0.25">
      <c r="A118" s="102"/>
      <c r="B118" s="103"/>
      <c r="C118" s="103"/>
      <c r="D118" s="103"/>
      <c r="E118" s="103"/>
      <c r="F118" s="107"/>
      <c r="G118" s="20"/>
    </row>
    <row r="119" spans="1:8" ht="19.5" customHeight="1" x14ac:dyDescent="0.25">
      <c r="A119" s="28" t="s">
        <v>231</v>
      </c>
      <c r="B119" s="29" t="s">
        <v>88</v>
      </c>
      <c r="C119" s="30"/>
      <c r="D119" s="31">
        <v>12</v>
      </c>
      <c r="E119" s="28" t="s">
        <v>32</v>
      </c>
      <c r="F119" s="32">
        <f>D119*C119</f>
        <v>0</v>
      </c>
      <c r="G119" s="78"/>
    </row>
    <row r="120" spans="1:8" ht="20.25" customHeight="1" x14ac:dyDescent="0.25">
      <c r="A120" s="28" t="s">
        <v>232</v>
      </c>
      <c r="B120" s="29" t="s">
        <v>89</v>
      </c>
      <c r="C120" s="30"/>
      <c r="D120" s="106">
        <v>0.88800000000000001</v>
      </c>
      <c r="E120" s="28" t="s">
        <v>35</v>
      </c>
      <c r="F120" s="32">
        <f>D120*C120</f>
        <v>0</v>
      </c>
      <c r="G120" s="20"/>
    </row>
    <row r="121" spans="1:8" ht="54.75" thickBot="1" x14ac:dyDescent="0.3">
      <c r="A121" s="28" t="s">
        <v>233</v>
      </c>
      <c r="B121" s="34" t="s">
        <v>90</v>
      </c>
      <c r="C121" s="108">
        <v>0</v>
      </c>
      <c r="D121" s="114">
        <v>0.88800000000000001</v>
      </c>
      <c r="E121" s="33" t="s">
        <v>35</v>
      </c>
      <c r="F121" s="37">
        <f>D121*C121</f>
        <v>0</v>
      </c>
      <c r="G121" s="101" t="s">
        <v>64</v>
      </c>
      <c r="H121" s="215"/>
    </row>
    <row r="122" spans="1:8" ht="28.5" customHeight="1" thickBot="1" x14ac:dyDescent="0.3">
      <c r="A122" s="111" t="s">
        <v>234</v>
      </c>
      <c r="B122" s="218" t="s">
        <v>91</v>
      </c>
      <c r="C122" s="218"/>
      <c r="D122" s="218"/>
      <c r="E122" s="218"/>
      <c r="F122" s="115">
        <f>SUM(F119:F121)</f>
        <v>0</v>
      </c>
      <c r="G122" s="20"/>
    </row>
    <row r="123" spans="1:8" ht="28.5" customHeight="1" x14ac:dyDescent="0.25">
      <c r="A123" s="102"/>
      <c r="B123" s="103"/>
      <c r="C123" s="103"/>
      <c r="D123" s="103"/>
      <c r="E123" s="103"/>
      <c r="F123" s="107"/>
      <c r="G123" s="20"/>
    </row>
    <row r="124" spans="1:8" ht="19.5" customHeight="1" x14ac:dyDescent="0.25">
      <c r="A124" s="28" t="s">
        <v>235</v>
      </c>
      <c r="B124" s="29" t="s">
        <v>93</v>
      </c>
      <c r="C124" s="30"/>
      <c r="D124" s="31">
        <v>48</v>
      </c>
      <c r="E124" s="28" t="s">
        <v>32</v>
      </c>
      <c r="F124" s="32">
        <f>D124*C124</f>
        <v>0</v>
      </c>
      <c r="G124" s="20"/>
    </row>
    <row r="125" spans="1:8" ht="18" customHeight="1" x14ac:dyDescent="0.25">
      <c r="A125" s="28" t="s">
        <v>236</v>
      </c>
      <c r="B125" s="29" t="s">
        <v>102</v>
      </c>
      <c r="C125" s="30"/>
      <c r="D125" s="189">
        <v>2752.46</v>
      </c>
      <c r="E125" s="28" t="s">
        <v>35</v>
      </c>
      <c r="F125" s="32">
        <f>D125*C125</f>
        <v>0</v>
      </c>
      <c r="G125" s="20"/>
    </row>
    <row r="126" spans="1:8" ht="54.75" thickBot="1" x14ac:dyDescent="0.3">
      <c r="A126" s="28" t="s">
        <v>237</v>
      </c>
      <c r="B126" s="34" t="s">
        <v>94</v>
      </c>
      <c r="C126" s="113"/>
      <c r="D126" s="189">
        <v>2752.46</v>
      </c>
      <c r="E126" s="33" t="s">
        <v>35</v>
      </c>
      <c r="F126" s="37">
        <f>D126*C126</f>
        <v>0</v>
      </c>
      <c r="G126" s="100" t="s">
        <v>64</v>
      </c>
    </row>
    <row r="127" spans="1:8" ht="23.25" customHeight="1" thickBot="1" x14ac:dyDescent="0.3">
      <c r="A127" s="111" t="s">
        <v>238</v>
      </c>
      <c r="B127" s="246" t="s">
        <v>92</v>
      </c>
      <c r="C127" s="247"/>
      <c r="D127" s="247"/>
      <c r="E127" s="248"/>
      <c r="F127" s="115">
        <f>SUM(F124:F126)</f>
        <v>0</v>
      </c>
      <c r="G127" s="20"/>
    </row>
    <row r="128" spans="1:8" ht="23.25" customHeight="1" x14ac:dyDescent="0.25">
      <c r="A128" s="140"/>
      <c r="B128" s="141"/>
      <c r="C128" s="142"/>
      <c r="D128" s="143"/>
      <c r="E128" s="144"/>
      <c r="F128" s="118"/>
      <c r="G128" s="20"/>
    </row>
    <row r="129" spans="1:8" ht="21" customHeight="1" x14ac:dyDescent="0.25">
      <c r="A129" s="28" t="s">
        <v>239</v>
      </c>
      <c r="B129" s="29" t="s">
        <v>55</v>
      </c>
      <c r="C129" s="30"/>
      <c r="D129" s="31">
        <v>24</v>
      </c>
      <c r="E129" s="28" t="s">
        <v>32</v>
      </c>
      <c r="F129" s="32">
        <f t="shared" ref="F129:F130" si="1">D129*C129</f>
        <v>0</v>
      </c>
      <c r="G129" s="20"/>
    </row>
    <row r="130" spans="1:8" ht="20.25" customHeight="1" x14ac:dyDescent="0.25">
      <c r="A130" s="28" t="s">
        <v>240</v>
      </c>
      <c r="B130" s="29" t="s">
        <v>56</v>
      </c>
      <c r="C130" s="30"/>
      <c r="D130" s="189">
        <v>98.87</v>
      </c>
      <c r="E130" s="28" t="s">
        <v>35</v>
      </c>
      <c r="F130" s="32">
        <f t="shared" si="1"/>
        <v>0</v>
      </c>
      <c r="G130" s="20"/>
    </row>
    <row r="131" spans="1:8" ht="54.75" thickBot="1" x14ac:dyDescent="0.3">
      <c r="A131" s="28" t="s">
        <v>241</v>
      </c>
      <c r="B131" s="34" t="s">
        <v>57</v>
      </c>
      <c r="C131" s="108">
        <v>0</v>
      </c>
      <c r="D131" s="189">
        <v>98.87</v>
      </c>
      <c r="E131" s="33" t="s">
        <v>35</v>
      </c>
      <c r="F131" s="37">
        <f>D131*C131</f>
        <v>0</v>
      </c>
      <c r="G131" s="101" t="s">
        <v>64</v>
      </c>
    </row>
    <row r="132" spans="1:8" ht="31.5" customHeight="1" thickBot="1" x14ac:dyDescent="0.3">
      <c r="A132" s="111" t="s">
        <v>242</v>
      </c>
      <c r="B132" s="218" t="s">
        <v>95</v>
      </c>
      <c r="C132" s="218"/>
      <c r="D132" s="218"/>
      <c r="E132" s="218"/>
      <c r="F132" s="115">
        <f>SUM(F129:F131)</f>
        <v>0</v>
      </c>
      <c r="G132" s="20"/>
    </row>
    <row r="133" spans="1:8" x14ac:dyDescent="0.25">
      <c r="A133" s="149"/>
      <c r="B133" s="150"/>
      <c r="C133" s="150"/>
      <c r="D133" s="150"/>
      <c r="E133" s="150"/>
      <c r="F133" s="151"/>
      <c r="G133" s="20"/>
    </row>
    <row r="134" spans="1:8" ht="21" customHeight="1" x14ac:dyDescent="0.25">
      <c r="A134" s="28" t="s">
        <v>243</v>
      </c>
      <c r="B134" s="29" t="s">
        <v>96</v>
      </c>
      <c r="C134" s="30"/>
      <c r="D134" s="31">
        <v>12</v>
      </c>
      <c r="E134" s="28" t="s">
        <v>32</v>
      </c>
      <c r="F134" s="32">
        <f t="shared" ref="F134:F135" si="2">D134*C134</f>
        <v>0</v>
      </c>
      <c r="G134" s="20"/>
    </row>
    <row r="135" spans="1:8" ht="20.25" customHeight="1" x14ac:dyDescent="0.25">
      <c r="A135" s="28" t="s">
        <v>244</v>
      </c>
      <c r="B135" s="29" t="s">
        <v>103</v>
      </c>
      <c r="C135" s="30"/>
      <c r="D135" s="106">
        <v>95.9</v>
      </c>
      <c r="E135" s="28" t="s">
        <v>35</v>
      </c>
      <c r="F135" s="32">
        <f t="shared" si="2"/>
        <v>0</v>
      </c>
      <c r="G135" s="20"/>
    </row>
    <row r="136" spans="1:8" ht="54.75" thickBot="1" x14ac:dyDescent="0.3">
      <c r="A136" s="28" t="s">
        <v>245</v>
      </c>
      <c r="B136" s="34" t="s">
        <v>97</v>
      </c>
      <c r="C136" s="113"/>
      <c r="D136" s="106">
        <v>95.9</v>
      </c>
      <c r="E136" s="33" t="s">
        <v>35</v>
      </c>
      <c r="F136" s="37">
        <f>D136*C136</f>
        <v>0</v>
      </c>
      <c r="G136" s="101" t="s">
        <v>64</v>
      </c>
    </row>
    <row r="137" spans="1:8" ht="21" customHeight="1" thickBot="1" x14ac:dyDescent="0.3">
      <c r="A137" s="111" t="s">
        <v>246</v>
      </c>
      <c r="B137" s="218" t="s">
        <v>98</v>
      </c>
      <c r="C137" s="218"/>
      <c r="D137" s="218"/>
      <c r="E137" s="218"/>
      <c r="F137" s="115">
        <f>SUM(F134:F136)</f>
        <v>0</v>
      </c>
      <c r="G137" s="20"/>
    </row>
    <row r="138" spans="1:8" ht="21" customHeight="1" x14ac:dyDescent="0.25">
      <c r="A138" s="102"/>
      <c r="B138" s="103"/>
      <c r="C138" s="103"/>
      <c r="D138" s="103"/>
      <c r="E138" s="103"/>
      <c r="F138" s="107"/>
      <c r="G138" s="20"/>
    </row>
    <row r="139" spans="1:8" ht="17.25" customHeight="1" x14ac:dyDescent="0.25">
      <c r="A139" s="28" t="s">
        <v>247</v>
      </c>
      <c r="B139" s="29" t="s">
        <v>253</v>
      </c>
      <c r="C139" s="30"/>
      <c r="D139" s="210">
        <v>12</v>
      </c>
      <c r="E139" s="28" t="s">
        <v>32</v>
      </c>
      <c r="F139" s="32">
        <f>D139*C139</f>
        <v>0</v>
      </c>
      <c r="G139" s="20"/>
    </row>
    <row r="140" spans="1:8" x14ac:dyDescent="0.25">
      <c r="A140" s="28" t="s">
        <v>248</v>
      </c>
      <c r="B140" s="29" t="s">
        <v>254</v>
      </c>
      <c r="C140" s="30"/>
      <c r="D140" s="28">
        <v>200</v>
      </c>
      <c r="E140" s="28" t="s">
        <v>35</v>
      </c>
      <c r="F140" s="32">
        <f>D140*C140</f>
        <v>0</v>
      </c>
      <c r="G140" s="20"/>
    </row>
    <row r="141" spans="1:8" ht="54.75" thickBot="1" x14ac:dyDescent="0.3">
      <c r="A141" s="28" t="s">
        <v>249</v>
      </c>
      <c r="B141" s="34" t="s">
        <v>255</v>
      </c>
      <c r="C141" s="113"/>
      <c r="D141" s="28">
        <v>200</v>
      </c>
      <c r="E141" s="33" t="s">
        <v>35</v>
      </c>
      <c r="F141" s="37">
        <f>D141*C141</f>
        <v>0</v>
      </c>
      <c r="G141" s="100" t="s">
        <v>64</v>
      </c>
      <c r="H141" s="207"/>
    </row>
    <row r="142" spans="1:8" ht="23.25" customHeight="1" thickBot="1" x14ac:dyDescent="0.3">
      <c r="A142" s="111" t="s">
        <v>250</v>
      </c>
      <c r="B142" s="246" t="s">
        <v>256</v>
      </c>
      <c r="C142" s="247"/>
      <c r="D142" s="247"/>
      <c r="E142" s="248"/>
      <c r="F142" s="115">
        <f>SUM(F139:F141)</f>
        <v>0</v>
      </c>
      <c r="G142" s="20"/>
    </row>
    <row r="143" spans="1:8" ht="33" customHeight="1" x14ac:dyDescent="0.25">
      <c r="A143" s="102"/>
      <c r="B143" s="103"/>
      <c r="C143" s="103"/>
      <c r="D143" s="103"/>
      <c r="E143" s="103"/>
      <c r="F143" s="107"/>
      <c r="G143" s="20"/>
    </row>
    <row r="144" spans="1:8" ht="20.25" customHeight="1" x14ac:dyDescent="0.25">
      <c r="A144" s="230" t="s">
        <v>342</v>
      </c>
      <c r="B144" s="230"/>
      <c r="C144" s="230"/>
      <c r="D144" s="230"/>
      <c r="E144" s="230"/>
      <c r="F144" s="230"/>
      <c r="G144" s="20"/>
    </row>
    <row r="145" spans="1:8" ht="27.75" customHeight="1" x14ac:dyDescent="0.25">
      <c r="A145" s="75" t="s">
        <v>5</v>
      </c>
      <c r="B145" s="76" t="s">
        <v>6</v>
      </c>
      <c r="C145" s="75" t="s">
        <v>303</v>
      </c>
      <c r="D145" s="75" t="s">
        <v>28</v>
      </c>
      <c r="E145" s="75" t="s">
        <v>7</v>
      </c>
      <c r="F145" s="75" t="s">
        <v>343</v>
      </c>
      <c r="G145" s="20"/>
      <c r="H145" s="204"/>
    </row>
    <row r="146" spans="1:8" ht="18.75" customHeight="1" thickBot="1" x14ac:dyDescent="0.3">
      <c r="A146" s="28" t="s">
        <v>251</v>
      </c>
      <c r="B146" s="29" t="s">
        <v>344</v>
      </c>
      <c r="C146" s="38"/>
      <c r="D146" s="31">
        <v>12</v>
      </c>
      <c r="E146" s="28" t="s">
        <v>32</v>
      </c>
      <c r="F146" s="32">
        <f>D146*C146</f>
        <v>0</v>
      </c>
      <c r="G146" s="20"/>
      <c r="H146" s="207"/>
    </row>
    <row r="147" spans="1:8" ht="18" customHeight="1" thickBot="1" x14ac:dyDescent="0.3">
      <c r="A147" s="111" t="s">
        <v>252</v>
      </c>
      <c r="B147" s="218" t="s">
        <v>345</v>
      </c>
      <c r="C147" s="218"/>
      <c r="D147" s="218"/>
      <c r="E147" s="218"/>
      <c r="F147" s="112">
        <f>SUM(F146:F146)</f>
        <v>0</v>
      </c>
      <c r="G147" s="20"/>
    </row>
    <row r="148" spans="1:8" ht="18" customHeight="1" x14ac:dyDescent="0.25">
      <c r="A148" s="102"/>
      <c r="B148" s="103"/>
      <c r="C148" s="103"/>
      <c r="D148" s="103"/>
      <c r="E148" s="103"/>
      <c r="F148" s="44"/>
      <c r="G148" s="20"/>
    </row>
    <row r="149" spans="1:8" ht="42" customHeight="1" x14ac:dyDescent="0.25">
      <c r="F149" s="179" t="s">
        <v>134</v>
      </c>
      <c r="G149" s="192">
        <f>F8+F13+F18+F27+F22+F32+F36+F46+F51+F56+F61+F69+F78+F87+F92+F108+F117+F122+F127+F142+F132+F137+F147</f>
        <v>-139964.37554000001</v>
      </c>
    </row>
    <row r="150" spans="1:8" ht="33" customHeight="1" x14ac:dyDescent="0.25">
      <c r="A150" s="162"/>
      <c r="B150" s="162"/>
      <c r="C150" s="162"/>
      <c r="D150" s="162"/>
      <c r="E150" s="177"/>
      <c r="F150" s="177"/>
    </row>
    <row r="151" spans="1:8" s="160" customFormat="1" ht="20.65" customHeight="1" x14ac:dyDescent="0.25">
      <c r="A151" s="251" t="s">
        <v>115</v>
      </c>
      <c r="B151" s="251"/>
      <c r="C151" s="251"/>
      <c r="D151" s="251"/>
      <c r="E151" s="251"/>
      <c r="F151" s="251"/>
      <c r="G151" s="251"/>
    </row>
    <row r="152" spans="1:8" s="83" customFormat="1" ht="26.65" customHeight="1" x14ac:dyDescent="0.25">
      <c r="A152" s="227" t="s">
        <v>104</v>
      </c>
      <c r="B152" s="228"/>
      <c r="C152" s="228"/>
      <c r="D152" s="228"/>
      <c r="E152" s="228"/>
      <c r="F152" s="228"/>
      <c r="G152" s="229"/>
    </row>
    <row r="153" spans="1:8" s="83" customFormat="1" ht="31.15" customHeight="1" x14ac:dyDescent="0.25">
      <c r="A153" s="222" t="s">
        <v>341</v>
      </c>
      <c r="B153" s="223"/>
      <c r="C153" s="223"/>
      <c r="D153" s="223"/>
      <c r="E153" s="223"/>
      <c r="F153" s="223"/>
      <c r="G153" s="224"/>
      <c r="H153" s="217"/>
    </row>
    <row r="154" spans="1:8" s="83" customFormat="1" ht="14.25" x14ac:dyDescent="0.25">
      <c r="A154" s="252" t="s">
        <v>105</v>
      </c>
      <c r="B154" s="252"/>
      <c r="C154" s="252"/>
      <c r="D154" s="252"/>
      <c r="E154" s="252"/>
      <c r="F154" s="252"/>
      <c r="G154" s="252"/>
    </row>
    <row r="155" spans="1:8" s="83" customFormat="1" ht="30.4" customHeight="1" x14ac:dyDescent="0.25">
      <c r="A155" s="164" t="s">
        <v>5</v>
      </c>
      <c r="B155" s="225" t="s">
        <v>6</v>
      </c>
      <c r="C155" s="226"/>
      <c r="D155" s="164" t="s">
        <v>7</v>
      </c>
      <c r="E155" s="164" t="s">
        <v>303</v>
      </c>
      <c r="F155" s="164" t="s">
        <v>28</v>
      </c>
      <c r="G155" s="164" t="s">
        <v>305</v>
      </c>
    </row>
    <row r="156" spans="1:8" s="83" customFormat="1" ht="23.25" customHeight="1" x14ac:dyDescent="0.25">
      <c r="A156" s="63" t="s">
        <v>251</v>
      </c>
      <c r="B156" s="249" t="s">
        <v>106</v>
      </c>
      <c r="C156" s="250"/>
      <c r="D156" s="166" t="s">
        <v>107</v>
      </c>
      <c r="E156" s="167"/>
      <c r="F156" s="216">
        <v>52</v>
      </c>
      <c r="G156" s="168">
        <f>E156*F156</f>
        <v>0</v>
      </c>
    </row>
    <row r="157" spans="1:8" s="83" customFormat="1" ht="23.65" customHeight="1" x14ac:dyDescent="0.25">
      <c r="A157" s="89" t="s">
        <v>252</v>
      </c>
      <c r="B157" s="233" t="s">
        <v>133</v>
      </c>
      <c r="C157" s="233"/>
      <c r="D157" s="233"/>
      <c r="E157" s="233"/>
      <c r="F157" s="233"/>
      <c r="G157" s="169">
        <f>SUM(G156:G156)</f>
        <v>0</v>
      </c>
    </row>
    <row r="158" spans="1:8" s="160" customFormat="1" ht="27.6" customHeight="1" x14ac:dyDescent="0.25">
      <c r="A158" s="152"/>
      <c r="B158" s="153"/>
      <c r="C158" s="154"/>
      <c r="D158" s="156" t="s">
        <v>108</v>
      </c>
      <c r="E158" s="155"/>
      <c r="F158" s="157"/>
      <c r="G158" s="158"/>
    </row>
    <row r="159" spans="1:8" s="83" customFormat="1" ht="31.5" customHeight="1" x14ac:dyDescent="0.25">
      <c r="A159" s="221" t="s">
        <v>109</v>
      </c>
      <c r="B159" s="221"/>
      <c r="C159" s="163"/>
      <c r="D159" s="163"/>
      <c r="E159" s="163"/>
      <c r="F159" s="163"/>
      <c r="G159" s="163"/>
    </row>
    <row r="160" spans="1:8" s="83" customFormat="1" ht="32.25" customHeight="1" x14ac:dyDescent="0.25">
      <c r="A160" s="164" t="s">
        <v>5</v>
      </c>
      <c r="B160" s="165" t="s">
        <v>110</v>
      </c>
      <c r="C160" s="164" t="s">
        <v>111</v>
      </c>
      <c r="D160" s="164" t="s">
        <v>112</v>
      </c>
      <c r="E160" s="164" t="s">
        <v>303</v>
      </c>
      <c r="F160" s="164" t="s">
        <v>304</v>
      </c>
      <c r="G160" s="164" t="s">
        <v>305</v>
      </c>
    </row>
    <row r="161" spans="1:8" s="47" customFormat="1" ht="87.75" customHeight="1" x14ac:dyDescent="0.25">
      <c r="A161" s="63" t="s">
        <v>319</v>
      </c>
      <c r="B161" s="170" t="s">
        <v>131</v>
      </c>
      <c r="C161" s="193" t="s">
        <v>278</v>
      </c>
      <c r="D161" s="171" t="s">
        <v>113</v>
      </c>
      <c r="E161" s="172"/>
      <c r="F161" s="194">
        <v>5400</v>
      </c>
      <c r="G161" s="168">
        <f>E161*F161</f>
        <v>0</v>
      </c>
      <c r="H161" s="206"/>
    </row>
    <row r="162" spans="1:8" s="47" customFormat="1" ht="27" x14ac:dyDescent="0.25">
      <c r="A162" s="63" t="s">
        <v>320</v>
      </c>
      <c r="B162" s="170" t="s">
        <v>131</v>
      </c>
      <c r="C162" s="193" t="s">
        <v>116</v>
      </c>
      <c r="D162" s="171" t="s">
        <v>113</v>
      </c>
      <c r="E162" s="172"/>
      <c r="F162" s="195">
        <v>286</v>
      </c>
      <c r="G162" s="168">
        <f t="shared" ref="G162:G181" si="3">E162*F162</f>
        <v>0</v>
      </c>
    </row>
    <row r="163" spans="1:8" s="47" customFormat="1" ht="27" x14ac:dyDescent="0.25">
      <c r="A163" s="63" t="s">
        <v>321</v>
      </c>
      <c r="B163" s="170" t="s">
        <v>131</v>
      </c>
      <c r="C163" s="193" t="s">
        <v>117</v>
      </c>
      <c r="D163" s="171" t="s">
        <v>113</v>
      </c>
      <c r="E163" s="172"/>
      <c r="F163" s="195">
        <v>7562</v>
      </c>
      <c r="G163" s="168">
        <f t="shared" si="3"/>
        <v>0</v>
      </c>
    </row>
    <row r="164" spans="1:8" s="47" customFormat="1" ht="27" x14ac:dyDescent="0.25">
      <c r="A164" s="63" t="s">
        <v>322</v>
      </c>
      <c r="B164" s="170" t="s">
        <v>131</v>
      </c>
      <c r="C164" s="193" t="s">
        <v>118</v>
      </c>
      <c r="D164" s="171" t="s">
        <v>113</v>
      </c>
      <c r="E164" s="172"/>
      <c r="F164" s="195">
        <v>2938</v>
      </c>
      <c r="G164" s="168">
        <f t="shared" si="3"/>
        <v>0</v>
      </c>
    </row>
    <row r="165" spans="1:8" s="47" customFormat="1" ht="27" x14ac:dyDescent="0.25">
      <c r="A165" s="63" t="s">
        <v>323</v>
      </c>
      <c r="B165" s="170" t="s">
        <v>131</v>
      </c>
      <c r="C165" s="193" t="s">
        <v>119</v>
      </c>
      <c r="D165" s="171" t="s">
        <v>113</v>
      </c>
      <c r="E165" s="172"/>
      <c r="F165" s="195">
        <v>2728</v>
      </c>
      <c r="G165" s="168">
        <f t="shared" si="3"/>
        <v>0</v>
      </c>
    </row>
    <row r="166" spans="1:8" s="47" customFormat="1" ht="27" x14ac:dyDescent="0.25">
      <c r="A166" s="63" t="s">
        <v>324</v>
      </c>
      <c r="B166" s="170" t="s">
        <v>131</v>
      </c>
      <c r="C166" s="193" t="s">
        <v>284</v>
      </c>
      <c r="D166" s="171" t="s">
        <v>113</v>
      </c>
      <c r="E166" s="172"/>
      <c r="F166" s="195">
        <v>50</v>
      </c>
      <c r="G166" s="168">
        <f t="shared" ref="G166" si="4">E166*F166</f>
        <v>0</v>
      </c>
      <c r="H166" s="211"/>
    </row>
    <row r="167" spans="1:8" s="47" customFormat="1" ht="27" x14ac:dyDescent="0.25">
      <c r="A167" s="63" t="s">
        <v>325</v>
      </c>
      <c r="B167" s="170" t="s">
        <v>131</v>
      </c>
      <c r="C167" s="193" t="s">
        <v>120</v>
      </c>
      <c r="D167" s="171" t="s">
        <v>113</v>
      </c>
      <c r="E167" s="172"/>
      <c r="F167" s="195">
        <v>989</v>
      </c>
      <c r="G167" s="168">
        <f t="shared" si="3"/>
        <v>0</v>
      </c>
    </row>
    <row r="168" spans="1:8" s="47" customFormat="1" ht="27" x14ac:dyDescent="0.25">
      <c r="A168" s="63" t="s">
        <v>326</v>
      </c>
      <c r="B168" s="170" t="s">
        <v>131</v>
      </c>
      <c r="C168" s="193" t="s">
        <v>121</v>
      </c>
      <c r="D168" s="171" t="s">
        <v>113</v>
      </c>
      <c r="E168" s="172"/>
      <c r="F168" s="195">
        <v>548</v>
      </c>
      <c r="G168" s="168">
        <f t="shared" si="3"/>
        <v>0</v>
      </c>
    </row>
    <row r="169" spans="1:8" s="47" customFormat="1" ht="27" x14ac:dyDescent="0.25">
      <c r="A169" s="63" t="s">
        <v>327</v>
      </c>
      <c r="B169" s="170" t="s">
        <v>131</v>
      </c>
      <c r="C169" s="193" t="s">
        <v>122</v>
      </c>
      <c r="D169" s="171" t="s">
        <v>113</v>
      </c>
      <c r="E169" s="172"/>
      <c r="F169" s="195">
        <v>40</v>
      </c>
      <c r="G169" s="168">
        <f t="shared" si="3"/>
        <v>0</v>
      </c>
    </row>
    <row r="170" spans="1:8" s="47" customFormat="1" ht="27" x14ac:dyDescent="0.25">
      <c r="A170" s="63" t="s">
        <v>328</v>
      </c>
      <c r="B170" s="170" t="s">
        <v>131</v>
      </c>
      <c r="C170" s="193" t="s">
        <v>257</v>
      </c>
      <c r="D170" s="171" t="s">
        <v>113</v>
      </c>
      <c r="E170" s="172"/>
      <c r="F170" s="195">
        <v>47954</v>
      </c>
      <c r="G170" s="168">
        <f t="shared" si="3"/>
        <v>0</v>
      </c>
    </row>
    <row r="171" spans="1:8" s="47" customFormat="1" ht="27" x14ac:dyDescent="0.25">
      <c r="A171" s="63" t="s">
        <v>329</v>
      </c>
      <c r="B171" s="170" t="s">
        <v>131</v>
      </c>
      <c r="C171" s="193" t="s">
        <v>123</v>
      </c>
      <c r="D171" s="171" t="s">
        <v>113</v>
      </c>
      <c r="E171" s="172"/>
      <c r="F171" s="195">
        <v>927</v>
      </c>
      <c r="G171" s="168">
        <f t="shared" si="3"/>
        <v>0</v>
      </c>
    </row>
    <row r="172" spans="1:8" s="47" customFormat="1" ht="27" x14ac:dyDescent="0.25">
      <c r="A172" s="63" t="s">
        <v>330</v>
      </c>
      <c r="B172" s="170" t="s">
        <v>131</v>
      </c>
      <c r="C172" s="193" t="s">
        <v>258</v>
      </c>
      <c r="D172" s="171" t="s">
        <v>113</v>
      </c>
      <c r="E172" s="172"/>
      <c r="F172" s="195">
        <v>4096</v>
      </c>
      <c r="G172" s="168">
        <f t="shared" si="3"/>
        <v>0</v>
      </c>
    </row>
    <row r="173" spans="1:8" s="47" customFormat="1" ht="27" x14ac:dyDescent="0.25">
      <c r="A173" s="63" t="s">
        <v>331</v>
      </c>
      <c r="B173" s="170" t="s">
        <v>131</v>
      </c>
      <c r="C173" s="193" t="s">
        <v>124</v>
      </c>
      <c r="D173" s="171" t="s">
        <v>113</v>
      </c>
      <c r="E173" s="172"/>
      <c r="F173" s="195">
        <v>3918</v>
      </c>
      <c r="G173" s="168">
        <f t="shared" si="3"/>
        <v>0</v>
      </c>
    </row>
    <row r="174" spans="1:8" s="47" customFormat="1" ht="27" x14ac:dyDescent="0.25">
      <c r="A174" s="63" t="s">
        <v>332</v>
      </c>
      <c r="B174" s="170" t="s">
        <v>131</v>
      </c>
      <c r="C174" s="193" t="s">
        <v>114</v>
      </c>
      <c r="D174" s="171" t="s">
        <v>113</v>
      </c>
      <c r="E174" s="172"/>
      <c r="F174" s="195">
        <v>7684</v>
      </c>
      <c r="G174" s="168">
        <f t="shared" si="3"/>
        <v>0</v>
      </c>
    </row>
    <row r="175" spans="1:8" s="47" customFormat="1" ht="27" x14ac:dyDescent="0.25">
      <c r="A175" s="63" t="s">
        <v>333</v>
      </c>
      <c r="B175" s="170" t="s">
        <v>131</v>
      </c>
      <c r="C175" s="193" t="s">
        <v>125</v>
      </c>
      <c r="D175" s="171" t="s">
        <v>113</v>
      </c>
      <c r="E175" s="172"/>
      <c r="F175" s="195">
        <v>858</v>
      </c>
      <c r="G175" s="168">
        <f t="shared" si="3"/>
        <v>0</v>
      </c>
    </row>
    <row r="176" spans="1:8" s="47" customFormat="1" ht="27" x14ac:dyDescent="0.25">
      <c r="A176" s="63" t="s">
        <v>334</v>
      </c>
      <c r="B176" s="170" t="s">
        <v>131</v>
      </c>
      <c r="C176" s="193" t="s">
        <v>126</v>
      </c>
      <c r="D176" s="171" t="s">
        <v>113</v>
      </c>
      <c r="E176" s="172"/>
      <c r="F176" s="195">
        <v>198</v>
      </c>
      <c r="G176" s="168">
        <f t="shared" si="3"/>
        <v>0</v>
      </c>
    </row>
    <row r="177" spans="1:10" s="47" customFormat="1" ht="27" x14ac:dyDescent="0.25">
      <c r="A177" s="63" t="s">
        <v>335</v>
      </c>
      <c r="B177" s="170" t="s">
        <v>131</v>
      </c>
      <c r="C177" s="193" t="s">
        <v>127</v>
      </c>
      <c r="D177" s="171" t="s">
        <v>113</v>
      </c>
      <c r="E177" s="172"/>
      <c r="F177" s="195">
        <v>5872</v>
      </c>
      <c r="G177" s="168">
        <f t="shared" si="3"/>
        <v>0</v>
      </c>
    </row>
    <row r="178" spans="1:10" s="47" customFormat="1" ht="27" x14ac:dyDescent="0.25">
      <c r="A178" s="63" t="s">
        <v>336</v>
      </c>
      <c r="B178" s="170" t="s">
        <v>131</v>
      </c>
      <c r="C178" s="193" t="s">
        <v>259</v>
      </c>
      <c r="D178" s="171" t="s">
        <v>113</v>
      </c>
      <c r="E178" s="172"/>
      <c r="F178" s="195">
        <v>50</v>
      </c>
      <c r="G178" s="168">
        <f t="shared" si="3"/>
        <v>0</v>
      </c>
    </row>
    <row r="179" spans="1:10" s="47" customFormat="1" ht="27" x14ac:dyDescent="0.25">
      <c r="A179" s="63" t="s">
        <v>337</v>
      </c>
      <c r="B179" s="170" t="s">
        <v>131</v>
      </c>
      <c r="C179" s="193" t="s">
        <v>128</v>
      </c>
      <c r="D179" s="171" t="s">
        <v>113</v>
      </c>
      <c r="E179" s="172"/>
      <c r="F179" s="195">
        <v>3410</v>
      </c>
      <c r="G179" s="168">
        <f t="shared" si="3"/>
        <v>0</v>
      </c>
    </row>
    <row r="180" spans="1:10" s="47" customFormat="1" ht="27" x14ac:dyDescent="0.25">
      <c r="A180" s="63" t="s">
        <v>338</v>
      </c>
      <c r="B180" s="170" t="s">
        <v>131</v>
      </c>
      <c r="C180" s="193" t="s">
        <v>129</v>
      </c>
      <c r="D180" s="171" t="s">
        <v>113</v>
      </c>
      <c r="E180" s="172"/>
      <c r="F180" s="195">
        <v>192</v>
      </c>
      <c r="G180" s="168">
        <f t="shared" si="3"/>
        <v>0</v>
      </c>
    </row>
    <row r="181" spans="1:10" s="47" customFormat="1" ht="27" x14ac:dyDescent="0.25">
      <c r="A181" s="63" t="s">
        <v>339</v>
      </c>
      <c r="B181" s="170" t="s">
        <v>131</v>
      </c>
      <c r="C181" s="193" t="s">
        <v>130</v>
      </c>
      <c r="D181" s="171" t="s">
        <v>113</v>
      </c>
      <c r="E181" s="172"/>
      <c r="F181" s="195">
        <v>20762</v>
      </c>
      <c r="G181" s="168">
        <f t="shared" si="3"/>
        <v>0</v>
      </c>
      <c r="H181" s="173"/>
    </row>
    <row r="182" spans="1:10" s="47" customFormat="1" ht="24" customHeight="1" x14ac:dyDescent="0.25">
      <c r="A182" s="89" t="s">
        <v>340</v>
      </c>
      <c r="B182" s="233" t="s">
        <v>132</v>
      </c>
      <c r="C182" s="233"/>
      <c r="D182" s="233"/>
      <c r="E182" s="233"/>
      <c r="F182" s="233"/>
      <c r="G182" s="169">
        <f>SUM(G161:G181)</f>
        <v>0</v>
      </c>
    </row>
    <row r="183" spans="1:10" s="83" customFormat="1" ht="24" customHeight="1" x14ac:dyDescent="0.25">
      <c r="A183" s="84"/>
      <c r="B183" s="159"/>
      <c r="C183" s="27"/>
      <c r="D183" s="27"/>
      <c r="E183" s="27"/>
      <c r="F183" s="27"/>
      <c r="G183" s="158"/>
    </row>
    <row r="184" spans="1:10" s="83" customFormat="1" ht="28.5" x14ac:dyDescent="0.25">
      <c r="A184" s="152"/>
      <c r="B184" s="153"/>
      <c r="C184" s="154"/>
      <c r="D184" s="154"/>
      <c r="E184" s="155"/>
      <c r="F184" s="178" t="s">
        <v>135</v>
      </c>
      <c r="G184" s="174">
        <f>G157+G182</f>
        <v>0</v>
      </c>
    </row>
    <row r="185" spans="1:10" s="83" customFormat="1" ht="14.25" x14ac:dyDescent="0.25">
      <c r="A185" s="84"/>
      <c r="B185" s="153"/>
      <c r="C185" s="154"/>
      <c r="D185" s="154"/>
      <c r="E185" s="155"/>
      <c r="F185" s="175"/>
      <c r="G185" s="176"/>
    </row>
    <row r="186" spans="1:10" ht="33" customHeight="1" x14ac:dyDescent="0.25">
      <c r="F186" s="73" t="s">
        <v>136</v>
      </c>
      <c r="G186" s="74">
        <f>G149+G184</f>
        <v>-139964.37554000001</v>
      </c>
    </row>
    <row r="187" spans="1:10" x14ac:dyDescent="0.25">
      <c r="G187" s="82"/>
    </row>
    <row r="188" spans="1:10" s="51" customFormat="1" ht="37.9" customHeight="1" x14ac:dyDescent="0.25">
      <c r="A188" s="244" t="s">
        <v>11</v>
      </c>
      <c r="B188" s="244"/>
      <c r="C188" s="244"/>
      <c r="D188" s="244"/>
      <c r="E188" s="244"/>
      <c r="F188" s="244"/>
      <c r="G188" s="49"/>
      <c r="H188" s="49"/>
      <c r="I188" s="49"/>
      <c r="J188" s="50"/>
    </row>
    <row r="189" spans="1:10" s="55" customFormat="1" ht="24.75" customHeight="1" x14ac:dyDescent="0.25">
      <c r="A189" s="52" t="s">
        <v>5</v>
      </c>
      <c r="B189" s="245" t="s">
        <v>15</v>
      </c>
      <c r="C189" s="245"/>
      <c r="D189" s="245"/>
      <c r="E189" s="245"/>
      <c r="F189" s="245"/>
      <c r="G189" s="53"/>
      <c r="H189" s="53"/>
      <c r="I189" s="53"/>
      <c r="J189" s="54"/>
    </row>
    <row r="190" spans="1:10" ht="42" customHeight="1" x14ac:dyDescent="0.25">
      <c r="A190" s="56" t="s">
        <v>16</v>
      </c>
      <c r="B190" s="240" t="s">
        <v>17</v>
      </c>
      <c r="C190" s="240"/>
      <c r="D190" s="240"/>
      <c r="E190" s="240"/>
      <c r="F190" s="240"/>
      <c r="G190" s="58"/>
    </row>
    <row r="191" spans="1:10" s="60" customFormat="1" ht="36" customHeight="1" x14ac:dyDescent="0.25">
      <c r="A191" s="61" t="s">
        <v>18</v>
      </c>
      <c r="B191" s="240" t="s">
        <v>19</v>
      </c>
      <c r="C191" s="240"/>
      <c r="D191" s="240"/>
      <c r="E191" s="240"/>
      <c r="F191" s="240"/>
      <c r="G191" s="58"/>
      <c r="H191" s="58"/>
      <c r="I191" s="58"/>
      <c r="J191" s="59"/>
    </row>
    <row r="192" spans="1:10" ht="36.75" customHeight="1" x14ac:dyDescent="0.25">
      <c r="A192" s="63" t="s">
        <v>20</v>
      </c>
      <c r="B192" s="241" t="s">
        <v>99</v>
      </c>
      <c r="C192" s="242"/>
      <c r="D192" s="242"/>
      <c r="E192" s="242"/>
      <c r="F192" s="243"/>
      <c r="G192" s="145"/>
    </row>
    <row r="193" spans="1:7" ht="33" customHeight="1" x14ac:dyDescent="0.25">
      <c r="A193" s="63" t="s">
        <v>21</v>
      </c>
      <c r="B193" s="234" t="s">
        <v>12</v>
      </c>
      <c r="C193" s="235"/>
      <c r="D193" s="235"/>
      <c r="E193" s="235"/>
      <c r="F193" s="236"/>
      <c r="G193" s="62"/>
    </row>
    <row r="194" spans="1:7" ht="32.25" customHeight="1" x14ac:dyDescent="0.25">
      <c r="A194" s="63" t="s">
        <v>23</v>
      </c>
      <c r="B194" s="237" t="s">
        <v>61</v>
      </c>
      <c r="C194" s="238"/>
      <c r="D194" s="238"/>
      <c r="E194" s="238"/>
      <c r="F194" s="239"/>
      <c r="G194" s="146"/>
    </row>
    <row r="195" spans="1:7" ht="32.25" customHeight="1" x14ac:dyDescent="0.25">
      <c r="A195" s="63" t="s">
        <v>262</v>
      </c>
      <c r="B195" s="219" t="s">
        <v>302</v>
      </c>
      <c r="C195" s="219"/>
      <c r="D195" s="219"/>
      <c r="E195" s="219"/>
      <c r="F195" s="219"/>
      <c r="G195" s="146"/>
    </row>
    <row r="196" spans="1:7" ht="33.75" customHeight="1" x14ac:dyDescent="0.25">
      <c r="A196" s="63" t="s">
        <v>265</v>
      </c>
      <c r="B196" s="219" t="s">
        <v>300</v>
      </c>
      <c r="C196" s="219"/>
      <c r="D196" s="219"/>
      <c r="E196" s="219"/>
      <c r="F196" s="219"/>
    </row>
  </sheetData>
  <sheetProtection algorithmName="SHA-512" hashValue="i9HJZe+7RyY99lhr9HS3Me7/hbdAaY64BnTc2Ap2M3JVI8vgBmGjGmyyP8arCPq8AipyjDRzysSEqMgu59ebLg==" saltValue="tkqmox9RPFmmjw7kF0q9EA==" spinCount="100000" sheet="1" objects="1" scenarios="1"/>
  <mergeCells count="44">
    <mergeCell ref="A1:E1"/>
    <mergeCell ref="B182:F182"/>
    <mergeCell ref="B193:F193"/>
    <mergeCell ref="B194:F194"/>
    <mergeCell ref="B190:F190"/>
    <mergeCell ref="B191:F191"/>
    <mergeCell ref="B192:F192"/>
    <mergeCell ref="A188:F188"/>
    <mergeCell ref="B189:F189"/>
    <mergeCell ref="B127:E127"/>
    <mergeCell ref="B156:C156"/>
    <mergeCell ref="A151:G151"/>
    <mergeCell ref="A154:G154"/>
    <mergeCell ref="B157:F157"/>
    <mergeCell ref="B142:E142"/>
    <mergeCell ref="B137:E137"/>
    <mergeCell ref="A144:F144"/>
    <mergeCell ref="B36:E36"/>
    <mergeCell ref="B117:E117"/>
    <mergeCell ref="B122:E122"/>
    <mergeCell ref="B87:E87"/>
    <mergeCell ref="B99:E99"/>
    <mergeCell ref="B108:E108"/>
    <mergeCell ref="B46:E46"/>
    <mergeCell ref="B51:E51"/>
    <mergeCell ref="B56:E56"/>
    <mergeCell ref="B61:E61"/>
    <mergeCell ref="B69:E69"/>
    <mergeCell ref="B147:E147"/>
    <mergeCell ref="B195:F195"/>
    <mergeCell ref="B196:F196"/>
    <mergeCell ref="B92:E92"/>
    <mergeCell ref="B8:E8"/>
    <mergeCell ref="B13:E13"/>
    <mergeCell ref="B18:E18"/>
    <mergeCell ref="B27:E27"/>
    <mergeCell ref="B22:E22"/>
    <mergeCell ref="A159:B159"/>
    <mergeCell ref="A153:G153"/>
    <mergeCell ref="B155:C155"/>
    <mergeCell ref="B78:E78"/>
    <mergeCell ref="B32:E32"/>
    <mergeCell ref="A152:G152"/>
    <mergeCell ref="B132:E132"/>
  </mergeCells>
  <phoneticPr fontId="38" type="noConversion"/>
  <dataValidations count="4">
    <dataValidation operator="lessThanOrEqual" allowBlank="1" showInputMessage="1" showErrorMessage="1" sqref="D74:F74 B74:B77 C74:C75 C76:F76 D83:F83 B83:B85 C85:F85 D104:F104 B104:B106 C104:C105 C106:F106 C83:C84 A153:A155 C160 A157:B157 G181:G186 G157 F181 D181 C186:D186 B156 D156:G156 F186:G186 C183:F185 C115:F115 D113:F113 C67:F67 C113:C114 D65:F65 B65:B68 C65:C66 B113:B115 D160:G180 B160:B186 B189:B196 B158:G158" xr:uid="{D798BF55-9F12-4EE6-BAE7-FC919EFF2C0B}"/>
    <dataValidation type="decimal" operator="lessThan" allowBlank="1" showInputMessage="1" showErrorMessage="1" promptTitle="Prijsplafond €2.500,- per ton" prompt="De inschrijfprijs dient lager te zijn dan het prijsplafond." sqref="E181" xr:uid="{A5E92CAB-9AB8-4A18-BE56-80AF9314AA5C}">
      <formula1>2500</formula1>
    </dataValidation>
    <dataValidation type="decimal" operator="lessThanOrEqual" allowBlank="1" showInputMessage="1" showErrorMessage="1" error="Het percentage is te hoog" sqref="C42" xr:uid="{D193DA09-B2A2-487D-8806-BF1C2D32B08E}">
      <formula1>0.65</formula1>
    </dataValidation>
    <dataValidation type="decimal" operator="lessThanOrEqual" allowBlank="1" showInputMessage="1" showErrorMessage="1" error="Het percentage is te hoog" sqref="C44" xr:uid="{49B2A71B-6982-48E3-96BA-B944C4E47F05}">
      <formula1>0.85</formula1>
    </dataValidation>
  </dataValidations>
  <pageMargins left="0.70866141732283472" right="0.70866141732283472" top="0.74803149606299213" bottom="0.74803149606299213" header="0.31496062992125984" footer="0.31496062992125984"/>
  <pageSetup paperSize="9" scale="49" fitToHeight="0" orientation="landscape" horizontalDpi="4294967293" verticalDpi="4294967293" r:id="rId1"/>
  <headerFooter>
    <oddHeader>&amp;L&amp;"Century Gothic,Vet"&amp;14&amp;F&amp;R&amp;"Century Gothic,Vet"&amp;14&amp;A</oddHeader>
    <oddFooter>&amp;L&amp;"Century Gothic,Standaard"&amp;8&amp;F
Afdrukdatum: &amp;D
&amp;P van &amp;N&amp;R&amp;"Century Gothic,Vet"&amp;12United Quality&amp;"Century Gothic,Standaard"&amp;10
&amp;"Century Gothic,Cursief"&amp;8"Advies en Aanbesteding in Afval en Automotive"</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CFC0CF-FE01-4ED0-A233-483A56D4B824}">
  <sheetPr>
    <pageSetUpPr fitToPage="1"/>
  </sheetPr>
  <dimension ref="A1:D28"/>
  <sheetViews>
    <sheetView tabSelected="1" view="pageBreakPreview" zoomScale="96" zoomScaleNormal="100" zoomScaleSheetLayoutView="96" workbookViewId="0">
      <selection activeCell="L24" sqref="L24"/>
    </sheetView>
  </sheetViews>
  <sheetFormatPr defaultColWidth="8.85546875" defaultRowHeight="14.25" x14ac:dyDescent="0.25"/>
  <cols>
    <col min="1" max="1" width="25.5703125" style="83" customWidth="1"/>
    <col min="2" max="2" width="37.7109375" style="84" customWidth="1"/>
    <col min="3" max="3" width="35.5703125" style="84" customWidth="1"/>
    <col min="4" max="4" width="28.85546875" style="83" customWidth="1"/>
    <col min="5" max="16384" width="8.85546875" style="83"/>
  </cols>
  <sheetData>
    <row r="1" spans="1:4" ht="47.25" customHeight="1" x14ac:dyDescent="0.25">
      <c r="A1" s="262" t="s">
        <v>276</v>
      </c>
      <c r="B1" s="263"/>
      <c r="C1" s="264"/>
      <c r="D1" s="161"/>
    </row>
    <row r="2" spans="1:4" s="47" customFormat="1" ht="29.25" customHeight="1" x14ac:dyDescent="0.25">
      <c r="A2" s="265" t="s">
        <v>138</v>
      </c>
      <c r="B2" s="266"/>
      <c r="C2" s="188">
        <f>'1. Prijs beh&amp;exploitatie Venlo'!F7+'2. Prijs transp&amp;verw Venlo'!G186</f>
        <v>-139964.37554000001</v>
      </c>
    </row>
    <row r="3" spans="1:4" x14ac:dyDescent="0.25">
      <c r="B3" s="83"/>
      <c r="C3" s="83"/>
    </row>
    <row r="4" spans="1:4" x14ac:dyDescent="0.25">
      <c r="B4" s="83"/>
      <c r="C4" s="83"/>
    </row>
    <row r="5" spans="1:4" x14ac:dyDescent="0.25">
      <c r="B5" s="83"/>
      <c r="C5" s="83"/>
    </row>
    <row r="6" spans="1:4" x14ac:dyDescent="0.25">
      <c r="B6" s="83"/>
      <c r="C6" s="83"/>
    </row>
    <row r="7" spans="1:4" x14ac:dyDescent="0.25">
      <c r="B7" s="83"/>
      <c r="C7" s="83"/>
    </row>
    <row r="8" spans="1:4" x14ac:dyDescent="0.25">
      <c r="B8" s="83"/>
      <c r="C8" s="83"/>
    </row>
    <row r="9" spans="1:4" x14ac:dyDescent="0.25">
      <c r="B9" s="83"/>
      <c r="C9" s="83"/>
    </row>
    <row r="10" spans="1:4" x14ac:dyDescent="0.25">
      <c r="B10" s="83"/>
      <c r="C10" s="83"/>
    </row>
    <row r="11" spans="1:4" x14ac:dyDescent="0.25">
      <c r="B11" s="83"/>
      <c r="C11" s="83"/>
    </row>
    <row r="12" spans="1:4" x14ac:dyDescent="0.25">
      <c r="B12" s="83"/>
      <c r="C12" s="83"/>
    </row>
    <row r="13" spans="1:4" x14ac:dyDescent="0.25">
      <c r="B13" s="83"/>
      <c r="C13" s="83"/>
    </row>
    <row r="14" spans="1:4" x14ac:dyDescent="0.25">
      <c r="B14" s="83"/>
      <c r="C14" s="83"/>
    </row>
    <row r="15" spans="1:4" x14ac:dyDescent="0.25">
      <c r="B15" s="83"/>
      <c r="C15" s="83"/>
    </row>
    <row r="16" spans="1:4" x14ac:dyDescent="0.25">
      <c r="B16" s="83"/>
      <c r="C16" s="83"/>
    </row>
    <row r="17" spans="2:4" x14ac:dyDescent="0.25">
      <c r="B17" s="83"/>
      <c r="C17" s="83"/>
    </row>
    <row r="18" spans="2:4" x14ac:dyDescent="0.25">
      <c r="B18" s="83"/>
      <c r="C18" s="83"/>
    </row>
    <row r="28" spans="2:4" x14ac:dyDescent="0.25">
      <c r="D28" s="187"/>
    </row>
  </sheetData>
  <sheetProtection algorithmName="SHA-512" hashValue="x7uAxOIDVK54kINy2H1QA+GEA9rdDpCfSCo7BHVQf9g454a29O37FAy2SlhNHfewcifoYinWHfVCKXUfr8DvIQ==" saltValue="l+xXjrCmqAa6aKTe5k1uFg==" spinCount="100000" sheet="1" objects="1" scenarios="1"/>
  <mergeCells count="2">
    <mergeCell ref="A1:C1"/>
    <mergeCell ref="A2:B2"/>
  </mergeCells>
  <pageMargins left="0.70866141732283472" right="0.70866141732283472" top="0.74803149606299213" bottom="0.74803149606299213" header="0.31496062992125984" footer="0.31496062992125984"/>
  <pageSetup paperSize="9" fitToHeight="0" orientation="landscape" horizontalDpi="4294967293" r:id="rId1"/>
  <headerFooter>
    <oddHeader>&amp;L&amp;"Century Gothic,Vet"&amp;14&amp;F&amp;R&amp;"Century Gothic,Vet"&amp;14&amp;A</oddHeader>
    <oddFooter>&amp;L&amp;"Century Gothic,Standaard"&amp;8&amp;F
Afdrukdatum: &amp;D
&amp;P van &amp;N&amp;R&amp;"Century Gothic,Vet"&amp;12United Quality&amp;"Century Gothic,Standaard"&amp;10
&amp;"Century Gothic,Cursief"&amp;8"Advies en Aanbesteding in Afval en Automotive"</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40faa72d-7604-4f4d-a488-93cffb7df14f" xsi:nil="true"/>
    <lcf76f155ced4ddcb4097134ff3c332f xmlns="962d65e8-ec2e-4f08-b510-02888a857b6e">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E517A8EC6B0334C881D0B8D01593304" ma:contentTypeVersion="18" ma:contentTypeDescription="Een nieuw document maken." ma:contentTypeScope="" ma:versionID="fdc805db8e657edee903474acd04feff">
  <xsd:schema xmlns:xsd="http://www.w3.org/2001/XMLSchema" xmlns:xs="http://www.w3.org/2001/XMLSchema" xmlns:p="http://schemas.microsoft.com/office/2006/metadata/properties" xmlns:ns2="962d65e8-ec2e-4f08-b510-02888a857b6e" xmlns:ns3="b77e2b43-37d4-4532-953b-53983e0992e2" xmlns:ns4="40faa72d-7604-4f4d-a488-93cffb7df14f" targetNamespace="http://schemas.microsoft.com/office/2006/metadata/properties" ma:root="true" ma:fieldsID="6462f6a7cb4bdb07ea9f18dcf6aa09d5" ns2:_="" ns3:_="" ns4:_="">
    <xsd:import namespace="962d65e8-ec2e-4f08-b510-02888a857b6e"/>
    <xsd:import namespace="b77e2b43-37d4-4532-953b-53983e0992e2"/>
    <xsd:import namespace="40faa72d-7604-4f4d-a488-93cffb7df14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4: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2d65e8-ec2e-4f08-b510-02888a857b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3c2d3de7-c400-447f-b2ca-09b31361cf07"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77e2b43-37d4-4532-953b-53983e0992e2"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0faa72d-7604-4f4d-a488-93cffb7df14f"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4374ec0a-8834-475e-b57c-fe72634d1e1c}" ma:internalName="TaxCatchAll" ma:showField="CatchAllData" ma:web="40faa72d-7604-4f4d-a488-93cffb7df1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11B6FCC-CC98-44AB-B8F8-AF48226E8D17}">
  <ds:schemaRefs>
    <ds:schemaRef ds:uri="http://schemas.microsoft.com/sharepoint/v3/contenttype/forms"/>
  </ds:schemaRefs>
</ds:datastoreItem>
</file>

<file path=customXml/itemProps2.xml><?xml version="1.0" encoding="utf-8"?>
<ds:datastoreItem xmlns:ds="http://schemas.openxmlformats.org/officeDocument/2006/customXml" ds:itemID="{F7F1D162-1942-49F6-9FDD-4EA207BFC2A6}">
  <ds:schemaRefs>
    <ds:schemaRef ds:uri="http://schemas.microsoft.com/office/2006/metadata/properties"/>
    <ds:schemaRef ds:uri="http://schemas.microsoft.com/office/infopath/2007/PartnerControls"/>
    <ds:schemaRef ds:uri="40faa72d-7604-4f4d-a488-93cffb7df14f"/>
    <ds:schemaRef ds:uri="962d65e8-ec2e-4f08-b510-02888a857b6e"/>
  </ds:schemaRefs>
</ds:datastoreItem>
</file>

<file path=customXml/itemProps3.xml><?xml version="1.0" encoding="utf-8"?>
<ds:datastoreItem xmlns:ds="http://schemas.openxmlformats.org/officeDocument/2006/customXml" ds:itemID="{F26B0004-5CF2-41B8-9930-AE68F61A8C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2d65e8-ec2e-4f08-b510-02888a857b6e"/>
    <ds:schemaRef ds:uri="b77e2b43-37d4-4532-953b-53983e0992e2"/>
    <ds:schemaRef ds:uri="40faa72d-7604-4f4d-a488-93cffb7df1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vt:i4>
      </vt:variant>
      <vt:variant>
        <vt:lpstr>Benoemde bereiken</vt:lpstr>
      </vt:variant>
      <vt:variant>
        <vt:i4>4</vt:i4>
      </vt:variant>
    </vt:vector>
  </HeadingPairs>
  <TitlesOfParts>
    <vt:vector size="8" baseType="lpstr">
      <vt:lpstr>Voorblad</vt:lpstr>
      <vt:lpstr>1. Prijs beh&amp;exploitatie Venlo</vt:lpstr>
      <vt:lpstr>2. Prijs transp&amp;verw Venlo</vt:lpstr>
      <vt:lpstr>3. Inschrijfprijs</vt:lpstr>
      <vt:lpstr>'1. Prijs beh&amp;exploitatie Venlo'!Afdrukbereik</vt:lpstr>
      <vt:lpstr>'2. Prijs transp&amp;verw Venlo'!Afdrukbereik</vt:lpstr>
      <vt:lpstr>'3. Inschrijfprijs'!Afdrukbereik</vt:lpstr>
      <vt:lpstr>Voorblad!Afdrukbereik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Ingrid Bruijgom</dc:creator>
  <cp:lastModifiedBy>Freya Busink</cp:lastModifiedBy>
  <dcterms:created xsi:type="dcterms:W3CDTF">2026-09-07T07:54:34Z</dcterms:created>
  <dcterms:modified xsi:type="dcterms:W3CDTF">2026-09-17T14:28:47Z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0x0101008E517A8EC6B0334C881D0B8D01593304</vt:lpwstr>
  </property>
  <property fmtid="{D5CDD505-2E9C-101B-9397-08002B2CF9AE}" pid="3" name="MediaServiceImageTags">
    <vt:lpwstr/>
  </property>
</Properties>
</file>