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unitedqualitybv.sharepoint.com/klanten/Docs/Venray/1533 EA milieustraat/03. Tech bestek/"/>
    </mc:Choice>
  </mc:AlternateContent>
  <xr:revisionPtr revIDLastSave="137" documentId="8_{67C5330B-E7B3-43D6-9C7E-05F18EF34BAC}" xr6:coauthVersionLast="47" xr6:coauthVersionMax="47" xr10:uidLastSave="{33928C47-5447-403F-A041-AA2E00B6733F}"/>
  <bookViews>
    <workbookView xWindow="-120" yWindow="-120" windowWidth="29040" windowHeight="17520" xr2:uid="{F6D2E55D-6364-4793-B666-FE5E39A6EEA1}"/>
  </bookViews>
  <sheets>
    <sheet name="Voorblad" sheetId="2" r:id="rId1"/>
    <sheet name="1. Prijs beh&amp;exploitatie Bergen" sheetId="3" r:id="rId2"/>
    <sheet name="2. Prijs beh&amp;exploitatie Venray" sheetId="5" r:id="rId3"/>
    <sheet name="3. Prijs transp&amp;verw Bergen" sheetId="4" r:id="rId4"/>
    <sheet name="4. Prijs transp&amp;verw Venray" sheetId="6" r:id="rId5"/>
    <sheet name="5. Inschrijfprijs" sheetId="1" r:id="rId6"/>
  </sheets>
  <definedNames>
    <definedName name="_xlnm.Print_Area" localSheetId="1">'1. Prijs beh&amp;exploitatie Bergen'!$A$1:$G$24</definedName>
    <definedName name="_xlnm.Print_Area" localSheetId="2">'2. Prijs beh&amp;exploitatie Venray'!$A$1:$F$22</definedName>
    <definedName name="_xlnm.Print_Area" localSheetId="3">'3. Prijs transp&amp;verw Bergen'!$A$1:$G$144</definedName>
    <definedName name="_xlnm.Print_Area" localSheetId="4">'4. Prijs transp&amp;verw Venray'!$A$1:$G$156</definedName>
    <definedName name="_xlnm.Print_Area" localSheetId="0">Voorblad!$A$1:$L$15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131" i="4" l="1"/>
  <c r="F132" i="4" s="1"/>
  <c r="F127" i="4"/>
  <c r="F128" i="4" s="1"/>
  <c r="F28" i="6"/>
  <c r="F85" i="6"/>
  <c r="F30" i="6"/>
  <c r="F29" i="6"/>
  <c r="F31" i="6" l="1"/>
  <c r="F15" i="6"/>
  <c r="F16" i="6" s="1"/>
  <c r="D34" i="4" l="1"/>
  <c r="F10" i="4" l="1"/>
  <c r="D35" i="6" l="1"/>
  <c r="F35" i="6" s="1"/>
  <c r="D36" i="6"/>
  <c r="F36" i="6" s="1"/>
  <c r="D32" i="4"/>
  <c r="F32" i="4" s="1"/>
  <c r="D38" i="6"/>
  <c r="F38" i="6" s="1"/>
  <c r="D40" i="6"/>
  <c r="F40" i="6" s="1"/>
  <c r="E58" i="4"/>
  <c r="F58" i="4" s="1"/>
  <c r="D36" i="4"/>
  <c r="F36" i="4" s="1"/>
  <c r="F34" i="4"/>
  <c r="F31" i="4"/>
  <c r="D72" i="6" l="1"/>
  <c r="E63" i="6"/>
  <c r="F63" i="6" s="1"/>
  <c r="F11" i="4" l="1"/>
  <c r="G122" i="6" l="1"/>
  <c r="G141" i="6"/>
  <c r="G140" i="6"/>
  <c r="G139" i="6"/>
  <c r="G138" i="6"/>
  <c r="G137" i="6"/>
  <c r="G136" i="6"/>
  <c r="G135" i="6"/>
  <c r="G134" i="6"/>
  <c r="G133" i="6"/>
  <c r="G132" i="6"/>
  <c r="G131" i="6"/>
  <c r="G130" i="6"/>
  <c r="G129" i="6"/>
  <c r="G128" i="6"/>
  <c r="G127" i="6"/>
  <c r="G126" i="6"/>
  <c r="G125" i="6"/>
  <c r="G124" i="6"/>
  <c r="G123" i="6"/>
  <c r="G116" i="6"/>
  <c r="G117" i="6" s="1"/>
  <c r="G142" i="6" l="1"/>
  <c r="G144" i="6" s="1"/>
  <c r="F68" i="6"/>
  <c r="F48" i="6"/>
  <c r="F34" i="6"/>
  <c r="F25" i="6"/>
  <c r="F24" i="6"/>
  <c r="F23" i="6"/>
  <c r="F26" i="6" s="1"/>
  <c r="F106" i="6"/>
  <c r="F105" i="6"/>
  <c r="F104" i="6"/>
  <c r="F101" i="6"/>
  <c r="F100" i="6"/>
  <c r="F99" i="6"/>
  <c r="E96" i="6"/>
  <c r="F96" i="6" s="1"/>
  <c r="F92" i="6"/>
  <c r="F91" i="6"/>
  <c r="F87" i="6"/>
  <c r="F86" i="6"/>
  <c r="F84" i="6"/>
  <c r="F88" i="6" s="1"/>
  <c r="E81" i="6"/>
  <c r="F81" i="6" s="1"/>
  <c r="F77" i="6"/>
  <c r="F76" i="6"/>
  <c r="E72" i="6"/>
  <c r="F72" i="6" s="1"/>
  <c r="F67" i="6"/>
  <c r="F59" i="6"/>
  <c r="F58" i="6"/>
  <c r="F55" i="6"/>
  <c r="F54" i="6"/>
  <c r="F53" i="6"/>
  <c r="F50" i="6"/>
  <c r="F49" i="6"/>
  <c r="F45" i="6"/>
  <c r="F44" i="6"/>
  <c r="F43" i="6"/>
  <c r="F33" i="6"/>
  <c r="F20" i="6"/>
  <c r="F19" i="6"/>
  <c r="F18" i="6"/>
  <c r="F12" i="6"/>
  <c r="F11" i="6"/>
  <c r="F10" i="6"/>
  <c r="F7" i="6"/>
  <c r="F6" i="6"/>
  <c r="F5" i="6"/>
  <c r="F4" i="6"/>
  <c r="F121" i="4"/>
  <c r="F122" i="4" s="1"/>
  <c r="F118" i="4"/>
  <c r="F117" i="4"/>
  <c r="F116" i="4"/>
  <c r="F103" i="4"/>
  <c r="F102" i="4"/>
  <c r="F101" i="4"/>
  <c r="F104" i="4" l="1"/>
  <c r="F119" i="4"/>
  <c r="F41" i="6"/>
  <c r="F64" i="6"/>
  <c r="F102" i="6"/>
  <c r="F82" i="6"/>
  <c r="F56" i="6"/>
  <c r="F46" i="6"/>
  <c r="F73" i="6"/>
  <c r="F51" i="6"/>
  <c r="F107" i="6"/>
  <c r="F21" i="6"/>
  <c r="F13" i="6"/>
  <c r="F8" i="6"/>
  <c r="F97" i="6"/>
  <c r="G109" i="6" l="1"/>
  <c r="G146" i="6" s="1"/>
  <c r="F54" i="4"/>
  <c r="F53" i="4"/>
  <c r="F50" i="4"/>
  <c r="F49" i="4"/>
  <c r="F48" i="4"/>
  <c r="F22" i="4"/>
  <c r="F21" i="4"/>
  <c r="F20" i="4"/>
  <c r="F12" i="4"/>
  <c r="F13" i="4" s="1"/>
  <c r="F14" i="5"/>
  <c r="F13" i="5"/>
  <c r="F12" i="5"/>
  <c r="F11" i="5"/>
  <c r="F5" i="5"/>
  <c r="F7" i="5" s="1"/>
  <c r="F23" i="4" l="1"/>
  <c r="F59" i="4"/>
  <c r="F51" i="4"/>
  <c r="F108" i="4"/>
  <c r="F107" i="4"/>
  <c r="F106" i="4"/>
  <c r="F109" i="4" s="1"/>
  <c r="F41" i="4"/>
  <c r="F40" i="4"/>
  <c r="F39" i="4"/>
  <c r="F113" i="4"/>
  <c r="F112" i="4"/>
  <c r="F111" i="4"/>
  <c r="F30" i="4"/>
  <c r="F37" i="4" s="1"/>
  <c r="F45" i="4"/>
  <c r="F44" i="4"/>
  <c r="E98" i="4"/>
  <c r="F98" i="4" s="1"/>
  <c r="F94" i="4"/>
  <c r="F93" i="4"/>
  <c r="F80" i="4"/>
  <c r="F79" i="4"/>
  <c r="F78" i="4"/>
  <c r="E89" i="4"/>
  <c r="F89" i="4" s="1"/>
  <c r="F85" i="4"/>
  <c r="F84" i="4"/>
  <c r="F75" i="4"/>
  <c r="F71" i="4"/>
  <c r="F70" i="4"/>
  <c r="F76" i="4" s="1"/>
  <c r="F62" i="4"/>
  <c r="F27" i="4"/>
  <c r="F26" i="4"/>
  <c r="F25" i="4"/>
  <c r="F17" i="4"/>
  <c r="F16" i="4"/>
  <c r="F15" i="4"/>
  <c r="F7" i="4"/>
  <c r="F6" i="4"/>
  <c r="F5" i="4"/>
  <c r="F4" i="4"/>
  <c r="F11" i="3"/>
  <c r="F5" i="3"/>
  <c r="F7" i="3" s="1"/>
  <c r="F18" i="4" l="1"/>
  <c r="F114" i="4"/>
  <c r="F90" i="4"/>
  <c r="F99" i="4"/>
  <c r="E66" i="4"/>
  <c r="F66" i="4" s="1"/>
  <c r="F67" i="4" s="1"/>
  <c r="F46" i="4"/>
  <c r="F8" i="4"/>
  <c r="F81" i="4"/>
  <c r="F28" i="4"/>
  <c r="F42" i="4"/>
  <c r="F134" i="4" l="1"/>
  <c r="C2" i="1" s="1"/>
  <c r="F16" i="3"/>
  <c r="F15" i="3"/>
  <c r="F14" i="3"/>
  <c r="F13" i="3"/>
  <c r="F12" i="3"/>
</calcChain>
</file>

<file path=xl/sharedStrings.xml><?xml version="1.0" encoding="utf-8"?>
<sst xmlns="http://schemas.openxmlformats.org/spreadsheetml/2006/main" count="866" uniqueCount="436">
  <si>
    <t>Inhoud:</t>
  </si>
  <si>
    <t>1.</t>
  </si>
  <si>
    <t>2.</t>
  </si>
  <si>
    <t>3.</t>
  </si>
  <si>
    <t>4.</t>
  </si>
  <si>
    <t>5.</t>
  </si>
  <si>
    <t xml:space="preserve">
Europese openbare aanbesteding 
"Beheer en exploitatie milieustraten"</t>
  </si>
  <si>
    <t>Nr.</t>
  </si>
  <si>
    <t>Omschrijving</t>
  </si>
  <si>
    <t>Eenheid</t>
  </si>
  <si>
    <t>Jaar</t>
  </si>
  <si>
    <t>uur</t>
  </si>
  <si>
    <t>per uur per persoon</t>
  </si>
  <si>
    <t>Starttarief indien de milieustraat ook opengesteld wordt op een andere dag in de week voor het aanleveren van afvalstromen.</t>
  </si>
  <si>
    <t>dag</t>
  </si>
  <si>
    <t>Tarief per uur bij het openen van de milieustraat voor het aanleveren van afvalstromen op een andere dag in de week, dan in de startsituatie. Bij uitbreiding wordt deze uurprijs door opdrachtgever vergoedt aan inschrijver.</t>
  </si>
  <si>
    <t>per uur per peroon</t>
  </si>
  <si>
    <t xml:space="preserve">Voorwaarden </t>
  </si>
  <si>
    <t>De genoemde hoeveelheid (het aantal) wordt gebruikt voor de beoordeling. Aan de genoemde hoeveelheden kunnen geen rechten worden ontleend. De prijs per eenheid is van toepassing ongeacht het daadwerkelijke aantal.</t>
  </si>
  <si>
    <t>Naam inschrijver:
(A)</t>
  </si>
  <si>
    <t>…...................................</t>
  </si>
  <si>
    <t xml:space="preserve">Exploitatie en beheer milieustraat gemeente Bergen per jaar, inclusief alle voorkomende kosten zoals genoemd in het Programma van Eisen en de kwalitatieve gunningscriteria en alle overige aanbestedingsdocumenten. </t>
  </si>
  <si>
    <t xml:space="preserve">Exploitatie en beheer milieustraat gemeente Venray per jaar, inclusief alle voorkomende kosten zoals genoemd in het Programma van Eisen en de kwalitatieve gunningscriteria en alle overige aanbestedingsdocumenten. </t>
  </si>
  <si>
    <t>Voorwaarde</t>
  </si>
  <si>
    <t>Algemeen</t>
  </si>
  <si>
    <t>Inschrijver past, op straffe van uitsluiting, alleen de geel gearceerde cellen aan. Inschrijver moet alle geel gearceerde cellen invullen. Alle ingevulde waarden (in de gele cellen) moeten correct en ondubbelzinnig zijn.</t>
  </si>
  <si>
    <t>A</t>
  </si>
  <si>
    <t>Inschrijver geeft hier zijn naam op.</t>
  </si>
  <si>
    <t>B</t>
  </si>
  <si>
    <t>C</t>
  </si>
  <si>
    <t>De genoemde aantallen worden alleen gebruikt voor de beoordeling van het onderdeel prijs. Aan de genoemde aantallen kunnen geen rechten worden ontleend. De vaste prijzen per eenheid (zoals in dit formulier aangegeven) zijn tijdens de uitvoering van de opdracht van toepassing, ongeacht het daadwerkelijke aantal.</t>
  </si>
  <si>
    <t>D</t>
  </si>
  <si>
    <t>Aanpassing van de openingstijden (ma t/m vr) van de milieustraat per uur, aansluitend of voorafgaand aan de vigerende openingstijden. Bij uitbreiding van het tijdsvenster wordt deze uurprijs door opdrachtgever vergoed aan inschrijver; bij reductie van de openingstijden wordt deze uurprijs in mindering gebracht.</t>
  </si>
  <si>
    <t>PR-1.1</t>
  </si>
  <si>
    <t>PR-1.2</t>
  </si>
  <si>
    <t>PR-1.3</t>
  </si>
  <si>
    <t>Aanpassing van de openingstijden (za) van de milieustraat per uur, aansluitend of voorafgaand aan de vigerende openingstijden. Bij uitbreiding van het tijdsvenster wordt deze uurprijs door opdrachtgever vergoed aan inschrijver; bij reductie van de openingstijden wordt deze uurprijs in mindering gebracht.</t>
  </si>
  <si>
    <t>PR-1.4</t>
  </si>
  <si>
    <t>PR-1.5</t>
  </si>
  <si>
    <t>PR-1.6</t>
  </si>
  <si>
    <t>PR-1.7</t>
  </si>
  <si>
    <t>PR-1.8</t>
  </si>
  <si>
    <t xml:space="preserve">De eenheidsprijzen zijn conform alle voorwaarden uit het programma van eisen en alle overige aanbestedingsdocumenten (waaronder de kwalitatieve gunningscriteria). Als de eenheidsprijs een opbrengst voor opdrachtgever is, moet inschrijver een negatief getal invullen (inclusief minteken). </t>
  </si>
  <si>
    <t>Prijs per eenheid (B) excl. BTW</t>
  </si>
  <si>
    <t>Aantal (C)</t>
  </si>
  <si>
    <t>Subtotalen (BxCB) excl. BTW</t>
  </si>
  <si>
    <t>Subtotalen (BxC) excl. BTW</t>
  </si>
  <si>
    <t>Prijs beschikbaar stellen container ASBEST inclusief levering containerbags/inliners</t>
  </si>
  <si>
    <t>per container per maand</t>
  </si>
  <si>
    <t>Prijs aftransport ASBEST</t>
  </si>
  <si>
    <t>Prijs verwerking ASBEST</t>
  </si>
  <si>
    <t>ton</t>
  </si>
  <si>
    <t>Prijs aftransport FRITUURVET</t>
  </si>
  <si>
    <t>Prijs verwerking FRITUURVET</t>
  </si>
  <si>
    <t>Prijs beschikbaar stellen container AB-HOUT</t>
  </si>
  <si>
    <t>Prijs aftransport AB-HOUT</t>
  </si>
  <si>
    <t xml:space="preserve">Omschrijving </t>
  </si>
  <si>
    <t>Marktprijs (per ton)</t>
  </si>
  <si>
    <t>Op- of afslag t.o.v. de marktprijs</t>
  </si>
  <si>
    <t>Verwerking van AB-HOUT 
Afslag: negatief getal
Opslag: positief getal</t>
  </si>
  <si>
    <t>Prijs beschikbaar stellen container C-HOUT</t>
  </si>
  <si>
    <t>Prijs aftransport C-HOUT</t>
  </si>
  <si>
    <t>Prijs beschikbaar stellen inzamelmiddel METALEN</t>
  </si>
  <si>
    <t>Prijs aftransport METALEN</t>
  </si>
  <si>
    <t>Prijs aftransport MATRASSEN</t>
  </si>
  <si>
    <t>Prijs verwerking MATRASSEN</t>
  </si>
  <si>
    <t>Prijs beschikbaar stellen inzamelmiddel OPK</t>
  </si>
  <si>
    <t>Prijs aftransport OPK</t>
  </si>
  <si>
    <t>Prijs aftransport EPS</t>
  </si>
  <si>
    <t>Prijs verwerking EPS</t>
  </si>
  <si>
    <t>Prijs aftransport GROF TUINAFVAL</t>
  </si>
  <si>
    <t>Prijs verwerking GROF TUINAFVAL</t>
  </si>
  <si>
    <t>Prijs aftransport GHA</t>
  </si>
  <si>
    <t>Prijs beschikbaar stellen container VLAKGLAS</t>
  </si>
  <si>
    <t>Prijs aftransport VLAKGLAS</t>
  </si>
  <si>
    <t>Prijs verwerking VLAKGLAS</t>
  </si>
  <si>
    <t>Prijs beschikbaar stellen container GIPS</t>
  </si>
  <si>
    <t>Prijs aftransport GIPS</t>
  </si>
  <si>
    <t>Prijs verwerking GIPS</t>
  </si>
  <si>
    <t>Inschrijver vermeldt de correcte gegevens van de eerste ontvangstlocatie, alsmede de eigenaar van de betreffende locatie.</t>
  </si>
  <si>
    <t>PR-1.9</t>
  </si>
  <si>
    <t>PR-1.10</t>
  </si>
  <si>
    <t>PR-1.11</t>
  </si>
  <si>
    <t>PR-1.12</t>
  </si>
  <si>
    <t>Subtotaal ASBEST</t>
  </si>
  <si>
    <t>(D) 
Adresgegevens 
ontvangstlocatie:
Eigenaar:</t>
  </si>
  <si>
    <t>Prijs WBM (tarief 2026; wordt jaarlijks aangepast)</t>
  </si>
  <si>
    <t>Beheer en exploitatie milieustraat Venray</t>
  </si>
  <si>
    <t>Beheer en exploitatie milieustraat Bergen</t>
  </si>
  <si>
    <t>Inschrijfprijs - Deel IA</t>
  </si>
  <si>
    <t>Deel IA: INSCHRIJFPRIJS BEHEER EN EXPLOITATIE PERCEEL 1 GEMEENTE BERGEN</t>
  </si>
  <si>
    <t>Deel IB: INSCHRIJFPRIJS BEHEER EN EXPLOITATIE PERCEEL 1 GEMEENTE VENRAY</t>
  </si>
  <si>
    <t>Inschrijfprijs - Deel IB</t>
  </si>
  <si>
    <t xml:space="preserve">Deel IIA: INSCHRIJFPRIJS TRANSPORT EN VERWERKING PERCEEL 1 GEMEENTE BERGEN </t>
  </si>
  <si>
    <t>PR-1.13.1</t>
  </si>
  <si>
    <t>PR-1.13.2</t>
  </si>
  <si>
    <t>PR-1.13.3</t>
  </si>
  <si>
    <t>PR-1.13.4</t>
  </si>
  <si>
    <t>PR-1.13</t>
  </si>
  <si>
    <t>PR-1.15.1</t>
  </si>
  <si>
    <t>PR-1.14.1</t>
  </si>
  <si>
    <t>PR-1.14</t>
  </si>
  <si>
    <t>PR-1.15.2</t>
  </si>
  <si>
    <t>PR-1.15.3</t>
  </si>
  <si>
    <t>PR-1.15</t>
  </si>
  <si>
    <t>PR-1.16.1</t>
  </si>
  <si>
    <t>PR-1.16.2</t>
  </si>
  <si>
    <t>PR-1.16.3</t>
  </si>
  <si>
    <t>PR-1.16</t>
  </si>
  <si>
    <t>per inzamelmiddel per maand</t>
  </si>
  <si>
    <t>Subtotaal FRITUURVET</t>
  </si>
  <si>
    <t>PR-1.17</t>
  </si>
  <si>
    <t xml:space="preserve">Prijs beschikbaar stellen inzamelmiddel FRITUURVET </t>
  </si>
  <si>
    <t>PR-1.18</t>
  </si>
  <si>
    <t>PR-1.19</t>
  </si>
  <si>
    <t>PR-1.17.1</t>
  </si>
  <si>
    <t>PR-1.17.2</t>
  </si>
  <si>
    <t>PR-1.17.3</t>
  </si>
  <si>
    <t>Subtotaal GHA</t>
  </si>
  <si>
    <t>Subtotaal GIPS</t>
  </si>
  <si>
    <t>Subtotaal GROF TUINAFVAL</t>
  </si>
  <si>
    <t>Prijs beschikbaar stellen container GROND</t>
  </si>
  <si>
    <t>Prijs aftransport GROND</t>
  </si>
  <si>
    <t>Prijs verwerking GROND</t>
  </si>
  <si>
    <t>Subtotaal GROND</t>
  </si>
  <si>
    <t>PR-1.18.1</t>
  </si>
  <si>
    <t>PR-1.18.2</t>
  </si>
  <si>
    <t>PR-1.18.3</t>
  </si>
  <si>
    <t>PR-1.19.1</t>
  </si>
  <si>
    <t>PR-1.19.2</t>
  </si>
  <si>
    <t>PR-1.19.3</t>
  </si>
  <si>
    <t>PR-1.20</t>
  </si>
  <si>
    <t>PR-1.20.1</t>
  </si>
  <si>
    <t>PR-1.20.2</t>
  </si>
  <si>
    <t>PR-1.21.1</t>
  </si>
  <si>
    <t>PR-1.21.2</t>
  </si>
  <si>
    <t>PR-1.21.3</t>
  </si>
  <si>
    <t>PR-1.21</t>
  </si>
  <si>
    <t>PR-1.22.1</t>
  </si>
  <si>
    <t>PR-1.22.2</t>
  </si>
  <si>
    <t>PR-1.22.3</t>
  </si>
  <si>
    <t>PR-1.22</t>
  </si>
  <si>
    <t>PR-1.23.1</t>
  </si>
  <si>
    <t>Subtotaal AB-HOUT</t>
  </si>
  <si>
    <t>PR-1.23.2</t>
  </si>
  <si>
    <t>PR-1.23.3</t>
  </si>
  <si>
    <t>PR-1.23</t>
  </si>
  <si>
    <t>PR-1.24.1</t>
  </si>
  <si>
    <t>PR-1.24.2</t>
  </si>
  <si>
    <t>PR-1.24.3</t>
  </si>
  <si>
    <t>PR-1.24.4</t>
  </si>
  <si>
    <t>PR-1.24</t>
  </si>
  <si>
    <t xml:space="preserve">Aantal (C) </t>
  </si>
  <si>
    <t>Prijs per ton voor verwerking (B) excl. btw</t>
  </si>
  <si>
    <t>Subtotalen (BxC) excl. btw</t>
  </si>
  <si>
    <t xml:space="preserve">Marktprijs </t>
  </si>
  <si>
    <t>Subtotaal C-HOUT</t>
  </si>
  <si>
    <t>PR-1.25.1</t>
  </si>
  <si>
    <t>PR-1.25.2</t>
  </si>
  <si>
    <t>PR-1.25.3</t>
  </si>
  <si>
    <t>PR-1.25</t>
  </si>
  <si>
    <t>Prijs beschikbaar stellen inzamelmiddel MATRASSEN</t>
  </si>
  <si>
    <t>PR-1.26.1</t>
  </si>
  <si>
    <t>PR-1.26.2</t>
  </si>
  <si>
    <t>PR-1.26.3</t>
  </si>
  <si>
    <t>PR-1.26.4</t>
  </si>
  <si>
    <t>PR-1.26</t>
  </si>
  <si>
    <t>Subtotaal METALEN</t>
  </si>
  <si>
    <t>Prijs verwerking C-HOUT
Afslag: negatief getal
Opslag: positief getal</t>
  </si>
  <si>
    <t>Prijs verwerking METALEN
Afslag: negatief getal
Opslag: positief getal</t>
  </si>
  <si>
    <t>Prijs verwerking OPK
Afslag: negatief getal
Opslag: positief getal</t>
  </si>
  <si>
    <t>PR-1.27.1</t>
  </si>
  <si>
    <t>PR-1.27.2</t>
  </si>
  <si>
    <t>PR-1.27.3</t>
  </si>
  <si>
    <t>PR-1.27.4</t>
  </si>
  <si>
    <t>PR-1.27</t>
  </si>
  <si>
    <t>Subtotaal OPK</t>
  </si>
  <si>
    <t>Prijs beschikbaar stellen inzamelmiddel PMD</t>
  </si>
  <si>
    <t>Prijs aftransport PMD</t>
  </si>
  <si>
    <t>Prijs verwerking PMD</t>
  </si>
  <si>
    <t>Subtotaal PMD</t>
  </si>
  <si>
    <t>PR-1.28.1</t>
  </si>
  <si>
    <t>PR-1.28.2</t>
  </si>
  <si>
    <t>PR-1.28.3</t>
  </si>
  <si>
    <t>PR-1.28</t>
  </si>
  <si>
    <t>PR-1.29.1</t>
  </si>
  <si>
    <t>PR-1.29.2</t>
  </si>
  <si>
    <t>PR-1.29.3</t>
  </si>
  <si>
    <t>PR-1.29</t>
  </si>
  <si>
    <t>Subtotaal PUIN (SCHOON)</t>
  </si>
  <si>
    <t>Prijs beschikbaar stellen container PUIN (SCHOON)</t>
  </si>
  <si>
    <t>Prijs verwerking PUIN (SCHOON)</t>
  </si>
  <si>
    <t>PR-1.30.1</t>
  </si>
  <si>
    <t>PR-1.30.2</t>
  </si>
  <si>
    <t>PR-1.30.3</t>
  </si>
  <si>
    <t>PR-1.30</t>
  </si>
  <si>
    <t>Subtotaal VLAKGLAS</t>
  </si>
  <si>
    <t>Prijs beschikbaar stellen container VLOERBEDEKKING</t>
  </si>
  <si>
    <t>Prijs verwerking VLOERBEDEKKING</t>
  </si>
  <si>
    <t>Subtotaal VLOERBEDEKKING</t>
  </si>
  <si>
    <t>PR-1.31.1</t>
  </si>
  <si>
    <t>PR-1.31.2</t>
  </si>
  <si>
    <t>PR-1.31.3</t>
  </si>
  <si>
    <t>PR-1.31</t>
  </si>
  <si>
    <t>PR-1.32.1</t>
  </si>
  <si>
    <t>Subtotaal EPS</t>
  </si>
  <si>
    <t>Vaste prijs voor de genoemde dienstverlening conform alle voorwaarden uit het programma van eisen en aanbestedingsdocumenten. Prijzen die opbrengsten voor opdrachtgever betreffen, moet inschrijver als negatief getal invullen.</t>
  </si>
  <si>
    <t>Subtotaal AEEA</t>
  </si>
  <si>
    <t>Prijs beschikbaar stellen container AEEA</t>
  </si>
  <si>
    <t>PR-1.34</t>
  </si>
  <si>
    <t>PR-1.35</t>
  </si>
  <si>
    <t>PR-1.36</t>
  </si>
  <si>
    <t>PR-1.37</t>
  </si>
  <si>
    <t>PR-1.39</t>
  </si>
  <si>
    <t>OPTIONEEL (KEUZE OPDRACHTGEVER)</t>
  </si>
  <si>
    <t xml:space="preserve">Inschrijfprijs - Deel IIA </t>
  </si>
  <si>
    <t>PR-1.34.1</t>
  </si>
  <si>
    <t>PR-1.34.2</t>
  </si>
  <si>
    <t>PR-1.34.3</t>
  </si>
  <si>
    <t>PR-1.34.4</t>
  </si>
  <si>
    <t>PR-1.35.1</t>
  </si>
  <si>
    <t>PR-1.35.2</t>
  </si>
  <si>
    <t>PR-1.35.3</t>
  </si>
  <si>
    <t>PR-1.36.1</t>
  </si>
  <si>
    <t>PR-1.37.1</t>
  </si>
  <si>
    <t>PR-1.39.1</t>
  </si>
  <si>
    <t>PR-1.39.2</t>
  </si>
  <si>
    <t>Prijs beschikbaar stellen container EPS</t>
  </si>
  <si>
    <t>PR-1.40.1</t>
  </si>
  <si>
    <t>PR-1.40.2</t>
  </si>
  <si>
    <t>PR-1.40.3</t>
  </si>
  <si>
    <t>PR-1.40</t>
  </si>
  <si>
    <t>Prijs beschikbaar stellen container GHA</t>
  </si>
  <si>
    <t>PR-1.41.1</t>
  </si>
  <si>
    <t>PR-1.41.2</t>
  </si>
  <si>
    <t>PR-1.41.3</t>
  </si>
  <si>
    <t>PR-1.41</t>
  </si>
  <si>
    <t>PR-1.42.1</t>
  </si>
  <si>
    <t>PR-1.42.2</t>
  </si>
  <si>
    <t>PR-1.42</t>
  </si>
  <si>
    <t>Prijs beschikbaar stellen container GROF TUINAFVAL</t>
  </si>
  <si>
    <t>PR-1.42.3</t>
  </si>
  <si>
    <t>PR-1.43.1</t>
  </si>
  <si>
    <t>PR-1.43.2</t>
  </si>
  <si>
    <t>PR-1.43.3</t>
  </si>
  <si>
    <t>PR-1.43</t>
  </si>
  <si>
    <t>PR-1.44.1</t>
  </si>
  <si>
    <t>PR-1.44.2</t>
  </si>
  <si>
    <t>PR-1.44.3</t>
  </si>
  <si>
    <t>PR-1.44</t>
  </si>
  <si>
    <t>PR-1.45.1</t>
  </si>
  <si>
    <t>PR-1.45.2</t>
  </si>
  <si>
    <t>PR-1.45.3</t>
  </si>
  <si>
    <t>PR-1.45.4</t>
  </si>
  <si>
    <t>PR-1.45</t>
  </si>
  <si>
    <t>PR-1.46.1</t>
  </si>
  <si>
    <t>PR-1.46.2</t>
  </si>
  <si>
    <t>PR-1.46.3</t>
  </si>
  <si>
    <t>PR-1.46.4</t>
  </si>
  <si>
    <t>PR-1.46</t>
  </si>
  <si>
    <t>PR-1.49.1</t>
  </si>
  <si>
    <t>PR-1.49.2</t>
  </si>
  <si>
    <t>PR-1.49.3</t>
  </si>
  <si>
    <t>PR-1.49</t>
  </si>
  <si>
    <t>PR-1.50.1</t>
  </si>
  <si>
    <t>PR-1.50.2</t>
  </si>
  <si>
    <t>PR-1.50.3</t>
  </si>
  <si>
    <t>PR-1.50</t>
  </si>
  <si>
    <t>Prijs aftransport PUIN (SCHOON)</t>
  </si>
  <si>
    <t>Prijs aftransport VLOERBEDEKKING</t>
  </si>
  <si>
    <t>Inzameling</t>
  </si>
  <si>
    <t>Inschrijver ontvangt een vaste vergoeding voor het leegrijden van een depot. Per maand wordt het daadwerkelijk aantal inzamelactiviteiten conform deze vaste prijs afgerekend.</t>
  </si>
  <si>
    <t>Prijs leeg rijden van KCA depot</t>
  </si>
  <si>
    <t>Prijs per stuk</t>
  </si>
  <si>
    <t>opbrengsten</t>
  </si>
  <si>
    <t xml:space="preserve">Verwerking </t>
  </si>
  <si>
    <t>Categorie</t>
  </si>
  <si>
    <t>Deelstroom</t>
  </si>
  <si>
    <t>verduidelijking</t>
  </si>
  <si>
    <t>Kosten of opbrengst</t>
  </si>
  <si>
    <t>Loodaccu's</t>
  </si>
  <si>
    <t>TRANSPORT EN VERWERKING KCA</t>
  </si>
  <si>
    <t>Afgewerkte olie cat. II</t>
  </si>
  <si>
    <t>Anorganisch zuur, kv</t>
  </si>
  <si>
    <t>Anorganische loog, kv</t>
  </si>
  <si>
    <t>Batterijen &lt; 3 kg/stuk</t>
  </si>
  <si>
    <t>Bestrijdingsmiddelen</t>
  </si>
  <si>
    <t>Brandblussers (excl. halon)</t>
  </si>
  <si>
    <t>Kantoor-KGA</t>
  </si>
  <si>
    <t>Kwikhoudende voorwerpen</t>
  </si>
  <si>
    <t>Latex</t>
  </si>
  <si>
    <t>Lege emballage</t>
  </si>
  <si>
    <t>Lijmen, harsen en kitten</t>
  </si>
  <si>
    <t>Lithiumhoudende batterijen/-accu's</t>
  </si>
  <si>
    <t>Medicijnen en cosmetica</t>
  </si>
  <si>
    <t>Oliehoudend garageafval</t>
  </si>
  <si>
    <t>Oplosmiddel, kv</t>
  </si>
  <si>
    <t>Remvloeistof, schoon</t>
  </si>
  <si>
    <t>Spuitbussen</t>
  </si>
  <si>
    <t>Spuiten en naalden</t>
  </si>
  <si>
    <t>Verfresten, kv</t>
  </si>
  <si>
    <t>KCA, incl. emballage</t>
  </si>
  <si>
    <t>Subtotaal Verwerking KCA</t>
  </si>
  <si>
    <t>Subtotaal Inzameling KCA</t>
  </si>
  <si>
    <t>Subtotaal Inzameling en verwerking afvalstromen</t>
  </si>
  <si>
    <t>Subtotaal Inzameling en verwerking KCA</t>
  </si>
  <si>
    <t>Deel IIB: INSCHRIJFPRIJS TRANSPORT EN VERWERKING PERCEEL 1 GEMEENTE VENRAY</t>
  </si>
  <si>
    <t xml:space="preserve">Inschrijfprijs - Deel IIB </t>
  </si>
  <si>
    <r>
      <t>Marktpri</t>
    </r>
    <r>
      <rPr>
        <sz val="10"/>
        <rFont val="Century Gothic"/>
        <family val="2"/>
      </rPr>
      <t>js juli 2025</t>
    </r>
    <r>
      <rPr>
        <sz val="10"/>
        <color theme="1"/>
        <rFont val="Century Gothic"/>
        <family val="2"/>
      </rPr>
      <t>: EUWID Recycling und Entsorgung,</t>
    </r>
    <r>
      <rPr>
        <sz val="10"/>
        <rFont val="Century Gothic"/>
        <family val="2"/>
      </rPr>
      <t xml:space="preserve"> Behandeltes Altholz vorgebrochen (0-300 mm), Nordwesten (gemiddelde prijs)</t>
    </r>
  </si>
  <si>
    <t>Marktprijs juli 2025: EUWID Recycling und Entsorgung, Behandeltes Altholz vorgebrochen (0-300 mm), Nordwesten (gemiddelde prijs)</t>
  </si>
  <si>
    <t>E</t>
  </si>
  <si>
    <t>1. Deel IA: INSCHRIJFPRIJS BEHEER EN EXPLOITATIE PERCEEL 1 GEMEENTE BERGEN</t>
  </si>
  <si>
    <t>2. Deel IB: INSCHRIJFPRIJS BEHEER EN EXPLOITATIE PERCEEL 1 GEMEENTE VENRAY</t>
  </si>
  <si>
    <t xml:space="preserve">3. Deel IIA: INSCHRIJFPRIJS TRANSPORT EN VERWERKING PERCEEL 1 GEMEENTE BERGEN </t>
  </si>
  <si>
    <t>4. Deel IIB: INSCHRIJFPRIJS TRANSPORT EN VERWERKING PERCEEL 1 GEMEENTE VENRAY</t>
  </si>
  <si>
    <t>5. Inschrijfprijs perceel 1 (gemeenten Bergen en Venray)</t>
  </si>
  <si>
    <t>(Totale) Inschrijfprijs</t>
  </si>
  <si>
    <t>INSCHRIJFPRIJS</t>
  </si>
  <si>
    <t>Marktprijs september 2026: Vraag&amp;Aanbod gruisijzer</t>
  </si>
  <si>
    <t>F</t>
  </si>
  <si>
    <r>
      <t xml:space="preserve">Prijs WBM (tarief 2026; wordt jaarlijks aangepast): Maximaal 85% i.v.m. bodemassen </t>
    </r>
    <r>
      <rPr>
        <b/>
        <sz val="10"/>
        <rFont val="Century Gothic"/>
        <family val="2"/>
      </rPr>
      <t>(E)</t>
    </r>
  </si>
  <si>
    <t>Prijs beschikbaar stellen container GROND (schoon)</t>
  </si>
  <si>
    <t>Prijs aftransport GROND (schoon)</t>
  </si>
  <si>
    <t>Prijs verwerking GROND (schoon)</t>
  </si>
  <si>
    <t>Verwerking van Harde kunststoffen 
Afslag: negatief getal
Opslag: positief getal</t>
  </si>
  <si>
    <t>PR-1.44.4</t>
  </si>
  <si>
    <t xml:space="preserve">Marktprijs aug 2026 voor HDPE Regranulat: https://www.ggawb.de/service/preisentwicklung/ </t>
  </si>
  <si>
    <t>Prijs beschikbaar stellen gesloten container voor  MATRASSEN</t>
  </si>
  <si>
    <t>Prijs beschikbaar stellen perscontainer voor  MATRASSEN</t>
  </si>
  <si>
    <t>PR-1.18.4</t>
  </si>
  <si>
    <t>PR-1.18.5</t>
  </si>
  <si>
    <t>PR-1.18.6</t>
  </si>
  <si>
    <t>PR-1.18.7</t>
  </si>
  <si>
    <t>PR-1.22.4</t>
  </si>
  <si>
    <t xml:space="preserve">Prijs voorbewerking GHA: verkleinen, sorteren, etc. </t>
  </si>
  <si>
    <t xml:space="preserve">Verwerkingsprijs voor GHA excl WBM en CO2-heffing </t>
  </si>
  <si>
    <t xml:space="preserve">   05A - Prijsinvulformulier perceel 1 (gemeenten Bergen en Venray)</t>
  </si>
  <si>
    <t>PR-1.14.2</t>
  </si>
  <si>
    <t>PR-1.32</t>
  </si>
  <si>
    <t>PR-1.38.1</t>
  </si>
  <si>
    <t>PR-1.38.2</t>
  </si>
  <si>
    <t>PR-1.38.3</t>
  </si>
  <si>
    <t>PR-1.38</t>
  </si>
  <si>
    <t xml:space="preserve">Marktprijs augustus 2026 voor HDPE Regranulat: https://www.ggawb.de/service/preisentwicklung/ </t>
  </si>
  <si>
    <t>PR-1.47.1</t>
  </si>
  <si>
    <t>PR-1.47.2</t>
  </si>
  <si>
    <t>PR-1.47.3</t>
  </si>
  <si>
    <t>PR-1.47.4</t>
  </si>
  <si>
    <t>PR-1.47</t>
  </si>
  <si>
    <t>PR-1.48.1</t>
  </si>
  <si>
    <t>PR-1.48.2</t>
  </si>
  <si>
    <t>PR-1.48.3</t>
  </si>
  <si>
    <t>PR-1.48</t>
  </si>
  <si>
    <t>PR-1.51.1</t>
  </si>
  <si>
    <t>PR-1.52</t>
  </si>
  <si>
    <t>Prijs aftransport RUBBER</t>
  </si>
  <si>
    <t>PR-1.14.3</t>
  </si>
  <si>
    <r>
      <t xml:space="preserve">Uurtarief voor het aftransporteren van containers/inzamelmiddelen naar een verwerker (ma t/m vr). </t>
    </r>
    <r>
      <rPr>
        <b/>
        <sz val="10"/>
        <rFont val="Century Gothic"/>
        <family val="2"/>
      </rPr>
      <t>(D)</t>
    </r>
  </si>
  <si>
    <r>
      <t>Uurtarief voor het aftransporteren van containers/inzamelmiddelen naar een verwerker (za).</t>
    </r>
    <r>
      <rPr>
        <b/>
        <sz val="10"/>
        <rFont val="Century Gothic"/>
        <family val="2"/>
      </rPr>
      <t xml:space="preserve"> (D)</t>
    </r>
  </si>
  <si>
    <t>Optionele (voor opdrachtgever) meer- of minderprijs ten behoeve van uitbreiding (of reductie) dienstverlening milieustraat (wordt niet meegenomen in de inschrijfprijs)</t>
  </si>
  <si>
    <t>T.a.v. deze dienstverlening bestaat geen exclusiviteit voor inschrijver. Het betreft daarnaast voor opdrachtgever optionele dienstverlening die de inschrijver op verzoek van de opdrachtgever dienst uit te voeren.</t>
  </si>
  <si>
    <r>
      <t>Uurtarief voor het aftransporteren van containers/inzamelmiddelen naar een verwerker (ma t/m vr).</t>
    </r>
    <r>
      <rPr>
        <b/>
        <sz val="10"/>
        <rFont val="Century Gothic"/>
        <family val="2"/>
      </rPr>
      <t xml:space="preserve"> (D)</t>
    </r>
  </si>
  <si>
    <t>PR-1.51.2</t>
  </si>
  <si>
    <t>PR-1.51.3</t>
  </si>
  <si>
    <t>PR-1.51.4</t>
  </si>
  <si>
    <t>PR-1.51.5</t>
  </si>
  <si>
    <t>PR-1.51.6</t>
  </si>
  <si>
    <t>PR-1.51.7</t>
  </si>
  <si>
    <t>PR-1.51.8</t>
  </si>
  <si>
    <t>PR-1.51.9</t>
  </si>
  <si>
    <t>PR-1.51.10</t>
  </si>
  <si>
    <t>PR-1.51.11</t>
  </si>
  <si>
    <t>PR-1.51.12</t>
  </si>
  <si>
    <t>PR-1.51.13</t>
  </si>
  <si>
    <t>PR-1.51.14</t>
  </si>
  <si>
    <t>PR-1.51.15</t>
  </si>
  <si>
    <t>PR-1.51.16</t>
  </si>
  <si>
    <t>PR-1.51.17</t>
  </si>
  <si>
    <t>PR-1.51.18</t>
  </si>
  <si>
    <t>PR-1.51.19</t>
  </si>
  <si>
    <t>PR-1.51.20</t>
  </si>
  <si>
    <t>Prijs rit COMPOST</t>
  </si>
  <si>
    <t>rit</t>
  </si>
  <si>
    <t>Subtotaal COMPOST</t>
  </si>
  <si>
    <t>PR-1.40.4</t>
  </si>
  <si>
    <t>PR-1.40.5</t>
  </si>
  <si>
    <t>PR-1.40.6</t>
  </si>
  <si>
    <t>PR-1.40.7</t>
  </si>
  <si>
    <t>PR-1.40.8</t>
  </si>
  <si>
    <t>PR-1.48.4</t>
  </si>
  <si>
    <t>Verruiming van de openingstijden (ma t/m vr) van de milieustraat per uur, aansluitend of voorafgaand aan de vigerende openingstijden. Bij uitbreiding van het tijdsvenster wordt deze uurprijs door opdrachtgever vergoed aan inschrijver; bij reductie van de openingstijden wordt deze uurprijs in mindering gebracht.</t>
  </si>
  <si>
    <t>Verruiming van de openingstijden (za) van de milieustraat per uur, aansluitend of voorafgaand aan de vigerende openingstijden. Bij uitbreiding van het tijdsvenster wordt deze uurprijs door opdrachtgever vergoed aan inschrijver; bij reductie van de openingstijden wordt deze uurprijs in mindering gebracht.</t>
  </si>
  <si>
    <t>Prijs  beschikbaar stellen container RUBBER</t>
  </si>
  <si>
    <t>Prijs verwerking RUBBER</t>
  </si>
  <si>
    <t>Subtotaal RUBBER</t>
  </si>
  <si>
    <t>Prijs  beschikbaar stellen container PERSONENAUTOBANDEN (ZONDER EN MET VELG)</t>
  </si>
  <si>
    <t>Prijs aftransport PERSONENAUTOBANDEN (ZONDER EN MET VELG)</t>
  </si>
  <si>
    <t>Prijs verwerking PERSONENAUTOBANDEN (ZONDER EN MET VELG)</t>
  </si>
  <si>
    <t>Subtotaal PERSONENAUTOBANDEN (ZONDER EN MET VELG)</t>
  </si>
  <si>
    <t>Prijs  beschikbaar stellen container DAKLEER</t>
  </si>
  <si>
    <t>Prijs aftransport DAKLEER</t>
  </si>
  <si>
    <t>Prijs verwerking DAKLEER</t>
  </si>
  <si>
    <t>Subtotaal DAKLEER</t>
  </si>
  <si>
    <t xml:space="preserve">Marktprijs OPK per 08-09-2026 (slotdatum)
Bron: Bontprijs (1.01/1.02) Nederland / België - GEMIDDELD zoals vermeld in de Marktberichten Oud Papier en gepubliceerd door de MRB </t>
  </si>
  <si>
    <t>De prijs voor matrassen wordt niet meegewogen voor de inschrijfprijs. Alle kosten voor matrassen vallen onder UPV regeling voor matrassen of worden door de inschrijver vergoedt. Zie eisen MAT-5 en MAT-6.</t>
  </si>
  <si>
    <t>Het minimale percentage van het aangeleverd GHA waarover WBM wordt betaald is 85% en voor de CO2-heffing 100%. Inschrijver kan eventueel een WBM percentage en CO2-heffingspercentage opgeven dat lager is. PR-1.18 wordt door het formulier berekend a.d.h.v. de door inschrijver in PR-1.18.4 en PR-1.18.6 ingevulde waarden.</t>
  </si>
  <si>
    <t>Verwerkingsprijs voor GHA excl WBM en CO2-heffing</t>
  </si>
  <si>
    <r>
      <t xml:space="preserve">Percentage (%) van het aangeleverde GHA waarover WBM moet worden betaald.  </t>
    </r>
    <r>
      <rPr>
        <b/>
        <sz val="10"/>
        <rFont val="Century Gothic"/>
        <family val="2"/>
      </rPr>
      <t>(E)</t>
    </r>
  </si>
  <si>
    <r>
      <t xml:space="preserve">Percentage (%) van het aangeleverde GHA waarover CO-2 heffing moet worden betaald.  </t>
    </r>
    <r>
      <rPr>
        <b/>
        <sz val="10"/>
        <rFont val="Century Gothic"/>
        <family val="2"/>
      </rPr>
      <t>(E)</t>
    </r>
  </si>
  <si>
    <r>
      <t>Prijs CO</t>
    </r>
    <r>
      <rPr>
        <vertAlign val="subscript"/>
        <sz val="10"/>
        <rFont val="Century Gothic"/>
        <family val="2"/>
      </rPr>
      <t>2</t>
    </r>
    <r>
      <rPr>
        <sz val="10"/>
        <rFont val="Century Gothic"/>
        <family val="2"/>
      </rPr>
      <t xml:space="preserve">-heffing GHA (tarief 2026; wordt jaarlijks aangepast) </t>
    </r>
    <r>
      <rPr>
        <b/>
        <sz val="10"/>
        <rFont val="Century Gothic"/>
        <family val="2"/>
      </rPr>
      <t>(E)</t>
    </r>
  </si>
  <si>
    <t>Subtotaal MATRASSEN (F)</t>
  </si>
  <si>
    <t>Prijs  beschikbaar stellen container AUTOBANDEN (ZONDER EN MET VELG)</t>
  </si>
  <si>
    <t>Prijs aftransport AUTOBANDEN (ZONDER EN MET VELG)</t>
  </si>
  <si>
    <t>Prijs verwerking AUTOBANDEN (ZONDER EN MET VELG)</t>
  </si>
  <si>
    <t>De prijs voor matrassen wordt niet meegewogen voor de inschrijfprijs. Alle kosten voor matrassen vallen onder UPV regeling voor matrassen of worden door de inschrijver vergoedt.  Zie eisen MAT-5 en MAT-6.</t>
  </si>
  <si>
    <t>Het maximale percentage van het aangeleverd GHA waarover WBM wordt betaald is 85% en voor de CO2-heffing 100%. Inschrijver kan eventueel een WBM percentage en CO2-heffingspercentage opgeven dat lager is. PR-1.40 wordt door het formulier berekend a.d.h.v. de door inschrijver in PR-1.40.5 en PR-1.40.7 ingevulde waarden.</t>
  </si>
  <si>
    <t>Prijs aftransport GASFLESSEN/DRUKHOUDERS</t>
  </si>
  <si>
    <t>Prijs verwerking GASFLESSEN/DRUKHOUDERS</t>
  </si>
  <si>
    <t>Subtotaal GASFLESSEN/DRUKHOUDERS</t>
  </si>
  <si>
    <t>PR-1.37.2</t>
  </si>
  <si>
    <t>PR-1.37.3</t>
  </si>
  <si>
    <t>Inzameling vanaf depot milieustraat (op afroep 'leeg rijden'. Uitgangspunt tweemaal per maand)</t>
  </si>
  <si>
    <t>Prijs per eenheid (B)</t>
  </si>
  <si>
    <t>Subtotaal (BxC) excl. btw</t>
  </si>
  <si>
    <t>Prijs per eenheid (B) excl. btw</t>
  </si>
  <si>
    <t>Aantal (kg) (C)</t>
  </si>
  <si>
    <t xml:space="preserve">Subtotalen (BxC) excl. btw </t>
  </si>
  <si>
    <t>Subtotalen (BxC) excl. btw op jaarbasis</t>
  </si>
  <si>
    <t>Prijs beschikbaar stellen inzamelmiddel GEMENGDE HARDE KUNSTSTOFFEN</t>
  </si>
  <si>
    <t>Prijs aftransport GEMENGDE HARDE KUNSTSTOFFEN</t>
  </si>
  <si>
    <t>Subtotaal GEMENGDE HARDE KUNSTSTOFFEN</t>
  </si>
  <si>
    <t>Verwerking van GEMENGDE HARDE KUNSTSTOFFEN 
Afslag: negatief getal
Opslag: positief getal</t>
  </si>
  <si>
    <t>PR-1.39.3</t>
  </si>
  <si>
    <t>Prijs inzamelmiddel GASFLESSEN/DRUKHOUDERS</t>
  </si>
  <si>
    <t>PR-1.33A.1</t>
  </si>
  <si>
    <t>PR-1.33B.1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</si>
</sst>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0.0"/>
    <numFmt numFmtId="165" formatCode="#,##0_ ;\-#,##0\ "/>
    <numFmt numFmtId="166" formatCode="&quot;€&quot;\ #,##0.00"/>
  </numFmts>
  <fonts count="48" x14ac:knownFonts="1">
    <font>
      <sz val="11"/>
      <color theme="1"/>
      <name val="Aptos Narrow"/>
      <family val="2"/>
      <scheme val="minor"/>
    </font>
    <font>
      <sz val="11"/>
      <color theme="1"/>
      <name val="Aptos Narrow"/>
      <family val="2"/>
      <scheme val="minor"/>
    </font>
    <font>
      <sz val="10"/>
      <name val="Arial"/>
      <family val="2"/>
    </font>
    <font>
      <b/>
      <sz val="12"/>
      <name val="Century Gothic"/>
      <family val="2"/>
      <charset val="1"/>
    </font>
    <font>
      <sz val="9"/>
      <name val="Arial"/>
      <family val="2"/>
      <charset val="1"/>
    </font>
    <font>
      <sz val="9"/>
      <color rgb="FFFF0000"/>
      <name val="Century Gothic"/>
      <family val="2"/>
      <charset val="1"/>
    </font>
    <font>
      <sz val="9"/>
      <name val="Century Gothic"/>
      <family val="2"/>
      <charset val="1"/>
    </font>
    <font>
      <sz val="10"/>
      <color rgb="FFFFFFFF"/>
      <name val="Arial"/>
      <family val="2"/>
      <charset val="1"/>
    </font>
    <font>
      <sz val="10"/>
      <color rgb="FFFF0000"/>
      <name val="Arial"/>
      <family val="2"/>
      <charset val="1"/>
    </font>
    <font>
      <b/>
      <sz val="14"/>
      <color rgb="FF000000"/>
      <name val="Century Gothic"/>
      <family val="2"/>
      <charset val="1"/>
    </font>
    <font>
      <b/>
      <sz val="12"/>
      <name val="Century Gothic"/>
      <family val="2"/>
    </font>
    <font>
      <b/>
      <u/>
      <sz val="11"/>
      <color rgb="FF000000"/>
      <name val="Century Gothic"/>
      <family val="2"/>
      <charset val="1"/>
    </font>
    <font>
      <sz val="10"/>
      <name val="Century Gothic"/>
      <family val="2"/>
      <charset val="1"/>
    </font>
    <font>
      <sz val="10"/>
      <color rgb="FF000000"/>
      <name val="Century Gothic"/>
      <family val="2"/>
      <charset val="1"/>
    </font>
    <font>
      <sz val="10"/>
      <name val="Century Gothic"/>
      <family val="2"/>
    </font>
    <font>
      <sz val="10"/>
      <color rgb="FFFF0000"/>
      <name val="Century Gothic"/>
      <family val="2"/>
    </font>
    <font>
      <sz val="10"/>
      <name val="Arial"/>
      <family val="2"/>
    </font>
    <font>
      <sz val="10"/>
      <color rgb="FF111111"/>
      <name val="Century Gothic"/>
      <family val="2"/>
    </font>
    <font>
      <b/>
      <sz val="10"/>
      <color rgb="FF111111"/>
      <name val="Century Gothic"/>
      <family val="2"/>
    </font>
    <font>
      <b/>
      <sz val="12"/>
      <color indexed="9"/>
      <name val="Century Gothic"/>
      <family val="2"/>
    </font>
    <font>
      <b/>
      <sz val="14"/>
      <color indexed="9"/>
      <name val="Century Gothic"/>
      <family val="2"/>
    </font>
    <font>
      <b/>
      <sz val="14"/>
      <color theme="0"/>
      <name val="Century Gothic"/>
      <family val="2"/>
    </font>
    <font>
      <b/>
      <sz val="9"/>
      <name val="Century Gothic"/>
      <family val="2"/>
    </font>
    <font>
      <b/>
      <sz val="9"/>
      <color theme="1"/>
      <name val="Century Gothic"/>
      <family val="2"/>
    </font>
    <font>
      <sz val="9"/>
      <name val="Century Gothic"/>
      <family val="2"/>
    </font>
    <font>
      <b/>
      <sz val="12"/>
      <color theme="0"/>
      <name val="Century Gothic"/>
      <family val="2"/>
    </font>
    <font>
      <b/>
      <sz val="10"/>
      <name val="Century Gothic"/>
      <family val="2"/>
    </font>
    <font>
      <b/>
      <sz val="11"/>
      <name val="Century Gothic"/>
      <family val="2"/>
    </font>
    <font>
      <b/>
      <sz val="11"/>
      <color indexed="9"/>
      <name val="Century Gothic"/>
      <family val="2"/>
    </font>
    <font>
      <sz val="10"/>
      <color theme="1"/>
      <name val="Century Gothic"/>
      <family val="2"/>
    </font>
    <font>
      <b/>
      <sz val="10"/>
      <color indexed="9"/>
      <name val="Century Gothic"/>
      <family val="2"/>
    </font>
    <font>
      <b/>
      <sz val="14"/>
      <name val="Century Gothic"/>
      <family val="2"/>
    </font>
    <font>
      <b/>
      <sz val="11"/>
      <color theme="0"/>
      <name val="Century Gothic"/>
      <family val="2"/>
    </font>
    <font>
      <sz val="9"/>
      <color rgb="FFFF0000"/>
      <name val="Century Gothic"/>
      <family val="2"/>
    </font>
    <font>
      <sz val="9"/>
      <color theme="1"/>
      <name val="Century Gothic"/>
      <family val="2"/>
    </font>
    <font>
      <b/>
      <sz val="11"/>
      <color theme="1"/>
      <name val="Century Gothic"/>
      <family val="2"/>
    </font>
    <font>
      <sz val="11"/>
      <color rgb="FFFF0000"/>
      <name val="Century Gothic"/>
      <family val="2"/>
    </font>
    <font>
      <sz val="11"/>
      <color theme="1"/>
      <name val="Century Gothic"/>
      <family val="2"/>
    </font>
    <font>
      <sz val="8"/>
      <name val="Aptos Narrow"/>
      <family val="2"/>
      <scheme val="minor"/>
    </font>
    <font>
      <b/>
      <sz val="9"/>
      <color indexed="9"/>
      <name val="Century Gothic"/>
      <family val="2"/>
    </font>
    <font>
      <sz val="11"/>
      <name val="Century Gothic"/>
      <family val="2"/>
    </font>
    <font>
      <b/>
      <sz val="10"/>
      <color theme="1"/>
      <name val="Century Gothic"/>
      <family val="2"/>
    </font>
    <font>
      <b/>
      <sz val="10"/>
      <color rgb="FFFF0000"/>
      <name val="Century Gothic"/>
      <family val="2"/>
    </font>
    <font>
      <sz val="9"/>
      <color theme="0"/>
      <name val="Century Gothic"/>
      <family val="2"/>
    </font>
    <font>
      <sz val="12"/>
      <name val="Century Gothic"/>
      <family val="2"/>
    </font>
    <font>
      <b/>
      <sz val="12"/>
      <color theme="1"/>
      <name val="Century Gothic"/>
      <family val="2"/>
    </font>
    <font>
      <vertAlign val="subscript"/>
      <sz val="10"/>
      <name val="Century Gothic"/>
      <family val="2"/>
    </font>
    <font>
      <sz val="10"/>
      <color rgb="FF0070C0"/>
      <name val="Century Gothic"/>
      <family val="2"/>
    </font>
  </fonts>
  <fills count="10">
    <fill>
      <patternFill patternType="none"/>
    </fill>
    <fill>
      <patternFill patternType="gray125"/>
    </fill>
    <fill>
      <patternFill patternType="solid">
        <fgColor rgb="FFFFFF00"/>
        <bgColor indexed="64"/>
      </patternFill>
    </fill>
    <fill>
      <patternFill patternType="solid">
        <fgColor indexed="48"/>
        <bgColor indexed="64"/>
      </patternFill>
    </fill>
    <fill>
      <patternFill patternType="solid">
        <fgColor rgb="FF99CCFF"/>
        <bgColor indexed="64"/>
      </patternFill>
    </fill>
    <fill>
      <patternFill patternType="solid">
        <fgColor indexed="44"/>
        <bgColor indexed="64"/>
      </patternFill>
    </fill>
    <fill>
      <patternFill patternType="solid">
        <fgColor rgb="FF3366FF"/>
        <bgColor indexed="64"/>
      </patternFill>
    </fill>
    <fill>
      <patternFill patternType="solid">
        <fgColor theme="0"/>
        <bgColor indexed="64"/>
      </patternFill>
    </fill>
    <fill>
      <patternFill patternType="solid">
        <fgColor theme="8" tint="0.79998168889431442"/>
        <bgColor indexed="64"/>
      </patternFill>
    </fill>
    <fill>
      <patternFill patternType="solid">
        <fgColor theme="3" tint="0.89999084444715716"/>
        <bgColor indexed="64"/>
      </patternFill>
    </fill>
  </fills>
  <borders count="2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auto="1"/>
      </right>
      <top/>
      <bottom/>
      <diagonal/>
    </border>
    <border>
      <left style="thin">
        <color indexed="64"/>
      </left>
      <right/>
      <top/>
      <bottom style="thin">
        <color indexed="64"/>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top style="medium">
        <color auto="1"/>
      </top>
      <bottom style="thin">
        <color auto="1"/>
      </bottom>
      <diagonal/>
    </border>
    <border>
      <left style="medium">
        <color auto="1"/>
      </left>
      <right/>
      <top style="medium">
        <color auto="1"/>
      </top>
      <bottom/>
      <diagonal/>
    </border>
    <border>
      <left/>
      <right/>
      <top style="medium">
        <color auto="1"/>
      </top>
      <bottom/>
      <diagonal/>
    </border>
    <border>
      <left style="medium">
        <color auto="1"/>
      </left>
      <right style="medium">
        <color auto="1"/>
      </right>
      <top/>
      <bottom style="medium">
        <color auto="1"/>
      </bottom>
      <diagonal/>
    </border>
    <border>
      <left style="thin">
        <color auto="1"/>
      </left>
      <right/>
      <top style="medium">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15">
    <xf numFmtId="0" fontId="0" fillId="0" borderId="0"/>
    <xf numFmtId="0" fontId="2" fillId="0" borderId="0"/>
    <xf numFmtId="0" fontId="2" fillId="0" borderId="0"/>
    <xf numFmtId="0" fontId="16" fillId="0" borderId="0"/>
    <xf numFmtId="0" fontId="2" fillId="0" borderId="0"/>
    <xf numFmtId="44" fontId="2" fillId="0" borderId="0" applyFont="0" applyFill="0" applyBorder="0" applyAlignment="0" applyProtection="0"/>
    <xf numFmtId="44" fontId="2" fillId="0" borderId="0" applyFont="0" applyFill="0" applyBorder="0" applyAlignment="0" applyProtection="0"/>
    <xf numFmtId="0" fontId="1" fillId="0" borderId="0"/>
    <xf numFmtId="0" fontId="29" fillId="0" borderId="0"/>
    <xf numFmtId="0" fontId="1" fillId="0" borderId="0"/>
    <xf numFmtId="0" fontId="1" fillId="0" borderId="0"/>
    <xf numFmtId="0" fontId="34" fillId="0" borderId="0"/>
    <xf numFmtId="0" fontId="2" fillId="0" borderId="0"/>
    <xf numFmtId="0" fontId="1" fillId="0" borderId="0"/>
    <xf numFmtId="44" fontId="2" fillId="0" borderId="0" applyFont="0" applyFill="0" applyBorder="0" applyAlignment="0" applyProtection="0"/>
  </cellStyleXfs>
  <cellXfs count="270">
    <xf numFmtId="0" fontId="0" fillId="0" borderId="0" xfId="0"/>
    <xf numFmtId="0" fontId="3" fillId="0" borderId="0" xfId="1" applyFont="1" applyAlignment="1">
      <alignment horizontal="left" vertical="center"/>
    </xf>
    <xf numFmtId="0" fontId="4" fillId="0" borderId="0" xfId="1" applyFont="1"/>
    <xf numFmtId="0" fontId="5" fillId="0" borderId="0" xfId="1" applyFont="1" applyAlignment="1">
      <alignment vertical="top" wrapText="1"/>
    </xf>
    <xf numFmtId="0" fontId="6" fillId="0" borderId="0" xfId="1" applyFont="1" applyAlignment="1">
      <alignment vertical="center" wrapText="1"/>
    </xf>
    <xf numFmtId="0" fontId="2" fillId="0" borderId="0" xfId="2"/>
    <xf numFmtId="0" fontId="0" fillId="0" borderId="1" xfId="1" applyFont="1" applyBorder="1"/>
    <xf numFmtId="0" fontId="0" fillId="0" borderId="2" xfId="1" applyFont="1" applyBorder="1"/>
    <xf numFmtId="0" fontId="7" fillId="0" borderId="2" xfId="1" applyFont="1" applyBorder="1"/>
    <xf numFmtId="0" fontId="0" fillId="0" borderId="3" xfId="1" applyFont="1" applyBorder="1"/>
    <xf numFmtId="0" fontId="0" fillId="0" borderId="0" xfId="1" applyFont="1"/>
    <xf numFmtId="0" fontId="8" fillId="0" borderId="0" xfId="1" applyFont="1"/>
    <xf numFmtId="0" fontId="0" fillId="0" borderId="4" xfId="1" applyFont="1" applyBorder="1"/>
    <xf numFmtId="0" fontId="8" fillId="0" borderId="0" xfId="1" applyFont="1" applyAlignment="1">
      <alignment wrapText="1"/>
    </xf>
    <xf numFmtId="0" fontId="0" fillId="0" borderId="5" xfId="1" applyFont="1" applyBorder="1"/>
    <xf numFmtId="0" fontId="11" fillId="0" borderId="0" xfId="1" applyFont="1"/>
    <xf numFmtId="0" fontId="12" fillId="0" borderId="0" xfId="1" applyFont="1" applyAlignment="1">
      <alignment vertical="top"/>
    </xf>
    <xf numFmtId="0" fontId="13" fillId="0" borderId="0" xfId="1" applyFont="1"/>
    <xf numFmtId="0" fontId="2" fillId="0" borderId="0" xfId="1"/>
    <xf numFmtId="0" fontId="15" fillId="0" borderId="0" xfId="1" applyFont="1"/>
    <xf numFmtId="0" fontId="14" fillId="0" borderId="0" xfId="2" applyFont="1"/>
    <xf numFmtId="0" fontId="14" fillId="0" borderId="4" xfId="2" applyFont="1" applyBorder="1"/>
    <xf numFmtId="0" fontId="14" fillId="0" borderId="5" xfId="2" applyFont="1" applyBorder="1"/>
    <xf numFmtId="0" fontId="2" fillId="0" borderId="6" xfId="2" applyBorder="1"/>
    <xf numFmtId="0" fontId="14" fillId="0" borderId="7" xfId="2" applyFont="1" applyBorder="1" applyAlignment="1">
      <alignment horizontal="left" vertical="center"/>
    </xf>
    <xf numFmtId="0" fontId="2" fillId="0" borderId="7" xfId="2" applyBorder="1"/>
    <xf numFmtId="0" fontId="2" fillId="0" borderId="8" xfId="2" applyBorder="1"/>
    <xf numFmtId="0" fontId="24" fillId="0" borderId="0" xfId="2" applyFont="1" applyAlignment="1">
      <alignment vertical="center" wrapText="1"/>
    </xf>
    <xf numFmtId="0" fontId="14" fillId="0" borderId="9" xfId="2" applyFont="1" applyBorder="1" applyAlignment="1">
      <alignment horizontal="center" vertical="center" wrapText="1"/>
    </xf>
    <xf numFmtId="0" fontId="14" fillId="0" borderId="9" xfId="2" applyFont="1" applyBorder="1" applyAlignment="1">
      <alignment vertical="center" wrapText="1"/>
    </xf>
    <xf numFmtId="44" fontId="14" fillId="2" borderId="9" xfId="5" applyFont="1" applyFill="1" applyBorder="1" applyAlignment="1" applyProtection="1">
      <alignment horizontal="center" vertical="center" wrapText="1"/>
      <protection locked="0"/>
    </xf>
    <xf numFmtId="1" fontId="14" fillId="0" borderId="9" xfId="2" applyNumberFormat="1" applyFont="1" applyBorder="1" applyAlignment="1">
      <alignment horizontal="center" vertical="center" wrapText="1"/>
    </xf>
    <xf numFmtId="44" fontId="14" fillId="0" borderId="9" xfId="2" applyNumberFormat="1" applyFont="1" applyBorder="1" applyAlignment="1">
      <alignment horizontal="center" vertical="center" wrapText="1"/>
    </xf>
    <xf numFmtId="0" fontId="14" fillId="0" borderId="10" xfId="2" applyFont="1" applyBorder="1" applyAlignment="1">
      <alignment horizontal="center" vertical="center" wrapText="1"/>
    </xf>
    <xf numFmtId="0" fontId="14" fillId="0" borderId="10" xfId="2" applyFont="1" applyBorder="1" applyAlignment="1">
      <alignment vertical="center" wrapText="1"/>
    </xf>
    <xf numFmtId="44" fontId="14" fillId="2" borderId="10" xfId="6" applyFont="1" applyFill="1" applyBorder="1" applyAlignment="1" applyProtection="1">
      <alignment horizontal="center" vertical="center" wrapText="1"/>
      <protection locked="0"/>
    </xf>
    <xf numFmtId="1" fontId="14" fillId="0" borderId="10" xfId="2" applyNumberFormat="1" applyFont="1" applyBorder="1" applyAlignment="1">
      <alignment horizontal="center" vertical="center" wrapText="1"/>
    </xf>
    <xf numFmtId="44" fontId="14" fillId="0" borderId="10" xfId="2" applyNumberFormat="1" applyFont="1" applyBorder="1" applyAlignment="1">
      <alignment horizontal="center" vertical="center" wrapText="1"/>
    </xf>
    <xf numFmtId="44" fontId="14" fillId="2" borderId="9" xfId="6" applyFont="1" applyFill="1" applyBorder="1" applyAlignment="1" applyProtection="1">
      <alignment horizontal="center" vertical="center" wrapText="1"/>
      <protection locked="0"/>
    </xf>
    <xf numFmtId="0" fontId="24" fillId="0" borderId="0" xfId="2" applyFont="1" applyAlignment="1">
      <alignment horizontal="center" vertical="center" wrapText="1"/>
    </xf>
    <xf numFmtId="0" fontId="22" fillId="0" borderId="0" xfId="2" applyFont="1" applyAlignment="1">
      <alignment vertical="center" wrapText="1"/>
    </xf>
    <xf numFmtId="44" fontId="24" fillId="0" borderId="0" xfId="5" applyFont="1" applyFill="1" applyBorder="1" applyAlignment="1" applyProtection="1">
      <alignment horizontal="center" vertical="center" wrapText="1"/>
    </xf>
    <xf numFmtId="1" fontId="24" fillId="0" borderId="0" xfId="2" applyNumberFormat="1" applyFont="1" applyAlignment="1">
      <alignment horizontal="center" vertical="center" wrapText="1"/>
    </xf>
    <xf numFmtId="44" fontId="24" fillId="0" borderId="0" xfId="2" applyNumberFormat="1" applyFont="1" applyAlignment="1">
      <alignment horizontal="center" vertical="center" wrapText="1"/>
    </xf>
    <xf numFmtId="44" fontId="14" fillId="0" borderId="0" xfId="2" applyNumberFormat="1" applyFont="1" applyAlignment="1">
      <alignment horizontal="center" vertical="center" wrapText="1"/>
    </xf>
    <xf numFmtId="44" fontId="24" fillId="0" borderId="0" xfId="6" applyFont="1" applyFill="1" applyBorder="1" applyAlignment="1" applyProtection="1">
      <alignment horizontal="center" vertical="center" wrapText="1"/>
    </xf>
    <xf numFmtId="0" fontId="29" fillId="0" borderId="0" xfId="7" applyFont="1" applyAlignment="1">
      <alignment horizontal="left" vertical="center" wrapText="1"/>
    </xf>
    <xf numFmtId="0" fontId="14" fillId="0" borderId="0" xfId="2" applyFont="1" applyAlignment="1">
      <alignment vertical="center"/>
    </xf>
    <xf numFmtId="0" fontId="21" fillId="3" borderId="9" xfId="2" applyFont="1" applyFill="1" applyBorder="1" applyAlignment="1">
      <alignment vertical="center" wrapText="1"/>
    </xf>
    <xf numFmtId="0" fontId="32" fillId="0" borderId="0" xfId="2" applyFont="1" applyAlignment="1">
      <alignment vertical="center" wrapText="1"/>
    </xf>
    <xf numFmtId="0" fontId="33" fillId="0" borderId="0" xfId="9" applyFont="1" applyAlignment="1">
      <alignment horizontal="left" vertical="center" wrapText="1"/>
    </xf>
    <xf numFmtId="0" fontId="34" fillId="0" borderId="0" xfId="9" applyFont="1" applyAlignment="1">
      <alignment vertical="center" wrapText="1"/>
    </xf>
    <xf numFmtId="0" fontId="35" fillId="5" borderId="9" xfId="4" applyFont="1" applyFill="1" applyBorder="1" applyAlignment="1">
      <alignment horizontal="center" vertical="center" wrapText="1"/>
    </xf>
    <xf numFmtId="0" fontId="35" fillId="0" borderId="0" xfId="4" applyFont="1" applyAlignment="1">
      <alignment vertical="center" wrapText="1"/>
    </xf>
    <xf numFmtId="0" fontId="36" fillId="0" borderId="0" xfId="9" applyFont="1" applyAlignment="1">
      <alignment vertical="center" wrapText="1"/>
    </xf>
    <xf numFmtId="0" fontId="37" fillId="0" borderId="0" xfId="9" applyFont="1" applyAlignment="1">
      <alignment vertical="center" wrapText="1"/>
    </xf>
    <xf numFmtId="0" fontId="14" fillId="0" borderId="9" xfId="4" applyFont="1" applyBorder="1" applyAlignment="1">
      <alignment horizontal="center" vertical="center" wrapText="1"/>
    </xf>
    <xf numFmtId="0" fontId="14" fillId="0" borderId="9" xfId="10" applyFont="1" applyBorder="1" applyAlignment="1">
      <alignment horizontal="left" vertical="center" wrapText="1"/>
    </xf>
    <xf numFmtId="0" fontId="14" fillId="0" borderId="0" xfId="10" applyFont="1" applyAlignment="1">
      <alignment vertical="center" wrapText="1"/>
    </xf>
    <xf numFmtId="0" fontId="15" fillId="0" borderId="0" xfId="9" applyFont="1" applyAlignment="1">
      <alignment vertical="center" wrapText="1"/>
    </xf>
    <xf numFmtId="0" fontId="29" fillId="0" borderId="0" xfId="9" applyFont="1" applyAlignment="1">
      <alignment vertical="center" wrapText="1"/>
    </xf>
    <xf numFmtId="0" fontId="14" fillId="0" borderId="9" xfId="11" applyFont="1" applyBorder="1" applyAlignment="1">
      <alignment horizontal="center" vertical="center"/>
    </xf>
    <xf numFmtId="0" fontId="14" fillId="0" borderId="0" xfId="10" applyFont="1" applyAlignment="1">
      <alignment vertical="center"/>
    </xf>
    <xf numFmtId="0" fontId="14" fillId="0" borderId="9" xfId="2" applyFont="1" applyBorder="1" applyAlignment="1">
      <alignment horizontal="center" vertical="center"/>
    </xf>
    <xf numFmtId="0" fontId="20" fillId="0" borderId="12" xfId="2" applyFont="1" applyBorder="1" applyAlignment="1">
      <alignment horizontal="left" vertical="center" wrapText="1"/>
    </xf>
    <xf numFmtId="0" fontId="21" fillId="0" borderId="12" xfId="2" applyFont="1" applyBorder="1" applyAlignment="1">
      <alignment vertical="center" wrapText="1"/>
    </xf>
    <xf numFmtId="0" fontId="31" fillId="0" borderId="12" xfId="2" applyFont="1" applyBorder="1" applyAlignment="1">
      <alignment horizontal="center" wrapText="1"/>
    </xf>
    <xf numFmtId="0" fontId="31" fillId="0" borderId="4" xfId="2" applyFont="1" applyBorder="1" applyAlignment="1">
      <alignment wrapText="1"/>
    </xf>
    <xf numFmtId="0" fontId="31" fillId="0" borderId="0" xfId="2" applyFont="1" applyAlignment="1">
      <alignment horizontal="center" wrapText="1"/>
    </xf>
    <xf numFmtId="0" fontId="23" fillId="0" borderId="4" xfId="4" applyFont="1" applyBorder="1" applyAlignment="1">
      <alignment horizontal="left" vertical="center" wrapText="1"/>
    </xf>
    <xf numFmtId="0" fontId="14" fillId="0" borderId="4" xfId="2" applyFont="1" applyBorder="1" applyAlignment="1">
      <alignment horizontal="center" vertical="center" wrapText="1"/>
    </xf>
    <xf numFmtId="0" fontId="27" fillId="4" borderId="9" xfId="2" applyFont="1" applyFill="1" applyBorder="1" applyAlignment="1">
      <alignment horizontal="center" vertical="center" wrapText="1"/>
    </xf>
    <xf numFmtId="0" fontId="27" fillId="4" borderId="9" xfId="2" applyFont="1" applyFill="1" applyBorder="1" applyAlignment="1">
      <alignment vertical="center" wrapText="1"/>
    </xf>
    <xf numFmtId="0" fontId="10" fillId="8" borderId="9" xfId="2" applyFont="1" applyFill="1" applyBorder="1" applyAlignment="1">
      <alignment horizontal="center" vertical="center" wrapText="1"/>
    </xf>
    <xf numFmtId="44" fontId="10" fillId="0" borderId="9" xfId="2" applyNumberFormat="1" applyFont="1" applyBorder="1" applyAlignment="1">
      <alignment horizontal="center" vertical="center" wrapText="1"/>
    </xf>
    <xf numFmtId="0" fontId="26" fillId="4" borderId="9" xfId="2" applyFont="1" applyFill="1" applyBorder="1" applyAlignment="1">
      <alignment horizontal="center" vertical="center" wrapText="1"/>
    </xf>
    <xf numFmtId="0" fontId="26" fillId="4" borderId="9" xfId="2" applyFont="1" applyFill="1" applyBorder="1" applyAlignment="1">
      <alignment vertical="center" wrapText="1"/>
    </xf>
    <xf numFmtId="0" fontId="27" fillId="4" borderId="10" xfId="2" applyFont="1" applyFill="1" applyBorder="1" applyAlignment="1">
      <alignment horizontal="center" vertical="center" wrapText="1"/>
    </xf>
    <xf numFmtId="0" fontId="15" fillId="0" borderId="0" xfId="2" applyFont="1"/>
    <xf numFmtId="0" fontId="22" fillId="0" borderId="0" xfId="2" applyFont="1" applyAlignment="1">
      <alignment horizontal="left" vertical="center" wrapText="1"/>
    </xf>
    <xf numFmtId="0" fontId="15" fillId="0" borderId="0" xfId="2" applyFont="1" applyAlignment="1">
      <alignment vertical="center" wrapText="1"/>
    </xf>
    <xf numFmtId="0" fontId="14" fillId="0" borderId="0" xfId="2" applyFont="1" applyAlignment="1">
      <alignment vertical="center" wrapText="1"/>
    </xf>
    <xf numFmtId="0" fontId="39" fillId="0" borderId="0" xfId="2" applyFont="1" applyAlignment="1">
      <alignment horizontal="center" vertical="center" wrapText="1"/>
    </xf>
    <xf numFmtId="0" fontId="24" fillId="0" borderId="0" xfId="2" applyFont="1" applyAlignment="1">
      <alignment vertical="center"/>
    </xf>
    <xf numFmtId="0" fontId="24" fillId="0" borderId="0" xfId="2" applyFont="1" applyAlignment="1">
      <alignment horizontal="center" vertical="center"/>
    </xf>
    <xf numFmtId="0" fontId="20" fillId="7" borderId="2" xfId="2" applyFont="1" applyFill="1" applyBorder="1" applyAlignment="1">
      <alignment horizontal="left" vertical="center" wrapText="1"/>
    </xf>
    <xf numFmtId="0" fontId="31" fillId="0" borderId="0" xfId="2" applyFont="1" applyAlignment="1">
      <alignment wrapText="1"/>
    </xf>
    <xf numFmtId="0" fontId="21" fillId="7" borderId="2" xfId="2" applyFont="1" applyFill="1" applyBorder="1" applyAlignment="1">
      <alignment vertical="center" wrapText="1"/>
    </xf>
    <xf numFmtId="0" fontId="31" fillId="7" borderId="2" xfId="2" applyFont="1" applyFill="1" applyBorder="1" applyAlignment="1">
      <alignment horizontal="center" wrapText="1"/>
    </xf>
    <xf numFmtId="0" fontId="26" fillId="0" borderId="9" xfId="2" applyFont="1" applyBorder="1" applyAlignment="1">
      <alignment horizontal="center" vertical="center" wrapText="1"/>
    </xf>
    <xf numFmtId="0" fontId="14" fillId="0" borderId="14" xfId="2" applyFont="1" applyBorder="1" applyAlignment="1">
      <alignment horizontal="center" vertical="center" wrapText="1"/>
    </xf>
    <xf numFmtId="0" fontId="14" fillId="0" borderId="14" xfId="2" applyFont="1" applyBorder="1" applyAlignment="1">
      <alignment vertical="center" wrapText="1"/>
    </xf>
    <xf numFmtId="0" fontId="26" fillId="7" borderId="4" xfId="2" applyFont="1" applyFill="1" applyBorder="1" applyAlignment="1">
      <alignment horizontal="center" vertical="center" wrapText="1"/>
    </xf>
    <xf numFmtId="0" fontId="40" fillId="0" borderId="0" xfId="2" applyFont="1"/>
    <xf numFmtId="0" fontId="27" fillId="0" borderId="0" xfId="2" applyFont="1" applyAlignment="1">
      <alignment horizontal="center" vertical="center" wrapText="1"/>
    </xf>
    <xf numFmtId="0" fontId="27" fillId="0" borderId="0" xfId="2" applyFont="1" applyAlignment="1">
      <alignment horizontal="left" vertical="center" wrapText="1"/>
    </xf>
    <xf numFmtId="44" fontId="27" fillId="0" borderId="0" xfId="2" applyNumberFormat="1" applyFont="1" applyAlignment="1">
      <alignment horizontal="center" vertical="center" wrapText="1"/>
    </xf>
    <xf numFmtId="0" fontId="22" fillId="0" borderId="7" xfId="2" applyFont="1" applyBorder="1" applyAlignment="1">
      <alignment horizontal="center" vertical="center" wrapText="1"/>
    </xf>
    <xf numFmtId="0" fontId="22" fillId="0" borderId="7" xfId="2" applyFont="1" applyBorder="1" applyAlignment="1">
      <alignment horizontal="left" vertical="center" wrapText="1"/>
    </xf>
    <xf numFmtId="44" fontId="24" fillId="0" borderId="7" xfId="2" applyNumberFormat="1" applyFont="1" applyBorder="1" applyAlignment="1">
      <alignment horizontal="center" vertical="center" wrapText="1"/>
    </xf>
    <xf numFmtId="0" fontId="14" fillId="2" borderId="9" xfId="2" applyFont="1" applyFill="1" applyBorder="1" applyAlignment="1" applyProtection="1">
      <alignment horizontal="left" vertical="top" wrapText="1"/>
      <protection locked="0"/>
    </xf>
    <xf numFmtId="0" fontId="14" fillId="2" borderId="13" xfId="2" applyFont="1" applyFill="1" applyBorder="1" applyAlignment="1" applyProtection="1">
      <alignment horizontal="left" vertical="top" wrapText="1"/>
      <protection locked="0"/>
    </xf>
    <xf numFmtId="0" fontId="26" fillId="0" borderId="0" xfId="2" applyFont="1" applyAlignment="1">
      <alignment horizontal="center" vertical="center" wrapText="1"/>
    </xf>
    <xf numFmtId="0" fontId="26" fillId="0" borderId="0" xfId="2" applyFont="1" applyAlignment="1">
      <alignment horizontal="left" vertical="center" wrapText="1"/>
    </xf>
    <xf numFmtId="1" fontId="26" fillId="0" borderId="9" xfId="2" applyNumberFormat="1" applyFont="1" applyBorder="1" applyAlignment="1">
      <alignment horizontal="center" vertical="center" wrapText="1"/>
    </xf>
    <xf numFmtId="44" fontId="14" fillId="2" borderId="9" xfId="6" applyFont="1" applyFill="1" applyBorder="1" applyAlignment="1" applyProtection="1">
      <alignment vertical="center" wrapText="1"/>
      <protection locked="0"/>
    </xf>
    <xf numFmtId="164" fontId="14" fillId="0" borderId="9" xfId="2" applyNumberFormat="1" applyFont="1" applyBorder="1" applyAlignment="1">
      <alignment horizontal="center" vertical="center" wrapText="1"/>
    </xf>
    <xf numFmtId="0" fontId="22" fillId="0" borderId="4" xfId="2" applyFont="1" applyBorder="1" applyAlignment="1">
      <alignment horizontal="left" vertical="center" wrapText="1"/>
    </xf>
    <xf numFmtId="0" fontId="22" fillId="0" borderId="5" xfId="2" applyFont="1" applyBorder="1" applyAlignment="1">
      <alignment horizontal="left" vertical="center" wrapText="1"/>
    </xf>
    <xf numFmtId="44" fontId="26" fillId="0" borderId="0" xfId="2" applyNumberFormat="1" applyFont="1" applyAlignment="1">
      <alignment horizontal="center" vertical="center" wrapText="1"/>
    </xf>
    <xf numFmtId="44" fontId="14" fillId="0" borderId="10" xfId="5" applyFont="1" applyFill="1" applyBorder="1" applyAlignment="1" applyProtection="1">
      <alignment horizontal="center" vertical="center" wrapText="1"/>
    </xf>
    <xf numFmtId="0" fontId="26" fillId="0" borderId="17" xfId="2" applyFont="1" applyBorder="1" applyAlignment="1">
      <alignment horizontal="center" vertical="center" wrapText="1"/>
    </xf>
    <xf numFmtId="44" fontId="26" fillId="0" borderId="19" xfId="2" applyNumberFormat="1" applyFont="1" applyBorder="1" applyAlignment="1">
      <alignment horizontal="center" vertical="center" wrapText="1"/>
    </xf>
    <xf numFmtId="0" fontId="26" fillId="0" borderId="16" xfId="2" applyFont="1" applyBorder="1" applyAlignment="1">
      <alignment horizontal="center" vertical="center" wrapText="1"/>
    </xf>
    <xf numFmtId="44" fontId="14" fillId="0" borderId="16" xfId="2" applyNumberFormat="1" applyFont="1" applyBorder="1" applyAlignment="1">
      <alignment horizontal="center" vertical="center" wrapText="1"/>
    </xf>
    <xf numFmtId="44" fontId="14" fillId="2" borderId="10" xfId="6" applyFont="1" applyFill="1" applyBorder="1" applyAlignment="1" applyProtection="1">
      <alignment vertical="center" wrapText="1"/>
      <protection locked="0"/>
    </xf>
    <xf numFmtId="164" fontId="14" fillId="0" borderId="10" xfId="2" applyNumberFormat="1" applyFont="1" applyBorder="1" applyAlignment="1">
      <alignment horizontal="center" vertical="center" wrapText="1"/>
    </xf>
    <xf numFmtId="44" fontId="26" fillId="0" borderId="16" xfId="2" applyNumberFormat="1" applyFont="1" applyBorder="1" applyAlignment="1">
      <alignment horizontal="center" vertical="center" wrapText="1"/>
    </xf>
    <xf numFmtId="0" fontId="26" fillId="0" borderId="20" xfId="2" applyFont="1" applyBorder="1" applyAlignment="1">
      <alignment horizontal="center" vertical="center" wrapText="1"/>
    </xf>
    <xf numFmtId="0" fontId="26" fillId="0" borderId="20" xfId="2" applyFont="1" applyBorder="1" applyAlignment="1">
      <alignment horizontal="left" vertical="center" wrapText="1"/>
    </xf>
    <xf numFmtId="44" fontId="26" fillId="0" borderId="20" xfId="2" applyNumberFormat="1" applyFont="1" applyBorder="1" applyAlignment="1">
      <alignment horizontal="center" vertical="center" wrapText="1"/>
    </xf>
    <xf numFmtId="0" fontId="22" fillId="0" borderId="0" xfId="2" applyFont="1" applyAlignment="1">
      <alignment horizontal="center" vertical="center" wrapText="1"/>
    </xf>
    <xf numFmtId="44" fontId="22" fillId="0" borderId="0" xfId="2" applyNumberFormat="1" applyFont="1" applyAlignment="1">
      <alignment horizontal="center" vertical="center" wrapText="1"/>
    </xf>
    <xf numFmtId="0" fontId="26" fillId="0" borderId="21" xfId="2" applyFont="1" applyBorder="1" applyAlignment="1">
      <alignment horizontal="center" vertical="center" wrapText="1"/>
    </xf>
    <xf numFmtId="0" fontId="26" fillId="0" borderId="22" xfId="2" applyFont="1" applyBorder="1" applyAlignment="1">
      <alignment horizontal="left" vertical="center" wrapText="1"/>
    </xf>
    <xf numFmtId="44" fontId="14" fillId="2" borderId="14" xfId="6" applyFont="1" applyFill="1" applyBorder="1" applyAlignment="1" applyProtection="1">
      <alignment vertical="center" wrapText="1"/>
      <protection locked="0"/>
    </xf>
    <xf numFmtId="44" fontId="14" fillId="0" borderId="14" xfId="2" applyNumberFormat="1" applyFont="1" applyBorder="1" applyAlignment="1">
      <alignment horizontal="center" vertical="center" wrapText="1"/>
    </xf>
    <xf numFmtId="1" fontId="14" fillId="0" borderId="14" xfId="2" applyNumberFormat="1" applyFont="1" applyBorder="1" applyAlignment="1">
      <alignment horizontal="center" vertical="center" wrapText="1"/>
    </xf>
    <xf numFmtId="0" fontId="22" fillId="0" borderId="5" xfId="2" applyFont="1" applyBorder="1" applyAlignment="1">
      <alignment horizontal="center" vertical="center" wrapText="1"/>
    </xf>
    <xf numFmtId="44" fontId="22" fillId="0" borderId="4" xfId="2" applyNumberFormat="1" applyFont="1" applyBorder="1" applyAlignment="1">
      <alignment horizontal="center" vertical="center" wrapText="1"/>
    </xf>
    <xf numFmtId="0" fontId="26" fillId="0" borderId="22" xfId="2" applyFont="1" applyBorder="1" applyAlignment="1">
      <alignment horizontal="center" vertical="center" wrapText="1"/>
    </xf>
    <xf numFmtId="44" fontId="26" fillId="0" borderId="22" xfId="2" applyNumberFormat="1" applyFont="1" applyBorder="1" applyAlignment="1">
      <alignment horizontal="center" vertical="center" wrapText="1"/>
    </xf>
    <xf numFmtId="0" fontId="14" fillId="4" borderId="9" xfId="2" applyFont="1" applyFill="1" applyBorder="1" applyAlignment="1">
      <alignment horizontal="center" vertical="center" wrapText="1"/>
    </xf>
    <xf numFmtId="0" fontId="41" fillId="5" borderId="9" xfId="4" applyFont="1" applyFill="1" applyBorder="1" applyAlignment="1">
      <alignment vertical="center" wrapText="1"/>
    </xf>
    <xf numFmtId="0" fontId="41" fillId="5" borderId="9" xfId="4" applyFont="1" applyFill="1" applyBorder="1" applyAlignment="1">
      <alignment horizontal="center" vertical="center" wrapText="1"/>
    </xf>
    <xf numFmtId="0" fontId="29" fillId="5" borderId="9" xfId="4" applyFont="1" applyFill="1" applyBorder="1" applyAlignment="1">
      <alignment horizontal="center" vertical="center" wrapText="1"/>
    </xf>
    <xf numFmtId="0" fontId="29" fillId="0" borderId="9" xfId="10" applyFont="1" applyBorder="1" applyAlignment="1">
      <alignment horizontal="left" vertical="center" wrapText="1"/>
    </xf>
    <xf numFmtId="0" fontId="26" fillId="5" borderId="9" xfId="4" applyFont="1" applyFill="1" applyBorder="1" applyAlignment="1">
      <alignment horizontal="center" vertical="center" wrapText="1"/>
    </xf>
    <xf numFmtId="0" fontId="29" fillId="0" borderId="10" xfId="9" applyFont="1" applyBorder="1" applyAlignment="1">
      <alignment vertical="center" wrapText="1"/>
    </xf>
    <xf numFmtId="44" fontId="29" fillId="7" borderId="9" xfId="6" applyFont="1" applyFill="1" applyBorder="1" applyAlignment="1" applyProtection="1">
      <alignment horizontal="center" vertical="center" wrapText="1"/>
    </xf>
    <xf numFmtId="0" fontId="14" fillId="7" borderId="0" xfId="2" applyFont="1" applyFill="1" applyAlignment="1">
      <alignment horizontal="left" vertical="top" wrapText="1"/>
    </xf>
    <xf numFmtId="0" fontId="14" fillId="5" borderId="9" xfId="4" applyFont="1" applyFill="1" applyBorder="1" applyAlignment="1">
      <alignment horizontal="center" vertical="center" wrapText="1"/>
    </xf>
    <xf numFmtId="0" fontId="26" fillId="0" borderId="23" xfId="2" applyFont="1" applyBorder="1" applyAlignment="1">
      <alignment horizontal="center" vertical="center" wrapText="1"/>
    </xf>
    <xf numFmtId="44" fontId="26" fillId="0" borderId="23" xfId="2" applyNumberFormat="1" applyFont="1" applyBorder="1" applyAlignment="1">
      <alignment horizontal="center" vertical="center" wrapText="1"/>
    </xf>
    <xf numFmtId="44" fontId="26" fillId="2" borderId="9" xfId="6" applyFont="1" applyFill="1" applyBorder="1" applyAlignment="1" applyProtection="1">
      <alignment vertical="center" wrapText="1"/>
      <protection locked="0"/>
    </xf>
    <xf numFmtId="44" fontId="26" fillId="2" borderId="10" xfId="6" applyFont="1" applyFill="1" applyBorder="1" applyAlignment="1" applyProtection="1">
      <alignment vertical="center" wrapText="1"/>
      <protection locked="0"/>
    </xf>
    <xf numFmtId="44" fontId="22" fillId="0" borderId="5" xfId="2" applyNumberFormat="1" applyFont="1" applyBorder="1" applyAlignment="1">
      <alignment horizontal="center" vertical="center" wrapText="1"/>
    </xf>
    <xf numFmtId="0" fontId="26" fillId="0" borderId="24" xfId="2" applyFont="1" applyBorder="1" applyAlignment="1">
      <alignment horizontal="center" vertical="center" wrapText="1"/>
    </xf>
    <xf numFmtId="0" fontId="26" fillId="0" borderId="20" xfId="2" applyFont="1" applyBorder="1" applyAlignment="1">
      <alignment vertical="center" wrapText="1"/>
    </xf>
    <xf numFmtId="44" fontId="14" fillId="0" borderId="20" xfId="6" applyFont="1" applyFill="1" applyBorder="1" applyAlignment="1" applyProtection="1">
      <alignment horizontal="center" vertical="center" wrapText="1"/>
    </xf>
    <xf numFmtId="1" fontId="14" fillId="0" borderId="20" xfId="2" applyNumberFormat="1" applyFont="1" applyBorder="1" applyAlignment="1">
      <alignment horizontal="center" vertical="center" wrapText="1"/>
    </xf>
    <xf numFmtId="0" fontId="14" fillId="0" borderId="20" xfId="2" applyFont="1" applyBorder="1" applyAlignment="1">
      <alignment horizontal="center" vertical="center" wrapText="1"/>
    </xf>
    <xf numFmtId="0" fontId="29" fillId="0" borderId="0" xfId="10" applyFont="1" applyAlignment="1">
      <alignment vertical="center" wrapText="1"/>
    </xf>
    <xf numFmtId="0" fontId="42" fillId="0" borderId="0" xfId="10" applyFont="1" applyAlignment="1">
      <alignment vertical="center"/>
    </xf>
    <xf numFmtId="0" fontId="14" fillId="7" borderId="6" xfId="2" applyFont="1" applyFill="1" applyBorder="1" applyAlignment="1" applyProtection="1">
      <alignment horizontal="left" vertical="top" wrapText="1"/>
      <protection locked="0"/>
    </xf>
    <xf numFmtId="0" fontId="33" fillId="0" borderId="0" xfId="2" applyFont="1" applyAlignment="1">
      <alignment vertical="center" wrapText="1"/>
    </xf>
    <xf numFmtId="0" fontId="15" fillId="0" borderId="0" xfId="2" applyFont="1" applyAlignment="1">
      <alignment vertical="top" wrapText="1"/>
    </xf>
    <xf numFmtId="0" fontId="24" fillId="0" borderId="15" xfId="2" applyFont="1" applyBorder="1" applyAlignment="1">
      <alignment horizontal="center" vertical="center"/>
    </xf>
    <xf numFmtId="0" fontId="34" fillId="0" borderId="0" xfId="13" applyFont="1" applyAlignment="1">
      <alignment horizontal="left" vertical="center"/>
    </xf>
    <xf numFmtId="44" fontId="34" fillId="0" borderId="0" xfId="13" applyNumberFormat="1" applyFont="1" applyAlignment="1">
      <alignment horizontal="center" vertical="center"/>
    </xf>
    <xf numFmtId="0" fontId="34" fillId="0" borderId="0" xfId="13" applyFont="1" applyAlignment="1">
      <alignment horizontal="center" vertical="center" wrapText="1"/>
    </xf>
    <xf numFmtId="44" fontId="43" fillId="0" borderId="0" xfId="13" applyNumberFormat="1" applyFont="1" applyAlignment="1">
      <alignment horizontal="center" vertical="center"/>
    </xf>
    <xf numFmtId="0" fontId="30" fillId="0" borderId="0" xfId="2" applyFont="1" applyAlignment="1">
      <alignment horizontal="center" vertical="center" wrapText="1"/>
    </xf>
    <xf numFmtId="166" fontId="41" fillId="0" borderId="0" xfId="13" applyNumberFormat="1" applyFont="1" applyAlignment="1">
      <alignment horizontal="center" vertical="center" wrapText="1"/>
    </xf>
    <xf numFmtId="0" fontId="24" fillId="0" borderId="0" xfId="2" applyFont="1" applyAlignment="1">
      <alignment horizontal="left" vertical="center"/>
    </xf>
    <xf numFmtId="0" fontId="44" fillId="0" borderId="0" xfId="2" applyFont="1" applyAlignment="1">
      <alignment vertical="center"/>
    </xf>
    <xf numFmtId="0" fontId="33" fillId="0" borderId="0" xfId="2" applyFont="1" applyAlignment="1">
      <alignment vertical="center"/>
    </xf>
    <xf numFmtId="0" fontId="14" fillId="7" borderId="0" xfId="2" applyFont="1" applyFill="1"/>
    <xf numFmtId="0" fontId="19" fillId="3" borderId="9" xfId="2" applyFont="1" applyFill="1" applyBorder="1" applyAlignment="1">
      <alignment horizontal="center" vertical="center" wrapText="1"/>
    </xf>
    <xf numFmtId="0" fontId="27" fillId="5" borderId="9" xfId="4" applyFont="1" applyFill="1" applyBorder="1" applyAlignment="1">
      <alignment horizontal="center" vertical="center" wrapText="1"/>
    </xf>
    <xf numFmtId="0" fontId="27" fillId="5" borderId="9" xfId="4" applyFont="1" applyFill="1" applyBorder="1" applyAlignment="1">
      <alignment vertical="center" wrapText="1"/>
    </xf>
    <xf numFmtId="165" fontId="29" fillId="0" borderId="9" xfId="13" applyNumberFormat="1" applyFont="1" applyBorder="1" applyAlignment="1">
      <alignment horizontal="center" vertical="center"/>
    </xf>
    <xf numFmtId="166" fontId="29" fillId="2" borderId="9" xfId="13" applyNumberFormat="1" applyFont="1" applyFill="1" applyBorder="1" applyAlignment="1" applyProtection="1">
      <alignment horizontal="center" vertical="center" wrapText="1"/>
      <protection locked="0"/>
    </xf>
    <xf numFmtId="166" fontId="29" fillId="0" borderId="9" xfId="13" applyNumberFormat="1" applyFont="1" applyBorder="1" applyAlignment="1">
      <alignment horizontal="center" vertical="center" wrapText="1"/>
    </xf>
    <xf numFmtId="166" fontId="26" fillId="0" borderId="9" xfId="2" applyNumberFormat="1" applyFont="1" applyBorder="1" applyAlignment="1">
      <alignment horizontal="center" vertical="center" wrapText="1"/>
    </xf>
    <xf numFmtId="0" fontId="26" fillId="7" borderId="9" xfId="0" applyFont="1" applyFill="1" applyBorder="1" applyAlignment="1">
      <alignment horizontal="left" vertical="center"/>
    </xf>
    <xf numFmtId="0" fontId="14" fillId="0" borderId="9" xfId="2" applyFont="1" applyBorder="1" applyAlignment="1">
      <alignment vertical="center"/>
    </xf>
    <xf numFmtId="0" fontId="14" fillId="2" borderId="9" xfId="2" applyFont="1" applyFill="1" applyBorder="1" applyAlignment="1" applyProtection="1">
      <alignment horizontal="center" vertical="center" wrapText="1"/>
      <protection locked="0"/>
    </xf>
    <xf numFmtId="166" fontId="29" fillId="2" borderId="9" xfId="9" applyNumberFormat="1" applyFont="1" applyFill="1" applyBorder="1" applyAlignment="1" applyProtection="1">
      <alignment horizontal="center" vertical="center" wrapText="1"/>
      <protection locked="0"/>
    </xf>
    <xf numFmtId="0" fontId="15" fillId="0" borderId="0" xfId="2" applyFont="1" applyAlignment="1">
      <alignment vertical="center"/>
    </xf>
    <xf numFmtId="166" fontId="27" fillId="0" borderId="9" xfId="2" applyNumberFormat="1" applyFont="1" applyBorder="1" applyAlignment="1">
      <alignment horizontal="center" vertical="center" wrapText="1"/>
    </xf>
    <xf numFmtId="0" fontId="28" fillId="0" borderId="12" xfId="2" applyFont="1" applyBorder="1" applyAlignment="1">
      <alignment horizontal="center" vertical="center" wrapText="1"/>
    </xf>
    <xf numFmtId="166" fontId="27" fillId="0" borderId="12" xfId="2" applyNumberFormat="1" applyFont="1" applyBorder="1" applyAlignment="1">
      <alignment horizontal="center" vertical="center" wrapText="1"/>
    </xf>
    <xf numFmtId="0" fontId="27" fillId="7" borderId="7" xfId="2" applyFont="1" applyFill="1" applyBorder="1" applyAlignment="1">
      <alignment horizontal="center" vertical="center" wrapText="1"/>
    </xf>
    <xf numFmtId="44" fontId="40" fillId="0" borderId="9" xfId="2" applyNumberFormat="1" applyFont="1" applyBorder="1" applyAlignment="1">
      <alignment vertical="center" wrapText="1"/>
    </xf>
    <xf numFmtId="0" fontId="35" fillId="9" borderId="9" xfId="2" applyFont="1" applyFill="1" applyBorder="1" applyAlignment="1">
      <alignment horizontal="center" vertical="center" wrapText="1"/>
    </xf>
    <xf numFmtId="0" fontId="27" fillId="9" borderId="9" xfId="2" applyFont="1" applyFill="1" applyBorder="1" applyAlignment="1">
      <alignment vertical="center" wrapText="1"/>
    </xf>
    <xf numFmtId="44" fontId="14" fillId="7" borderId="9" xfId="6" applyFont="1" applyFill="1" applyBorder="1" applyAlignment="1" applyProtection="1">
      <alignment horizontal="center" vertical="center" wrapText="1"/>
    </xf>
    <xf numFmtId="0" fontId="45" fillId="8" borderId="9" xfId="2" applyFont="1" applyFill="1" applyBorder="1" applyAlignment="1">
      <alignment horizontal="center" vertical="center" wrapText="1"/>
    </xf>
    <xf numFmtId="0" fontId="14" fillId="7" borderId="0" xfId="2" applyFont="1" applyFill="1" applyAlignment="1">
      <alignment horizontal="left" vertical="center"/>
    </xf>
    <xf numFmtId="0" fontId="12" fillId="7" borderId="0" xfId="1" applyFont="1" applyFill="1" applyAlignment="1">
      <alignment vertical="top"/>
    </xf>
    <xf numFmtId="0" fontId="12" fillId="7" borderId="0" xfId="1" applyFont="1" applyFill="1"/>
    <xf numFmtId="0" fontId="17" fillId="7" borderId="0" xfId="3" applyFont="1" applyFill="1" applyAlignment="1">
      <alignment vertical="center"/>
    </xf>
    <xf numFmtId="0" fontId="14" fillId="7" borderId="0" xfId="2" applyFont="1" applyFill="1" applyAlignment="1">
      <alignment vertical="center"/>
    </xf>
    <xf numFmtId="0" fontId="18" fillId="7" borderId="0" xfId="3" applyFont="1" applyFill="1" applyAlignment="1">
      <alignment vertical="center"/>
    </xf>
    <xf numFmtId="0" fontId="24" fillId="7" borderId="0" xfId="2" applyFont="1" applyFill="1" applyAlignment="1">
      <alignment vertical="center"/>
    </xf>
    <xf numFmtId="0" fontId="14" fillId="0" borderId="9" xfId="0" applyFont="1" applyBorder="1" applyAlignment="1">
      <alignment horizontal="center" vertical="center"/>
    </xf>
    <xf numFmtId="0" fontId="15" fillId="0" borderId="0" xfId="2" applyFont="1" applyAlignment="1">
      <alignment wrapText="1"/>
    </xf>
    <xf numFmtId="0" fontId="14" fillId="0" borderId="0" xfId="2" applyFont="1" applyAlignment="1">
      <alignment wrapText="1"/>
    </xf>
    <xf numFmtId="9" fontId="14" fillId="2" borderId="10" xfId="5" applyNumberFormat="1" applyFont="1" applyFill="1" applyBorder="1" applyAlignment="1" applyProtection="1">
      <alignment horizontal="center" vertical="center" wrapText="1"/>
      <protection locked="0"/>
    </xf>
    <xf numFmtId="0" fontId="14" fillId="0" borderId="4" xfId="2" applyFont="1" applyBorder="1" applyAlignment="1">
      <alignment vertical="center" wrapText="1"/>
    </xf>
    <xf numFmtId="0" fontId="14" fillId="7" borderId="7" xfId="2" applyFont="1" applyFill="1" applyBorder="1" applyAlignment="1" applyProtection="1">
      <alignment horizontal="left" vertical="top" wrapText="1"/>
      <protection locked="0"/>
    </xf>
    <xf numFmtId="0" fontId="14" fillId="7" borderId="1" xfId="2" applyFont="1" applyFill="1" applyBorder="1" applyAlignment="1" applyProtection="1">
      <alignment horizontal="left" vertical="top" wrapText="1"/>
      <protection locked="0"/>
    </xf>
    <xf numFmtId="0" fontId="42" fillId="0" borderId="0" xfId="2" applyFont="1" applyAlignment="1">
      <alignment vertical="top" wrapText="1"/>
    </xf>
    <xf numFmtId="44" fontId="10" fillId="7" borderId="9" xfId="14" applyFont="1" applyFill="1" applyBorder="1" applyAlignment="1">
      <alignment vertical="center"/>
    </xf>
    <xf numFmtId="0" fontId="47" fillId="0" borderId="0" xfId="2" applyFont="1"/>
    <xf numFmtId="0" fontId="47" fillId="0" borderId="0" xfId="2" applyFont="1" applyAlignment="1">
      <alignment wrapText="1"/>
    </xf>
    <xf numFmtId="44" fontId="47" fillId="0" borderId="0" xfId="2" applyNumberFormat="1" applyFont="1" applyAlignment="1">
      <alignment horizontal="center" vertical="center" wrapText="1"/>
    </xf>
    <xf numFmtId="0" fontId="47" fillId="0" borderId="0" xfId="10" applyFont="1" applyAlignment="1">
      <alignment vertical="center" wrapText="1"/>
    </xf>
    <xf numFmtId="44" fontId="22" fillId="0" borderId="7" xfId="2" applyNumberFormat="1" applyFont="1" applyBorder="1" applyAlignment="1">
      <alignment horizontal="center" vertical="center" wrapText="1"/>
    </xf>
    <xf numFmtId="0" fontId="47" fillId="0" borderId="0" xfId="2" applyFont="1" applyAlignment="1">
      <alignment vertical="center"/>
    </xf>
    <xf numFmtId="0" fontId="37" fillId="0" borderId="0" xfId="9" applyFont="1" applyAlignment="1" applyProtection="1">
      <alignment vertical="center" wrapText="1"/>
      <protection locked="0"/>
    </xf>
    <xf numFmtId="0" fontId="31" fillId="2" borderId="9" xfId="2" applyFont="1" applyFill="1" applyBorder="1" applyAlignment="1" applyProtection="1">
      <alignment horizontal="center" wrapText="1"/>
      <protection locked="0"/>
    </xf>
    <xf numFmtId="0" fontId="15" fillId="0" borderId="0" xfId="2" quotePrefix="1" applyFont="1" applyAlignment="1">
      <alignment wrapText="1"/>
    </xf>
    <xf numFmtId="3" fontId="14" fillId="0" borderId="9" xfId="13" applyNumberFormat="1" applyFont="1" applyBorder="1" applyAlignment="1">
      <alignment horizontal="center" vertical="center" wrapText="1"/>
    </xf>
    <xf numFmtId="0" fontId="42" fillId="0" borderId="0" xfId="2" applyFont="1" applyAlignment="1">
      <alignment vertical="center"/>
    </xf>
    <xf numFmtId="0" fontId="26" fillId="0" borderId="0" xfId="2" applyFont="1" applyAlignment="1" applyProtection="1">
      <alignment horizontal="center" vertical="center" wrapText="1"/>
      <protection locked="0"/>
    </xf>
    <xf numFmtId="0" fontId="26" fillId="0" borderId="0" xfId="2" applyFont="1" applyAlignment="1" applyProtection="1">
      <alignment horizontal="left" vertical="center" wrapText="1"/>
      <protection locked="0"/>
    </xf>
    <xf numFmtId="44" fontId="14" fillId="0" borderId="0" xfId="2" applyNumberFormat="1" applyFont="1" applyAlignment="1" applyProtection="1">
      <alignment horizontal="center" vertical="center" wrapText="1"/>
      <protection locked="0"/>
    </xf>
    <xf numFmtId="0" fontId="14" fillId="0" borderId="0" xfId="2" applyFont="1" applyProtection="1">
      <protection locked="0"/>
    </xf>
    <xf numFmtId="0" fontId="26" fillId="4" borderId="9" xfId="2" applyFont="1" applyFill="1" applyBorder="1" applyAlignment="1" applyProtection="1">
      <alignment horizontal="center" vertical="center" wrapText="1"/>
      <protection locked="0"/>
    </xf>
    <xf numFmtId="44" fontId="14" fillId="0" borderId="10" xfId="6" applyFont="1" applyFill="1" applyBorder="1" applyAlignment="1" applyProtection="1">
      <alignment vertical="center" wrapText="1"/>
    </xf>
    <xf numFmtId="0" fontId="14" fillId="0" borderId="9" xfId="10" applyFont="1" applyBorder="1" applyAlignment="1">
      <alignment horizontal="left" vertical="center" wrapText="1"/>
    </xf>
    <xf numFmtId="0" fontId="19" fillId="3" borderId="9" xfId="2" applyFont="1" applyFill="1" applyBorder="1" applyAlignment="1">
      <alignment horizontal="left" vertical="center" wrapText="1"/>
    </xf>
    <xf numFmtId="0" fontId="27" fillId="5" borderId="11" xfId="4" applyFont="1" applyFill="1" applyBorder="1" applyAlignment="1">
      <alignment horizontal="left" vertical="center" wrapText="1"/>
    </xf>
    <xf numFmtId="0" fontId="27" fillId="5" borderId="12" xfId="4" applyFont="1" applyFill="1" applyBorder="1" applyAlignment="1">
      <alignment horizontal="left" vertical="center" wrapText="1"/>
    </xf>
    <xf numFmtId="0" fontId="27" fillId="5" borderId="13" xfId="4" applyFont="1" applyFill="1" applyBorder="1" applyAlignment="1">
      <alignment horizontal="left" vertical="center" wrapText="1"/>
    </xf>
    <xf numFmtId="0" fontId="27" fillId="5" borderId="11" xfId="4" applyFont="1" applyFill="1" applyBorder="1" applyAlignment="1">
      <alignment horizontal="center" vertical="center" wrapText="1"/>
    </xf>
    <xf numFmtId="0" fontId="27" fillId="5" borderId="13" xfId="4" applyFont="1" applyFill="1" applyBorder="1" applyAlignment="1">
      <alignment horizontal="center" vertical="center" wrapText="1"/>
    </xf>
    <xf numFmtId="0" fontId="29" fillId="0" borderId="11" xfId="13" applyFont="1" applyBorder="1" applyAlignment="1">
      <alignment horizontal="left" vertical="center" wrapText="1"/>
    </xf>
    <xf numFmtId="0" fontId="29" fillId="0" borderId="13" xfId="13" applyFont="1" applyBorder="1" applyAlignment="1">
      <alignment horizontal="left" vertical="center" wrapText="1"/>
    </xf>
    <xf numFmtId="0" fontId="14" fillId="0" borderId="11" xfId="10" applyFont="1" applyBorder="1" applyAlignment="1">
      <alignment horizontal="left" vertical="center"/>
    </xf>
    <xf numFmtId="0" fontId="14" fillId="0" borderId="12" xfId="10" applyFont="1" applyBorder="1" applyAlignment="1">
      <alignment horizontal="left" vertical="center"/>
    </xf>
    <xf numFmtId="0" fontId="14" fillId="0" borderId="13" xfId="10" applyFont="1" applyBorder="1" applyAlignment="1">
      <alignment horizontal="left" vertical="center"/>
    </xf>
    <xf numFmtId="0" fontId="27" fillId="5" borderId="9" xfId="4" applyFont="1" applyFill="1" applyBorder="1" applyAlignment="1">
      <alignment horizontal="left" vertical="center" wrapText="1"/>
    </xf>
    <xf numFmtId="0" fontId="26" fillId="0" borderId="9" xfId="2" applyFont="1" applyBorder="1" applyAlignment="1">
      <alignment horizontal="left" vertical="center" wrapText="1"/>
    </xf>
    <xf numFmtId="0" fontId="29" fillId="0" borderId="11" xfId="10" applyFont="1" applyBorder="1" applyAlignment="1">
      <alignment horizontal="left" vertical="center" wrapText="1"/>
    </xf>
    <xf numFmtId="0" fontId="29" fillId="0" borderId="12" xfId="10" applyFont="1" applyBorder="1" applyAlignment="1">
      <alignment horizontal="left" vertical="center" wrapText="1"/>
    </xf>
    <xf numFmtId="0" fontId="29" fillId="0" borderId="13" xfId="10" applyFont="1" applyBorder="1" applyAlignment="1">
      <alignment horizontal="left" vertical="center" wrapText="1"/>
    </xf>
    <xf numFmtId="0" fontId="25" fillId="3" borderId="9" xfId="2" applyFont="1" applyFill="1" applyBorder="1" applyAlignment="1">
      <alignment horizontal="left" vertical="center" wrapText="1"/>
    </xf>
    <xf numFmtId="0" fontId="35" fillId="5" borderId="9" xfId="4" applyFont="1" applyFill="1" applyBorder="1" applyAlignment="1">
      <alignment horizontal="left" vertical="center" wrapText="1"/>
    </xf>
    <xf numFmtId="0" fontId="14" fillId="0" borderId="11" xfId="10" applyFont="1" applyBorder="1" applyAlignment="1">
      <alignment horizontal="left" vertical="center" wrapText="1"/>
    </xf>
    <xf numFmtId="0" fontId="14" fillId="0" borderId="12" xfId="10" applyFont="1" applyBorder="1" applyAlignment="1">
      <alignment horizontal="left" vertical="center" wrapText="1"/>
    </xf>
    <xf numFmtId="0" fontId="14" fillId="0" borderId="13" xfId="10" applyFont="1" applyBorder="1" applyAlignment="1">
      <alignment horizontal="left" vertical="center" wrapText="1"/>
    </xf>
    <xf numFmtId="0" fontId="26" fillId="0" borderId="16" xfId="2" applyFont="1" applyBorder="1" applyAlignment="1">
      <alignment horizontal="left" vertical="center" wrapText="1"/>
    </xf>
    <xf numFmtId="0" fontId="26" fillId="0" borderId="23" xfId="2" applyFont="1" applyBorder="1" applyAlignment="1">
      <alignment horizontal="left" vertical="center" wrapText="1"/>
    </xf>
    <xf numFmtId="0" fontId="26" fillId="0" borderId="25" xfId="2" applyFont="1" applyBorder="1" applyAlignment="1">
      <alignment horizontal="left" vertical="center" wrapText="1"/>
    </xf>
    <xf numFmtId="0" fontId="26" fillId="0" borderId="26" xfId="2" applyFont="1" applyBorder="1" applyAlignment="1">
      <alignment horizontal="left" vertical="center" wrapText="1"/>
    </xf>
    <xf numFmtId="0" fontId="26" fillId="0" borderId="27" xfId="2" applyFont="1" applyBorder="1" applyAlignment="1">
      <alignment horizontal="left" vertical="center" wrapText="1"/>
    </xf>
    <xf numFmtId="0" fontId="14" fillId="0" borderId="9" xfId="10" applyFont="1" applyBorder="1" applyAlignment="1">
      <alignment horizontal="left" vertical="top" wrapText="1"/>
    </xf>
    <xf numFmtId="0" fontId="19" fillId="3" borderId="11" xfId="2" applyFont="1" applyFill="1" applyBorder="1" applyAlignment="1">
      <alignment horizontal="left" vertical="center" wrapText="1"/>
    </xf>
    <xf numFmtId="0" fontId="19" fillId="3" borderId="12" xfId="2" applyFont="1" applyFill="1" applyBorder="1" applyAlignment="1">
      <alignment horizontal="left" vertical="center" wrapText="1"/>
    </xf>
    <xf numFmtId="0" fontId="19" fillId="3" borderId="13" xfId="2" applyFont="1" applyFill="1" applyBorder="1" applyAlignment="1">
      <alignment horizontal="left" vertical="center" wrapText="1"/>
    </xf>
    <xf numFmtId="0" fontId="21" fillId="3" borderId="9" xfId="2" applyFont="1" applyFill="1" applyBorder="1" applyAlignment="1">
      <alignment horizontal="left" vertical="center" wrapText="1"/>
    </xf>
    <xf numFmtId="0" fontId="20" fillId="3" borderId="6" xfId="2" applyFont="1" applyFill="1" applyBorder="1" applyAlignment="1">
      <alignment horizontal="left" vertical="center" wrapText="1"/>
    </xf>
    <xf numFmtId="0" fontId="20" fillId="3" borderId="7" xfId="2" applyFont="1" applyFill="1" applyBorder="1" applyAlignment="1">
      <alignment horizontal="left" vertical="center" wrapText="1"/>
    </xf>
    <xf numFmtId="0" fontId="20" fillId="3" borderId="8" xfId="2" applyFont="1" applyFill="1" applyBorder="1" applyAlignment="1">
      <alignment horizontal="left" vertical="center" wrapText="1"/>
    </xf>
    <xf numFmtId="0" fontId="26" fillId="0" borderId="18" xfId="2" applyFont="1" applyBorder="1" applyAlignment="1">
      <alignment horizontal="left" vertical="center" wrapText="1"/>
    </xf>
    <xf numFmtId="0" fontId="9" fillId="0" borderId="5" xfId="1" applyFont="1" applyBorder="1" applyAlignment="1">
      <alignment horizontal="center" vertical="top" wrapText="1"/>
    </xf>
    <xf numFmtId="0" fontId="10" fillId="0" borderId="0" xfId="1" applyFont="1" applyAlignment="1">
      <alignment horizontal="center" vertical="center" wrapText="1"/>
    </xf>
    <xf numFmtId="0" fontId="20" fillId="3" borderId="9" xfId="2" applyFont="1" applyFill="1" applyBorder="1" applyAlignment="1">
      <alignment horizontal="left" vertical="center" wrapText="1"/>
    </xf>
    <xf numFmtId="0" fontId="20" fillId="6" borderId="11" xfId="2" applyFont="1" applyFill="1" applyBorder="1" applyAlignment="1">
      <alignment horizontal="left" vertical="center" wrapText="1"/>
    </xf>
    <xf numFmtId="0" fontId="20" fillId="6" borderId="12" xfId="2" applyFont="1" applyFill="1" applyBorder="1" applyAlignment="1">
      <alignment horizontal="left" vertical="center" wrapText="1"/>
    </xf>
    <xf numFmtId="0" fontId="20" fillId="6" borderId="13" xfId="2" applyFont="1" applyFill="1" applyBorder="1" applyAlignment="1">
      <alignment horizontal="left" vertical="center" wrapText="1"/>
    </xf>
    <xf numFmtId="0" fontId="25" fillId="6" borderId="9" xfId="2" applyFont="1" applyFill="1" applyBorder="1" applyAlignment="1">
      <alignment horizontal="left" vertical="center" wrapText="1"/>
    </xf>
    <xf numFmtId="0" fontId="20" fillId="3" borderId="11" xfId="2" applyFont="1" applyFill="1" applyBorder="1" applyAlignment="1">
      <alignment horizontal="left" vertical="center" wrapText="1"/>
    </xf>
    <xf numFmtId="0" fontId="20" fillId="3" borderId="12" xfId="2" applyFont="1" applyFill="1" applyBorder="1" applyAlignment="1">
      <alignment horizontal="left" vertical="center" wrapText="1"/>
    </xf>
    <xf numFmtId="0" fontId="20" fillId="3" borderId="13" xfId="2" applyFont="1" applyFill="1" applyBorder="1" applyAlignment="1">
      <alignment horizontal="left" vertical="center" wrapText="1"/>
    </xf>
    <xf numFmtId="0" fontId="21" fillId="6" borderId="9" xfId="2" applyFont="1" applyFill="1" applyBorder="1" applyAlignment="1">
      <alignment horizontal="left" vertical="center"/>
    </xf>
    <xf numFmtId="0" fontId="10" fillId="7" borderId="9" xfId="2" applyFont="1" applyFill="1" applyBorder="1" applyAlignment="1">
      <alignment horizontal="left" vertical="center"/>
    </xf>
  </cellXfs>
  <cellStyles count="15">
    <cellStyle name="Berekening 10 33 2" xfId="1" xr:uid="{BCFE0471-65B2-458E-A24E-305014CE521F}"/>
    <cellStyle name="Standaard" xfId="0" builtinId="0"/>
    <cellStyle name="Standaard 10" xfId="2" xr:uid="{E328F0DD-5619-41BB-848F-58B9F9D57EF3}"/>
    <cellStyle name="Standaard 11" xfId="4" xr:uid="{77BFC533-1247-4637-B73A-2961843863E6}"/>
    <cellStyle name="Standaard 19" xfId="8" xr:uid="{37A0A936-D185-45F9-89C1-20D96C52A8E4}"/>
    <cellStyle name="Standaard 2" xfId="3" xr:uid="{C000E964-D7CE-41D1-80C0-59DC24AB8DC8}"/>
    <cellStyle name="Standaard 2 5 2" xfId="11" xr:uid="{D4F1101C-35B3-4B2D-86AE-CB720F903386}"/>
    <cellStyle name="Standaard 27" xfId="12" xr:uid="{C0ADCE97-56B5-4A7F-9A28-ABEB21FB1E9F}"/>
    <cellStyle name="Standaard 27 2 2 2 2" xfId="9" xr:uid="{E1B870B7-5BCE-4754-B88E-D0899F5979F4}"/>
    <cellStyle name="Standaard 27 3 2" xfId="7" xr:uid="{8A1250F6-1DA4-423A-AE42-DCED761EC8F1}"/>
    <cellStyle name="Standaard 27 3 2 2 2" xfId="10" xr:uid="{14817716-7D18-480E-A00C-BA97783B0EC0}"/>
    <cellStyle name="Standaard 27 4 2" xfId="13" xr:uid="{533C2E63-735E-4615-82E7-E5C3149392C5}"/>
    <cellStyle name="Valuta 2 2 2" xfId="6" xr:uid="{7A44CC80-5D0B-414B-884B-209D71139E59}"/>
    <cellStyle name="Valuta 2 2 2 2" xfId="14" xr:uid="{E746AE30-3C71-40E1-8B17-3D584CC406EF}"/>
    <cellStyle name="Valuta 3" xfId="5" xr:uid="{7386242C-60DE-4066-9154-5BB86B560F8F}"/>
  </cellStyles>
  <dxfs count="0"/>
  <tableStyles count="0" defaultTableStyle="TableStyleMedium2" defaultPivotStyle="PivotStyleLight16"/>
  <colors>
    <mruColors>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114300</xdr:colOff>
      <xdr:row>2</xdr:row>
      <xdr:rowOff>504825</xdr:rowOff>
    </xdr:from>
    <xdr:to>
      <xdr:col>4</xdr:col>
      <xdr:colOff>450215</xdr:colOff>
      <xdr:row>2</xdr:row>
      <xdr:rowOff>1473200</xdr:rowOff>
    </xdr:to>
    <xdr:pic>
      <xdr:nvPicPr>
        <xdr:cNvPr id="2" name="Afbeelding 1">
          <a:extLst>
            <a:ext uri="{FF2B5EF4-FFF2-40B4-BE49-F238E27FC236}">
              <a16:creationId xmlns:a16="http://schemas.microsoft.com/office/drawing/2014/main" id="{BE1E2914-089E-437E-8855-29BDF5F499A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5325" y="857250"/>
          <a:ext cx="1745615" cy="968375"/>
        </a:xfrm>
        <a:prstGeom prst="rect">
          <a:avLst/>
        </a:prstGeom>
      </xdr:spPr>
    </xdr:pic>
    <xdr:clientData/>
  </xdr:twoCellAnchor>
  <xdr:twoCellAnchor editAs="oneCell">
    <xdr:from>
      <xdr:col>5</xdr:col>
      <xdr:colOff>495300</xdr:colOff>
      <xdr:row>2</xdr:row>
      <xdr:rowOff>257175</xdr:rowOff>
    </xdr:from>
    <xdr:to>
      <xdr:col>7</xdr:col>
      <xdr:colOff>572770</xdr:colOff>
      <xdr:row>2</xdr:row>
      <xdr:rowOff>1633855</xdr:rowOff>
    </xdr:to>
    <xdr:pic>
      <xdr:nvPicPr>
        <xdr:cNvPr id="3" name="Afbeelding 2">
          <a:extLst>
            <a:ext uri="{FF2B5EF4-FFF2-40B4-BE49-F238E27FC236}">
              <a16:creationId xmlns:a16="http://schemas.microsoft.com/office/drawing/2014/main" id="{422C80BC-D350-4578-90CE-187CA43692C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067050" y="609600"/>
          <a:ext cx="1239520" cy="1376680"/>
        </a:xfrm>
        <a:prstGeom prst="rect">
          <a:avLst/>
        </a:prstGeom>
        <a:noFill/>
      </xdr:spPr>
    </xdr:pic>
    <xdr:clientData/>
  </xdr:twoCellAnchor>
  <xdr:twoCellAnchor editAs="oneCell">
    <xdr:from>
      <xdr:col>8</xdr:col>
      <xdr:colOff>290480</xdr:colOff>
      <xdr:row>2</xdr:row>
      <xdr:rowOff>342900</xdr:rowOff>
    </xdr:from>
    <xdr:to>
      <xdr:col>10</xdr:col>
      <xdr:colOff>1145540</xdr:colOff>
      <xdr:row>2</xdr:row>
      <xdr:rowOff>1285875</xdr:rowOff>
    </xdr:to>
    <xdr:pic>
      <xdr:nvPicPr>
        <xdr:cNvPr id="4" name="Afbeelding 3" descr="Viduro | Overheid">
          <a:extLst>
            <a:ext uri="{FF2B5EF4-FFF2-40B4-BE49-F238E27FC236}">
              <a16:creationId xmlns:a16="http://schemas.microsoft.com/office/drawing/2014/main" id="{5E7DB844-7C75-4C8A-938A-C04816370EF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605305" y="695325"/>
          <a:ext cx="2017110" cy="94297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336F4-AC6A-4C43-AB1E-59A33D76DEA8}">
  <sheetPr>
    <tabColor theme="0"/>
    <pageSetUpPr fitToPage="1"/>
  </sheetPr>
  <dimension ref="A1:M13"/>
  <sheetViews>
    <sheetView showGridLines="0" tabSelected="1" view="pageBreakPreview" topLeftCell="A3" zoomScaleNormal="100" zoomScaleSheetLayoutView="100" zoomScalePageLayoutView="85" workbookViewId="0">
      <selection activeCell="C5" sqref="C5:J5"/>
    </sheetView>
  </sheetViews>
  <sheetFormatPr defaultColWidth="8.85546875" defaultRowHeight="12.75" x14ac:dyDescent="0.2"/>
  <cols>
    <col min="1" max="1" width="8.7109375" style="5" customWidth="1"/>
    <col min="2" max="2" width="3.7109375" style="5" customWidth="1"/>
    <col min="3" max="10" width="8.7109375" style="5" customWidth="1"/>
    <col min="11" max="11" width="18.5703125" style="5" customWidth="1"/>
    <col min="12" max="12" width="8.7109375" style="5" customWidth="1"/>
    <col min="13" max="13" width="48.7109375" style="11" customWidth="1"/>
    <col min="14" max="1025" width="8.7109375" style="5" customWidth="1"/>
    <col min="1026" max="16384" width="8.85546875" style="5"/>
  </cols>
  <sheetData>
    <row r="1" spans="1:13" s="4" customFormat="1" ht="15" x14ac:dyDescent="0.2">
      <c r="A1" s="1"/>
      <c r="B1" s="2"/>
      <c r="C1" s="3"/>
    </row>
    <row r="3" spans="1:13" ht="216.75" customHeight="1" x14ac:dyDescent="0.25">
      <c r="B3" s="6"/>
      <c r="C3" s="7"/>
      <c r="D3" s="7"/>
      <c r="E3" s="7"/>
      <c r="F3" s="8"/>
      <c r="G3" s="7"/>
      <c r="H3" s="7"/>
      <c r="I3" s="7"/>
      <c r="J3" s="7"/>
      <c r="K3" s="9"/>
      <c r="L3" s="10"/>
    </row>
    <row r="4" spans="1:13" ht="80.45" customHeight="1" x14ac:dyDescent="0.25">
      <c r="B4" s="12"/>
      <c r="C4" s="258" t="s">
        <v>6</v>
      </c>
      <c r="D4" s="258"/>
      <c r="E4" s="258"/>
      <c r="F4" s="258"/>
      <c r="G4" s="258"/>
      <c r="H4" s="258"/>
      <c r="I4" s="258"/>
      <c r="J4" s="258"/>
      <c r="K4" s="258"/>
      <c r="L4" s="10"/>
      <c r="M4" s="13"/>
    </row>
    <row r="5" spans="1:13" ht="49.15" customHeight="1" x14ac:dyDescent="0.25">
      <c r="B5" s="12"/>
      <c r="C5" s="259" t="s">
        <v>336</v>
      </c>
      <c r="D5" s="259"/>
      <c r="E5" s="259"/>
      <c r="F5" s="259"/>
      <c r="G5" s="259"/>
      <c r="H5" s="259"/>
      <c r="I5" s="259"/>
      <c r="J5" s="259"/>
      <c r="K5" s="14"/>
      <c r="L5" s="10"/>
    </row>
    <row r="6" spans="1:13" ht="27" customHeight="1" x14ac:dyDescent="0.25">
      <c r="B6" s="12"/>
      <c r="C6" s="15" t="s">
        <v>0</v>
      </c>
      <c r="D6" s="16"/>
      <c r="E6" s="16"/>
      <c r="F6" s="17"/>
      <c r="G6" s="17"/>
      <c r="H6" s="17"/>
      <c r="I6" s="17"/>
      <c r="J6" s="10"/>
      <c r="K6" s="14"/>
      <c r="L6" s="10"/>
    </row>
    <row r="7" spans="1:13" ht="19.5" customHeight="1" x14ac:dyDescent="0.25">
      <c r="B7" s="12"/>
      <c r="C7" s="189" t="s">
        <v>1</v>
      </c>
      <c r="D7" s="189" t="s">
        <v>90</v>
      </c>
      <c r="E7" s="190"/>
      <c r="F7" s="191"/>
      <c r="G7" s="191"/>
      <c r="H7" s="191"/>
      <c r="I7" s="191"/>
      <c r="J7" s="18"/>
      <c r="K7" s="14"/>
      <c r="L7" s="10"/>
      <c r="M7" s="19"/>
    </row>
    <row r="8" spans="1:13" ht="19.5" customHeight="1" x14ac:dyDescent="0.25">
      <c r="B8" s="12"/>
      <c r="C8" s="189" t="s">
        <v>2</v>
      </c>
      <c r="D8" s="189" t="s">
        <v>91</v>
      </c>
      <c r="E8" s="190"/>
      <c r="F8" s="190"/>
      <c r="G8" s="190"/>
      <c r="H8" s="190"/>
      <c r="I8" s="191"/>
      <c r="J8" s="18"/>
      <c r="K8" s="14"/>
    </row>
    <row r="9" spans="1:13" s="20" customFormat="1" ht="24" customHeight="1" x14ac:dyDescent="0.25">
      <c r="B9" s="21"/>
      <c r="C9" s="192" t="s">
        <v>3</v>
      </c>
      <c r="D9" s="193" t="s">
        <v>93</v>
      </c>
      <c r="E9" s="194"/>
      <c r="F9" s="194"/>
      <c r="G9" s="194"/>
      <c r="H9" s="194"/>
      <c r="I9" s="167"/>
      <c r="K9" s="22"/>
      <c r="M9" s="19"/>
    </row>
    <row r="10" spans="1:13" s="20" customFormat="1" ht="24" customHeight="1" x14ac:dyDescent="0.25">
      <c r="B10" s="21"/>
      <c r="C10" s="192" t="s">
        <v>4</v>
      </c>
      <c r="D10" s="193" t="s">
        <v>306</v>
      </c>
      <c r="E10" s="194"/>
      <c r="F10" s="194"/>
      <c r="G10" s="194"/>
      <c r="H10" s="194"/>
      <c r="I10" s="167"/>
      <c r="K10" s="22"/>
      <c r="M10" s="19"/>
    </row>
    <row r="11" spans="1:13" s="20" customFormat="1" ht="24" customHeight="1" x14ac:dyDescent="0.25">
      <c r="B11" s="21"/>
      <c r="C11" s="192" t="s">
        <v>5</v>
      </c>
      <c r="D11" s="193" t="s">
        <v>317</v>
      </c>
      <c r="E11" s="194"/>
      <c r="F11" s="194"/>
      <c r="G11" s="194"/>
      <c r="H11" s="194"/>
      <c r="I11" s="167"/>
      <c r="K11" s="22"/>
      <c r="M11" s="19"/>
    </row>
    <row r="12" spans="1:13" ht="230.25" customHeight="1" x14ac:dyDescent="0.2">
      <c r="B12" s="23"/>
      <c r="C12" s="24"/>
      <c r="D12" s="24"/>
      <c r="E12" s="25"/>
      <c r="F12" s="25"/>
      <c r="G12" s="25"/>
      <c r="H12" s="25"/>
      <c r="I12" s="25"/>
      <c r="J12" s="25"/>
      <c r="K12" s="26"/>
    </row>
    <row r="13" spans="1:13" ht="29.45" customHeight="1" x14ac:dyDescent="0.2"/>
  </sheetData>
  <sheetProtection algorithmName="SHA-512" hashValue="VyS2iFwIUJuP6W4kYIP3ZNlZjdf9fS9Zhe0vV/SyLDl0g7J1uu4sjTPKM4whKOcvakFAjw9GSh/yWRh/3g/hxQ==" saltValue="bZytL/MNkt3UR0ED/MHZIg==" spinCount="100000" sheet="1" objects="1" scenarios="1"/>
  <mergeCells count="2">
    <mergeCell ref="C4:K4"/>
    <mergeCell ref="C5:J5"/>
  </mergeCells>
  <pageMargins left="0.70866141732283472" right="0.70866141732283472" top="0.74803149606299213" bottom="0.74803149606299213" header="0.51181102362204722" footer="0.51181102362204722"/>
  <pageSetup paperSize="9" scale="79" firstPageNumber="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B9C2E-62D0-4FD1-9EF7-6D8FEAA51083}">
  <sheetPr>
    <pageSetUpPr fitToPage="1"/>
  </sheetPr>
  <dimension ref="A1:L24"/>
  <sheetViews>
    <sheetView showGridLines="0" view="pageBreakPreview" topLeftCell="A5" zoomScale="80" zoomScaleNormal="100" zoomScaleSheetLayoutView="80" workbookViewId="0">
      <selection activeCell="O7" sqref="O7"/>
    </sheetView>
  </sheetViews>
  <sheetFormatPr defaultColWidth="8.85546875" defaultRowHeight="12.75" x14ac:dyDescent="0.2"/>
  <cols>
    <col min="1" max="1" width="11.7109375" style="5" customWidth="1"/>
    <col min="2" max="2" width="63" style="5" customWidth="1"/>
    <col min="3" max="3" width="34.42578125" style="5" customWidth="1"/>
    <col min="4" max="4" width="16.85546875" style="5" customWidth="1"/>
    <col min="5" max="5" width="25.140625" style="5" customWidth="1"/>
    <col min="6" max="6" width="34.5703125" style="5" customWidth="1"/>
    <col min="7" max="7" width="7" style="5" customWidth="1"/>
    <col min="8" max="8" width="16.42578125" style="5" bestFit="1" customWidth="1"/>
    <col min="9" max="16384" width="8.85546875" style="5"/>
  </cols>
  <sheetData>
    <row r="1" spans="1:7" ht="57" customHeight="1" x14ac:dyDescent="0.25">
      <c r="A1" s="260" t="s">
        <v>311</v>
      </c>
      <c r="B1" s="260"/>
      <c r="C1" s="260"/>
      <c r="D1" s="260"/>
      <c r="E1" s="48" t="s">
        <v>19</v>
      </c>
      <c r="F1" s="212" t="s">
        <v>20</v>
      </c>
      <c r="G1" s="67"/>
    </row>
    <row r="2" spans="1:7" ht="23.25" customHeight="1" x14ac:dyDescent="0.25">
      <c r="A2" s="64"/>
      <c r="B2" s="64"/>
      <c r="C2" s="65"/>
      <c r="D2" s="65"/>
      <c r="E2" s="65"/>
      <c r="F2" s="66"/>
      <c r="G2" s="68"/>
    </row>
    <row r="3" spans="1:7" ht="36" customHeight="1" x14ac:dyDescent="0.25">
      <c r="A3" s="261" t="s">
        <v>88</v>
      </c>
      <c r="B3" s="262"/>
      <c r="C3" s="262"/>
      <c r="D3" s="262"/>
      <c r="E3" s="262"/>
      <c r="F3" s="263"/>
      <c r="G3" s="68"/>
    </row>
    <row r="4" spans="1:7" s="27" customFormat="1" ht="27" customHeight="1" x14ac:dyDescent="0.25">
      <c r="A4" s="71" t="s">
        <v>7</v>
      </c>
      <c r="B4" s="72" t="s">
        <v>8</v>
      </c>
      <c r="C4" s="71" t="s">
        <v>43</v>
      </c>
      <c r="D4" s="71" t="s">
        <v>44</v>
      </c>
      <c r="E4" s="71" t="s">
        <v>9</v>
      </c>
      <c r="F4" s="71" t="s">
        <v>45</v>
      </c>
      <c r="G4" s="69"/>
    </row>
    <row r="5" spans="1:7" ht="84.6" customHeight="1" x14ac:dyDescent="0.2">
      <c r="A5" s="28" t="s">
        <v>33</v>
      </c>
      <c r="B5" s="29" t="s">
        <v>21</v>
      </c>
      <c r="C5" s="30">
        <v>1</v>
      </c>
      <c r="D5" s="31">
        <v>1</v>
      </c>
      <c r="E5" s="28" t="s">
        <v>10</v>
      </c>
      <c r="F5" s="32">
        <f>D5*C5</f>
        <v>1</v>
      </c>
      <c r="G5" s="70"/>
    </row>
    <row r="6" spans="1:7" ht="14.25" x14ac:dyDescent="0.2">
      <c r="A6" s="39"/>
      <c r="B6" s="40"/>
      <c r="C6" s="41"/>
      <c r="D6" s="42"/>
      <c r="E6" s="39"/>
      <c r="F6" s="43"/>
      <c r="G6" s="44"/>
    </row>
    <row r="7" spans="1:7" ht="41.25" customHeight="1" x14ac:dyDescent="0.2">
      <c r="A7" s="39"/>
      <c r="B7" s="40"/>
      <c r="C7" s="45"/>
      <c r="D7" s="42"/>
      <c r="E7" s="73" t="s">
        <v>89</v>
      </c>
      <c r="F7" s="74">
        <f>SUM(F5:F5)</f>
        <v>1</v>
      </c>
      <c r="G7" s="44"/>
    </row>
    <row r="8" spans="1:7" ht="14.25" x14ac:dyDescent="0.2">
      <c r="A8" s="39"/>
      <c r="B8" s="40"/>
      <c r="C8" s="45"/>
      <c r="D8" s="42"/>
      <c r="E8" s="39"/>
      <c r="F8" s="43"/>
      <c r="G8" s="44"/>
    </row>
    <row r="9" spans="1:7" ht="30.75" customHeight="1" x14ac:dyDescent="0.2">
      <c r="A9" s="264" t="s">
        <v>359</v>
      </c>
      <c r="B9" s="264"/>
      <c r="C9" s="264"/>
      <c r="D9" s="264"/>
      <c r="E9" s="264"/>
      <c r="F9" s="264"/>
      <c r="G9" s="207"/>
    </row>
    <row r="10" spans="1:7" ht="37.5" customHeight="1" x14ac:dyDescent="0.2">
      <c r="A10" s="71" t="s">
        <v>7</v>
      </c>
      <c r="B10" s="72" t="s">
        <v>8</v>
      </c>
      <c r="C10" s="71" t="s">
        <v>43</v>
      </c>
      <c r="D10" s="77" t="s">
        <v>44</v>
      </c>
      <c r="E10" s="77" t="s">
        <v>9</v>
      </c>
      <c r="F10" s="77" t="s">
        <v>46</v>
      </c>
      <c r="G10" s="44"/>
    </row>
    <row r="11" spans="1:7" ht="81" x14ac:dyDescent="0.2">
      <c r="A11" s="28" t="s">
        <v>34</v>
      </c>
      <c r="B11" s="29" t="s">
        <v>390</v>
      </c>
      <c r="C11" s="38">
        <v>1</v>
      </c>
      <c r="D11" s="31">
        <v>1</v>
      </c>
      <c r="E11" s="28" t="s">
        <v>12</v>
      </c>
      <c r="F11" s="32">
        <f>D11*C11</f>
        <v>1</v>
      </c>
      <c r="G11" s="207"/>
    </row>
    <row r="12" spans="1:7" ht="81" x14ac:dyDescent="0.2">
      <c r="A12" s="28" t="s">
        <v>35</v>
      </c>
      <c r="B12" s="29" t="s">
        <v>391</v>
      </c>
      <c r="C12" s="38">
        <v>1</v>
      </c>
      <c r="D12" s="31">
        <v>1</v>
      </c>
      <c r="E12" s="28" t="s">
        <v>12</v>
      </c>
      <c r="F12" s="32">
        <f t="shared" ref="F12:F16" si="0">D12*C12</f>
        <v>1</v>
      </c>
      <c r="G12" s="207"/>
    </row>
    <row r="13" spans="1:7" ht="27" x14ac:dyDescent="0.2">
      <c r="A13" s="28" t="s">
        <v>37</v>
      </c>
      <c r="B13" s="29" t="s">
        <v>13</v>
      </c>
      <c r="C13" s="38">
        <v>1</v>
      </c>
      <c r="D13" s="31">
        <v>1</v>
      </c>
      <c r="E13" s="28" t="s">
        <v>14</v>
      </c>
      <c r="F13" s="32">
        <f t="shared" si="0"/>
        <v>1</v>
      </c>
      <c r="G13" s="44"/>
    </row>
    <row r="14" spans="1:7" ht="54" x14ac:dyDescent="0.2">
      <c r="A14" s="28" t="s">
        <v>38</v>
      </c>
      <c r="B14" s="29" t="s">
        <v>15</v>
      </c>
      <c r="C14" s="38">
        <v>1</v>
      </c>
      <c r="D14" s="31">
        <v>1</v>
      </c>
      <c r="E14" s="28" t="s">
        <v>16</v>
      </c>
      <c r="F14" s="32">
        <f t="shared" si="0"/>
        <v>1</v>
      </c>
      <c r="G14" s="44"/>
    </row>
    <row r="15" spans="1:7" ht="48.75" customHeight="1" x14ac:dyDescent="0.2">
      <c r="A15" s="28" t="s">
        <v>39</v>
      </c>
      <c r="B15" s="29" t="s">
        <v>357</v>
      </c>
      <c r="C15" s="38">
        <v>1</v>
      </c>
      <c r="D15" s="31">
        <v>1</v>
      </c>
      <c r="E15" s="28" t="s">
        <v>11</v>
      </c>
      <c r="F15" s="32">
        <f t="shared" si="0"/>
        <v>1</v>
      </c>
      <c r="G15" s="44"/>
    </row>
    <row r="16" spans="1:7" ht="27" x14ac:dyDescent="0.2">
      <c r="A16" s="28" t="s">
        <v>40</v>
      </c>
      <c r="B16" s="29" t="s">
        <v>358</v>
      </c>
      <c r="C16" s="38">
        <v>1</v>
      </c>
      <c r="D16" s="31">
        <v>1</v>
      </c>
      <c r="E16" s="28" t="s">
        <v>11</v>
      </c>
      <c r="F16" s="32">
        <f t="shared" si="0"/>
        <v>1</v>
      </c>
      <c r="G16" s="43"/>
    </row>
    <row r="17" spans="1:12" ht="25.9" customHeight="1" x14ac:dyDescent="0.2">
      <c r="G17" s="46"/>
    </row>
    <row r="18" spans="1:12" s="51" customFormat="1" ht="37.9" customHeight="1" x14ac:dyDescent="0.25">
      <c r="A18" s="239" t="s">
        <v>17</v>
      </c>
      <c r="B18" s="239"/>
      <c r="C18" s="239"/>
      <c r="D18" s="239"/>
      <c r="E18" s="239"/>
      <c r="F18" s="239"/>
      <c r="G18" s="49"/>
      <c r="H18" s="49"/>
      <c r="I18" s="49"/>
      <c r="J18" s="50"/>
    </row>
    <row r="19" spans="1:12" s="55" customFormat="1" ht="24.75" customHeight="1" x14ac:dyDescent="0.25">
      <c r="A19" s="52" t="s">
        <v>7</v>
      </c>
      <c r="B19" s="240" t="s">
        <v>23</v>
      </c>
      <c r="C19" s="240"/>
      <c r="D19" s="240"/>
      <c r="E19" s="240"/>
      <c r="F19" s="240"/>
      <c r="G19" s="53"/>
      <c r="H19" s="53"/>
      <c r="I19" s="53"/>
      <c r="J19" s="54"/>
      <c r="L19" s="211"/>
    </row>
    <row r="20" spans="1:12" s="60" customFormat="1" ht="36.75" customHeight="1" x14ac:dyDescent="0.25">
      <c r="A20" s="56" t="s">
        <v>24</v>
      </c>
      <c r="B20" s="222" t="s">
        <v>25</v>
      </c>
      <c r="C20" s="222"/>
      <c r="D20" s="222"/>
      <c r="E20" s="222"/>
      <c r="F20" s="222"/>
      <c r="G20" s="58"/>
      <c r="H20" s="58"/>
      <c r="I20" s="58"/>
      <c r="J20" s="59"/>
    </row>
    <row r="21" spans="1:12" s="60" customFormat="1" ht="36" customHeight="1" x14ac:dyDescent="0.25">
      <c r="A21" s="61" t="s">
        <v>26</v>
      </c>
      <c r="B21" s="222" t="s">
        <v>27</v>
      </c>
      <c r="C21" s="222"/>
      <c r="D21" s="222"/>
      <c r="E21" s="222"/>
      <c r="F21" s="222"/>
      <c r="G21" s="58"/>
      <c r="H21" s="58"/>
      <c r="I21" s="58"/>
      <c r="J21" s="59"/>
    </row>
    <row r="22" spans="1:12" s="60" customFormat="1" ht="36" customHeight="1" x14ac:dyDescent="0.25">
      <c r="A22" s="61" t="s">
        <v>28</v>
      </c>
      <c r="B22" s="222" t="s">
        <v>42</v>
      </c>
      <c r="C22" s="222"/>
      <c r="D22" s="222"/>
      <c r="E22" s="222"/>
      <c r="F22" s="222"/>
      <c r="G22" s="58"/>
      <c r="H22" s="58"/>
      <c r="I22" s="58"/>
      <c r="J22" s="59"/>
    </row>
    <row r="23" spans="1:12" s="60" customFormat="1" ht="36.75" customHeight="1" x14ac:dyDescent="0.25">
      <c r="A23" s="61" t="s">
        <v>29</v>
      </c>
      <c r="B23" s="222" t="s">
        <v>30</v>
      </c>
      <c r="C23" s="222"/>
      <c r="D23" s="222"/>
      <c r="E23" s="222"/>
      <c r="F23" s="222"/>
      <c r="G23" s="58"/>
      <c r="H23" s="58"/>
      <c r="I23" s="58"/>
      <c r="J23" s="59"/>
    </row>
    <row r="24" spans="1:12" s="60" customFormat="1" ht="36.75" customHeight="1" x14ac:dyDescent="0.25">
      <c r="A24" s="61" t="s">
        <v>31</v>
      </c>
      <c r="B24" s="222" t="s">
        <v>360</v>
      </c>
      <c r="C24" s="222"/>
      <c r="D24" s="222"/>
      <c r="E24" s="222"/>
      <c r="F24" s="222"/>
      <c r="G24" s="208"/>
      <c r="H24" s="58"/>
      <c r="I24" s="58"/>
      <c r="J24" s="59"/>
    </row>
  </sheetData>
  <sheetProtection algorithmName="SHA-512" hashValue="wrfrq7JC71Qo7xavLViDev8KE5XkDUHejF3brTXFRAXSFCBBUu8jvMeHtAKLC+Zi7Iq1GpAFexzgUL4eT2GIOA==" saltValue="OU/bf7bD37/EUY6gIDnDKw==" spinCount="100000" sheet="1" objects="1" scenarios="1"/>
  <mergeCells count="10">
    <mergeCell ref="B24:F24"/>
    <mergeCell ref="A1:D1"/>
    <mergeCell ref="A3:F3"/>
    <mergeCell ref="B22:F22"/>
    <mergeCell ref="B23:F23"/>
    <mergeCell ref="A9:F9"/>
    <mergeCell ref="A18:F18"/>
    <mergeCell ref="B19:F19"/>
    <mergeCell ref="B20:F20"/>
    <mergeCell ref="B21:F21"/>
  </mergeCells>
  <phoneticPr fontId="38" type="noConversion"/>
  <dataValidations count="1">
    <dataValidation operator="lessThanOrEqual" allowBlank="1" showInputMessage="1" showErrorMessage="1" sqref="B19:B24" xr:uid="{B03F4C5A-17C3-4450-BBCD-55DB613B366F}"/>
  </dataValidations>
  <pageMargins left="0.7" right="0.7" top="0.75" bottom="0.75" header="0.3" footer="0.3"/>
  <pageSetup paperSize="9" scale="68" fitToHeight="0" orientation="landscape" horizontalDpi="4294967293" verticalDpi="4294967293" r:id="rId1"/>
  <headerFooter>
    <oddHeader>&amp;L&amp;"Century Gothic,Vet"&amp;14&amp;F&amp;R&amp;"Century Gothic,Vet"&amp;14&amp;A</oddHeader>
    <oddFooter>&amp;L&amp;"Century Gothic,Standaard"&amp;8&amp;F
Afdrukdatum: &amp;D
&amp;P van &amp;N&amp;R&amp;"Century Gothic,Vet"&amp;12United Quality&amp;"Century Gothic,Standaard"&amp;8
&amp;"Century Gothic,Cursief""Advies en Aanbesteding in Afval en Automotive"</oddFooter>
  </headerFooter>
  <rowBreaks count="1" manualBreakCount="1">
    <brk id="16"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41044-DA7E-4F0F-8D5D-8FA32370C806}">
  <sheetPr>
    <pageSetUpPr fitToPage="1"/>
  </sheetPr>
  <dimension ref="A1:J22"/>
  <sheetViews>
    <sheetView showGridLines="0" view="pageBreakPreview" zoomScale="80" zoomScaleNormal="100" zoomScaleSheetLayoutView="80" workbookViewId="0">
      <selection activeCell="J12" sqref="J12"/>
    </sheetView>
  </sheetViews>
  <sheetFormatPr defaultColWidth="8.85546875" defaultRowHeight="12.75" x14ac:dyDescent="0.2"/>
  <cols>
    <col min="1" max="1" width="11.7109375" style="5" customWidth="1"/>
    <col min="2" max="2" width="66.42578125" style="5" customWidth="1"/>
    <col min="3" max="3" width="34.42578125" style="5" customWidth="1"/>
    <col min="4" max="4" width="16.85546875" style="5" customWidth="1"/>
    <col min="5" max="5" width="25.140625" style="5" customWidth="1"/>
    <col min="6" max="6" width="34.5703125" style="5" customWidth="1"/>
    <col min="7" max="7" width="15.5703125" style="5" customWidth="1"/>
    <col min="8" max="8" width="16.42578125" style="5" bestFit="1" customWidth="1"/>
    <col min="9" max="16384" width="8.85546875" style="5"/>
  </cols>
  <sheetData>
    <row r="1" spans="1:10" ht="57" customHeight="1" x14ac:dyDescent="0.25">
      <c r="A1" s="265" t="s">
        <v>312</v>
      </c>
      <c r="B1" s="266"/>
      <c r="C1" s="266"/>
      <c r="D1" s="267"/>
      <c r="E1" s="48" t="s">
        <v>19</v>
      </c>
      <c r="F1" s="212" t="s">
        <v>20</v>
      </c>
      <c r="G1" s="67"/>
    </row>
    <row r="2" spans="1:10" ht="23.25" customHeight="1" x14ac:dyDescent="0.25">
      <c r="A2" s="64"/>
      <c r="B2" s="64"/>
      <c r="C2" s="65"/>
      <c r="D2" s="65"/>
      <c r="E2" s="65"/>
      <c r="F2" s="66"/>
      <c r="G2" s="68"/>
    </row>
    <row r="3" spans="1:10" ht="36" customHeight="1" x14ac:dyDescent="0.25">
      <c r="A3" s="261" t="s">
        <v>87</v>
      </c>
      <c r="B3" s="262"/>
      <c r="C3" s="262"/>
      <c r="D3" s="262"/>
      <c r="E3" s="262"/>
      <c r="F3" s="263"/>
      <c r="G3" s="68"/>
    </row>
    <row r="4" spans="1:10" s="27" customFormat="1" ht="27" customHeight="1" x14ac:dyDescent="0.25">
      <c r="A4" s="71" t="s">
        <v>7</v>
      </c>
      <c r="B4" s="72" t="s">
        <v>8</v>
      </c>
      <c r="C4" s="71" t="s">
        <v>43</v>
      </c>
      <c r="D4" s="71" t="s">
        <v>44</v>
      </c>
      <c r="E4" s="71" t="s">
        <v>9</v>
      </c>
      <c r="F4" s="71" t="s">
        <v>45</v>
      </c>
      <c r="G4" s="69"/>
    </row>
    <row r="5" spans="1:10" ht="84.6" customHeight="1" x14ac:dyDescent="0.2">
      <c r="A5" s="28" t="s">
        <v>41</v>
      </c>
      <c r="B5" s="29" t="s">
        <v>22</v>
      </c>
      <c r="C5" s="30"/>
      <c r="D5" s="31">
        <v>1</v>
      </c>
      <c r="E5" s="28" t="s">
        <v>10</v>
      </c>
      <c r="F5" s="32">
        <f>D5*C5</f>
        <v>0</v>
      </c>
      <c r="G5" s="70"/>
    </row>
    <row r="6" spans="1:10" ht="14.25" x14ac:dyDescent="0.2">
      <c r="A6" s="39"/>
      <c r="B6" s="40"/>
      <c r="C6" s="41"/>
      <c r="D6" s="42"/>
      <c r="E6" s="39"/>
      <c r="F6" s="43"/>
      <c r="G6" s="44"/>
    </row>
    <row r="7" spans="1:10" ht="41.25" customHeight="1" x14ac:dyDescent="0.2">
      <c r="A7" s="39"/>
      <c r="B7" s="40"/>
      <c r="C7" s="45"/>
      <c r="D7" s="42"/>
      <c r="E7" s="73" t="s">
        <v>92</v>
      </c>
      <c r="F7" s="74">
        <f>SUM(F5:F5)</f>
        <v>0</v>
      </c>
      <c r="G7" s="44"/>
    </row>
    <row r="8" spans="1:10" ht="14.25" x14ac:dyDescent="0.2">
      <c r="A8" s="39"/>
      <c r="B8" s="40"/>
      <c r="C8" s="45"/>
      <c r="D8" s="42"/>
      <c r="E8" s="39"/>
      <c r="F8" s="43"/>
      <c r="G8" s="44"/>
    </row>
    <row r="9" spans="1:10" ht="30.75" customHeight="1" x14ac:dyDescent="0.2">
      <c r="A9" s="264" t="s">
        <v>359</v>
      </c>
      <c r="B9" s="264"/>
      <c r="C9" s="264"/>
      <c r="D9" s="264"/>
      <c r="E9" s="264"/>
      <c r="F9" s="264"/>
      <c r="G9" s="207"/>
    </row>
    <row r="10" spans="1:10" ht="37.5" customHeight="1" x14ac:dyDescent="0.2">
      <c r="A10" s="71" t="s">
        <v>7</v>
      </c>
      <c r="B10" s="72" t="s">
        <v>8</v>
      </c>
      <c r="C10" s="71" t="s">
        <v>43</v>
      </c>
      <c r="D10" s="77" t="s">
        <v>44</v>
      </c>
      <c r="E10" s="77" t="s">
        <v>9</v>
      </c>
      <c r="F10" s="77" t="s">
        <v>46</v>
      </c>
      <c r="G10" s="44"/>
    </row>
    <row r="11" spans="1:10" ht="67.5" x14ac:dyDescent="0.2">
      <c r="A11" s="28" t="s">
        <v>80</v>
      </c>
      <c r="B11" s="29" t="s">
        <v>32</v>
      </c>
      <c r="C11" s="38"/>
      <c r="D11" s="31">
        <v>1</v>
      </c>
      <c r="E11" s="28" t="s">
        <v>12</v>
      </c>
      <c r="F11" s="32">
        <f>D11*C11</f>
        <v>0</v>
      </c>
      <c r="G11" s="207"/>
    </row>
    <row r="12" spans="1:10" ht="67.5" x14ac:dyDescent="0.2">
      <c r="A12" s="28" t="s">
        <v>81</v>
      </c>
      <c r="B12" s="29" t="s">
        <v>36</v>
      </c>
      <c r="C12" s="38"/>
      <c r="D12" s="31">
        <v>1</v>
      </c>
      <c r="E12" s="28" t="s">
        <v>12</v>
      </c>
      <c r="F12" s="32">
        <f t="shared" ref="F12:F14" si="0">D12*C12</f>
        <v>0</v>
      </c>
      <c r="G12" s="44"/>
    </row>
    <row r="13" spans="1:10" ht="27" x14ac:dyDescent="0.2">
      <c r="A13" s="28" t="s">
        <v>82</v>
      </c>
      <c r="B13" s="29" t="s">
        <v>361</v>
      </c>
      <c r="C13" s="38"/>
      <c r="D13" s="31">
        <v>1</v>
      </c>
      <c r="E13" s="28" t="s">
        <v>11</v>
      </c>
      <c r="F13" s="32">
        <f t="shared" si="0"/>
        <v>0</v>
      </c>
      <c r="G13" s="207"/>
    </row>
    <row r="14" spans="1:10" ht="27" x14ac:dyDescent="0.2">
      <c r="A14" s="28" t="s">
        <v>83</v>
      </c>
      <c r="B14" s="29" t="s">
        <v>358</v>
      </c>
      <c r="C14" s="38"/>
      <c r="D14" s="31">
        <v>1</v>
      </c>
      <c r="E14" s="28" t="s">
        <v>11</v>
      </c>
      <c r="F14" s="32">
        <f t="shared" si="0"/>
        <v>0</v>
      </c>
      <c r="G14" s="207"/>
    </row>
    <row r="15" spans="1:10" ht="25.9" customHeight="1" x14ac:dyDescent="0.2">
      <c r="G15" s="46"/>
    </row>
    <row r="16" spans="1:10" s="51" customFormat="1" ht="37.9" customHeight="1" x14ac:dyDescent="0.25">
      <c r="A16" s="239" t="s">
        <v>17</v>
      </c>
      <c r="B16" s="239"/>
      <c r="C16" s="239"/>
      <c r="D16" s="239"/>
      <c r="E16" s="239"/>
      <c r="F16" s="239"/>
      <c r="G16" s="49"/>
      <c r="H16" s="49"/>
      <c r="I16" s="49"/>
      <c r="J16" s="50"/>
    </row>
    <row r="17" spans="1:10" s="55" customFormat="1" ht="24.75" customHeight="1" x14ac:dyDescent="0.25">
      <c r="A17" s="52" t="s">
        <v>7</v>
      </c>
      <c r="B17" s="240" t="s">
        <v>23</v>
      </c>
      <c r="C17" s="240"/>
      <c r="D17" s="240"/>
      <c r="E17" s="240"/>
      <c r="F17" s="240"/>
      <c r="G17" s="53"/>
      <c r="H17" s="53"/>
      <c r="I17" s="53"/>
      <c r="J17" s="54"/>
    </row>
    <row r="18" spans="1:10" s="60" customFormat="1" ht="36.75" customHeight="1" x14ac:dyDescent="0.25">
      <c r="A18" s="56" t="s">
        <v>24</v>
      </c>
      <c r="B18" s="222" t="s">
        <v>25</v>
      </c>
      <c r="C18" s="222"/>
      <c r="D18" s="222"/>
      <c r="E18" s="222"/>
      <c r="F18" s="222"/>
      <c r="G18" s="58"/>
      <c r="H18" s="58"/>
      <c r="I18" s="58"/>
      <c r="J18" s="59"/>
    </row>
    <row r="19" spans="1:10" s="60" customFormat="1" ht="36" customHeight="1" x14ac:dyDescent="0.25">
      <c r="A19" s="61" t="s">
        <v>26</v>
      </c>
      <c r="B19" s="222" t="s">
        <v>27</v>
      </c>
      <c r="C19" s="222"/>
      <c r="D19" s="222"/>
      <c r="E19" s="222"/>
      <c r="F19" s="222"/>
      <c r="G19" s="58"/>
      <c r="H19" s="58"/>
      <c r="I19" s="58"/>
      <c r="J19" s="59"/>
    </row>
    <row r="20" spans="1:10" s="60" customFormat="1" ht="36" customHeight="1" x14ac:dyDescent="0.25">
      <c r="A20" s="61" t="s">
        <v>28</v>
      </c>
      <c r="B20" s="222" t="s">
        <v>42</v>
      </c>
      <c r="C20" s="222"/>
      <c r="D20" s="222"/>
      <c r="E20" s="222"/>
      <c r="F20" s="222"/>
      <c r="G20" s="58"/>
      <c r="H20" s="58"/>
      <c r="I20" s="58"/>
      <c r="J20" s="59"/>
    </row>
    <row r="21" spans="1:10" s="60" customFormat="1" ht="36.75" customHeight="1" x14ac:dyDescent="0.25">
      <c r="A21" s="61" t="s">
        <v>29</v>
      </c>
      <c r="B21" s="222" t="s">
        <v>30</v>
      </c>
      <c r="C21" s="222"/>
      <c r="D21" s="222"/>
      <c r="E21" s="222"/>
      <c r="F21" s="222"/>
      <c r="G21" s="58"/>
      <c r="H21" s="58"/>
      <c r="I21" s="58"/>
      <c r="J21" s="59"/>
    </row>
    <row r="22" spans="1:10" s="60" customFormat="1" ht="36.75" customHeight="1" x14ac:dyDescent="0.25">
      <c r="A22" s="61" t="s">
        <v>31</v>
      </c>
      <c r="B22" s="222" t="s">
        <v>360</v>
      </c>
      <c r="C22" s="222"/>
      <c r="D22" s="222"/>
      <c r="E22" s="222"/>
      <c r="F22" s="222"/>
      <c r="G22" s="208"/>
      <c r="H22" s="58"/>
      <c r="I22" s="58"/>
      <c r="J22" s="59"/>
    </row>
  </sheetData>
  <sheetProtection algorithmName="SHA-512" hashValue="o3U5lNE47KYYCYmVK6VFF0mHl3fiRB+w+SBdBnlFT4Xad1ftdoCqQ0qYsyG8KtjFoYeEw5aaJqAONSUE+LbW0w==" saltValue="ixoRTlobmmFht8QvfdJBJw==" spinCount="100000" sheet="1" objects="1" scenarios="1"/>
  <mergeCells count="10">
    <mergeCell ref="B22:F22"/>
    <mergeCell ref="B19:F19"/>
    <mergeCell ref="B20:F20"/>
    <mergeCell ref="B21:F21"/>
    <mergeCell ref="A1:D1"/>
    <mergeCell ref="A3:F3"/>
    <mergeCell ref="A9:F9"/>
    <mergeCell ref="A16:F16"/>
    <mergeCell ref="B17:F17"/>
    <mergeCell ref="B18:F18"/>
  </mergeCells>
  <phoneticPr fontId="38" type="noConversion"/>
  <dataValidations count="1">
    <dataValidation operator="lessThanOrEqual" allowBlank="1" showInputMessage="1" showErrorMessage="1" sqref="B17:B22" xr:uid="{468100DD-6A0C-4F63-8215-0991464AC567}"/>
  </dataValidations>
  <pageMargins left="0.7" right="0.7" top="0.75" bottom="0.75" header="0.3" footer="0.3"/>
  <pageSetup paperSize="9" scale="69" fitToHeight="0" orientation="landscape" horizontalDpi="4294967293" verticalDpi="4294967293" r:id="rId1"/>
  <headerFooter>
    <oddHeader>&amp;L&amp;"Century Gothic,Vet"&amp;14&amp;F&amp;R&amp;"Century Gothic,Vet"&amp;14&amp;A</oddHeader>
    <oddFooter>&amp;L&amp;"Century Gothic,Standaard"&amp;8&amp;F
Afdrukdatum: &amp;D
&amp;P van &amp;N&amp;R&amp;"Century Gothic,Vet"&amp;12United Quality&amp;"Century Gothic,Standaard"&amp;8
&amp;"Century Gothic,Cursief""Advies en Aanbesteding in Afval en Automotive"</oddFooter>
  </headerFooter>
  <rowBreaks count="1" manualBreakCount="1">
    <brk id="15"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34986-AD2E-44FE-8790-6FC19CBF6B97}">
  <sheetPr>
    <pageSetUpPr fitToPage="1"/>
  </sheetPr>
  <dimension ref="A1:J144"/>
  <sheetViews>
    <sheetView showGridLines="0" view="pageBreakPreview" zoomScale="80" zoomScaleNormal="100" zoomScaleSheetLayoutView="80" workbookViewId="0">
      <selection activeCell="E11" sqref="E11"/>
    </sheetView>
  </sheetViews>
  <sheetFormatPr defaultColWidth="8.85546875" defaultRowHeight="13.5" x14ac:dyDescent="0.25"/>
  <cols>
    <col min="1" max="1" width="13" style="20" customWidth="1"/>
    <col min="2" max="2" width="77.28515625" style="20" customWidth="1"/>
    <col min="3" max="3" width="28.7109375" style="20" customWidth="1"/>
    <col min="4" max="4" width="12.5703125" style="20" customWidth="1"/>
    <col min="5" max="5" width="26.7109375" style="20" customWidth="1"/>
    <col min="6" max="6" width="31" style="20" customWidth="1"/>
    <col min="7" max="7" width="39.42578125" style="81" customWidth="1"/>
    <col min="8" max="8" width="33.7109375" style="20" customWidth="1"/>
    <col min="9" max="16384" width="8.85546875" style="20"/>
  </cols>
  <sheetData>
    <row r="1" spans="1:8" ht="57" customHeight="1" x14ac:dyDescent="0.25">
      <c r="A1" s="254" t="s">
        <v>313</v>
      </c>
      <c r="B1" s="255"/>
      <c r="C1" s="255"/>
      <c r="D1" s="255"/>
      <c r="E1" s="256"/>
      <c r="F1" s="48" t="s">
        <v>19</v>
      </c>
      <c r="G1" s="212" t="s">
        <v>20</v>
      </c>
      <c r="H1" s="203"/>
    </row>
    <row r="2" spans="1:8" ht="21" customHeight="1" x14ac:dyDescent="0.25">
      <c r="A2" s="85"/>
      <c r="B2" s="85"/>
      <c r="C2" s="85"/>
      <c r="D2" s="85"/>
      <c r="E2" s="87"/>
      <c r="F2" s="88"/>
      <c r="G2" s="86"/>
      <c r="H2" s="78"/>
    </row>
    <row r="3" spans="1:8" s="27" customFormat="1" ht="30.75" customHeight="1" x14ac:dyDescent="0.25">
      <c r="A3" s="71" t="s">
        <v>7</v>
      </c>
      <c r="B3" s="72" t="s">
        <v>8</v>
      </c>
      <c r="C3" s="71" t="s">
        <v>424</v>
      </c>
      <c r="D3" s="71" t="s">
        <v>44</v>
      </c>
      <c r="E3" s="71" t="s">
        <v>9</v>
      </c>
      <c r="F3" s="71" t="s">
        <v>426</v>
      </c>
      <c r="G3" s="92"/>
      <c r="H3" s="155"/>
    </row>
    <row r="4" spans="1:8" ht="28.5" customHeight="1" x14ac:dyDescent="0.25">
      <c r="A4" s="28" t="s">
        <v>94</v>
      </c>
      <c r="B4" s="29" t="s">
        <v>47</v>
      </c>
      <c r="C4" s="38"/>
      <c r="D4" s="31">
        <v>12</v>
      </c>
      <c r="E4" s="28" t="s">
        <v>48</v>
      </c>
      <c r="F4" s="32">
        <f>D4*C4</f>
        <v>0</v>
      </c>
      <c r="G4" s="78"/>
    </row>
    <row r="5" spans="1:8" x14ac:dyDescent="0.25">
      <c r="A5" s="28" t="s">
        <v>95</v>
      </c>
      <c r="B5" s="29" t="s">
        <v>49</v>
      </c>
      <c r="C5" s="30"/>
      <c r="D5" s="31">
        <v>7</v>
      </c>
      <c r="E5" s="28" t="s">
        <v>51</v>
      </c>
      <c r="F5" s="32">
        <f>D5*C5</f>
        <v>0</v>
      </c>
      <c r="G5" s="20"/>
    </row>
    <row r="6" spans="1:8" ht="54" x14ac:dyDescent="0.25">
      <c r="A6" s="28" t="s">
        <v>96</v>
      </c>
      <c r="B6" s="29" t="s">
        <v>50</v>
      </c>
      <c r="C6" s="30"/>
      <c r="D6" s="31">
        <v>7</v>
      </c>
      <c r="E6" s="28" t="s">
        <v>51</v>
      </c>
      <c r="F6" s="32">
        <f>D6*C6</f>
        <v>0</v>
      </c>
      <c r="G6" s="100" t="s">
        <v>85</v>
      </c>
    </row>
    <row r="7" spans="1:8" ht="22.5" customHeight="1" thickBot="1" x14ac:dyDescent="0.3">
      <c r="A7" s="33" t="s">
        <v>97</v>
      </c>
      <c r="B7" s="34" t="s">
        <v>86</v>
      </c>
      <c r="C7" s="110">
        <v>40.85</v>
      </c>
      <c r="D7" s="36">
        <v>7</v>
      </c>
      <c r="E7" s="33" t="s">
        <v>51</v>
      </c>
      <c r="F7" s="37">
        <f>D7*C7</f>
        <v>285.95</v>
      </c>
      <c r="G7" s="20"/>
    </row>
    <row r="8" spans="1:8" s="93" customFormat="1" ht="23.25" customHeight="1" thickBot="1" x14ac:dyDescent="0.35">
      <c r="A8" s="111" t="s">
        <v>98</v>
      </c>
      <c r="B8" s="257" t="s">
        <v>84</v>
      </c>
      <c r="C8" s="257"/>
      <c r="D8" s="257"/>
      <c r="E8" s="257"/>
      <c r="F8" s="112">
        <f>SUM(F4:F7)</f>
        <v>285.95</v>
      </c>
      <c r="G8" s="20"/>
    </row>
    <row r="9" spans="1:8" s="93" customFormat="1" ht="23.25" customHeight="1" x14ac:dyDescent="0.3">
      <c r="A9" s="94"/>
      <c r="B9" s="95"/>
      <c r="C9" s="95"/>
      <c r="D9" s="95"/>
      <c r="E9" s="95"/>
      <c r="F9" s="96"/>
    </row>
    <row r="10" spans="1:8" ht="35.25" customHeight="1" x14ac:dyDescent="0.25">
      <c r="A10" s="28" t="s">
        <v>100</v>
      </c>
      <c r="B10" s="29" t="s">
        <v>392</v>
      </c>
      <c r="C10" s="30"/>
      <c r="D10" s="31">
        <v>12</v>
      </c>
      <c r="E10" s="28" t="s">
        <v>48</v>
      </c>
      <c r="F10" s="32">
        <f>D10*C10</f>
        <v>0</v>
      </c>
      <c r="G10" s="80"/>
      <c r="H10" s="206"/>
    </row>
    <row r="11" spans="1:8" ht="35.25" customHeight="1" x14ac:dyDescent="0.25">
      <c r="A11" s="28" t="s">
        <v>337</v>
      </c>
      <c r="B11" s="29" t="s">
        <v>355</v>
      </c>
      <c r="C11" s="30"/>
      <c r="D11" s="31">
        <v>5</v>
      </c>
      <c r="E11" s="28" t="s">
        <v>51</v>
      </c>
      <c r="F11" s="32">
        <f>D11*C11</f>
        <v>0</v>
      </c>
      <c r="G11" s="80"/>
      <c r="H11" s="198"/>
    </row>
    <row r="12" spans="1:8" ht="54.75" thickBot="1" x14ac:dyDescent="0.3">
      <c r="A12" s="33" t="s">
        <v>356</v>
      </c>
      <c r="B12" s="34" t="s">
        <v>393</v>
      </c>
      <c r="C12" s="35"/>
      <c r="D12" s="36">
        <v>5</v>
      </c>
      <c r="E12" s="33" t="s">
        <v>51</v>
      </c>
      <c r="F12" s="37">
        <f>D12*C12</f>
        <v>0</v>
      </c>
      <c r="G12" s="101" t="s">
        <v>85</v>
      </c>
      <c r="H12" s="197"/>
    </row>
    <row r="13" spans="1:8" ht="25.5" customHeight="1" thickBot="1" x14ac:dyDescent="0.3">
      <c r="A13" s="113" t="s">
        <v>101</v>
      </c>
      <c r="B13" s="244" t="s">
        <v>394</v>
      </c>
      <c r="C13" s="244"/>
      <c r="D13" s="244"/>
      <c r="E13" s="244"/>
      <c r="F13" s="114">
        <f>SUM(F10:F12)</f>
        <v>0</v>
      </c>
      <c r="G13" s="20"/>
    </row>
    <row r="14" spans="1:8" ht="24.75" customHeight="1" x14ac:dyDescent="0.25">
      <c r="A14" s="97"/>
      <c r="B14" s="98"/>
      <c r="C14" s="98"/>
      <c r="D14" s="98"/>
      <c r="E14" s="98"/>
      <c r="F14" s="99"/>
      <c r="G14" s="20"/>
    </row>
    <row r="15" spans="1:8" ht="35.25" customHeight="1" x14ac:dyDescent="0.25">
      <c r="A15" s="28" t="s">
        <v>99</v>
      </c>
      <c r="B15" s="29" t="s">
        <v>395</v>
      </c>
      <c r="C15" s="30"/>
      <c r="D15" s="31">
        <v>12</v>
      </c>
      <c r="E15" s="28" t="s">
        <v>48</v>
      </c>
      <c r="F15" s="32">
        <f>D15*C15</f>
        <v>0</v>
      </c>
      <c r="G15" s="80"/>
      <c r="H15" s="205"/>
    </row>
    <row r="16" spans="1:8" ht="18.75" customHeight="1" x14ac:dyDescent="0.25">
      <c r="A16" s="28" t="s">
        <v>102</v>
      </c>
      <c r="B16" s="29" t="s">
        <v>396</v>
      </c>
      <c r="C16" s="110">
        <v>0</v>
      </c>
      <c r="D16" s="31">
        <v>7</v>
      </c>
      <c r="E16" s="28" t="s">
        <v>51</v>
      </c>
      <c r="F16" s="32">
        <f>D16*C16</f>
        <v>0</v>
      </c>
      <c r="G16" s="20"/>
    </row>
    <row r="17" spans="1:8" ht="54.75" thickBot="1" x14ac:dyDescent="0.3">
      <c r="A17" s="33" t="s">
        <v>103</v>
      </c>
      <c r="B17" s="34" t="s">
        <v>397</v>
      </c>
      <c r="C17" s="110">
        <v>0</v>
      </c>
      <c r="D17" s="36">
        <v>7</v>
      </c>
      <c r="E17" s="33" t="s">
        <v>51</v>
      </c>
      <c r="F17" s="37">
        <f>D17*C17</f>
        <v>0</v>
      </c>
      <c r="G17" s="101" t="s">
        <v>85</v>
      </c>
    </row>
    <row r="18" spans="1:8" ht="24.75" customHeight="1" thickBot="1" x14ac:dyDescent="0.3">
      <c r="A18" s="113" t="s">
        <v>104</v>
      </c>
      <c r="B18" s="244" t="s">
        <v>398</v>
      </c>
      <c r="C18" s="244"/>
      <c r="D18" s="244"/>
      <c r="E18" s="244"/>
      <c r="F18" s="114">
        <f>SUM(F15:F17)</f>
        <v>0</v>
      </c>
      <c r="G18" s="20"/>
    </row>
    <row r="19" spans="1:8" x14ac:dyDescent="0.25">
      <c r="A19" s="102"/>
      <c r="B19" s="103"/>
      <c r="C19" s="103"/>
      <c r="D19" s="103"/>
      <c r="E19" s="103"/>
      <c r="F19" s="44"/>
      <c r="G19" s="20"/>
    </row>
    <row r="20" spans="1:8" ht="21" customHeight="1" x14ac:dyDescent="0.25">
      <c r="A20" s="28" t="s">
        <v>105</v>
      </c>
      <c r="B20" s="29" t="s">
        <v>399</v>
      </c>
      <c r="C20" s="30"/>
      <c r="D20" s="31">
        <v>12</v>
      </c>
      <c r="E20" s="28" t="s">
        <v>48</v>
      </c>
      <c r="F20" s="32">
        <f>D20*C20</f>
        <v>0</v>
      </c>
      <c r="G20" s="80"/>
      <c r="H20" s="205"/>
    </row>
    <row r="21" spans="1:8" ht="18.75" customHeight="1" x14ac:dyDescent="0.25">
      <c r="A21" s="28" t="s">
        <v>106</v>
      </c>
      <c r="B21" s="29" t="s">
        <v>400</v>
      </c>
      <c r="C21" s="38"/>
      <c r="D21" s="31">
        <v>26</v>
      </c>
      <c r="E21" s="28" t="s">
        <v>51</v>
      </c>
      <c r="F21" s="32">
        <f>D21*C21</f>
        <v>0</v>
      </c>
      <c r="G21" s="20"/>
    </row>
    <row r="22" spans="1:8" ht="54.75" thickBot="1" x14ac:dyDescent="0.3">
      <c r="A22" s="33" t="s">
        <v>107</v>
      </c>
      <c r="B22" s="34" t="s">
        <v>401</v>
      </c>
      <c r="C22" s="35"/>
      <c r="D22" s="36">
        <v>26</v>
      </c>
      <c r="E22" s="33" t="s">
        <v>51</v>
      </c>
      <c r="F22" s="37">
        <f>D22*C22</f>
        <v>0</v>
      </c>
      <c r="G22" s="101" t="s">
        <v>85</v>
      </c>
    </row>
    <row r="23" spans="1:8" ht="18" customHeight="1" thickBot="1" x14ac:dyDescent="0.3">
      <c r="A23" s="113" t="s">
        <v>108</v>
      </c>
      <c r="B23" s="244" t="s">
        <v>402</v>
      </c>
      <c r="C23" s="244"/>
      <c r="D23" s="244"/>
      <c r="E23" s="244"/>
      <c r="F23" s="114">
        <f>SUM(F20:F22)</f>
        <v>0</v>
      </c>
      <c r="G23" s="20"/>
    </row>
    <row r="24" spans="1:8" x14ac:dyDescent="0.25">
      <c r="A24" s="102"/>
      <c r="B24" s="103"/>
      <c r="C24" s="103"/>
      <c r="D24" s="103"/>
      <c r="E24" s="103"/>
      <c r="F24" s="44"/>
      <c r="G24" s="20"/>
    </row>
    <row r="25" spans="1:8" ht="27" x14ac:dyDescent="0.25">
      <c r="A25" s="28" t="s">
        <v>115</v>
      </c>
      <c r="B25" s="29" t="s">
        <v>112</v>
      </c>
      <c r="C25" s="30"/>
      <c r="D25" s="31">
        <v>48</v>
      </c>
      <c r="E25" s="28" t="s">
        <v>109</v>
      </c>
      <c r="F25" s="32">
        <f>D25*C25</f>
        <v>0</v>
      </c>
      <c r="G25" s="78"/>
      <c r="H25" s="205"/>
    </row>
    <row r="26" spans="1:8" x14ac:dyDescent="0.25">
      <c r="A26" s="28" t="s">
        <v>116</v>
      </c>
      <c r="B26" s="29" t="s">
        <v>52</v>
      </c>
      <c r="C26" s="30"/>
      <c r="D26" s="106">
        <v>2.6</v>
      </c>
      <c r="E26" s="28" t="s">
        <v>51</v>
      </c>
      <c r="F26" s="32">
        <f>D26*C26</f>
        <v>0</v>
      </c>
      <c r="G26" s="20"/>
    </row>
    <row r="27" spans="1:8" ht="54.75" thickBot="1" x14ac:dyDescent="0.3">
      <c r="A27" s="33" t="s">
        <v>117</v>
      </c>
      <c r="B27" s="34" t="s">
        <v>53</v>
      </c>
      <c r="C27" s="115"/>
      <c r="D27" s="116">
        <v>2.6</v>
      </c>
      <c r="E27" s="33" t="s">
        <v>51</v>
      </c>
      <c r="F27" s="37">
        <f>D27*C27</f>
        <v>0</v>
      </c>
      <c r="G27" s="101" t="s">
        <v>85</v>
      </c>
    </row>
    <row r="28" spans="1:8" ht="21" customHeight="1" thickBot="1" x14ac:dyDescent="0.3">
      <c r="A28" s="113" t="s">
        <v>111</v>
      </c>
      <c r="B28" s="244" t="s">
        <v>110</v>
      </c>
      <c r="C28" s="244"/>
      <c r="D28" s="244"/>
      <c r="E28" s="244"/>
      <c r="F28" s="117">
        <f>SUM(F25:F27)</f>
        <v>0</v>
      </c>
      <c r="G28" s="20"/>
    </row>
    <row r="29" spans="1:8" ht="24.75" customHeight="1" x14ac:dyDescent="0.25">
      <c r="B29" s="79"/>
      <c r="G29" s="20"/>
    </row>
    <row r="30" spans="1:8" x14ac:dyDescent="0.25">
      <c r="A30" s="28" t="s">
        <v>125</v>
      </c>
      <c r="B30" s="29" t="s">
        <v>72</v>
      </c>
      <c r="C30" s="30"/>
      <c r="D30" s="31">
        <v>474</v>
      </c>
      <c r="E30" s="28" t="s">
        <v>51</v>
      </c>
      <c r="F30" s="32">
        <f>D30*C30</f>
        <v>0</v>
      </c>
      <c r="G30" s="20"/>
    </row>
    <row r="31" spans="1:8" ht="54" x14ac:dyDescent="0.25">
      <c r="A31" s="28" t="s">
        <v>126</v>
      </c>
      <c r="B31" s="29" t="s">
        <v>406</v>
      </c>
      <c r="C31" s="30"/>
      <c r="D31" s="31">
        <v>474</v>
      </c>
      <c r="E31" s="28" t="s">
        <v>51</v>
      </c>
      <c r="F31" s="32">
        <f>D31*C31</f>
        <v>0</v>
      </c>
      <c r="G31" s="101" t="s">
        <v>85</v>
      </c>
    </row>
    <row r="32" spans="1:8" x14ac:dyDescent="0.25">
      <c r="A32" s="28" t="s">
        <v>127</v>
      </c>
      <c r="B32" s="29" t="s">
        <v>334</v>
      </c>
      <c r="C32" s="30"/>
      <c r="D32" s="31">
        <f>D31</f>
        <v>474</v>
      </c>
      <c r="E32" s="28" t="s">
        <v>51</v>
      </c>
      <c r="F32" s="32">
        <f>D32*C32</f>
        <v>0</v>
      </c>
      <c r="G32" s="202"/>
    </row>
    <row r="33" spans="1:8" ht="27" x14ac:dyDescent="0.25">
      <c r="A33" s="28" t="s">
        <v>329</v>
      </c>
      <c r="B33" s="34" t="s">
        <v>407</v>
      </c>
      <c r="C33" s="199">
        <v>0.01</v>
      </c>
      <c r="D33" s="31"/>
      <c r="E33" s="33"/>
      <c r="F33" s="37"/>
      <c r="G33" s="20"/>
    </row>
    <row r="34" spans="1:8" ht="28.5" customHeight="1" x14ac:dyDescent="0.25">
      <c r="A34" s="28" t="s">
        <v>330</v>
      </c>
      <c r="B34" s="34" t="s">
        <v>320</v>
      </c>
      <c r="C34" s="110">
        <v>40.85</v>
      </c>
      <c r="D34" s="31">
        <f>C33*D31</f>
        <v>4.74</v>
      </c>
      <c r="E34" s="33" t="s">
        <v>51</v>
      </c>
      <c r="F34" s="37">
        <f>(D34*C34)</f>
        <v>193.62900000000002</v>
      </c>
      <c r="G34" s="200"/>
    </row>
    <row r="35" spans="1:8" ht="27" x14ac:dyDescent="0.25">
      <c r="A35" s="28" t="s">
        <v>331</v>
      </c>
      <c r="B35" s="34" t="s">
        <v>408</v>
      </c>
      <c r="C35" s="199">
        <v>1</v>
      </c>
      <c r="D35" s="31"/>
      <c r="E35" s="33"/>
      <c r="F35" s="37"/>
      <c r="G35" s="21"/>
    </row>
    <row r="36" spans="1:8" ht="28.5" customHeight="1" thickBot="1" x14ac:dyDescent="0.3">
      <c r="A36" s="28" t="s">
        <v>332</v>
      </c>
      <c r="B36" s="34" t="s">
        <v>409</v>
      </c>
      <c r="C36" s="110">
        <v>6.37</v>
      </c>
      <c r="D36" s="31">
        <f>C35*D31</f>
        <v>474</v>
      </c>
      <c r="E36" s="33" t="s">
        <v>51</v>
      </c>
      <c r="F36" s="37">
        <f>(D36*C36)</f>
        <v>3019.38</v>
      </c>
      <c r="G36" s="200"/>
    </row>
    <row r="37" spans="1:8" ht="21" customHeight="1" thickBot="1" x14ac:dyDescent="0.3">
      <c r="A37" s="113" t="s">
        <v>113</v>
      </c>
      <c r="B37" s="244" t="s">
        <v>118</v>
      </c>
      <c r="C37" s="244"/>
      <c r="D37" s="244"/>
      <c r="E37" s="244"/>
      <c r="F37" s="117">
        <f>SUM(F30:F36)</f>
        <v>3213.009</v>
      </c>
    </row>
    <row r="38" spans="1:8" ht="25.5" customHeight="1" x14ac:dyDescent="0.25">
      <c r="A38" s="102"/>
      <c r="B38" s="103"/>
      <c r="C38" s="103"/>
      <c r="D38" s="103"/>
      <c r="E38" s="103"/>
      <c r="F38" s="109"/>
    </row>
    <row r="39" spans="1:8" x14ac:dyDescent="0.25">
      <c r="A39" s="28" t="s">
        <v>128</v>
      </c>
      <c r="B39" s="29" t="s">
        <v>76</v>
      </c>
      <c r="C39" s="30"/>
      <c r="D39" s="31">
        <v>12</v>
      </c>
      <c r="E39" s="28" t="s">
        <v>48</v>
      </c>
      <c r="F39" s="32">
        <f>D39*C39</f>
        <v>0</v>
      </c>
      <c r="G39" s="20"/>
    </row>
    <row r="40" spans="1:8" x14ac:dyDescent="0.25">
      <c r="A40" s="28" t="s">
        <v>129</v>
      </c>
      <c r="B40" s="29" t="s">
        <v>77</v>
      </c>
      <c r="C40" s="30"/>
      <c r="D40" s="31">
        <v>40</v>
      </c>
      <c r="E40" s="28" t="s">
        <v>51</v>
      </c>
      <c r="F40" s="32">
        <f>D40*C40</f>
        <v>0</v>
      </c>
      <c r="G40" s="20"/>
      <c r="H40" s="197"/>
    </row>
    <row r="41" spans="1:8" ht="54.75" thickBot="1" x14ac:dyDescent="0.3">
      <c r="A41" s="28" t="s">
        <v>130</v>
      </c>
      <c r="B41" s="34" t="s">
        <v>78</v>
      </c>
      <c r="C41" s="115"/>
      <c r="D41" s="36">
        <v>40</v>
      </c>
      <c r="E41" s="33" t="s">
        <v>51</v>
      </c>
      <c r="F41" s="37">
        <f>D41*C41</f>
        <v>0</v>
      </c>
      <c r="G41" s="101" t="s">
        <v>85</v>
      </c>
    </row>
    <row r="42" spans="1:8" ht="21" customHeight="1" thickBot="1" x14ac:dyDescent="0.3">
      <c r="A42" s="113" t="s">
        <v>114</v>
      </c>
      <c r="B42" s="244" t="s">
        <v>119</v>
      </c>
      <c r="C42" s="244"/>
      <c r="D42" s="244"/>
      <c r="E42" s="244"/>
      <c r="F42" s="117">
        <f>SUM(F39:F41)</f>
        <v>0</v>
      </c>
      <c r="G42" s="20"/>
    </row>
    <row r="43" spans="1:8" x14ac:dyDescent="0.25">
      <c r="A43" s="118"/>
      <c r="B43" s="119"/>
      <c r="C43" s="119"/>
      <c r="D43" s="119"/>
      <c r="E43" s="119"/>
      <c r="F43" s="120"/>
      <c r="G43" s="20"/>
    </row>
    <row r="44" spans="1:8" ht="23.25" customHeight="1" x14ac:dyDescent="0.25">
      <c r="A44" s="28" t="s">
        <v>132</v>
      </c>
      <c r="B44" s="29" t="s">
        <v>70</v>
      </c>
      <c r="C44" s="30"/>
      <c r="D44" s="31">
        <v>956</v>
      </c>
      <c r="E44" s="28" t="s">
        <v>51</v>
      </c>
      <c r="F44" s="32">
        <f>D44*C44</f>
        <v>0</v>
      </c>
      <c r="G44" s="20"/>
    </row>
    <row r="45" spans="1:8" ht="54.75" thickBot="1" x14ac:dyDescent="0.3">
      <c r="A45" s="28" t="s">
        <v>133</v>
      </c>
      <c r="B45" s="34" t="s">
        <v>71</v>
      </c>
      <c r="C45" s="115"/>
      <c r="D45" s="36">
        <v>956</v>
      </c>
      <c r="E45" s="33" t="s">
        <v>51</v>
      </c>
      <c r="F45" s="37">
        <f>D45*C45</f>
        <v>0</v>
      </c>
      <c r="G45" s="101" t="s">
        <v>85</v>
      </c>
    </row>
    <row r="46" spans="1:8" ht="18" customHeight="1" thickBot="1" x14ac:dyDescent="0.3">
      <c r="A46" s="113" t="s">
        <v>131</v>
      </c>
      <c r="B46" s="244" t="s">
        <v>120</v>
      </c>
      <c r="C46" s="244"/>
      <c r="D46" s="244"/>
      <c r="E46" s="244"/>
      <c r="F46" s="117">
        <f>SUM(F44:F45)</f>
        <v>0</v>
      </c>
      <c r="G46" s="20"/>
    </row>
    <row r="47" spans="1:8" x14ac:dyDescent="0.25">
      <c r="A47" s="121"/>
      <c r="B47" s="79"/>
      <c r="C47" s="79"/>
      <c r="D47" s="79"/>
      <c r="E47" s="79"/>
      <c r="F47" s="122"/>
    </row>
    <row r="48" spans="1:8" x14ac:dyDescent="0.25">
      <c r="A48" s="28" t="s">
        <v>134</v>
      </c>
      <c r="B48" s="29" t="s">
        <v>121</v>
      </c>
      <c r="C48" s="30"/>
      <c r="D48" s="31">
        <v>12</v>
      </c>
      <c r="E48" s="28" t="s">
        <v>48</v>
      </c>
      <c r="F48" s="32">
        <f>D48*C48</f>
        <v>0</v>
      </c>
      <c r="G48" s="20"/>
    </row>
    <row r="49" spans="1:8" x14ac:dyDescent="0.25">
      <c r="A49" s="28" t="s">
        <v>135</v>
      </c>
      <c r="B49" s="29" t="s">
        <v>122</v>
      </c>
      <c r="C49" s="30"/>
      <c r="D49" s="31">
        <v>51</v>
      </c>
      <c r="E49" s="28" t="s">
        <v>51</v>
      </c>
      <c r="F49" s="32">
        <f>D49*C49</f>
        <v>0</v>
      </c>
      <c r="G49" s="20"/>
    </row>
    <row r="50" spans="1:8" ht="54.75" thickBot="1" x14ac:dyDescent="0.3">
      <c r="A50" s="28" t="s">
        <v>136</v>
      </c>
      <c r="B50" s="91" t="s">
        <v>123</v>
      </c>
      <c r="C50" s="125"/>
      <c r="D50" s="127">
        <v>51</v>
      </c>
      <c r="E50" s="90" t="s">
        <v>51</v>
      </c>
      <c r="F50" s="126">
        <f>D50*C50</f>
        <v>0</v>
      </c>
      <c r="G50" s="101" t="s">
        <v>85</v>
      </c>
    </row>
    <row r="51" spans="1:8" ht="21" customHeight="1" thickBot="1" x14ac:dyDescent="0.3">
      <c r="A51" s="113" t="s">
        <v>137</v>
      </c>
      <c r="B51" s="244" t="s">
        <v>124</v>
      </c>
      <c r="C51" s="244"/>
      <c r="D51" s="244"/>
      <c r="E51" s="244"/>
      <c r="F51" s="117">
        <f>SUM(F48:F50)</f>
        <v>0</v>
      </c>
      <c r="G51" s="20"/>
    </row>
    <row r="52" spans="1:8" ht="21" customHeight="1" x14ac:dyDescent="0.25">
      <c r="A52" s="130"/>
      <c r="B52" s="124"/>
      <c r="C52" s="124"/>
      <c r="D52" s="124"/>
      <c r="E52" s="124"/>
      <c r="F52" s="131"/>
      <c r="G52" s="20"/>
    </row>
    <row r="53" spans="1:8" ht="19.5" customHeight="1" x14ac:dyDescent="0.25">
      <c r="A53" s="28" t="s">
        <v>138</v>
      </c>
      <c r="B53" s="29" t="s">
        <v>428</v>
      </c>
      <c r="C53" s="30"/>
      <c r="D53" s="31">
        <v>12</v>
      </c>
      <c r="E53" s="28" t="s">
        <v>48</v>
      </c>
      <c r="F53" s="32">
        <f>D53*C53</f>
        <v>0</v>
      </c>
      <c r="G53" s="20"/>
    </row>
    <row r="54" spans="1:8" ht="21" customHeight="1" x14ac:dyDescent="0.25">
      <c r="A54" s="28" t="s">
        <v>139</v>
      </c>
      <c r="B54" s="29" t="s">
        <v>429</v>
      </c>
      <c r="C54" s="30"/>
      <c r="D54" s="31">
        <v>51</v>
      </c>
      <c r="E54" s="28" t="s">
        <v>51</v>
      </c>
      <c r="F54" s="32">
        <f>D54*C54</f>
        <v>0</v>
      </c>
      <c r="G54" s="20"/>
    </row>
    <row r="55" spans="1:8" x14ac:dyDescent="0.25">
      <c r="A55" s="132"/>
      <c r="B55" s="133"/>
      <c r="C55" s="134" t="s">
        <v>155</v>
      </c>
      <c r="D55" s="135"/>
      <c r="E55" s="135"/>
      <c r="F55" s="135"/>
      <c r="G55" s="20"/>
    </row>
    <row r="56" spans="1:8" ht="38.25" customHeight="1" x14ac:dyDescent="0.25">
      <c r="A56" s="28" t="s">
        <v>140</v>
      </c>
      <c r="B56" s="136" t="s">
        <v>326</v>
      </c>
      <c r="C56" s="187">
        <v>-1015</v>
      </c>
      <c r="D56" s="104"/>
      <c r="E56" s="28" t="s">
        <v>51</v>
      </c>
      <c r="F56" s="32"/>
      <c r="G56" s="20"/>
      <c r="H56" s="198"/>
    </row>
    <row r="57" spans="1:8" ht="25.5" x14ac:dyDescent="0.25">
      <c r="A57" s="132"/>
      <c r="B57" s="133"/>
      <c r="C57" s="137" t="s">
        <v>58</v>
      </c>
      <c r="D57" s="137" t="s">
        <v>152</v>
      </c>
      <c r="E57" s="137" t="s">
        <v>153</v>
      </c>
      <c r="F57" s="134" t="s">
        <v>154</v>
      </c>
      <c r="G57" s="20"/>
    </row>
    <row r="58" spans="1:8" ht="54.75" thickBot="1" x14ac:dyDescent="0.3">
      <c r="A58" s="33" t="s">
        <v>333</v>
      </c>
      <c r="B58" s="138" t="s">
        <v>324</v>
      </c>
      <c r="C58" s="115"/>
      <c r="D58" s="33">
        <v>51</v>
      </c>
      <c r="E58" s="37">
        <f>C56+C58</f>
        <v>-1015</v>
      </c>
      <c r="F58" s="37">
        <f>D58*E58</f>
        <v>-51765</v>
      </c>
      <c r="G58" s="101" t="s">
        <v>85</v>
      </c>
    </row>
    <row r="59" spans="1:8" ht="27.75" customHeight="1" thickBot="1" x14ac:dyDescent="0.3">
      <c r="A59" s="113" t="s">
        <v>141</v>
      </c>
      <c r="B59" s="244" t="s">
        <v>430</v>
      </c>
      <c r="C59" s="244"/>
      <c r="D59" s="244"/>
      <c r="E59" s="244"/>
      <c r="F59" s="117">
        <f>SUM(F53:F58)</f>
        <v>-51765</v>
      </c>
      <c r="G59" s="20"/>
    </row>
    <row r="60" spans="1:8" ht="27.75" customHeight="1" x14ac:dyDescent="0.25">
      <c r="A60" s="102"/>
      <c r="B60" s="103"/>
      <c r="C60" s="103"/>
      <c r="D60" s="103"/>
      <c r="E60" s="103"/>
      <c r="F60" s="109"/>
      <c r="G60" s="20"/>
    </row>
    <row r="61" spans="1:8" ht="27.75" customHeight="1" x14ac:dyDescent="0.25">
      <c r="A61" s="75" t="s">
        <v>7</v>
      </c>
      <c r="B61" s="76" t="s">
        <v>8</v>
      </c>
      <c r="C61" s="75" t="s">
        <v>424</v>
      </c>
      <c r="D61" s="75" t="s">
        <v>44</v>
      </c>
      <c r="E61" s="75" t="s">
        <v>9</v>
      </c>
      <c r="F61" s="75" t="s">
        <v>426</v>
      </c>
      <c r="G61" s="20"/>
    </row>
    <row r="62" spans="1:8" ht="21" customHeight="1" x14ac:dyDescent="0.25">
      <c r="A62" s="28" t="s">
        <v>142</v>
      </c>
      <c r="B62" s="29" t="s">
        <v>55</v>
      </c>
      <c r="C62" s="30"/>
      <c r="D62" s="31">
        <v>460</v>
      </c>
      <c r="E62" s="28" t="s">
        <v>51</v>
      </c>
      <c r="F62" s="32">
        <f>D62*C62</f>
        <v>0</v>
      </c>
      <c r="G62" s="20"/>
    </row>
    <row r="63" spans="1:8" x14ac:dyDescent="0.25">
      <c r="A63" s="132"/>
      <c r="B63" s="133" t="s">
        <v>56</v>
      </c>
      <c r="C63" s="134" t="s">
        <v>155</v>
      </c>
      <c r="D63" s="135"/>
      <c r="E63" s="135"/>
      <c r="F63" s="135"/>
      <c r="G63" s="20"/>
    </row>
    <row r="64" spans="1:8" ht="27" x14ac:dyDescent="0.25">
      <c r="A64" s="28" t="s">
        <v>144</v>
      </c>
      <c r="B64" s="136" t="s">
        <v>308</v>
      </c>
      <c r="C64" s="139">
        <v>2.5</v>
      </c>
      <c r="D64" s="104"/>
      <c r="E64" s="28" t="s">
        <v>51</v>
      </c>
      <c r="F64" s="32"/>
      <c r="G64" s="20"/>
      <c r="H64" s="198"/>
    </row>
    <row r="65" spans="1:8" ht="25.5" x14ac:dyDescent="0.25">
      <c r="A65" s="132"/>
      <c r="B65" s="133" t="s">
        <v>56</v>
      </c>
      <c r="C65" s="137" t="s">
        <v>58</v>
      </c>
      <c r="D65" s="137" t="s">
        <v>152</v>
      </c>
      <c r="E65" s="137" t="s">
        <v>153</v>
      </c>
      <c r="F65" s="134" t="s">
        <v>154</v>
      </c>
      <c r="G65" s="20"/>
    </row>
    <row r="66" spans="1:8" ht="54.75" thickBot="1" x14ac:dyDescent="0.3">
      <c r="A66" s="33" t="s">
        <v>145</v>
      </c>
      <c r="B66" s="138" t="s">
        <v>59</v>
      </c>
      <c r="C66" s="115"/>
      <c r="D66" s="36">
        <v>460</v>
      </c>
      <c r="E66" s="37">
        <f>C64+C66</f>
        <v>2.5</v>
      </c>
      <c r="F66" s="37">
        <f>D66*E66</f>
        <v>1150</v>
      </c>
      <c r="G66" s="101" t="s">
        <v>85</v>
      </c>
    </row>
    <row r="67" spans="1:8" ht="28.5" customHeight="1" thickBot="1" x14ac:dyDescent="0.3">
      <c r="A67" s="113" t="s">
        <v>146</v>
      </c>
      <c r="B67" s="244" t="s">
        <v>143</v>
      </c>
      <c r="C67" s="244"/>
      <c r="D67" s="244"/>
      <c r="E67" s="244"/>
      <c r="F67" s="117">
        <f>SUM(F62:F66)</f>
        <v>1150</v>
      </c>
      <c r="G67" s="20"/>
    </row>
    <row r="68" spans="1:8" ht="24.75" customHeight="1" x14ac:dyDescent="0.25">
      <c r="B68" s="79"/>
      <c r="G68" s="20"/>
    </row>
    <row r="69" spans="1:8" ht="27.75" customHeight="1" x14ac:dyDescent="0.25">
      <c r="A69" s="75" t="s">
        <v>7</v>
      </c>
      <c r="B69" s="76" t="s">
        <v>8</v>
      </c>
      <c r="C69" s="220" t="s">
        <v>424</v>
      </c>
      <c r="D69" s="75" t="s">
        <v>44</v>
      </c>
      <c r="E69" s="75" t="s">
        <v>9</v>
      </c>
      <c r="F69" s="75" t="s">
        <v>426</v>
      </c>
      <c r="G69" s="20"/>
    </row>
    <row r="70" spans="1:8" ht="16.5" customHeight="1" x14ac:dyDescent="0.25">
      <c r="A70" s="28" t="s">
        <v>147</v>
      </c>
      <c r="B70" s="29" t="s">
        <v>60</v>
      </c>
      <c r="C70" s="38"/>
      <c r="D70" s="31">
        <v>12</v>
      </c>
      <c r="E70" s="28" t="s">
        <v>48</v>
      </c>
      <c r="F70" s="32">
        <f>D70*C70</f>
        <v>0</v>
      </c>
      <c r="G70" s="20"/>
    </row>
    <row r="71" spans="1:8" ht="18.75" customHeight="1" x14ac:dyDescent="0.25">
      <c r="A71" s="28" t="s">
        <v>148</v>
      </c>
      <c r="B71" s="29" t="s">
        <v>61</v>
      </c>
      <c r="C71" s="105"/>
      <c r="D71" s="31">
        <v>43</v>
      </c>
      <c r="E71" s="28" t="s">
        <v>51</v>
      </c>
      <c r="F71" s="32">
        <f>D71*C71</f>
        <v>0</v>
      </c>
      <c r="G71" s="140"/>
    </row>
    <row r="72" spans="1:8" ht="18" customHeight="1" x14ac:dyDescent="0.25">
      <c r="A72" s="132"/>
      <c r="B72" s="133" t="s">
        <v>56</v>
      </c>
      <c r="C72" s="134" t="s">
        <v>155</v>
      </c>
      <c r="D72" s="141"/>
      <c r="E72" s="141"/>
      <c r="F72" s="135"/>
      <c r="G72" s="140"/>
    </row>
    <row r="73" spans="1:8" ht="36" customHeight="1" x14ac:dyDescent="0.25">
      <c r="A73" s="28" t="s">
        <v>149</v>
      </c>
      <c r="B73" s="136" t="s">
        <v>309</v>
      </c>
      <c r="C73" s="139">
        <v>2.5</v>
      </c>
      <c r="D73" s="104"/>
      <c r="E73" s="28" t="s">
        <v>51</v>
      </c>
      <c r="F73" s="32"/>
      <c r="G73" s="140"/>
      <c r="H73" s="198"/>
    </row>
    <row r="74" spans="1:8" ht="25.5" x14ac:dyDescent="0.25">
      <c r="A74" s="132"/>
      <c r="B74" s="133" t="s">
        <v>56</v>
      </c>
      <c r="C74" s="137" t="s">
        <v>58</v>
      </c>
      <c r="D74" s="137" t="s">
        <v>152</v>
      </c>
      <c r="E74" s="137" t="s">
        <v>153</v>
      </c>
      <c r="F74" s="134" t="s">
        <v>154</v>
      </c>
      <c r="G74" s="140"/>
    </row>
    <row r="75" spans="1:8" ht="54.75" thickBot="1" x14ac:dyDescent="0.3">
      <c r="A75" s="33" t="s">
        <v>150</v>
      </c>
      <c r="B75" s="34" t="s">
        <v>168</v>
      </c>
      <c r="C75" s="115"/>
      <c r="D75" s="36">
        <v>43</v>
      </c>
      <c r="E75" s="37">
        <v>2.5</v>
      </c>
      <c r="F75" s="37">
        <f>D75*E75</f>
        <v>107.5</v>
      </c>
      <c r="G75" s="101" t="s">
        <v>85</v>
      </c>
    </row>
    <row r="76" spans="1:8" ht="28.5" customHeight="1" thickBot="1" x14ac:dyDescent="0.3">
      <c r="A76" s="113" t="s">
        <v>151</v>
      </c>
      <c r="B76" s="244" t="s">
        <v>156</v>
      </c>
      <c r="C76" s="244"/>
      <c r="D76" s="244"/>
      <c r="E76" s="244"/>
      <c r="F76" s="114">
        <f>SUM(F70:F75)</f>
        <v>107.5</v>
      </c>
      <c r="G76" s="20"/>
    </row>
    <row r="77" spans="1:8" ht="24.75" customHeight="1" x14ac:dyDescent="0.25">
      <c r="A77" s="39"/>
      <c r="B77" s="40"/>
      <c r="C77" s="41"/>
      <c r="D77" s="42"/>
      <c r="E77" s="39"/>
      <c r="F77" s="43"/>
      <c r="G77" s="20"/>
    </row>
    <row r="78" spans="1:8" ht="18" customHeight="1" x14ac:dyDescent="0.25">
      <c r="A78" s="28" t="s">
        <v>157</v>
      </c>
      <c r="B78" s="29" t="s">
        <v>161</v>
      </c>
      <c r="C78" s="30"/>
      <c r="D78" s="31">
        <v>24</v>
      </c>
      <c r="E78" s="28" t="s">
        <v>48</v>
      </c>
      <c r="F78" s="32">
        <f>D78*C78</f>
        <v>0</v>
      </c>
      <c r="G78" s="78"/>
    </row>
    <row r="79" spans="1:8" ht="20.25" customHeight="1" x14ac:dyDescent="0.25">
      <c r="A79" s="28" t="s">
        <v>158</v>
      </c>
      <c r="B79" s="29" t="s">
        <v>64</v>
      </c>
      <c r="C79" s="30"/>
      <c r="D79" s="31">
        <v>19</v>
      </c>
      <c r="E79" s="28" t="s">
        <v>51</v>
      </c>
      <c r="F79" s="32">
        <f>D79*C79</f>
        <v>0</v>
      </c>
      <c r="G79" s="20"/>
    </row>
    <row r="80" spans="1:8" ht="54.75" thickBot="1" x14ac:dyDescent="0.3">
      <c r="A80" s="33" t="s">
        <v>159</v>
      </c>
      <c r="B80" s="34" t="s">
        <v>65</v>
      </c>
      <c r="C80" s="115"/>
      <c r="D80" s="36">
        <v>19</v>
      </c>
      <c r="E80" s="33" t="s">
        <v>51</v>
      </c>
      <c r="F80" s="37">
        <f>D80*C80</f>
        <v>0</v>
      </c>
      <c r="G80" s="101" t="s">
        <v>85</v>
      </c>
    </row>
    <row r="81" spans="1:8" ht="28.5" customHeight="1" thickBot="1" x14ac:dyDescent="0.3">
      <c r="A81" s="113" t="s">
        <v>160</v>
      </c>
      <c r="B81" s="244" t="s">
        <v>410</v>
      </c>
      <c r="C81" s="244"/>
      <c r="D81" s="244"/>
      <c r="E81" s="244"/>
      <c r="F81" s="117">
        <f>SUM(F78:F80)</f>
        <v>0</v>
      </c>
      <c r="G81" s="20"/>
      <c r="H81" s="198"/>
    </row>
    <row r="82" spans="1:8" ht="28.5" customHeight="1" x14ac:dyDescent="0.25">
      <c r="A82" s="128"/>
      <c r="B82" s="107"/>
      <c r="C82" s="79"/>
      <c r="D82" s="79"/>
      <c r="E82" s="108"/>
      <c r="F82" s="129"/>
      <c r="G82" s="20"/>
    </row>
    <row r="83" spans="1:8" ht="27.75" customHeight="1" x14ac:dyDescent="0.25">
      <c r="A83" s="75" t="s">
        <v>7</v>
      </c>
      <c r="B83" s="76" t="s">
        <v>8</v>
      </c>
      <c r="C83" s="75" t="s">
        <v>424</v>
      </c>
      <c r="D83" s="75" t="s">
        <v>44</v>
      </c>
      <c r="E83" s="75" t="s">
        <v>9</v>
      </c>
      <c r="F83" s="75" t="s">
        <v>154</v>
      </c>
      <c r="G83" s="20"/>
    </row>
    <row r="84" spans="1:8" ht="12.75" customHeight="1" x14ac:dyDescent="0.25">
      <c r="A84" s="28" t="s">
        <v>162</v>
      </c>
      <c r="B84" s="29" t="s">
        <v>62</v>
      </c>
      <c r="C84" s="30"/>
      <c r="D84" s="31">
        <v>12</v>
      </c>
      <c r="E84" s="28" t="s">
        <v>48</v>
      </c>
      <c r="F84" s="32">
        <f>D84*C84</f>
        <v>0</v>
      </c>
      <c r="G84" s="20"/>
    </row>
    <row r="85" spans="1:8" x14ac:dyDescent="0.25">
      <c r="A85" s="28" t="s">
        <v>163</v>
      </c>
      <c r="B85" s="29" t="s">
        <v>63</v>
      </c>
      <c r="C85" s="30"/>
      <c r="D85" s="31">
        <v>40</v>
      </c>
      <c r="E85" s="28" t="s">
        <v>51</v>
      </c>
      <c r="F85" s="32">
        <f>D85*C85</f>
        <v>0</v>
      </c>
      <c r="G85" s="20"/>
    </row>
    <row r="86" spans="1:8" x14ac:dyDescent="0.25">
      <c r="A86" s="132"/>
      <c r="B86" s="133" t="s">
        <v>56</v>
      </c>
      <c r="C86" s="134" t="s">
        <v>57</v>
      </c>
      <c r="D86" s="141"/>
      <c r="E86" s="141"/>
      <c r="F86" s="135"/>
      <c r="G86" s="20"/>
    </row>
    <row r="87" spans="1:8" x14ac:dyDescent="0.25">
      <c r="A87" s="28" t="s">
        <v>164</v>
      </c>
      <c r="B87" s="57" t="s">
        <v>318</v>
      </c>
      <c r="C87" s="187">
        <v>-110</v>
      </c>
      <c r="D87" s="31">
        <v>40</v>
      </c>
      <c r="E87" s="28"/>
      <c r="F87" s="32"/>
      <c r="G87" s="20"/>
    </row>
    <row r="88" spans="1:8" ht="25.5" x14ac:dyDescent="0.25">
      <c r="A88" s="132"/>
      <c r="B88" s="133" t="s">
        <v>56</v>
      </c>
      <c r="C88" s="137" t="s">
        <v>58</v>
      </c>
      <c r="D88" s="137" t="s">
        <v>152</v>
      </c>
      <c r="E88" s="137" t="s">
        <v>153</v>
      </c>
      <c r="F88" s="134" t="s">
        <v>154</v>
      </c>
      <c r="G88" s="20"/>
    </row>
    <row r="89" spans="1:8" ht="54" x14ac:dyDescent="0.25">
      <c r="A89" s="28" t="s">
        <v>165</v>
      </c>
      <c r="B89" s="29" t="s">
        <v>169</v>
      </c>
      <c r="C89" s="144"/>
      <c r="D89" s="31">
        <v>40</v>
      </c>
      <c r="E89" s="32">
        <f>C87+C89</f>
        <v>-110</v>
      </c>
      <c r="F89" s="32">
        <f>D89*E89</f>
        <v>-4400</v>
      </c>
      <c r="G89" s="101" t="s">
        <v>85</v>
      </c>
    </row>
    <row r="90" spans="1:8" ht="28.5" customHeight="1" thickBot="1" x14ac:dyDescent="0.3">
      <c r="A90" s="142" t="s">
        <v>166</v>
      </c>
      <c r="B90" s="245" t="s">
        <v>167</v>
      </c>
      <c r="C90" s="245"/>
      <c r="D90" s="245"/>
      <c r="E90" s="245"/>
      <c r="F90" s="143">
        <f>SUM(F84:F89)</f>
        <v>-4400</v>
      </c>
      <c r="G90" s="20"/>
    </row>
    <row r="91" spans="1:8" ht="24.75" customHeight="1" x14ac:dyDescent="0.25">
      <c r="G91" s="20"/>
    </row>
    <row r="92" spans="1:8" ht="27.75" customHeight="1" x14ac:dyDescent="0.25">
      <c r="A92" s="75" t="s">
        <v>7</v>
      </c>
      <c r="B92" s="76" t="s">
        <v>8</v>
      </c>
      <c r="C92" s="75" t="s">
        <v>424</v>
      </c>
      <c r="D92" s="75" t="s">
        <v>44</v>
      </c>
      <c r="E92" s="75" t="s">
        <v>9</v>
      </c>
      <c r="F92" s="75" t="s">
        <v>427</v>
      </c>
      <c r="G92" s="20"/>
    </row>
    <row r="93" spans="1:8" ht="28.5" customHeight="1" x14ac:dyDescent="0.25">
      <c r="A93" s="28" t="s">
        <v>171</v>
      </c>
      <c r="B93" s="29" t="s">
        <v>66</v>
      </c>
      <c r="C93" s="30"/>
      <c r="D93" s="31">
        <v>12</v>
      </c>
      <c r="E93" s="28" t="s">
        <v>48</v>
      </c>
      <c r="F93" s="32">
        <f>D93*C93</f>
        <v>0</v>
      </c>
      <c r="G93" s="20"/>
    </row>
    <row r="94" spans="1:8" ht="28.5" customHeight="1" x14ac:dyDescent="0.25">
      <c r="A94" s="28" t="s">
        <v>172</v>
      </c>
      <c r="B94" s="29" t="s">
        <v>67</v>
      </c>
      <c r="C94" s="30"/>
      <c r="D94" s="31">
        <v>39</v>
      </c>
      <c r="E94" s="28" t="s">
        <v>51</v>
      </c>
      <c r="F94" s="32">
        <f>D94*C94</f>
        <v>0</v>
      </c>
      <c r="G94" s="20"/>
    </row>
    <row r="95" spans="1:8" x14ac:dyDescent="0.25">
      <c r="A95" s="132"/>
      <c r="B95" s="133" t="s">
        <v>56</v>
      </c>
      <c r="C95" s="134" t="s">
        <v>57</v>
      </c>
      <c r="D95" s="141"/>
      <c r="E95" s="141"/>
      <c r="F95" s="135"/>
      <c r="G95" s="20"/>
    </row>
    <row r="96" spans="1:8" ht="40.5" x14ac:dyDescent="0.25">
      <c r="A96" s="28" t="s">
        <v>173</v>
      </c>
      <c r="B96" s="136" t="s">
        <v>403</v>
      </c>
      <c r="C96" s="139">
        <v>-81.5</v>
      </c>
      <c r="D96" s="104"/>
      <c r="E96" s="28"/>
      <c r="F96" s="32"/>
      <c r="G96" s="20"/>
      <c r="H96" s="205"/>
    </row>
    <row r="97" spans="1:8" ht="25.5" x14ac:dyDescent="0.25">
      <c r="A97" s="132"/>
      <c r="B97" s="133" t="s">
        <v>56</v>
      </c>
      <c r="C97" s="137" t="s">
        <v>58</v>
      </c>
      <c r="D97" s="137" t="s">
        <v>152</v>
      </c>
      <c r="E97" s="137" t="s">
        <v>153</v>
      </c>
      <c r="F97" s="134" t="s">
        <v>154</v>
      </c>
      <c r="G97" s="20"/>
    </row>
    <row r="98" spans="1:8" ht="54.75" thickBot="1" x14ac:dyDescent="0.3">
      <c r="A98" s="33" t="s">
        <v>174</v>
      </c>
      <c r="B98" s="34" t="s">
        <v>170</v>
      </c>
      <c r="C98" s="145"/>
      <c r="D98" s="36">
        <v>39</v>
      </c>
      <c r="E98" s="37">
        <f>C96+C98</f>
        <v>-81.5</v>
      </c>
      <c r="F98" s="37">
        <f>D98*E98</f>
        <v>-3178.5</v>
      </c>
      <c r="G98" s="101" t="s">
        <v>85</v>
      </c>
    </row>
    <row r="99" spans="1:8" ht="22.5" customHeight="1" thickBot="1" x14ac:dyDescent="0.3">
      <c r="A99" s="113" t="s">
        <v>175</v>
      </c>
      <c r="B99" s="244" t="s">
        <v>176</v>
      </c>
      <c r="C99" s="244"/>
      <c r="D99" s="244"/>
      <c r="E99" s="244"/>
      <c r="F99" s="117">
        <f>SUM(F93:F98)</f>
        <v>-3178.5</v>
      </c>
      <c r="G99" s="20"/>
    </row>
    <row r="100" spans="1:8" ht="24.75" customHeight="1" x14ac:dyDescent="0.25">
      <c r="G100" s="20"/>
    </row>
    <row r="101" spans="1:8" ht="18" customHeight="1" x14ac:dyDescent="0.25">
      <c r="A101" s="28" t="s">
        <v>181</v>
      </c>
      <c r="B101" s="29" t="s">
        <v>177</v>
      </c>
      <c r="C101" s="30"/>
      <c r="D101" s="31">
        <v>12</v>
      </c>
      <c r="E101" s="28" t="s">
        <v>48</v>
      </c>
      <c r="F101" s="32">
        <f>D101*C101</f>
        <v>0</v>
      </c>
      <c r="G101" s="78"/>
    </row>
    <row r="102" spans="1:8" ht="20.25" customHeight="1" x14ac:dyDescent="0.25">
      <c r="A102" s="28" t="s">
        <v>182</v>
      </c>
      <c r="B102" s="29" t="s">
        <v>178</v>
      </c>
      <c r="C102" s="30"/>
      <c r="D102" s="31">
        <v>5</v>
      </c>
      <c r="E102" s="28" t="s">
        <v>51</v>
      </c>
      <c r="F102" s="32">
        <f>D102*C102</f>
        <v>0</v>
      </c>
      <c r="G102" s="20"/>
    </row>
    <row r="103" spans="1:8" ht="54.75" thickBot="1" x14ac:dyDescent="0.3">
      <c r="A103" s="33" t="s">
        <v>183</v>
      </c>
      <c r="B103" s="34" t="s">
        <v>179</v>
      </c>
      <c r="C103" s="139">
        <v>0</v>
      </c>
      <c r="D103" s="36">
        <v>5</v>
      </c>
      <c r="E103" s="33" t="s">
        <v>51</v>
      </c>
      <c r="F103" s="37">
        <f>D103*C103</f>
        <v>0</v>
      </c>
      <c r="G103" s="101" t="s">
        <v>85</v>
      </c>
      <c r="H103" s="78"/>
    </row>
    <row r="104" spans="1:8" ht="28.5" customHeight="1" thickBot="1" x14ac:dyDescent="0.3">
      <c r="A104" s="113" t="s">
        <v>184</v>
      </c>
      <c r="B104" s="244" t="s">
        <v>180</v>
      </c>
      <c r="C104" s="244"/>
      <c r="D104" s="244"/>
      <c r="E104" s="244"/>
      <c r="F104" s="117">
        <f>SUM(F101:F103)</f>
        <v>0</v>
      </c>
      <c r="G104" s="20"/>
    </row>
    <row r="105" spans="1:8" ht="28.5" customHeight="1" x14ac:dyDescent="0.25">
      <c r="A105" s="123"/>
      <c r="B105" s="124"/>
      <c r="C105" s="124"/>
      <c r="D105" s="124"/>
      <c r="E105" s="124"/>
      <c r="F105" s="131"/>
      <c r="G105" s="20"/>
    </row>
    <row r="106" spans="1:8" x14ac:dyDescent="0.25">
      <c r="A106" s="28" t="s">
        <v>185</v>
      </c>
      <c r="B106" s="29" t="s">
        <v>190</v>
      </c>
      <c r="C106" s="30"/>
      <c r="D106" s="31">
        <v>12</v>
      </c>
      <c r="E106" s="28" t="s">
        <v>48</v>
      </c>
      <c r="F106" s="32">
        <f>D106*C106</f>
        <v>0</v>
      </c>
      <c r="G106" s="20"/>
    </row>
    <row r="107" spans="1:8" x14ac:dyDescent="0.25">
      <c r="A107" s="28" t="s">
        <v>186</v>
      </c>
      <c r="B107" s="29" t="s">
        <v>268</v>
      </c>
      <c r="C107" s="30"/>
      <c r="D107" s="31">
        <v>381</v>
      </c>
      <c r="E107" s="28" t="s">
        <v>51</v>
      </c>
      <c r="F107" s="32">
        <f>D107*C107</f>
        <v>0</v>
      </c>
      <c r="G107" s="20"/>
    </row>
    <row r="108" spans="1:8" ht="54.75" thickBot="1" x14ac:dyDescent="0.3">
      <c r="A108" s="33" t="s">
        <v>187</v>
      </c>
      <c r="B108" s="34" t="s">
        <v>191</v>
      </c>
      <c r="C108" s="115"/>
      <c r="D108" s="36">
        <v>381</v>
      </c>
      <c r="E108" s="33" t="s">
        <v>51</v>
      </c>
      <c r="F108" s="37">
        <f>D108*C108</f>
        <v>0</v>
      </c>
      <c r="G108" s="100" t="s">
        <v>85</v>
      </c>
    </row>
    <row r="109" spans="1:8" ht="23.25" customHeight="1" thickBot="1" x14ac:dyDescent="0.3">
      <c r="A109" s="113" t="s">
        <v>188</v>
      </c>
      <c r="B109" s="246" t="s">
        <v>189</v>
      </c>
      <c r="C109" s="247"/>
      <c r="D109" s="247"/>
      <c r="E109" s="248"/>
      <c r="F109" s="117">
        <f>SUM(F106:F108)</f>
        <v>0</v>
      </c>
      <c r="G109" s="20"/>
    </row>
    <row r="110" spans="1:8" ht="23.25" customHeight="1" x14ac:dyDescent="0.25">
      <c r="A110" s="147"/>
      <c r="B110" s="148"/>
      <c r="C110" s="149"/>
      <c r="D110" s="150"/>
      <c r="E110" s="151"/>
      <c r="F110" s="120"/>
      <c r="G110" s="20"/>
    </row>
    <row r="111" spans="1:8" ht="21" customHeight="1" x14ac:dyDescent="0.25">
      <c r="A111" s="28" t="s">
        <v>192</v>
      </c>
      <c r="B111" s="29" t="s">
        <v>73</v>
      </c>
      <c r="C111" s="30"/>
      <c r="D111" s="31">
        <v>24</v>
      </c>
      <c r="E111" s="28" t="s">
        <v>48</v>
      </c>
      <c r="F111" s="32">
        <f t="shared" ref="F111:F112" si="0">D111*C111</f>
        <v>0</v>
      </c>
      <c r="G111" s="20"/>
      <c r="H111" s="205"/>
    </row>
    <row r="112" spans="1:8" ht="20.25" customHeight="1" x14ac:dyDescent="0.25">
      <c r="A112" s="28" t="s">
        <v>193</v>
      </c>
      <c r="B112" s="29" t="s">
        <v>74</v>
      </c>
      <c r="C112" s="30"/>
      <c r="D112" s="31">
        <v>20</v>
      </c>
      <c r="E112" s="28" t="s">
        <v>51</v>
      </c>
      <c r="F112" s="32">
        <f t="shared" si="0"/>
        <v>0</v>
      </c>
      <c r="G112" s="20"/>
    </row>
    <row r="113" spans="1:8" ht="54.75" thickBot="1" x14ac:dyDescent="0.3">
      <c r="A113" s="28" t="s">
        <v>194</v>
      </c>
      <c r="B113" s="34" t="s">
        <v>75</v>
      </c>
      <c r="C113" s="221">
        <v>0</v>
      </c>
      <c r="D113" s="36">
        <v>20</v>
      </c>
      <c r="E113" s="33" t="s">
        <v>51</v>
      </c>
      <c r="F113" s="37">
        <f>D113*C113</f>
        <v>0</v>
      </c>
      <c r="G113" s="101" t="s">
        <v>85</v>
      </c>
    </row>
    <row r="114" spans="1:8" ht="14.25" thickBot="1" x14ac:dyDescent="0.3">
      <c r="A114" s="113" t="s">
        <v>195</v>
      </c>
      <c r="B114" s="244" t="s">
        <v>196</v>
      </c>
      <c r="C114" s="244"/>
      <c r="D114" s="244"/>
      <c r="E114" s="244"/>
      <c r="F114" s="117">
        <f>SUM(F111:F113)</f>
        <v>0</v>
      </c>
      <c r="G114" s="20"/>
    </row>
    <row r="115" spans="1:8" x14ac:dyDescent="0.25">
      <c r="A115" s="121"/>
      <c r="B115" s="79"/>
      <c r="C115" s="79"/>
      <c r="D115" s="79"/>
      <c r="E115" s="79"/>
      <c r="F115" s="146"/>
      <c r="G115" s="20"/>
    </row>
    <row r="116" spans="1:8" ht="21" customHeight="1" x14ac:dyDescent="0.25">
      <c r="A116" s="28" t="s">
        <v>200</v>
      </c>
      <c r="B116" s="29" t="s">
        <v>197</v>
      </c>
      <c r="C116" s="30"/>
      <c r="D116" s="31">
        <v>12</v>
      </c>
      <c r="E116" s="28" t="s">
        <v>48</v>
      </c>
      <c r="F116" s="32">
        <f t="shared" ref="F116:F117" si="1">D116*C116</f>
        <v>0</v>
      </c>
      <c r="G116" s="20"/>
    </row>
    <row r="117" spans="1:8" ht="20.25" customHeight="1" x14ac:dyDescent="0.25">
      <c r="A117" s="28" t="s">
        <v>201</v>
      </c>
      <c r="B117" s="29" t="s">
        <v>269</v>
      </c>
      <c r="C117" s="30"/>
      <c r="D117" s="31">
        <v>16</v>
      </c>
      <c r="E117" s="28" t="s">
        <v>51</v>
      </c>
      <c r="F117" s="32">
        <f t="shared" si="1"/>
        <v>0</v>
      </c>
      <c r="G117" s="20"/>
    </row>
    <row r="118" spans="1:8" ht="54.75" thickBot="1" x14ac:dyDescent="0.3">
      <c r="A118" s="28" t="s">
        <v>202</v>
      </c>
      <c r="B118" s="34" t="s">
        <v>198</v>
      </c>
      <c r="C118" s="115"/>
      <c r="D118" s="36">
        <v>16</v>
      </c>
      <c r="E118" s="33" t="s">
        <v>51</v>
      </c>
      <c r="F118" s="37">
        <f>D118*C118</f>
        <v>0</v>
      </c>
      <c r="G118" s="101" t="s">
        <v>85</v>
      </c>
    </row>
    <row r="119" spans="1:8" ht="14.25" thickBot="1" x14ac:dyDescent="0.3">
      <c r="A119" s="113" t="s">
        <v>203</v>
      </c>
      <c r="B119" s="244" t="s">
        <v>199</v>
      </c>
      <c r="C119" s="244"/>
      <c r="D119" s="244"/>
      <c r="E119" s="244"/>
      <c r="F119" s="117">
        <f>SUM(F116:F118)</f>
        <v>0</v>
      </c>
      <c r="G119" s="20"/>
    </row>
    <row r="120" spans="1:8" ht="21.75" customHeight="1" x14ac:dyDescent="0.25">
      <c r="A120" s="102"/>
      <c r="B120" s="103"/>
      <c r="C120" s="103"/>
      <c r="D120" s="103"/>
      <c r="E120" s="103"/>
      <c r="F120" s="109"/>
      <c r="G120" s="20"/>
    </row>
    <row r="121" spans="1:8" ht="21" customHeight="1" thickBot="1" x14ac:dyDescent="0.3">
      <c r="A121" s="28" t="s">
        <v>204</v>
      </c>
      <c r="B121" s="29" t="s">
        <v>208</v>
      </c>
      <c r="C121" s="30"/>
      <c r="D121" s="31">
        <v>12</v>
      </c>
      <c r="E121" s="28" t="s">
        <v>48</v>
      </c>
      <c r="F121" s="32">
        <f t="shared" ref="F121" si="2">D121*C121</f>
        <v>0</v>
      </c>
      <c r="G121" s="20"/>
    </row>
    <row r="122" spans="1:8" ht="23.25" customHeight="1" thickBot="1" x14ac:dyDescent="0.3">
      <c r="A122" s="113" t="s">
        <v>338</v>
      </c>
      <c r="B122" s="244" t="s">
        <v>207</v>
      </c>
      <c r="C122" s="244"/>
      <c r="D122" s="244"/>
      <c r="E122" s="244"/>
      <c r="F122" s="117">
        <f>SUM(F121:F121)</f>
        <v>0</v>
      </c>
      <c r="G122" s="20"/>
    </row>
    <row r="123" spans="1:8" x14ac:dyDescent="0.25">
      <c r="A123" s="102"/>
      <c r="B123" s="103"/>
      <c r="C123" s="103"/>
      <c r="D123" s="103"/>
      <c r="E123" s="103"/>
      <c r="F123" s="109"/>
      <c r="G123" s="20"/>
    </row>
    <row r="124" spans="1:8" x14ac:dyDescent="0.25">
      <c r="A124" s="102"/>
      <c r="B124" s="103"/>
      <c r="C124" s="103"/>
      <c r="D124" s="103"/>
      <c r="E124" s="103"/>
      <c r="F124" s="109"/>
      <c r="G124" s="20"/>
    </row>
    <row r="125" spans="1:8" ht="20.25" customHeight="1" x14ac:dyDescent="0.25">
      <c r="A125" s="268" t="s">
        <v>214</v>
      </c>
      <c r="B125" s="268"/>
      <c r="C125" s="268"/>
      <c r="D125" s="268"/>
      <c r="E125" s="268"/>
      <c r="F125" s="268"/>
      <c r="G125" s="20"/>
    </row>
    <row r="126" spans="1:8" ht="27.75" customHeight="1" x14ac:dyDescent="0.25">
      <c r="A126" s="75" t="s">
        <v>7</v>
      </c>
      <c r="B126" s="76" t="s">
        <v>8</v>
      </c>
      <c r="C126" s="75" t="s">
        <v>424</v>
      </c>
      <c r="D126" s="75" t="s">
        <v>44</v>
      </c>
      <c r="E126" s="75" t="s">
        <v>9</v>
      </c>
      <c r="F126" s="75" t="s">
        <v>426</v>
      </c>
      <c r="G126" s="20"/>
      <c r="H126" s="197"/>
    </row>
    <row r="127" spans="1:8" ht="18.75" customHeight="1" thickBot="1" x14ac:dyDescent="0.3">
      <c r="A127" s="28" t="s">
        <v>434</v>
      </c>
      <c r="B127" s="29" t="s">
        <v>381</v>
      </c>
      <c r="C127" s="38"/>
      <c r="D127" s="31">
        <v>2</v>
      </c>
      <c r="E127" s="28" t="s">
        <v>382</v>
      </c>
      <c r="F127" s="32">
        <f>D127*C127</f>
        <v>0</v>
      </c>
      <c r="G127" s="20"/>
      <c r="H127" s="205"/>
    </row>
    <row r="128" spans="1:8" ht="18" customHeight="1" thickBot="1" x14ac:dyDescent="0.3">
      <c r="A128" s="113" t="s">
        <v>434</v>
      </c>
      <c r="B128" s="244" t="s">
        <v>383</v>
      </c>
      <c r="C128" s="244"/>
      <c r="D128" s="244"/>
      <c r="E128" s="244"/>
      <c r="F128" s="114">
        <f>SUM(F127:F127)</f>
        <v>0</v>
      </c>
      <c r="G128" s="20"/>
    </row>
    <row r="129" spans="1:10" s="219" customFormat="1" ht="18" customHeight="1" x14ac:dyDescent="0.25">
      <c r="A129" s="216"/>
      <c r="B129" s="217"/>
      <c r="C129" s="217"/>
      <c r="D129" s="217"/>
      <c r="E129" s="217"/>
      <c r="F129" s="218"/>
    </row>
    <row r="130" spans="1:10" ht="27.75" customHeight="1" x14ac:dyDescent="0.25">
      <c r="A130" s="75" t="s">
        <v>7</v>
      </c>
      <c r="B130" s="76" t="s">
        <v>8</v>
      </c>
      <c r="C130" s="75" t="s">
        <v>424</v>
      </c>
      <c r="D130" s="75" t="s">
        <v>44</v>
      </c>
      <c r="E130" s="75" t="s">
        <v>9</v>
      </c>
      <c r="F130" s="75" t="s">
        <v>426</v>
      </c>
      <c r="G130" s="20"/>
      <c r="H130" s="197"/>
    </row>
    <row r="131" spans="1:10" ht="18.75" customHeight="1" thickBot="1" x14ac:dyDescent="0.3">
      <c r="A131" s="28" t="s">
        <v>435</v>
      </c>
      <c r="B131" s="29" t="s">
        <v>227</v>
      </c>
      <c r="C131" s="38"/>
      <c r="D131" s="31">
        <v>12</v>
      </c>
      <c r="E131" s="28" t="s">
        <v>48</v>
      </c>
      <c r="F131" s="32">
        <f>D131*C131</f>
        <v>0</v>
      </c>
      <c r="G131" s="20"/>
      <c r="H131" s="205"/>
    </row>
    <row r="132" spans="1:10" ht="18" customHeight="1" thickBot="1" x14ac:dyDescent="0.3">
      <c r="A132" s="113" t="s">
        <v>435</v>
      </c>
      <c r="B132" s="244" t="s">
        <v>205</v>
      </c>
      <c r="C132" s="244"/>
      <c r="D132" s="244"/>
      <c r="E132" s="244"/>
      <c r="F132" s="114">
        <f>SUM(F131:F131)</f>
        <v>0</v>
      </c>
      <c r="G132" s="20"/>
    </row>
    <row r="133" spans="1:10" ht="24.75" customHeight="1" x14ac:dyDescent="0.25">
      <c r="A133" s="39"/>
      <c r="B133" s="40"/>
      <c r="C133" s="41"/>
      <c r="D133" s="42"/>
      <c r="E133" s="39"/>
      <c r="F133" s="43"/>
      <c r="G133" s="20"/>
    </row>
    <row r="134" spans="1:10" ht="31.5" customHeight="1" x14ac:dyDescent="0.25">
      <c r="E134" s="188" t="s">
        <v>215</v>
      </c>
      <c r="F134" s="74">
        <f>F8+F13+F18+F23+F28+F37+F42+F46+F51+F59+F67+F76+F90+F99+F104+F109+F114+F119+F122+F128+F132</f>
        <v>-54587.040999999997</v>
      </c>
    </row>
    <row r="135" spans="1:10" x14ac:dyDescent="0.25">
      <c r="G135" s="82"/>
    </row>
    <row r="136" spans="1:10" s="51" customFormat="1" ht="37.9" customHeight="1" x14ac:dyDescent="0.25">
      <c r="A136" s="239" t="s">
        <v>17</v>
      </c>
      <c r="B136" s="239"/>
      <c r="C136" s="239"/>
      <c r="D136" s="239"/>
      <c r="E136" s="239"/>
      <c r="F136" s="239"/>
      <c r="G136" s="49"/>
      <c r="H136" s="49"/>
      <c r="I136" s="49"/>
      <c r="J136" s="50"/>
    </row>
    <row r="137" spans="1:10" s="55" customFormat="1" ht="24.75" customHeight="1" x14ac:dyDescent="0.25">
      <c r="A137" s="52" t="s">
        <v>7</v>
      </c>
      <c r="B137" s="240" t="s">
        <v>23</v>
      </c>
      <c r="C137" s="240"/>
      <c r="D137" s="240"/>
      <c r="E137" s="240"/>
      <c r="F137" s="240"/>
      <c r="G137" s="53"/>
      <c r="H137" s="53"/>
      <c r="I137" s="53"/>
      <c r="J137" s="54"/>
    </row>
    <row r="138" spans="1:10" ht="42" customHeight="1" x14ac:dyDescent="0.25">
      <c r="A138" s="56" t="s">
        <v>24</v>
      </c>
      <c r="B138" s="222" t="s">
        <v>25</v>
      </c>
      <c r="C138" s="222"/>
      <c r="D138" s="222"/>
      <c r="E138" s="222"/>
      <c r="F138" s="222"/>
      <c r="G138" s="58"/>
    </row>
    <row r="139" spans="1:10" s="60" customFormat="1" ht="36" customHeight="1" x14ac:dyDescent="0.25">
      <c r="A139" s="61" t="s">
        <v>26</v>
      </c>
      <c r="B139" s="222" t="s">
        <v>27</v>
      </c>
      <c r="C139" s="222"/>
      <c r="D139" s="222"/>
      <c r="E139" s="222"/>
      <c r="F139" s="222"/>
      <c r="G139" s="58"/>
      <c r="H139" s="58"/>
      <c r="I139" s="58"/>
      <c r="J139" s="59"/>
    </row>
    <row r="140" spans="1:10" ht="36.75" customHeight="1" x14ac:dyDescent="0.25">
      <c r="A140" s="63" t="s">
        <v>28</v>
      </c>
      <c r="B140" s="241" t="s">
        <v>206</v>
      </c>
      <c r="C140" s="242"/>
      <c r="D140" s="242"/>
      <c r="E140" s="242"/>
      <c r="F140" s="243"/>
      <c r="G140" s="152"/>
    </row>
    <row r="141" spans="1:10" ht="33" customHeight="1" x14ac:dyDescent="0.25">
      <c r="A141" s="63" t="s">
        <v>29</v>
      </c>
      <c r="B141" s="236" t="s">
        <v>18</v>
      </c>
      <c r="C141" s="237"/>
      <c r="D141" s="237"/>
      <c r="E141" s="237"/>
      <c r="F141" s="238"/>
      <c r="G141" s="62"/>
    </row>
    <row r="142" spans="1:10" ht="32.25" customHeight="1" x14ac:dyDescent="0.25">
      <c r="A142" s="63" t="s">
        <v>31</v>
      </c>
      <c r="B142" s="231" t="s">
        <v>79</v>
      </c>
      <c r="C142" s="232"/>
      <c r="D142" s="232"/>
      <c r="E142" s="232"/>
      <c r="F142" s="233"/>
      <c r="G142" s="153"/>
    </row>
    <row r="143" spans="1:10" ht="32.25" customHeight="1" x14ac:dyDescent="0.25">
      <c r="A143" s="63" t="s">
        <v>310</v>
      </c>
      <c r="B143" s="249" t="s">
        <v>405</v>
      </c>
      <c r="C143" s="249"/>
      <c r="D143" s="249"/>
      <c r="E143" s="249"/>
      <c r="F143" s="249"/>
      <c r="G143" s="153"/>
    </row>
    <row r="144" spans="1:10" ht="33.75" customHeight="1" x14ac:dyDescent="0.25">
      <c r="A144" s="63" t="s">
        <v>319</v>
      </c>
      <c r="B144" s="249" t="s">
        <v>404</v>
      </c>
      <c r="C144" s="249"/>
      <c r="D144" s="249"/>
      <c r="E144" s="249"/>
      <c r="F144" s="249"/>
    </row>
  </sheetData>
  <sheetProtection algorithmName="SHA-512" hashValue="AgHDYqZLEd0j6OuLE2Wy/5XCKAgwLjY8AOToqyddWKBp3X5D5umpS3msqngTe/y5qMow/jQMeibRG/1auAh35w==" saltValue="xqfEJSg+CIxzXBBhIL1JoA==" spinCount="100000" sheet="1" objects="1" scenarios="1"/>
  <mergeCells count="33">
    <mergeCell ref="B8:E8"/>
    <mergeCell ref="B18:E18"/>
    <mergeCell ref="B28:E28"/>
    <mergeCell ref="A1:E1"/>
    <mergeCell ref="B13:E13"/>
    <mergeCell ref="B23:E23"/>
    <mergeCell ref="B51:E51"/>
    <mergeCell ref="B59:E59"/>
    <mergeCell ref="B46:E46"/>
    <mergeCell ref="B37:E37"/>
    <mergeCell ref="B42:E42"/>
    <mergeCell ref="B67:E67"/>
    <mergeCell ref="B76:E76"/>
    <mergeCell ref="B90:E90"/>
    <mergeCell ref="B81:E81"/>
    <mergeCell ref="B143:F143"/>
    <mergeCell ref="B99:E99"/>
    <mergeCell ref="B132:E132"/>
    <mergeCell ref="B114:E114"/>
    <mergeCell ref="A125:F125"/>
    <mergeCell ref="B104:E104"/>
    <mergeCell ref="B109:E109"/>
    <mergeCell ref="B119:E119"/>
    <mergeCell ref="B122:E122"/>
    <mergeCell ref="B128:E128"/>
    <mergeCell ref="B144:F144"/>
    <mergeCell ref="A136:F136"/>
    <mergeCell ref="B137:F137"/>
    <mergeCell ref="B139:F139"/>
    <mergeCell ref="B142:F142"/>
    <mergeCell ref="B138:F138"/>
    <mergeCell ref="B140:F140"/>
    <mergeCell ref="B141:F141"/>
  </mergeCells>
  <phoneticPr fontId="38" type="noConversion"/>
  <dataValidations count="2">
    <dataValidation operator="lessThanOrEqual" allowBlank="1" showInputMessage="1" showErrorMessage="1" sqref="C97:F97 D63:F63 B63:B66 C63:C64 C65:F65 D72:F72 B72:B74 C74:F74 D86:F86 B86:B88 C86:C87 C88:F88 C72:C73 D95:F95 B95:B97 C95:C96 D55:F55 B55:B58 C55:C56 C57:F57 B137:B144" xr:uid="{B0CE6C1A-DF8A-4B1F-9E10-571424DA0B8D}"/>
    <dataValidation type="decimal" operator="lessThanOrEqual" allowBlank="1" showInputMessage="1" showErrorMessage="1" error="Het percentage is te hoog" sqref="C33" xr:uid="{F1F01E0E-377E-4436-95E6-039FFA4939A3}">
      <formula1>0.85</formula1>
    </dataValidation>
  </dataValidations>
  <pageMargins left="0.7" right="0.7" top="0.75" bottom="0.75" header="0.3" footer="0.3"/>
  <pageSetup paperSize="9" scale="57" fitToHeight="0" orientation="landscape" horizontalDpi="4294967293" verticalDpi="4294967293" r:id="rId1"/>
  <headerFooter>
    <oddHeader>&amp;L&amp;"Century Gothic,Vet"&amp;14&amp;F&amp;R&amp;"Century Gothic,Vet"&amp;14&amp;A</oddHeader>
    <oddFooter>&amp;L&amp;"Century Gothic,Standaard"&amp;8&amp;F
Afdrukdatum: &amp;D
&amp;P van &amp;N&amp;R&amp;"Century Gothic,Vet"&amp;12United Quality&amp;"Century Gothic,Standaard"&amp;10
&amp;"Century Gothic,Cursief"&amp;8"Advies en Aanbesteding in Afval en Automotive"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21B11-5AC1-45D7-A113-09331102AF9E}">
  <sheetPr>
    <pageSetUpPr fitToPage="1"/>
  </sheetPr>
  <dimension ref="A1:J156"/>
  <sheetViews>
    <sheetView showGridLines="0" view="pageBreakPreview" topLeftCell="A116" zoomScale="80" zoomScaleNormal="100" zoomScaleSheetLayoutView="80" workbookViewId="0">
      <selection activeCell="F138" sqref="F138"/>
    </sheetView>
  </sheetViews>
  <sheetFormatPr defaultColWidth="8.85546875" defaultRowHeight="13.5" x14ac:dyDescent="0.25"/>
  <cols>
    <col min="1" max="1" width="13" style="20" customWidth="1"/>
    <col min="2" max="2" width="75.85546875" style="20" customWidth="1"/>
    <col min="3" max="3" width="28.7109375" style="20" customWidth="1"/>
    <col min="4" max="4" width="12.5703125" style="20" customWidth="1"/>
    <col min="5" max="5" width="26.7109375" style="20" customWidth="1"/>
    <col min="6" max="6" width="31" style="20" customWidth="1"/>
    <col min="7" max="7" width="39.42578125" style="81" customWidth="1"/>
    <col min="8" max="8" width="33.7109375" style="20" customWidth="1"/>
    <col min="9" max="16384" width="8.85546875" style="20"/>
  </cols>
  <sheetData>
    <row r="1" spans="1:8" ht="53.25" customHeight="1" x14ac:dyDescent="0.25">
      <c r="A1" s="254" t="s">
        <v>314</v>
      </c>
      <c r="B1" s="255"/>
      <c r="C1" s="255"/>
      <c r="D1" s="255"/>
      <c r="E1" s="256"/>
      <c r="F1" s="48" t="s">
        <v>19</v>
      </c>
      <c r="G1" s="212" t="s">
        <v>20</v>
      </c>
      <c r="H1" s="156"/>
    </row>
    <row r="2" spans="1:8" ht="21" customHeight="1" x14ac:dyDescent="0.25">
      <c r="A2" s="85"/>
      <c r="B2" s="85"/>
      <c r="C2" s="85"/>
      <c r="D2" s="85"/>
      <c r="E2" s="87"/>
      <c r="F2" s="88"/>
      <c r="G2" s="86"/>
      <c r="H2" s="78"/>
    </row>
    <row r="3" spans="1:8" s="27" customFormat="1" ht="30.75" customHeight="1" x14ac:dyDescent="0.25">
      <c r="A3" s="71" t="s">
        <v>7</v>
      </c>
      <c r="B3" s="72" t="s">
        <v>8</v>
      </c>
      <c r="C3" s="71" t="s">
        <v>424</v>
      </c>
      <c r="D3" s="71" t="s">
        <v>44</v>
      </c>
      <c r="E3" s="71" t="s">
        <v>9</v>
      </c>
      <c r="F3" s="71" t="s">
        <v>426</v>
      </c>
      <c r="G3" s="92"/>
    </row>
    <row r="4" spans="1:8" ht="28.5" customHeight="1" x14ac:dyDescent="0.25">
      <c r="A4" s="28" t="s">
        <v>216</v>
      </c>
      <c r="B4" s="29" t="s">
        <v>47</v>
      </c>
      <c r="C4" s="38"/>
      <c r="D4" s="31">
        <v>12</v>
      </c>
      <c r="E4" s="28" t="s">
        <v>48</v>
      </c>
      <c r="F4" s="32">
        <f>D4*C4</f>
        <v>0</v>
      </c>
      <c r="G4" s="78"/>
    </row>
    <row r="5" spans="1:8" x14ac:dyDescent="0.25">
      <c r="A5" s="28" t="s">
        <v>217</v>
      </c>
      <c r="B5" s="29" t="s">
        <v>49</v>
      </c>
      <c r="C5" s="30"/>
      <c r="D5" s="106">
        <v>18.3</v>
      </c>
      <c r="E5" s="28" t="s">
        <v>51</v>
      </c>
      <c r="F5" s="32">
        <f>D5*C5</f>
        <v>0</v>
      </c>
      <c r="G5" s="20"/>
    </row>
    <row r="6" spans="1:8" ht="54" x14ac:dyDescent="0.25">
      <c r="A6" s="28" t="s">
        <v>218</v>
      </c>
      <c r="B6" s="29" t="s">
        <v>50</v>
      </c>
      <c r="C6" s="30"/>
      <c r="D6" s="106">
        <v>18.3</v>
      </c>
      <c r="E6" s="28" t="s">
        <v>51</v>
      </c>
      <c r="F6" s="32">
        <f>D6*C6</f>
        <v>0</v>
      </c>
      <c r="G6" s="100" t="s">
        <v>85</v>
      </c>
    </row>
    <row r="7" spans="1:8" ht="22.5" customHeight="1" thickBot="1" x14ac:dyDescent="0.3">
      <c r="A7" s="28" t="s">
        <v>219</v>
      </c>
      <c r="B7" s="34" t="s">
        <v>86</v>
      </c>
      <c r="C7" s="110">
        <v>40.85</v>
      </c>
      <c r="D7" s="106">
        <v>18.3</v>
      </c>
      <c r="E7" s="33" t="s">
        <v>51</v>
      </c>
      <c r="F7" s="37">
        <f>D7*C7</f>
        <v>747.55500000000006</v>
      </c>
      <c r="G7" s="20"/>
    </row>
    <row r="8" spans="1:8" s="93" customFormat="1" ht="23.25" customHeight="1" thickBot="1" x14ac:dyDescent="0.35">
      <c r="A8" s="111" t="s">
        <v>209</v>
      </c>
      <c r="B8" s="257" t="s">
        <v>84</v>
      </c>
      <c r="C8" s="257"/>
      <c r="D8" s="257"/>
      <c r="E8" s="257"/>
      <c r="F8" s="112">
        <f>SUM(F4:F7)</f>
        <v>747.55500000000006</v>
      </c>
      <c r="G8" s="20"/>
    </row>
    <row r="9" spans="1:8" s="93" customFormat="1" ht="23.25" customHeight="1" x14ac:dyDescent="0.3">
      <c r="A9" s="94"/>
      <c r="B9" s="95"/>
      <c r="C9" s="95"/>
      <c r="D9" s="95"/>
      <c r="E9" s="95"/>
      <c r="F9" s="96"/>
    </row>
    <row r="10" spans="1:8" ht="35.25" customHeight="1" x14ac:dyDescent="0.25">
      <c r="A10" s="28" t="s">
        <v>220</v>
      </c>
      <c r="B10" s="29" t="s">
        <v>411</v>
      </c>
      <c r="C10" s="30"/>
      <c r="D10" s="31">
        <v>12</v>
      </c>
      <c r="E10" s="28" t="s">
        <v>48</v>
      </c>
      <c r="F10" s="32">
        <f>D10*C10</f>
        <v>0</v>
      </c>
      <c r="G10" s="80"/>
    </row>
    <row r="11" spans="1:8" ht="18.75" customHeight="1" x14ac:dyDescent="0.25">
      <c r="A11" s="28" t="s">
        <v>221</v>
      </c>
      <c r="B11" s="29" t="s">
        <v>412</v>
      </c>
      <c r="C11" s="110">
        <v>0</v>
      </c>
      <c r="D11" s="106">
        <v>31.4</v>
      </c>
      <c r="E11" s="28" t="s">
        <v>51</v>
      </c>
      <c r="F11" s="32">
        <f>D11*C11</f>
        <v>0</v>
      </c>
      <c r="G11" s="20"/>
    </row>
    <row r="12" spans="1:8" ht="54.75" thickBot="1" x14ac:dyDescent="0.3">
      <c r="A12" s="28" t="s">
        <v>222</v>
      </c>
      <c r="B12" s="34" t="s">
        <v>413</v>
      </c>
      <c r="C12" s="110">
        <v>0</v>
      </c>
      <c r="D12" s="106">
        <v>31.4</v>
      </c>
      <c r="E12" s="33" t="s">
        <v>51</v>
      </c>
      <c r="F12" s="37">
        <f>D12*C12</f>
        <v>0</v>
      </c>
      <c r="G12" s="101" t="s">
        <v>85</v>
      </c>
    </row>
    <row r="13" spans="1:8" ht="24.75" customHeight="1" thickBot="1" x14ac:dyDescent="0.3">
      <c r="A13" s="113" t="s">
        <v>210</v>
      </c>
      <c r="B13" s="244" t="s">
        <v>398</v>
      </c>
      <c r="C13" s="244"/>
      <c r="D13" s="244"/>
      <c r="E13" s="244"/>
      <c r="F13" s="114">
        <f>SUM(F10:F12)</f>
        <v>0</v>
      </c>
      <c r="G13" s="20"/>
    </row>
    <row r="14" spans="1:8" x14ac:dyDescent="0.25">
      <c r="A14" s="102"/>
      <c r="B14" s="103"/>
      <c r="C14" s="103"/>
      <c r="D14" s="103"/>
      <c r="E14" s="103"/>
      <c r="F14" s="44"/>
      <c r="G14" s="20"/>
      <c r="H14" s="205"/>
    </row>
    <row r="15" spans="1:8" ht="18.75" customHeight="1" thickBot="1" x14ac:dyDescent="0.3">
      <c r="A15" s="28" t="s">
        <v>223</v>
      </c>
      <c r="B15" s="29" t="s">
        <v>381</v>
      </c>
      <c r="C15" s="38"/>
      <c r="D15" s="31">
        <v>4</v>
      </c>
      <c r="E15" s="28" t="s">
        <v>382</v>
      </c>
      <c r="F15" s="32">
        <f>D15*C15</f>
        <v>0</v>
      </c>
      <c r="G15" s="20"/>
      <c r="H15" s="205"/>
    </row>
    <row r="16" spans="1:8" ht="18" customHeight="1" thickBot="1" x14ac:dyDescent="0.3">
      <c r="A16" s="113" t="s">
        <v>211</v>
      </c>
      <c r="B16" s="244" t="s">
        <v>383</v>
      </c>
      <c r="C16" s="244"/>
      <c r="D16" s="244"/>
      <c r="E16" s="244"/>
      <c r="F16" s="114">
        <f>SUM(F15:F15)</f>
        <v>0</v>
      </c>
      <c r="G16" s="20"/>
    </row>
    <row r="17" spans="1:8" ht="18" customHeight="1" x14ac:dyDescent="0.25">
      <c r="A17" s="102"/>
      <c r="B17" s="103"/>
      <c r="C17" s="103"/>
      <c r="D17" s="103"/>
      <c r="E17" s="103"/>
      <c r="F17" s="44"/>
      <c r="G17" s="20"/>
    </row>
    <row r="18" spans="1:8" ht="21" customHeight="1" x14ac:dyDescent="0.25">
      <c r="A18" s="28" t="s">
        <v>224</v>
      </c>
      <c r="B18" s="29" t="s">
        <v>399</v>
      </c>
      <c r="C18" s="30"/>
      <c r="D18" s="31">
        <v>12</v>
      </c>
      <c r="E18" s="28" t="s">
        <v>48</v>
      </c>
      <c r="F18" s="32">
        <f>D18*C18</f>
        <v>0</v>
      </c>
      <c r="G18" s="80"/>
      <c r="H18" s="205"/>
    </row>
    <row r="19" spans="1:8" ht="18.75" customHeight="1" x14ac:dyDescent="0.25">
      <c r="A19" s="28" t="s">
        <v>419</v>
      </c>
      <c r="B19" s="29" t="s">
        <v>400</v>
      </c>
      <c r="C19" s="38"/>
      <c r="D19" s="106">
        <v>73.400000000000006</v>
      </c>
      <c r="E19" s="28" t="s">
        <v>51</v>
      </c>
      <c r="F19" s="32">
        <f>D19*C19</f>
        <v>0</v>
      </c>
      <c r="G19" s="20"/>
    </row>
    <row r="20" spans="1:8" ht="54.75" thickBot="1" x14ac:dyDescent="0.3">
      <c r="A20" s="28" t="s">
        <v>420</v>
      </c>
      <c r="B20" s="34" t="s">
        <v>401</v>
      </c>
      <c r="C20" s="35"/>
      <c r="D20" s="116">
        <v>73.400000000000006</v>
      </c>
      <c r="E20" s="33" t="s">
        <v>51</v>
      </c>
      <c r="F20" s="37">
        <f>D20*C20</f>
        <v>0</v>
      </c>
      <c r="G20" s="101" t="s">
        <v>85</v>
      </c>
    </row>
    <row r="21" spans="1:8" ht="18" customHeight="1" thickBot="1" x14ac:dyDescent="0.3">
      <c r="A21" s="113" t="s">
        <v>212</v>
      </c>
      <c r="B21" s="244" t="s">
        <v>402</v>
      </c>
      <c r="C21" s="244"/>
      <c r="D21" s="244"/>
      <c r="E21" s="244"/>
      <c r="F21" s="114">
        <f>SUM(F18:F20)</f>
        <v>0</v>
      </c>
      <c r="G21" s="20"/>
    </row>
    <row r="22" spans="1:8" x14ac:dyDescent="0.25">
      <c r="A22" s="102"/>
      <c r="B22" s="103"/>
      <c r="C22" s="103"/>
      <c r="D22" s="103"/>
      <c r="E22" s="103"/>
      <c r="F22" s="44"/>
      <c r="G22" s="20"/>
    </row>
    <row r="23" spans="1:8" ht="24.75" customHeight="1" x14ac:dyDescent="0.25">
      <c r="A23" s="28" t="s">
        <v>339</v>
      </c>
      <c r="B23" s="29" t="s">
        <v>227</v>
      </c>
      <c r="C23" s="30"/>
      <c r="D23" s="31">
        <v>12</v>
      </c>
      <c r="E23" s="28" t="s">
        <v>48</v>
      </c>
      <c r="F23" s="32">
        <f>D23*C23</f>
        <v>0</v>
      </c>
      <c r="G23" s="20"/>
      <c r="H23" s="197"/>
    </row>
    <row r="24" spans="1:8" ht="28.5" customHeight="1" x14ac:dyDescent="0.25">
      <c r="A24" s="28" t="s">
        <v>340</v>
      </c>
      <c r="B24" s="29" t="s">
        <v>68</v>
      </c>
      <c r="C24" s="30"/>
      <c r="D24" s="106">
        <v>5.25</v>
      </c>
      <c r="E24" s="28" t="s">
        <v>51</v>
      </c>
      <c r="F24" s="32">
        <f>D24*C24</f>
        <v>0</v>
      </c>
      <c r="G24" s="20"/>
      <c r="H24" s="197"/>
    </row>
    <row r="25" spans="1:8" ht="54.75" thickBot="1" x14ac:dyDescent="0.3">
      <c r="A25" s="28" t="s">
        <v>341</v>
      </c>
      <c r="B25" s="91" t="s">
        <v>69</v>
      </c>
      <c r="C25" s="125"/>
      <c r="D25" s="106">
        <v>5.25</v>
      </c>
      <c r="E25" s="90" t="s">
        <v>51</v>
      </c>
      <c r="F25" s="126">
        <f>D25*C25</f>
        <v>0</v>
      </c>
      <c r="G25" s="101" t="s">
        <v>85</v>
      </c>
      <c r="H25" s="206"/>
    </row>
    <row r="26" spans="1:8" ht="14.25" thickBot="1" x14ac:dyDescent="0.3">
      <c r="A26" s="113" t="s">
        <v>342</v>
      </c>
      <c r="B26" s="244" t="s">
        <v>205</v>
      </c>
      <c r="C26" s="244"/>
      <c r="D26" s="244"/>
      <c r="E26" s="244"/>
      <c r="F26" s="117">
        <f>SUM(F23:F25)</f>
        <v>0</v>
      </c>
      <c r="G26" s="20"/>
    </row>
    <row r="27" spans="1:8" x14ac:dyDescent="0.25">
      <c r="A27" s="102"/>
      <c r="B27" s="103"/>
      <c r="C27" s="103"/>
      <c r="D27" s="103"/>
      <c r="E27" s="103"/>
      <c r="F27" s="109"/>
      <c r="G27" s="20"/>
    </row>
    <row r="28" spans="1:8" ht="27" x14ac:dyDescent="0.25">
      <c r="A28" s="28" t="s">
        <v>225</v>
      </c>
      <c r="B28" s="29" t="s">
        <v>433</v>
      </c>
      <c r="C28" s="30"/>
      <c r="D28" s="28">
        <v>12</v>
      </c>
      <c r="E28" s="28" t="s">
        <v>109</v>
      </c>
      <c r="F28" s="32">
        <f>D28*C28</f>
        <v>0</v>
      </c>
      <c r="G28" s="20"/>
    </row>
    <row r="29" spans="1:8" x14ac:dyDescent="0.25">
      <c r="A29" s="28" t="s">
        <v>226</v>
      </c>
      <c r="B29" s="29" t="s">
        <v>416</v>
      </c>
      <c r="C29" s="30"/>
      <c r="D29" s="28">
        <v>4.18</v>
      </c>
      <c r="E29" s="28" t="s">
        <v>51</v>
      </c>
      <c r="F29" s="32">
        <f>D29*C29</f>
        <v>0</v>
      </c>
      <c r="G29" s="20"/>
    </row>
    <row r="30" spans="1:8" ht="54.75" thickBot="1" x14ac:dyDescent="0.3">
      <c r="A30" s="28" t="s">
        <v>432</v>
      </c>
      <c r="B30" s="34" t="s">
        <v>417</v>
      </c>
      <c r="C30" s="115"/>
      <c r="D30" s="28">
        <v>4.18</v>
      </c>
      <c r="E30" s="33" t="s">
        <v>51</v>
      </c>
      <c r="F30" s="37">
        <f>D30*C30</f>
        <v>0</v>
      </c>
      <c r="G30" s="101" t="s">
        <v>85</v>
      </c>
      <c r="H30" s="213"/>
    </row>
    <row r="31" spans="1:8" ht="21" customHeight="1" thickBot="1" x14ac:dyDescent="0.3">
      <c r="A31" s="89" t="s">
        <v>213</v>
      </c>
      <c r="B31" s="244" t="s">
        <v>418</v>
      </c>
      <c r="C31" s="244"/>
      <c r="D31" s="244"/>
      <c r="E31" s="244"/>
      <c r="F31" s="117">
        <f>SUM(F28:F30)</f>
        <v>0</v>
      </c>
      <c r="G31" s="20"/>
    </row>
    <row r="32" spans="1:8" x14ac:dyDescent="0.25">
      <c r="A32" s="102"/>
      <c r="B32" s="103"/>
      <c r="C32" s="103"/>
      <c r="D32" s="103"/>
      <c r="E32" s="103"/>
      <c r="F32" s="109"/>
      <c r="G32" s="20"/>
    </row>
    <row r="33" spans="1:7" ht="35.25" customHeight="1" x14ac:dyDescent="0.25">
      <c r="A33" s="28" t="s">
        <v>228</v>
      </c>
      <c r="B33" s="29" t="s">
        <v>232</v>
      </c>
      <c r="C33" s="30"/>
      <c r="D33" s="31">
        <v>60</v>
      </c>
      <c r="E33" s="28" t="s">
        <v>48</v>
      </c>
      <c r="F33" s="32">
        <f>D33*C33</f>
        <v>0</v>
      </c>
      <c r="G33" s="20"/>
    </row>
    <row r="34" spans="1:7" x14ac:dyDescent="0.25">
      <c r="A34" s="28" t="s">
        <v>229</v>
      </c>
      <c r="B34" s="29" t="s">
        <v>72</v>
      </c>
      <c r="C34" s="30"/>
      <c r="D34" s="31">
        <v>1530</v>
      </c>
      <c r="E34" s="28" t="s">
        <v>51</v>
      </c>
      <c r="F34" s="32">
        <f>D34*C34</f>
        <v>0</v>
      </c>
      <c r="G34" s="154"/>
    </row>
    <row r="35" spans="1:7" ht="54" x14ac:dyDescent="0.25">
      <c r="A35" s="28" t="s">
        <v>230</v>
      </c>
      <c r="B35" s="29" t="s">
        <v>335</v>
      </c>
      <c r="C35" s="30"/>
      <c r="D35" s="31">
        <f>D34</f>
        <v>1530</v>
      </c>
      <c r="E35" s="28" t="s">
        <v>51</v>
      </c>
      <c r="F35" s="32">
        <f>D35*C35</f>
        <v>0</v>
      </c>
      <c r="G35" s="101" t="s">
        <v>85</v>
      </c>
    </row>
    <row r="36" spans="1:7" x14ac:dyDescent="0.25">
      <c r="A36" s="28" t="s">
        <v>384</v>
      </c>
      <c r="B36" s="29" t="s">
        <v>334</v>
      </c>
      <c r="C36" s="30"/>
      <c r="D36" s="31">
        <f>D34</f>
        <v>1530</v>
      </c>
      <c r="E36" s="28" t="s">
        <v>51</v>
      </c>
      <c r="F36" s="32">
        <f>D36*C36</f>
        <v>0</v>
      </c>
      <c r="G36" s="201"/>
    </row>
    <row r="37" spans="1:7" ht="27" x14ac:dyDescent="0.25">
      <c r="A37" s="28" t="s">
        <v>385</v>
      </c>
      <c r="B37" s="34" t="s">
        <v>407</v>
      </c>
      <c r="C37" s="199">
        <v>0.85</v>
      </c>
      <c r="D37" s="31"/>
      <c r="E37" s="33"/>
      <c r="F37" s="37"/>
      <c r="G37" s="20"/>
    </row>
    <row r="38" spans="1:7" ht="28.5" customHeight="1" x14ac:dyDescent="0.25">
      <c r="A38" s="28" t="s">
        <v>386</v>
      </c>
      <c r="B38" s="34" t="s">
        <v>320</v>
      </c>
      <c r="C38" s="110">
        <v>40.85</v>
      </c>
      <c r="D38" s="31">
        <f>C37*D34</f>
        <v>1300.5</v>
      </c>
      <c r="E38" s="33" t="s">
        <v>51</v>
      </c>
      <c r="F38" s="37">
        <f>(D38*C38)</f>
        <v>53125.425000000003</v>
      </c>
      <c r="G38" s="200"/>
    </row>
    <row r="39" spans="1:7" ht="27" x14ac:dyDescent="0.25">
      <c r="A39" s="28" t="s">
        <v>387</v>
      </c>
      <c r="B39" s="34" t="s">
        <v>408</v>
      </c>
      <c r="C39" s="199">
        <v>1</v>
      </c>
      <c r="D39" s="31"/>
      <c r="E39" s="33"/>
      <c r="F39" s="37"/>
      <c r="G39" s="21"/>
    </row>
    <row r="40" spans="1:7" ht="28.5" customHeight="1" thickBot="1" x14ac:dyDescent="0.3">
      <c r="A40" s="28" t="s">
        <v>388</v>
      </c>
      <c r="B40" s="34" t="s">
        <v>409</v>
      </c>
      <c r="C40" s="110">
        <v>6.37</v>
      </c>
      <c r="D40" s="31">
        <f>C39*D34</f>
        <v>1530</v>
      </c>
      <c r="E40" s="33" t="s">
        <v>51</v>
      </c>
      <c r="F40" s="37">
        <f>(D40*C40)</f>
        <v>9746.1</v>
      </c>
      <c r="G40" s="200"/>
    </row>
    <row r="41" spans="1:7" ht="21" customHeight="1" thickBot="1" x14ac:dyDescent="0.3">
      <c r="A41" s="113" t="s">
        <v>231</v>
      </c>
      <c r="B41" s="244" t="s">
        <v>118</v>
      </c>
      <c r="C41" s="244"/>
      <c r="D41" s="244"/>
      <c r="E41" s="244"/>
      <c r="F41" s="117">
        <f>SUM(F33:F40)</f>
        <v>62871.525000000001</v>
      </c>
    </row>
    <row r="42" spans="1:7" ht="25.5" customHeight="1" x14ac:dyDescent="0.25">
      <c r="A42" s="102"/>
      <c r="B42" s="103"/>
      <c r="C42" s="103"/>
      <c r="D42" s="103"/>
      <c r="E42" s="103"/>
      <c r="F42" s="109"/>
    </row>
    <row r="43" spans="1:7" x14ac:dyDescent="0.25">
      <c r="A43" s="28" t="s">
        <v>233</v>
      </c>
      <c r="B43" s="29" t="s">
        <v>76</v>
      </c>
      <c r="C43" s="30"/>
      <c r="D43" s="31">
        <v>12</v>
      </c>
      <c r="E43" s="28" t="s">
        <v>48</v>
      </c>
      <c r="F43" s="32">
        <f>D43*C43</f>
        <v>0</v>
      </c>
      <c r="G43" s="20"/>
    </row>
    <row r="44" spans="1:7" x14ac:dyDescent="0.25">
      <c r="A44" s="28" t="s">
        <v>234</v>
      </c>
      <c r="B44" s="29" t="s">
        <v>77</v>
      </c>
      <c r="C44" s="30"/>
      <c r="D44" s="106">
        <v>73.2</v>
      </c>
      <c r="E44" s="28" t="s">
        <v>51</v>
      </c>
      <c r="F44" s="32">
        <f>D44*C44</f>
        <v>0</v>
      </c>
      <c r="G44" s="20"/>
    </row>
    <row r="45" spans="1:7" ht="54.75" thickBot="1" x14ac:dyDescent="0.3">
      <c r="A45" s="28" t="s">
        <v>235</v>
      </c>
      <c r="B45" s="34" t="s">
        <v>78</v>
      </c>
      <c r="C45" s="115"/>
      <c r="D45" s="106">
        <v>73.2</v>
      </c>
      <c r="E45" s="33" t="s">
        <v>51</v>
      </c>
      <c r="F45" s="37">
        <f>D45*C45</f>
        <v>0</v>
      </c>
      <c r="G45" s="101" t="s">
        <v>85</v>
      </c>
    </row>
    <row r="46" spans="1:7" ht="21" customHeight="1" thickBot="1" x14ac:dyDescent="0.3">
      <c r="A46" s="113" t="s">
        <v>236</v>
      </c>
      <c r="B46" s="244" t="s">
        <v>119</v>
      </c>
      <c r="C46" s="244"/>
      <c r="D46" s="244"/>
      <c r="E46" s="244"/>
      <c r="F46" s="117">
        <f>SUM(F43:F45)</f>
        <v>0</v>
      </c>
      <c r="G46" s="20"/>
    </row>
    <row r="47" spans="1:7" x14ac:dyDescent="0.25">
      <c r="A47" s="118"/>
      <c r="B47" s="119"/>
      <c r="C47" s="119"/>
      <c r="D47" s="119"/>
      <c r="E47" s="119"/>
      <c r="F47" s="120"/>
      <c r="G47" s="20"/>
    </row>
    <row r="48" spans="1:7" x14ac:dyDescent="0.25">
      <c r="A48" s="28" t="s">
        <v>237</v>
      </c>
      <c r="B48" s="29" t="s">
        <v>240</v>
      </c>
      <c r="C48" s="30"/>
      <c r="D48" s="31">
        <v>60</v>
      </c>
      <c r="E48" s="28" t="s">
        <v>48</v>
      </c>
      <c r="F48" s="32">
        <f>D48*C48</f>
        <v>0</v>
      </c>
      <c r="G48" s="20"/>
    </row>
    <row r="49" spans="1:8" ht="23.25" customHeight="1" x14ac:dyDescent="0.25">
      <c r="A49" s="28" t="s">
        <v>238</v>
      </c>
      <c r="B49" s="29" t="s">
        <v>70</v>
      </c>
      <c r="C49" s="30"/>
      <c r="D49" s="106">
        <v>2341.1999999999998</v>
      </c>
      <c r="E49" s="28" t="s">
        <v>51</v>
      </c>
      <c r="F49" s="32">
        <f>D49*C49</f>
        <v>0</v>
      </c>
      <c r="G49" s="20"/>
    </row>
    <row r="50" spans="1:8" ht="54.75" thickBot="1" x14ac:dyDescent="0.3">
      <c r="A50" s="28" t="s">
        <v>241</v>
      </c>
      <c r="B50" s="34" t="s">
        <v>71</v>
      </c>
      <c r="C50" s="115"/>
      <c r="D50" s="106">
        <v>2341.1999999999998</v>
      </c>
      <c r="E50" s="33" t="s">
        <v>51</v>
      </c>
      <c r="F50" s="37">
        <f>D50*C50</f>
        <v>0</v>
      </c>
      <c r="G50" s="101" t="s">
        <v>85</v>
      </c>
    </row>
    <row r="51" spans="1:8" ht="18" customHeight="1" thickBot="1" x14ac:dyDescent="0.3">
      <c r="A51" s="113" t="s">
        <v>239</v>
      </c>
      <c r="B51" s="244" t="s">
        <v>120</v>
      </c>
      <c r="C51" s="244"/>
      <c r="D51" s="244"/>
      <c r="E51" s="244"/>
      <c r="F51" s="117">
        <f>SUM(F49:F50)</f>
        <v>0</v>
      </c>
      <c r="G51" s="20"/>
    </row>
    <row r="52" spans="1:8" x14ac:dyDescent="0.25">
      <c r="A52" s="121"/>
      <c r="B52" s="79"/>
      <c r="C52" s="79"/>
      <c r="D52" s="79"/>
      <c r="E52" s="79"/>
      <c r="F52" s="122"/>
    </row>
    <row r="53" spans="1:8" x14ac:dyDescent="0.25">
      <c r="A53" s="28" t="s">
        <v>242</v>
      </c>
      <c r="B53" s="29" t="s">
        <v>321</v>
      </c>
      <c r="C53" s="30"/>
      <c r="D53" s="31">
        <v>12</v>
      </c>
      <c r="E53" s="28" t="s">
        <v>48</v>
      </c>
      <c r="F53" s="32">
        <f>D53*C53</f>
        <v>0</v>
      </c>
      <c r="G53" s="20"/>
    </row>
    <row r="54" spans="1:8" x14ac:dyDescent="0.25">
      <c r="A54" s="28" t="s">
        <v>243</v>
      </c>
      <c r="B54" s="29" t="s">
        <v>322</v>
      </c>
      <c r="C54" s="30"/>
      <c r="D54" s="31">
        <v>323</v>
      </c>
      <c r="E54" s="28" t="s">
        <v>51</v>
      </c>
      <c r="F54" s="32">
        <f>D54*C54</f>
        <v>0</v>
      </c>
      <c r="G54" s="20"/>
    </row>
    <row r="55" spans="1:8" ht="54.75" thickBot="1" x14ac:dyDescent="0.3">
      <c r="A55" s="28" t="s">
        <v>244</v>
      </c>
      <c r="B55" s="91" t="s">
        <v>323</v>
      </c>
      <c r="C55" s="125"/>
      <c r="D55" s="127">
        <v>323</v>
      </c>
      <c r="E55" s="90" t="s">
        <v>51</v>
      </c>
      <c r="F55" s="126">
        <f>D55*C55</f>
        <v>0</v>
      </c>
      <c r="G55" s="101" t="s">
        <v>85</v>
      </c>
    </row>
    <row r="56" spans="1:8" ht="21" customHeight="1" thickBot="1" x14ac:dyDescent="0.3">
      <c r="A56" s="113" t="s">
        <v>245</v>
      </c>
      <c r="B56" s="244" t="s">
        <v>124</v>
      </c>
      <c r="C56" s="244"/>
      <c r="D56" s="244"/>
      <c r="E56" s="244"/>
      <c r="F56" s="117">
        <f>SUM(F53:F55)</f>
        <v>0</v>
      </c>
      <c r="G56" s="20"/>
    </row>
    <row r="57" spans="1:8" ht="21" customHeight="1" x14ac:dyDescent="0.25">
      <c r="A57" s="130"/>
      <c r="B57" s="124"/>
      <c r="C57" s="124"/>
      <c r="D57" s="124"/>
      <c r="E57" s="124"/>
      <c r="F57" s="131"/>
      <c r="G57" s="20"/>
    </row>
    <row r="58" spans="1:8" x14ac:dyDescent="0.25">
      <c r="A58" s="28" t="s">
        <v>246</v>
      </c>
      <c r="B58" s="29" t="s">
        <v>428</v>
      </c>
      <c r="C58" s="30"/>
      <c r="D58" s="31">
        <v>12</v>
      </c>
      <c r="E58" s="28" t="s">
        <v>48</v>
      </c>
      <c r="F58" s="32">
        <f>D58*C58</f>
        <v>0</v>
      </c>
      <c r="G58" s="20"/>
    </row>
    <row r="59" spans="1:8" x14ac:dyDescent="0.25">
      <c r="A59" s="28" t="s">
        <v>247</v>
      </c>
      <c r="B59" s="29" t="s">
        <v>429</v>
      </c>
      <c r="C59" s="30"/>
      <c r="D59" s="31">
        <v>145.30000000000001</v>
      </c>
      <c r="E59" s="28" t="s">
        <v>51</v>
      </c>
      <c r="F59" s="32">
        <f>D59*C59</f>
        <v>0</v>
      </c>
      <c r="G59" s="20"/>
    </row>
    <row r="60" spans="1:8" x14ac:dyDescent="0.25">
      <c r="A60" s="132"/>
      <c r="B60" s="133"/>
      <c r="C60" s="134" t="s">
        <v>155</v>
      </c>
      <c r="D60" s="135"/>
      <c r="E60" s="135"/>
      <c r="F60" s="135"/>
      <c r="G60" s="20"/>
    </row>
    <row r="61" spans="1:8" ht="38.25" customHeight="1" x14ac:dyDescent="0.25">
      <c r="A61" s="28" t="s">
        <v>248</v>
      </c>
      <c r="B61" s="136" t="s">
        <v>343</v>
      </c>
      <c r="C61" s="187">
        <v>-1015</v>
      </c>
      <c r="D61" s="104"/>
      <c r="E61" s="28" t="s">
        <v>51</v>
      </c>
      <c r="F61" s="32"/>
      <c r="G61" s="20"/>
      <c r="H61" s="198"/>
    </row>
    <row r="62" spans="1:8" ht="25.5" x14ac:dyDescent="0.25">
      <c r="A62" s="132"/>
      <c r="B62" s="133"/>
      <c r="C62" s="137" t="s">
        <v>58</v>
      </c>
      <c r="D62" s="137" t="s">
        <v>152</v>
      </c>
      <c r="E62" s="137" t="s">
        <v>153</v>
      </c>
      <c r="F62" s="134" t="s">
        <v>154</v>
      </c>
      <c r="G62" s="20"/>
    </row>
    <row r="63" spans="1:8" ht="54.75" thickBot="1" x14ac:dyDescent="0.3">
      <c r="A63" s="33" t="s">
        <v>325</v>
      </c>
      <c r="B63" s="138" t="s">
        <v>431</v>
      </c>
      <c r="C63" s="115"/>
      <c r="D63" s="33">
        <v>145</v>
      </c>
      <c r="E63" s="37">
        <f>C61+C63</f>
        <v>-1015</v>
      </c>
      <c r="F63" s="37">
        <f>D63*E63</f>
        <v>-147175</v>
      </c>
      <c r="G63" s="101" t="s">
        <v>85</v>
      </c>
    </row>
    <row r="64" spans="1:8" ht="27.75" customHeight="1" thickBot="1" x14ac:dyDescent="0.3">
      <c r="A64" s="113" t="s">
        <v>249</v>
      </c>
      <c r="B64" s="246" t="s">
        <v>430</v>
      </c>
      <c r="C64" s="247"/>
      <c r="D64" s="247"/>
      <c r="E64" s="248"/>
      <c r="F64" s="117">
        <f>SUM(F58:F63)</f>
        <v>-147175</v>
      </c>
      <c r="G64" s="20"/>
    </row>
    <row r="65" spans="1:8" ht="27.75" customHeight="1" x14ac:dyDescent="0.25">
      <c r="A65" s="102"/>
      <c r="B65" s="103"/>
      <c r="C65" s="103"/>
      <c r="D65" s="103"/>
      <c r="E65" s="103"/>
      <c r="F65" s="109"/>
      <c r="G65" s="20"/>
    </row>
    <row r="66" spans="1:8" ht="27.75" customHeight="1" x14ac:dyDescent="0.25">
      <c r="A66" s="75" t="s">
        <v>7</v>
      </c>
      <c r="B66" s="76" t="s">
        <v>8</v>
      </c>
      <c r="C66" s="75" t="s">
        <v>424</v>
      </c>
      <c r="D66" s="75" t="s">
        <v>44</v>
      </c>
      <c r="E66" s="75" t="s">
        <v>9</v>
      </c>
      <c r="F66" s="75" t="s">
        <v>154</v>
      </c>
      <c r="G66" s="20"/>
    </row>
    <row r="67" spans="1:8" ht="20.25" customHeight="1" x14ac:dyDescent="0.25">
      <c r="A67" s="28" t="s">
        <v>250</v>
      </c>
      <c r="B67" s="29" t="s">
        <v>54</v>
      </c>
      <c r="C67" s="30"/>
      <c r="D67" s="31">
        <v>36</v>
      </c>
      <c r="E67" s="28" t="s">
        <v>51</v>
      </c>
      <c r="F67" s="32">
        <f>D67*C67</f>
        <v>0</v>
      </c>
      <c r="G67" s="20"/>
    </row>
    <row r="68" spans="1:8" ht="20.25" customHeight="1" x14ac:dyDescent="0.25">
      <c r="A68" s="28" t="s">
        <v>251</v>
      </c>
      <c r="B68" s="29" t="s">
        <v>55</v>
      </c>
      <c r="C68" s="30"/>
      <c r="D68" s="28">
        <v>1645</v>
      </c>
      <c r="E68" s="28" t="s">
        <v>51</v>
      </c>
      <c r="F68" s="32">
        <f>D68*C68</f>
        <v>0</v>
      </c>
      <c r="G68" s="20"/>
    </row>
    <row r="69" spans="1:8" x14ac:dyDescent="0.25">
      <c r="A69" s="132"/>
      <c r="B69" s="133"/>
      <c r="C69" s="134" t="s">
        <v>155</v>
      </c>
      <c r="D69" s="135"/>
      <c r="E69" s="135"/>
      <c r="F69" s="135"/>
      <c r="G69" s="20"/>
    </row>
    <row r="70" spans="1:8" ht="38.25" customHeight="1" x14ac:dyDescent="0.25">
      <c r="A70" s="28" t="s">
        <v>252</v>
      </c>
      <c r="B70" s="136" t="s">
        <v>309</v>
      </c>
      <c r="C70" s="187">
        <v>2.5</v>
      </c>
      <c r="D70" s="104"/>
      <c r="E70" s="28" t="s">
        <v>51</v>
      </c>
      <c r="F70" s="32"/>
      <c r="G70" s="20"/>
      <c r="H70" s="198"/>
    </row>
    <row r="71" spans="1:8" ht="25.5" x14ac:dyDescent="0.25">
      <c r="A71" s="132"/>
      <c r="B71" s="133"/>
      <c r="C71" s="137" t="s">
        <v>58</v>
      </c>
      <c r="D71" s="137" t="s">
        <v>152</v>
      </c>
      <c r="E71" s="137" t="s">
        <v>153</v>
      </c>
      <c r="F71" s="134" t="s">
        <v>154</v>
      </c>
      <c r="G71" s="20"/>
    </row>
    <row r="72" spans="1:8" ht="54.75" thickBot="1" x14ac:dyDescent="0.3">
      <c r="A72" s="33" t="s">
        <v>253</v>
      </c>
      <c r="B72" s="138" t="s">
        <v>59</v>
      </c>
      <c r="C72" s="115"/>
      <c r="D72" s="33">
        <f>D68</f>
        <v>1645</v>
      </c>
      <c r="E72" s="37">
        <f>C70+C72</f>
        <v>2.5</v>
      </c>
      <c r="F72" s="37">
        <f>D72*E72</f>
        <v>4112.5</v>
      </c>
      <c r="G72" s="101" t="s">
        <v>85</v>
      </c>
    </row>
    <row r="73" spans="1:8" ht="28.5" customHeight="1" thickBot="1" x14ac:dyDescent="0.3">
      <c r="A73" s="113" t="s">
        <v>254</v>
      </c>
      <c r="B73" s="244" t="s">
        <v>143</v>
      </c>
      <c r="C73" s="244"/>
      <c r="D73" s="244"/>
      <c r="E73" s="244"/>
      <c r="F73" s="117">
        <f>SUM(F67:F72)</f>
        <v>4112.5</v>
      </c>
      <c r="G73" s="20"/>
    </row>
    <row r="74" spans="1:8" ht="24.75" customHeight="1" x14ac:dyDescent="0.25">
      <c r="B74" s="79"/>
      <c r="G74" s="20"/>
    </row>
    <row r="75" spans="1:8" ht="27.75" customHeight="1" x14ac:dyDescent="0.25">
      <c r="A75" s="75" t="s">
        <v>7</v>
      </c>
      <c r="B75" s="76" t="s">
        <v>8</v>
      </c>
      <c r="C75" s="75" t="s">
        <v>424</v>
      </c>
      <c r="D75" s="75" t="s">
        <v>44</v>
      </c>
      <c r="E75" s="75" t="s">
        <v>9</v>
      </c>
      <c r="F75" s="75" t="s">
        <v>426</v>
      </c>
      <c r="G75" s="20"/>
    </row>
    <row r="76" spans="1:8" ht="16.5" customHeight="1" x14ac:dyDescent="0.25">
      <c r="A76" s="28" t="s">
        <v>255</v>
      </c>
      <c r="B76" s="29" t="s">
        <v>60</v>
      </c>
      <c r="C76" s="38"/>
      <c r="D76" s="31">
        <v>12</v>
      </c>
      <c r="E76" s="28" t="s">
        <v>48</v>
      </c>
      <c r="F76" s="32">
        <f>D76*C76</f>
        <v>0</v>
      </c>
      <c r="G76" s="20"/>
    </row>
    <row r="77" spans="1:8" ht="18.75" customHeight="1" x14ac:dyDescent="0.25">
      <c r="A77" s="28" t="s">
        <v>256</v>
      </c>
      <c r="B77" s="29" t="s">
        <v>61</v>
      </c>
      <c r="C77" s="105"/>
      <c r="D77" s="106">
        <v>159.6</v>
      </c>
      <c r="E77" s="28" t="s">
        <v>51</v>
      </c>
      <c r="F77" s="32">
        <f>D77*C77</f>
        <v>0</v>
      </c>
      <c r="G77" s="140"/>
    </row>
    <row r="78" spans="1:8" ht="18" customHeight="1" x14ac:dyDescent="0.25">
      <c r="A78" s="132"/>
      <c r="B78" s="133"/>
      <c r="C78" s="134" t="s">
        <v>155</v>
      </c>
      <c r="D78" s="141"/>
      <c r="E78" s="141"/>
      <c r="F78" s="135"/>
      <c r="G78" s="140"/>
    </row>
    <row r="79" spans="1:8" ht="27" x14ac:dyDescent="0.25">
      <c r="A79" s="28" t="s">
        <v>257</v>
      </c>
      <c r="B79" s="136" t="s">
        <v>309</v>
      </c>
      <c r="C79" s="139">
        <v>2.5</v>
      </c>
      <c r="D79" s="104"/>
      <c r="E79" s="28" t="s">
        <v>51</v>
      </c>
      <c r="F79" s="32"/>
      <c r="G79" s="140"/>
      <c r="H79" s="198"/>
    </row>
    <row r="80" spans="1:8" ht="25.5" x14ac:dyDescent="0.25">
      <c r="A80" s="132"/>
      <c r="B80" s="133"/>
      <c r="C80" s="137" t="s">
        <v>58</v>
      </c>
      <c r="D80" s="137" t="s">
        <v>152</v>
      </c>
      <c r="E80" s="137" t="s">
        <v>153</v>
      </c>
      <c r="F80" s="134" t="s">
        <v>154</v>
      </c>
      <c r="G80" s="140"/>
    </row>
    <row r="81" spans="1:8" ht="54.75" thickBot="1" x14ac:dyDescent="0.3">
      <c r="A81" s="33" t="s">
        <v>258</v>
      </c>
      <c r="B81" s="34" t="s">
        <v>168</v>
      </c>
      <c r="C81" s="115"/>
      <c r="D81" s="116">
        <v>159.6</v>
      </c>
      <c r="E81" s="37">
        <f>C79+C81</f>
        <v>2.5</v>
      </c>
      <c r="F81" s="37">
        <f>D81*E81</f>
        <v>399</v>
      </c>
      <c r="G81" s="101" t="s">
        <v>85</v>
      </c>
    </row>
    <row r="82" spans="1:8" ht="28.5" customHeight="1" thickBot="1" x14ac:dyDescent="0.3">
      <c r="A82" s="113" t="s">
        <v>259</v>
      </c>
      <c r="B82" s="244" t="s">
        <v>156</v>
      </c>
      <c r="C82" s="244"/>
      <c r="D82" s="244"/>
      <c r="E82" s="244"/>
      <c r="F82" s="117">
        <f>SUM(F76:F81)</f>
        <v>399</v>
      </c>
      <c r="G82" s="20"/>
    </row>
    <row r="83" spans="1:8" ht="28.5" customHeight="1" x14ac:dyDescent="0.25">
      <c r="A83" s="102"/>
      <c r="B83" s="103"/>
      <c r="C83" s="103"/>
      <c r="D83" s="103"/>
      <c r="E83" s="103"/>
      <c r="F83" s="44"/>
      <c r="G83" s="20"/>
    </row>
    <row r="84" spans="1:8" ht="18" customHeight="1" x14ac:dyDescent="0.25">
      <c r="A84" s="28" t="s">
        <v>344</v>
      </c>
      <c r="B84" s="29" t="s">
        <v>327</v>
      </c>
      <c r="C84" s="30"/>
      <c r="D84" s="31">
        <v>24</v>
      </c>
      <c r="E84" s="28" t="s">
        <v>48</v>
      </c>
      <c r="F84" s="32">
        <f>D84*C84</f>
        <v>0</v>
      </c>
      <c r="G84" s="78"/>
    </row>
    <row r="85" spans="1:8" ht="18" customHeight="1" x14ac:dyDescent="0.25">
      <c r="A85" s="28" t="s">
        <v>345</v>
      </c>
      <c r="B85" s="29" t="s">
        <v>328</v>
      </c>
      <c r="C85" s="30"/>
      <c r="D85" s="31">
        <v>12</v>
      </c>
      <c r="E85" s="28" t="s">
        <v>48</v>
      </c>
      <c r="F85" s="32">
        <f>D85*C85</f>
        <v>0</v>
      </c>
      <c r="G85" s="78"/>
    </row>
    <row r="86" spans="1:8" ht="20.25" customHeight="1" x14ac:dyDescent="0.25">
      <c r="A86" s="28" t="s">
        <v>346</v>
      </c>
      <c r="B86" s="29" t="s">
        <v>64</v>
      </c>
      <c r="C86" s="30"/>
      <c r="D86" s="31">
        <v>69.3</v>
      </c>
      <c r="E86" s="28" t="s">
        <v>51</v>
      </c>
      <c r="F86" s="32">
        <f>D86*C86</f>
        <v>0</v>
      </c>
      <c r="G86" s="20"/>
    </row>
    <row r="87" spans="1:8" ht="54.75" thickBot="1" x14ac:dyDescent="0.3">
      <c r="A87" s="28" t="s">
        <v>347</v>
      </c>
      <c r="B87" s="34" t="s">
        <v>65</v>
      </c>
      <c r="C87" s="115"/>
      <c r="D87" s="36">
        <v>69.3</v>
      </c>
      <c r="E87" s="33" t="s">
        <v>51</v>
      </c>
      <c r="F87" s="37">
        <f>D87*C87</f>
        <v>0</v>
      </c>
      <c r="G87" s="101" t="s">
        <v>85</v>
      </c>
      <c r="H87" s="198"/>
    </row>
    <row r="88" spans="1:8" ht="28.5" customHeight="1" thickBot="1" x14ac:dyDescent="0.3">
      <c r="A88" s="113" t="s">
        <v>348</v>
      </c>
      <c r="B88" s="244" t="s">
        <v>410</v>
      </c>
      <c r="C88" s="244"/>
      <c r="D88" s="244"/>
      <c r="E88" s="244"/>
      <c r="F88" s="117">
        <f>SUM(F84:F87)</f>
        <v>0</v>
      </c>
      <c r="G88" s="20"/>
    </row>
    <row r="89" spans="1:8" ht="28.5" customHeight="1" x14ac:dyDescent="0.25">
      <c r="A89" s="128"/>
      <c r="B89" s="107"/>
      <c r="C89" s="79"/>
      <c r="D89" s="79"/>
      <c r="E89" s="108"/>
      <c r="F89" s="129"/>
      <c r="G89" s="20"/>
    </row>
    <row r="90" spans="1:8" ht="27.75" customHeight="1" x14ac:dyDescent="0.25">
      <c r="A90" s="75" t="s">
        <v>7</v>
      </c>
      <c r="B90" s="76" t="s">
        <v>8</v>
      </c>
      <c r="C90" s="75" t="s">
        <v>424</v>
      </c>
      <c r="D90" s="75" t="s">
        <v>44</v>
      </c>
      <c r="E90" s="75" t="s">
        <v>9</v>
      </c>
      <c r="F90" s="75" t="s">
        <v>154</v>
      </c>
      <c r="G90" s="20"/>
    </row>
    <row r="91" spans="1:8" ht="16.5" customHeight="1" x14ac:dyDescent="0.25">
      <c r="A91" s="28" t="s">
        <v>349</v>
      </c>
      <c r="B91" s="29" t="s">
        <v>62</v>
      </c>
      <c r="C91" s="30"/>
      <c r="D91" s="31">
        <v>12</v>
      </c>
      <c r="E91" s="28" t="s">
        <v>48</v>
      </c>
      <c r="F91" s="32">
        <f>D91*C91</f>
        <v>0</v>
      </c>
      <c r="G91" s="20"/>
    </row>
    <row r="92" spans="1:8" ht="22.5" customHeight="1" x14ac:dyDescent="0.25">
      <c r="A92" s="28" t="s">
        <v>350</v>
      </c>
      <c r="B92" s="29" t="s">
        <v>63</v>
      </c>
      <c r="C92" s="30"/>
      <c r="D92" s="31">
        <v>221</v>
      </c>
      <c r="E92" s="28" t="s">
        <v>51</v>
      </c>
      <c r="F92" s="32">
        <f>D92*C92</f>
        <v>0</v>
      </c>
      <c r="G92" s="20"/>
    </row>
    <row r="93" spans="1:8" x14ac:dyDescent="0.25">
      <c r="A93" s="132"/>
      <c r="B93" s="133" t="s">
        <v>56</v>
      </c>
      <c r="C93" s="134" t="s">
        <v>57</v>
      </c>
      <c r="D93" s="141"/>
      <c r="E93" s="141"/>
      <c r="F93" s="135"/>
      <c r="G93" s="20"/>
    </row>
    <row r="94" spans="1:8" x14ac:dyDescent="0.25">
      <c r="A94" s="28" t="s">
        <v>351</v>
      </c>
      <c r="B94" s="57" t="s">
        <v>318</v>
      </c>
      <c r="C94" s="187">
        <v>-110</v>
      </c>
      <c r="D94" s="31">
        <v>221</v>
      </c>
      <c r="E94" s="28"/>
      <c r="F94" s="32"/>
      <c r="G94" s="20"/>
    </row>
    <row r="95" spans="1:8" ht="25.5" x14ac:dyDescent="0.25">
      <c r="A95" s="132"/>
      <c r="B95" s="133" t="s">
        <v>56</v>
      </c>
      <c r="C95" s="137" t="s">
        <v>58</v>
      </c>
      <c r="D95" s="137" t="s">
        <v>152</v>
      </c>
      <c r="E95" s="137" t="s">
        <v>153</v>
      </c>
      <c r="F95" s="134" t="s">
        <v>154</v>
      </c>
      <c r="G95" s="20"/>
    </row>
    <row r="96" spans="1:8" ht="54" x14ac:dyDescent="0.25">
      <c r="A96" s="28" t="s">
        <v>389</v>
      </c>
      <c r="B96" s="29" t="s">
        <v>169</v>
      </c>
      <c r="C96" s="144"/>
      <c r="D96" s="31">
        <v>221</v>
      </c>
      <c r="E96" s="32">
        <f>C94+C96</f>
        <v>-110</v>
      </c>
      <c r="F96" s="32">
        <f>D96*E96</f>
        <v>-24310</v>
      </c>
      <c r="G96" s="101" t="s">
        <v>85</v>
      </c>
    </row>
    <row r="97" spans="1:8" ht="28.5" customHeight="1" thickBot="1" x14ac:dyDescent="0.3">
      <c r="A97" s="142" t="s">
        <v>352</v>
      </c>
      <c r="B97" s="245" t="s">
        <v>167</v>
      </c>
      <c r="C97" s="245"/>
      <c r="D97" s="245"/>
      <c r="E97" s="245"/>
      <c r="F97" s="143">
        <f>SUM(F91:F96)</f>
        <v>-24310</v>
      </c>
      <c r="G97" s="20"/>
    </row>
    <row r="98" spans="1:8" ht="18.75" customHeight="1" x14ac:dyDescent="0.25">
      <c r="G98" s="20"/>
    </row>
    <row r="99" spans="1:8" ht="19.5" customHeight="1" x14ac:dyDescent="0.25">
      <c r="A99" s="28" t="s">
        <v>260</v>
      </c>
      <c r="B99" s="29" t="s">
        <v>190</v>
      </c>
      <c r="C99" s="30"/>
      <c r="D99" s="31">
        <v>36</v>
      </c>
      <c r="E99" s="28" t="s">
        <v>48</v>
      </c>
      <c r="F99" s="32">
        <f>D99*C99</f>
        <v>0</v>
      </c>
      <c r="G99" s="20"/>
    </row>
    <row r="100" spans="1:8" ht="18" customHeight="1" x14ac:dyDescent="0.25">
      <c r="A100" s="28" t="s">
        <v>261</v>
      </c>
      <c r="B100" s="29" t="s">
        <v>268</v>
      </c>
      <c r="C100" s="30"/>
      <c r="D100" s="106">
        <v>1349.3</v>
      </c>
      <c r="E100" s="28" t="s">
        <v>51</v>
      </c>
      <c r="F100" s="32">
        <f>D100*C100</f>
        <v>0</v>
      </c>
      <c r="G100" s="20"/>
    </row>
    <row r="101" spans="1:8" ht="54.75" thickBot="1" x14ac:dyDescent="0.3">
      <c r="A101" s="28" t="s">
        <v>262</v>
      </c>
      <c r="B101" s="34" t="s">
        <v>191</v>
      </c>
      <c r="C101" s="115"/>
      <c r="D101" s="106">
        <v>1349.3</v>
      </c>
      <c r="E101" s="33" t="s">
        <v>51</v>
      </c>
      <c r="F101" s="37">
        <f>D101*C101</f>
        <v>0</v>
      </c>
      <c r="G101" s="100" t="s">
        <v>85</v>
      </c>
    </row>
    <row r="102" spans="1:8" ht="23.25" customHeight="1" thickBot="1" x14ac:dyDescent="0.3">
      <c r="A102" s="113" t="s">
        <v>263</v>
      </c>
      <c r="B102" s="246" t="s">
        <v>189</v>
      </c>
      <c r="C102" s="247"/>
      <c r="D102" s="247"/>
      <c r="E102" s="248"/>
      <c r="F102" s="117">
        <f>SUM(F99:F101)</f>
        <v>0</v>
      </c>
      <c r="G102" s="20"/>
    </row>
    <row r="103" spans="1:8" x14ac:dyDescent="0.25">
      <c r="A103" s="97"/>
      <c r="B103" s="98"/>
      <c r="C103" s="98"/>
      <c r="D103" s="98"/>
      <c r="E103" s="98"/>
      <c r="F103" s="209"/>
      <c r="G103" s="20"/>
    </row>
    <row r="104" spans="1:8" ht="21" customHeight="1" x14ac:dyDescent="0.25">
      <c r="A104" s="28" t="s">
        <v>264</v>
      </c>
      <c r="B104" s="29" t="s">
        <v>197</v>
      </c>
      <c r="C104" s="30"/>
      <c r="D104" s="31">
        <v>12</v>
      </c>
      <c r="E104" s="28" t="s">
        <v>48</v>
      </c>
      <c r="F104" s="32">
        <f>D104*C104</f>
        <v>0</v>
      </c>
      <c r="G104" s="20"/>
      <c r="H104" s="205"/>
    </row>
    <row r="105" spans="1:8" ht="20.25" customHeight="1" x14ac:dyDescent="0.25">
      <c r="A105" s="28" t="s">
        <v>265</v>
      </c>
      <c r="B105" s="29" t="s">
        <v>269</v>
      </c>
      <c r="C105" s="30"/>
      <c r="D105" s="106">
        <v>62.7</v>
      </c>
      <c r="E105" s="28" t="s">
        <v>51</v>
      </c>
      <c r="F105" s="32">
        <f>D105*C105</f>
        <v>0</v>
      </c>
      <c r="G105" s="20"/>
    </row>
    <row r="106" spans="1:8" ht="54.75" thickBot="1" x14ac:dyDescent="0.3">
      <c r="A106" s="28" t="s">
        <v>266</v>
      </c>
      <c r="B106" s="34" t="s">
        <v>198</v>
      </c>
      <c r="C106" s="115"/>
      <c r="D106" s="116">
        <v>62.7</v>
      </c>
      <c r="E106" s="33" t="s">
        <v>51</v>
      </c>
      <c r="F106" s="37">
        <f>D106*C106</f>
        <v>0</v>
      </c>
      <c r="G106" s="101" t="s">
        <v>85</v>
      </c>
    </row>
    <row r="107" spans="1:8" ht="21" customHeight="1" thickBot="1" x14ac:dyDescent="0.3">
      <c r="A107" s="113" t="s">
        <v>267</v>
      </c>
      <c r="B107" s="244" t="s">
        <v>199</v>
      </c>
      <c r="C107" s="244"/>
      <c r="D107" s="244"/>
      <c r="E107" s="244"/>
      <c r="F107" s="117">
        <f>SUM(F104:F106)</f>
        <v>0</v>
      </c>
      <c r="G107" s="20"/>
    </row>
    <row r="108" spans="1:8" ht="33" customHeight="1" x14ac:dyDescent="0.25">
      <c r="A108" s="102"/>
      <c r="B108" s="103"/>
      <c r="C108" s="103"/>
      <c r="D108" s="103"/>
      <c r="E108" s="103"/>
      <c r="F108" s="109"/>
      <c r="G108" s="20"/>
    </row>
    <row r="109" spans="1:8" ht="42" customHeight="1" x14ac:dyDescent="0.25">
      <c r="F109" s="186" t="s">
        <v>304</v>
      </c>
      <c r="G109" s="184">
        <f>F8+F13+F16+F21+F26+F31+F41+F46+F51+F56+F64+F73+F82+F97+F102+F107</f>
        <v>-103354.42</v>
      </c>
    </row>
    <row r="110" spans="1:8" ht="33" customHeight="1" x14ac:dyDescent="0.25">
      <c r="A110" s="167"/>
      <c r="B110" s="167"/>
      <c r="C110" s="167"/>
      <c r="D110" s="167"/>
      <c r="E110" s="183"/>
      <c r="F110" s="183"/>
    </row>
    <row r="111" spans="1:8" s="165" customFormat="1" ht="20.65" customHeight="1" x14ac:dyDescent="0.25">
      <c r="A111" s="253" t="s">
        <v>281</v>
      </c>
      <c r="B111" s="253"/>
      <c r="C111" s="253"/>
      <c r="D111" s="253"/>
      <c r="E111" s="253"/>
      <c r="F111" s="253"/>
      <c r="G111" s="253"/>
    </row>
    <row r="112" spans="1:8" s="83" customFormat="1" ht="26.65" customHeight="1" x14ac:dyDescent="0.25">
      <c r="A112" s="250" t="s">
        <v>270</v>
      </c>
      <c r="B112" s="251"/>
      <c r="C112" s="251"/>
      <c r="D112" s="251"/>
      <c r="E112" s="251"/>
      <c r="F112" s="251"/>
      <c r="G112" s="252"/>
    </row>
    <row r="113" spans="1:8" s="83" customFormat="1" ht="31.15" customHeight="1" x14ac:dyDescent="0.25">
      <c r="A113" s="224" t="s">
        <v>421</v>
      </c>
      <c r="B113" s="225"/>
      <c r="C113" s="225"/>
      <c r="D113" s="225"/>
      <c r="E113" s="225"/>
      <c r="F113" s="225"/>
      <c r="G113" s="226"/>
      <c r="H113" s="166"/>
    </row>
    <row r="114" spans="1:8" s="83" customFormat="1" ht="14.25" x14ac:dyDescent="0.25">
      <c r="A114" s="234" t="s">
        <v>271</v>
      </c>
      <c r="B114" s="234"/>
      <c r="C114" s="234"/>
      <c r="D114" s="234"/>
      <c r="E114" s="234"/>
      <c r="F114" s="234"/>
      <c r="G114" s="234"/>
    </row>
    <row r="115" spans="1:8" s="83" customFormat="1" ht="30.4" customHeight="1" x14ac:dyDescent="0.25">
      <c r="A115" s="169" t="s">
        <v>7</v>
      </c>
      <c r="B115" s="227" t="s">
        <v>8</v>
      </c>
      <c r="C115" s="228"/>
      <c r="D115" s="169" t="s">
        <v>9</v>
      </c>
      <c r="E115" s="169" t="s">
        <v>424</v>
      </c>
      <c r="F115" s="169" t="s">
        <v>44</v>
      </c>
      <c r="G115" s="169" t="s">
        <v>423</v>
      </c>
    </row>
    <row r="116" spans="1:8" s="83" customFormat="1" ht="23.25" customHeight="1" x14ac:dyDescent="0.25">
      <c r="A116" s="63" t="s">
        <v>264</v>
      </c>
      <c r="B116" s="229" t="s">
        <v>272</v>
      </c>
      <c r="C116" s="230"/>
      <c r="D116" s="171" t="s">
        <v>273</v>
      </c>
      <c r="E116" s="172"/>
      <c r="F116" s="214">
        <v>24</v>
      </c>
      <c r="G116" s="173">
        <f>E116*F116</f>
        <v>0</v>
      </c>
      <c r="H116" s="215"/>
    </row>
    <row r="117" spans="1:8" s="83" customFormat="1" ht="23.65" customHeight="1" x14ac:dyDescent="0.25">
      <c r="A117" s="89" t="s">
        <v>267</v>
      </c>
      <c r="B117" s="235" t="s">
        <v>303</v>
      </c>
      <c r="C117" s="235"/>
      <c r="D117" s="235"/>
      <c r="E117" s="235"/>
      <c r="F117" s="235"/>
      <c r="G117" s="174">
        <f>SUM(G116:G116)</f>
        <v>0</v>
      </c>
    </row>
    <row r="118" spans="1:8" s="83" customFormat="1" ht="24" customHeight="1" x14ac:dyDescent="0.25">
      <c r="A118" s="157"/>
      <c r="B118" s="158"/>
      <c r="C118" s="159"/>
      <c r="D118" s="159"/>
      <c r="E118" s="160"/>
      <c r="F118" s="160"/>
      <c r="G118" s="160"/>
    </row>
    <row r="119" spans="1:8" s="165" customFormat="1" ht="27.6" customHeight="1" x14ac:dyDescent="0.25">
      <c r="A119" s="157"/>
      <c r="B119" s="158"/>
      <c r="C119" s="159"/>
      <c r="D119" s="161" t="s">
        <v>274</v>
      </c>
      <c r="E119" s="160"/>
      <c r="F119" s="162"/>
      <c r="G119" s="163"/>
    </row>
    <row r="120" spans="1:8" s="83" customFormat="1" ht="31.5" customHeight="1" x14ac:dyDescent="0.25">
      <c r="A120" s="223" t="s">
        <v>275</v>
      </c>
      <c r="B120" s="223"/>
      <c r="C120" s="168"/>
      <c r="D120" s="168"/>
      <c r="E120" s="168"/>
      <c r="F120" s="168"/>
      <c r="G120" s="168"/>
    </row>
    <row r="121" spans="1:8" s="83" customFormat="1" ht="32.25" customHeight="1" x14ac:dyDescent="0.25">
      <c r="A121" s="169" t="s">
        <v>7</v>
      </c>
      <c r="B121" s="170" t="s">
        <v>276</v>
      </c>
      <c r="C121" s="169" t="s">
        <v>277</v>
      </c>
      <c r="D121" s="169" t="s">
        <v>278</v>
      </c>
      <c r="E121" s="169" t="s">
        <v>422</v>
      </c>
      <c r="F121" s="169" t="s">
        <v>425</v>
      </c>
      <c r="G121" s="169" t="s">
        <v>423</v>
      </c>
    </row>
    <row r="122" spans="1:8" s="47" customFormat="1" ht="27" x14ac:dyDescent="0.25">
      <c r="A122" s="63" t="s">
        <v>353</v>
      </c>
      <c r="B122" s="176" t="s">
        <v>301</v>
      </c>
      <c r="C122" s="175" t="s">
        <v>282</v>
      </c>
      <c r="D122" s="177" t="s">
        <v>279</v>
      </c>
      <c r="E122" s="178"/>
      <c r="F122" s="196">
        <v>3860</v>
      </c>
      <c r="G122" s="173">
        <f>E122*F122</f>
        <v>0</v>
      </c>
      <c r="H122" s="179"/>
    </row>
    <row r="123" spans="1:8" s="47" customFormat="1" ht="27" x14ac:dyDescent="0.25">
      <c r="A123" s="63" t="s">
        <v>362</v>
      </c>
      <c r="B123" s="176" t="s">
        <v>301</v>
      </c>
      <c r="C123" s="175" t="s">
        <v>283</v>
      </c>
      <c r="D123" s="177" t="s">
        <v>279</v>
      </c>
      <c r="E123" s="178"/>
      <c r="F123" s="196">
        <v>404</v>
      </c>
      <c r="G123" s="173">
        <f t="shared" ref="G123:G141" si="0">E123*F123</f>
        <v>0</v>
      </c>
    </row>
    <row r="124" spans="1:8" s="47" customFormat="1" ht="27" x14ac:dyDescent="0.25">
      <c r="A124" s="63" t="s">
        <v>363</v>
      </c>
      <c r="B124" s="176" t="s">
        <v>301</v>
      </c>
      <c r="C124" s="175" t="s">
        <v>284</v>
      </c>
      <c r="D124" s="177" t="s">
        <v>279</v>
      </c>
      <c r="E124" s="178"/>
      <c r="F124" s="196">
        <v>3386</v>
      </c>
      <c r="G124" s="173">
        <f t="shared" si="0"/>
        <v>0</v>
      </c>
    </row>
    <row r="125" spans="1:8" s="47" customFormat="1" ht="27" x14ac:dyDescent="0.25">
      <c r="A125" s="63" t="s">
        <v>364</v>
      </c>
      <c r="B125" s="176" t="s">
        <v>301</v>
      </c>
      <c r="C125" s="175" t="s">
        <v>285</v>
      </c>
      <c r="D125" s="177" t="s">
        <v>279</v>
      </c>
      <c r="E125" s="178"/>
      <c r="F125" s="196">
        <v>3146</v>
      </c>
      <c r="G125" s="173">
        <f t="shared" si="0"/>
        <v>0</v>
      </c>
    </row>
    <row r="126" spans="1:8" s="47" customFormat="1" ht="27" x14ac:dyDescent="0.25">
      <c r="A126" s="63" t="s">
        <v>365</v>
      </c>
      <c r="B126" s="176" t="s">
        <v>301</v>
      </c>
      <c r="C126" s="175" t="s">
        <v>286</v>
      </c>
      <c r="D126" s="177" t="s">
        <v>279</v>
      </c>
      <c r="E126" s="178"/>
      <c r="F126" s="196">
        <v>2528</v>
      </c>
      <c r="G126" s="173">
        <f t="shared" si="0"/>
        <v>0</v>
      </c>
    </row>
    <row r="127" spans="1:8" s="47" customFormat="1" ht="27" x14ac:dyDescent="0.25">
      <c r="A127" s="63" t="s">
        <v>366</v>
      </c>
      <c r="B127" s="176" t="s">
        <v>301</v>
      </c>
      <c r="C127" s="175" t="s">
        <v>287</v>
      </c>
      <c r="D127" s="177" t="s">
        <v>279</v>
      </c>
      <c r="E127" s="178"/>
      <c r="F127" s="196">
        <v>1785</v>
      </c>
      <c r="G127" s="173">
        <f t="shared" si="0"/>
        <v>0</v>
      </c>
    </row>
    <row r="128" spans="1:8" s="47" customFormat="1" ht="27" x14ac:dyDescent="0.25">
      <c r="A128" s="63" t="s">
        <v>367</v>
      </c>
      <c r="B128" s="176" t="s">
        <v>301</v>
      </c>
      <c r="C128" s="175" t="s">
        <v>288</v>
      </c>
      <c r="D128" s="177" t="s">
        <v>279</v>
      </c>
      <c r="E128" s="178"/>
      <c r="F128" s="196">
        <v>832</v>
      </c>
      <c r="G128" s="173">
        <f t="shared" si="0"/>
        <v>0</v>
      </c>
    </row>
    <row r="129" spans="1:8" s="47" customFormat="1" ht="27" x14ac:dyDescent="0.25">
      <c r="A129" s="63" t="s">
        <v>368</v>
      </c>
      <c r="B129" s="176" t="s">
        <v>301</v>
      </c>
      <c r="C129" s="175" t="s">
        <v>289</v>
      </c>
      <c r="D129" s="177" t="s">
        <v>279</v>
      </c>
      <c r="E129" s="178"/>
      <c r="F129" s="196">
        <v>16</v>
      </c>
      <c r="G129" s="173">
        <f t="shared" si="0"/>
        <v>0</v>
      </c>
    </row>
    <row r="130" spans="1:8" s="47" customFormat="1" ht="27" x14ac:dyDescent="0.25">
      <c r="A130" s="63" t="s">
        <v>369</v>
      </c>
      <c r="B130" s="176" t="s">
        <v>301</v>
      </c>
      <c r="C130" s="175" t="s">
        <v>290</v>
      </c>
      <c r="D130" s="177" t="s">
        <v>279</v>
      </c>
      <c r="E130" s="178"/>
      <c r="F130" s="196">
        <v>25198</v>
      </c>
      <c r="G130" s="173">
        <f t="shared" si="0"/>
        <v>0</v>
      </c>
    </row>
    <row r="131" spans="1:8" s="47" customFormat="1" ht="27" x14ac:dyDescent="0.25">
      <c r="A131" s="63" t="s">
        <v>370</v>
      </c>
      <c r="B131" s="176" t="s">
        <v>301</v>
      </c>
      <c r="C131" s="175" t="s">
        <v>291</v>
      </c>
      <c r="D131" s="177" t="s">
        <v>279</v>
      </c>
      <c r="E131" s="178"/>
      <c r="F131" s="196">
        <v>565</v>
      </c>
      <c r="G131" s="173">
        <f t="shared" si="0"/>
        <v>0</v>
      </c>
    </row>
    <row r="132" spans="1:8" s="47" customFormat="1" ht="27" x14ac:dyDescent="0.25">
      <c r="A132" s="63" t="s">
        <v>371</v>
      </c>
      <c r="B132" s="176" t="s">
        <v>301</v>
      </c>
      <c r="C132" s="175" t="s">
        <v>292</v>
      </c>
      <c r="D132" s="177" t="s">
        <v>279</v>
      </c>
      <c r="E132" s="178"/>
      <c r="F132" s="196">
        <v>3256</v>
      </c>
      <c r="G132" s="173">
        <f t="shared" si="0"/>
        <v>0</v>
      </c>
    </row>
    <row r="133" spans="1:8" s="47" customFormat="1" ht="27" x14ac:dyDescent="0.25">
      <c r="A133" s="63" t="s">
        <v>372</v>
      </c>
      <c r="B133" s="176" t="s">
        <v>301</v>
      </c>
      <c r="C133" s="175" t="s">
        <v>293</v>
      </c>
      <c r="D133" s="177" t="s">
        <v>279</v>
      </c>
      <c r="E133" s="178"/>
      <c r="F133" s="196">
        <v>1170</v>
      </c>
      <c r="G133" s="173">
        <f t="shared" si="0"/>
        <v>0</v>
      </c>
      <c r="H133" s="210"/>
    </row>
    <row r="134" spans="1:8" s="47" customFormat="1" ht="27" x14ac:dyDescent="0.25">
      <c r="A134" s="63" t="s">
        <v>373</v>
      </c>
      <c r="B134" s="176" t="s">
        <v>301</v>
      </c>
      <c r="C134" s="175" t="s">
        <v>280</v>
      </c>
      <c r="D134" s="177" t="s">
        <v>279</v>
      </c>
      <c r="E134" s="178"/>
      <c r="F134" s="196">
        <v>5692</v>
      </c>
      <c r="G134" s="173">
        <f t="shared" si="0"/>
        <v>0</v>
      </c>
    </row>
    <row r="135" spans="1:8" s="47" customFormat="1" ht="27" x14ac:dyDescent="0.25">
      <c r="A135" s="63" t="s">
        <v>374</v>
      </c>
      <c r="B135" s="176" t="s">
        <v>301</v>
      </c>
      <c r="C135" s="175" t="s">
        <v>294</v>
      </c>
      <c r="D135" s="177" t="s">
        <v>279</v>
      </c>
      <c r="E135" s="178"/>
      <c r="F135" s="196">
        <v>710</v>
      </c>
      <c r="G135" s="173">
        <f t="shared" si="0"/>
        <v>0</v>
      </c>
    </row>
    <row r="136" spans="1:8" s="47" customFormat="1" ht="27" x14ac:dyDescent="0.25">
      <c r="A136" s="63" t="s">
        <v>375</v>
      </c>
      <c r="B136" s="176" t="s">
        <v>301</v>
      </c>
      <c r="C136" s="175" t="s">
        <v>295</v>
      </c>
      <c r="D136" s="177" t="s">
        <v>279</v>
      </c>
      <c r="E136" s="178"/>
      <c r="F136" s="196">
        <v>1762</v>
      </c>
      <c r="G136" s="173">
        <f t="shared" si="0"/>
        <v>0</v>
      </c>
    </row>
    <row r="137" spans="1:8" s="47" customFormat="1" ht="27" x14ac:dyDescent="0.25">
      <c r="A137" s="63" t="s">
        <v>376</v>
      </c>
      <c r="B137" s="176" t="s">
        <v>301</v>
      </c>
      <c r="C137" s="175" t="s">
        <v>296</v>
      </c>
      <c r="D137" s="177" t="s">
        <v>279</v>
      </c>
      <c r="E137" s="178"/>
      <c r="F137" s="196">
        <v>593</v>
      </c>
      <c r="G137" s="173">
        <f t="shared" si="0"/>
        <v>0</v>
      </c>
    </row>
    <row r="138" spans="1:8" s="47" customFormat="1" ht="27" x14ac:dyDescent="0.25">
      <c r="A138" s="63" t="s">
        <v>377</v>
      </c>
      <c r="B138" s="176" t="s">
        <v>301</v>
      </c>
      <c r="C138" s="175" t="s">
        <v>297</v>
      </c>
      <c r="D138" s="177" t="s">
        <v>279</v>
      </c>
      <c r="E138" s="178"/>
      <c r="F138" s="196">
        <v>114</v>
      </c>
      <c r="G138" s="173">
        <f t="shared" si="0"/>
        <v>0</v>
      </c>
    </row>
    <row r="139" spans="1:8" s="47" customFormat="1" ht="27" x14ac:dyDescent="0.25">
      <c r="A139" s="63" t="s">
        <v>378</v>
      </c>
      <c r="B139" s="176" t="s">
        <v>301</v>
      </c>
      <c r="C139" s="175" t="s">
        <v>298</v>
      </c>
      <c r="D139" s="177" t="s">
        <v>279</v>
      </c>
      <c r="E139" s="178"/>
      <c r="F139" s="196">
        <v>2916</v>
      </c>
      <c r="G139" s="173">
        <f t="shared" si="0"/>
        <v>0</v>
      </c>
    </row>
    <row r="140" spans="1:8" s="47" customFormat="1" ht="27" x14ac:dyDescent="0.25">
      <c r="A140" s="63" t="s">
        <v>379</v>
      </c>
      <c r="B140" s="176" t="s">
        <v>301</v>
      </c>
      <c r="C140" s="175" t="s">
        <v>299</v>
      </c>
      <c r="D140" s="177" t="s">
        <v>279</v>
      </c>
      <c r="E140" s="178"/>
      <c r="F140" s="196">
        <v>228</v>
      </c>
      <c r="G140" s="173">
        <f t="shared" si="0"/>
        <v>0</v>
      </c>
    </row>
    <row r="141" spans="1:8" s="47" customFormat="1" ht="27" x14ac:dyDescent="0.25">
      <c r="A141" s="63" t="s">
        <v>380</v>
      </c>
      <c r="B141" s="176" t="s">
        <v>301</v>
      </c>
      <c r="C141" s="175" t="s">
        <v>300</v>
      </c>
      <c r="D141" s="177" t="s">
        <v>279</v>
      </c>
      <c r="E141" s="178"/>
      <c r="F141" s="196">
        <v>13750</v>
      </c>
      <c r="G141" s="173">
        <f t="shared" si="0"/>
        <v>0</v>
      </c>
      <c r="H141" s="179"/>
    </row>
    <row r="142" spans="1:8" s="47" customFormat="1" ht="24" customHeight="1" x14ac:dyDescent="0.25">
      <c r="A142" s="89" t="s">
        <v>354</v>
      </c>
      <c r="B142" s="235" t="s">
        <v>302</v>
      </c>
      <c r="C142" s="235"/>
      <c r="D142" s="235"/>
      <c r="E142" s="235"/>
      <c r="F142" s="235"/>
      <c r="G142" s="174">
        <f>SUM(G122:G141)</f>
        <v>0</v>
      </c>
    </row>
    <row r="143" spans="1:8" s="83" customFormat="1" ht="24" customHeight="1" x14ac:dyDescent="0.25">
      <c r="A143" s="84"/>
      <c r="B143" s="164"/>
      <c r="C143" s="27"/>
      <c r="D143" s="27"/>
      <c r="E143" s="27"/>
      <c r="F143" s="27"/>
      <c r="G143" s="163"/>
    </row>
    <row r="144" spans="1:8" s="83" customFormat="1" ht="28.5" x14ac:dyDescent="0.25">
      <c r="A144" s="157"/>
      <c r="B144" s="158"/>
      <c r="C144" s="159"/>
      <c r="D144" s="159"/>
      <c r="E144" s="160"/>
      <c r="F144" s="185" t="s">
        <v>305</v>
      </c>
      <c r="G144" s="180">
        <f>G117+G142</f>
        <v>0</v>
      </c>
    </row>
    <row r="145" spans="1:10" s="83" customFormat="1" ht="14.25" x14ac:dyDescent="0.25">
      <c r="A145" s="84"/>
      <c r="B145" s="158"/>
      <c r="C145" s="159"/>
      <c r="D145" s="159"/>
      <c r="E145" s="160"/>
      <c r="F145" s="181"/>
      <c r="G145" s="182"/>
    </row>
    <row r="146" spans="1:10" ht="33" customHeight="1" x14ac:dyDescent="0.25">
      <c r="F146" s="73" t="s">
        <v>307</v>
      </c>
      <c r="G146" s="74">
        <f>G109+G144</f>
        <v>-103354.42</v>
      </c>
    </row>
    <row r="147" spans="1:10" x14ac:dyDescent="0.25">
      <c r="G147" s="82"/>
    </row>
    <row r="148" spans="1:10" s="51" customFormat="1" ht="37.9" customHeight="1" x14ac:dyDescent="0.25">
      <c r="A148" s="239" t="s">
        <v>17</v>
      </c>
      <c r="B148" s="239"/>
      <c r="C148" s="239"/>
      <c r="D148" s="239"/>
      <c r="E148" s="239"/>
      <c r="F148" s="239"/>
      <c r="G148" s="49"/>
      <c r="H148" s="49"/>
      <c r="I148" s="49"/>
      <c r="J148" s="50"/>
    </row>
    <row r="149" spans="1:10" s="55" customFormat="1" ht="24.75" customHeight="1" x14ac:dyDescent="0.25">
      <c r="A149" s="52" t="s">
        <v>7</v>
      </c>
      <c r="B149" s="240" t="s">
        <v>23</v>
      </c>
      <c r="C149" s="240"/>
      <c r="D149" s="240"/>
      <c r="E149" s="240"/>
      <c r="F149" s="240"/>
      <c r="G149" s="53"/>
      <c r="H149" s="53"/>
      <c r="I149" s="53"/>
      <c r="J149" s="54"/>
    </row>
    <row r="150" spans="1:10" ht="42" customHeight="1" x14ac:dyDescent="0.25">
      <c r="A150" s="56" t="s">
        <v>24</v>
      </c>
      <c r="B150" s="222" t="s">
        <v>25</v>
      </c>
      <c r="C150" s="222"/>
      <c r="D150" s="222"/>
      <c r="E150" s="222"/>
      <c r="F150" s="222"/>
      <c r="G150" s="58"/>
    </row>
    <row r="151" spans="1:10" s="60" customFormat="1" ht="36" customHeight="1" x14ac:dyDescent="0.25">
      <c r="A151" s="61" t="s">
        <v>26</v>
      </c>
      <c r="B151" s="222" t="s">
        <v>27</v>
      </c>
      <c r="C151" s="222"/>
      <c r="D151" s="222"/>
      <c r="E151" s="222"/>
      <c r="F151" s="222"/>
      <c r="G151" s="58"/>
      <c r="H151" s="58"/>
      <c r="I151" s="58"/>
      <c r="J151" s="59"/>
    </row>
    <row r="152" spans="1:10" ht="36.75" customHeight="1" x14ac:dyDescent="0.25">
      <c r="A152" s="63" t="s">
        <v>28</v>
      </c>
      <c r="B152" s="241" t="s">
        <v>206</v>
      </c>
      <c r="C152" s="242"/>
      <c r="D152" s="242"/>
      <c r="E152" s="242"/>
      <c r="F152" s="243"/>
      <c r="G152" s="152"/>
    </row>
    <row r="153" spans="1:10" ht="33" customHeight="1" x14ac:dyDescent="0.25">
      <c r="A153" s="63" t="s">
        <v>29</v>
      </c>
      <c r="B153" s="236" t="s">
        <v>18</v>
      </c>
      <c r="C153" s="237"/>
      <c r="D153" s="237"/>
      <c r="E153" s="237"/>
      <c r="F153" s="238"/>
      <c r="G153" s="62"/>
    </row>
    <row r="154" spans="1:10" ht="32.25" customHeight="1" x14ac:dyDescent="0.25">
      <c r="A154" s="63" t="s">
        <v>31</v>
      </c>
      <c r="B154" s="231" t="s">
        <v>79</v>
      </c>
      <c r="C154" s="232"/>
      <c r="D154" s="232"/>
      <c r="E154" s="232"/>
      <c r="F154" s="233"/>
      <c r="G154" s="153"/>
    </row>
    <row r="155" spans="1:10" ht="32.25" customHeight="1" x14ac:dyDescent="0.25">
      <c r="A155" s="63" t="s">
        <v>310</v>
      </c>
      <c r="B155" s="249" t="s">
        <v>415</v>
      </c>
      <c r="C155" s="249"/>
      <c r="D155" s="249"/>
      <c r="E155" s="249"/>
      <c r="F155" s="249"/>
      <c r="G155" s="153"/>
    </row>
    <row r="156" spans="1:10" ht="33.75" customHeight="1" x14ac:dyDescent="0.25">
      <c r="A156" s="63" t="s">
        <v>319</v>
      </c>
      <c r="B156" s="222" t="s">
        <v>414</v>
      </c>
      <c r="C156" s="222"/>
      <c r="D156" s="222"/>
      <c r="E156" s="222"/>
      <c r="F156" s="222"/>
    </row>
  </sheetData>
  <sheetProtection algorithmName="SHA-512" hashValue="90rFsEtYoNakrbAwjln9sOqdYyrF+BvXi8mBtsH6poxA1rhiJvNPRJqbJJmmnmrAOVFhaRrCBhKjZuZt6Q8zDA==" saltValue="IJOD2NZfxHZaZ65IP/SSGg==" spinCount="100000" sheet="1" objects="1" scenarios="1"/>
  <mergeCells count="36">
    <mergeCell ref="B31:E31"/>
    <mergeCell ref="B82:E82"/>
    <mergeCell ref="B41:E41"/>
    <mergeCell ref="B46:E46"/>
    <mergeCell ref="B51:E51"/>
    <mergeCell ref="B56:E56"/>
    <mergeCell ref="B64:E64"/>
    <mergeCell ref="A1:E1"/>
    <mergeCell ref="B26:E26"/>
    <mergeCell ref="B8:E8"/>
    <mergeCell ref="B13:E13"/>
    <mergeCell ref="B21:E21"/>
    <mergeCell ref="B16:E16"/>
    <mergeCell ref="B88:E88"/>
    <mergeCell ref="B97:E97"/>
    <mergeCell ref="B102:E102"/>
    <mergeCell ref="B73:E73"/>
    <mergeCell ref="B155:F155"/>
    <mergeCell ref="A112:G112"/>
    <mergeCell ref="B107:E107"/>
    <mergeCell ref="A111:G111"/>
    <mergeCell ref="B156:F156"/>
    <mergeCell ref="A120:B120"/>
    <mergeCell ref="A113:G113"/>
    <mergeCell ref="B115:C115"/>
    <mergeCell ref="B116:C116"/>
    <mergeCell ref="B154:F154"/>
    <mergeCell ref="A114:G114"/>
    <mergeCell ref="B117:F117"/>
    <mergeCell ref="B142:F142"/>
    <mergeCell ref="B153:F153"/>
    <mergeCell ref="A148:F148"/>
    <mergeCell ref="B149:F149"/>
    <mergeCell ref="B150:F150"/>
    <mergeCell ref="B151:F151"/>
    <mergeCell ref="B152:F152"/>
  </mergeCells>
  <phoneticPr fontId="38" type="noConversion"/>
  <dataValidations xWindow="995" yWindow="886" count="2">
    <dataValidation operator="lessThanOrEqual" allowBlank="1" showInputMessage="1" showErrorMessage="1" sqref="D69:F69 B69:B72 C69:C70 C71:F71 D78:F78 B78:B80 C80:F80 D93:F93 C93:C94 C95:F95 C78:C79 A113:A115 C121 A117:B117 G117 B118:G119 F141 D141 C146:D146 B116 D116:G116 F146:G146 C143:F145 B93:B95 D60:F60 B60:B63 C60:C61 C62:F62 G141:G146 B149:B156 B121:B146 D121:G140" xr:uid="{D798BF55-9F12-4EE6-BAE7-FC919EFF2C0B}"/>
    <dataValidation type="decimal" operator="lessThanOrEqual" allowBlank="1" showInputMessage="1" showErrorMessage="1" error="Het percentage is te hoog" sqref="C37" xr:uid="{15865FB3-394B-4AE7-8E3B-D8C219B8D819}">
      <formula1>0.85</formula1>
    </dataValidation>
  </dataValidations>
  <pageMargins left="0.70866141732283472" right="0.70866141732283472" top="0.74803149606299213" bottom="0.74803149606299213" header="0.31496062992125984" footer="0.31496062992125984"/>
  <pageSetup paperSize="9" scale="57" fitToHeight="0" orientation="landscape" horizontalDpi="4294967293" verticalDpi="4294967293" r:id="rId1"/>
  <headerFooter>
    <oddHeader>&amp;L&amp;"Century Gothic,Vet"&amp;14&amp;F&amp;R&amp;"Century Gothic,Vet"&amp;14&amp;A</oddHeader>
    <oddFooter>&amp;L&amp;"Century Gothic,Standaard"&amp;8&amp;F
Afdrukdatum: &amp;D
&amp;P van &amp;N&amp;R&amp;"Century Gothic,Vet"&amp;12United Quality&amp;"Century Gothic,Standaard"&amp;10
&amp;"Century Gothic,Cursief"&amp;8"Advies en Aanbesteding in Afval en Automotive"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FC0CF-FE01-4ED0-A233-483A56D4B824}">
  <sheetPr>
    <pageSetUpPr fitToPage="1"/>
  </sheetPr>
  <dimension ref="A1:D28"/>
  <sheetViews>
    <sheetView workbookViewId="0">
      <selection activeCell="E25" sqref="E25"/>
    </sheetView>
  </sheetViews>
  <sheetFormatPr defaultColWidth="8.85546875" defaultRowHeight="14.25" x14ac:dyDescent="0.25"/>
  <cols>
    <col min="1" max="1" width="25.5703125" style="83" customWidth="1"/>
    <col min="2" max="2" width="37.7109375" style="84" customWidth="1"/>
    <col min="3" max="3" width="35.5703125" style="84" customWidth="1"/>
    <col min="4" max="4" width="28.85546875" style="83" customWidth="1"/>
    <col min="5" max="16384" width="8.85546875" style="83"/>
  </cols>
  <sheetData>
    <row r="1" spans="1:4" ht="47.25" customHeight="1" x14ac:dyDescent="0.25">
      <c r="A1" s="253" t="s">
        <v>315</v>
      </c>
      <c r="B1" s="253"/>
      <c r="C1" s="253"/>
      <c r="D1" s="166"/>
    </row>
    <row r="2" spans="1:4" s="47" customFormat="1" ht="29.25" customHeight="1" x14ac:dyDescent="0.25">
      <c r="A2" s="269" t="s">
        <v>316</v>
      </c>
      <c r="B2" s="269"/>
      <c r="C2" s="204">
        <f>'1. Prijs beh&amp;exploitatie Bergen'!F7+'2. Prijs beh&amp;exploitatie Venray'!F7+'3. Prijs transp&amp;verw Bergen'!F134+'4. Prijs transp&amp;verw Venray'!G146</f>
        <v>-157940.46100000001</v>
      </c>
    </row>
    <row r="3" spans="1:4" x14ac:dyDescent="0.25">
      <c r="B3" s="83"/>
      <c r="C3" s="83"/>
    </row>
    <row r="4" spans="1:4" x14ac:dyDescent="0.25">
      <c r="B4" s="83"/>
      <c r="C4" s="83"/>
    </row>
    <row r="5" spans="1:4" x14ac:dyDescent="0.25">
      <c r="B5" s="83"/>
      <c r="C5" s="83"/>
    </row>
    <row r="6" spans="1:4" x14ac:dyDescent="0.25">
      <c r="B6" s="83"/>
      <c r="C6" s="83"/>
    </row>
    <row r="7" spans="1:4" x14ac:dyDescent="0.25">
      <c r="B7" s="83"/>
      <c r="C7" s="83"/>
    </row>
    <row r="8" spans="1:4" x14ac:dyDescent="0.25">
      <c r="B8" s="83"/>
      <c r="C8" s="83"/>
    </row>
    <row r="9" spans="1:4" x14ac:dyDescent="0.25">
      <c r="B9" s="83"/>
      <c r="C9" s="83"/>
    </row>
    <row r="10" spans="1:4" x14ac:dyDescent="0.25">
      <c r="B10" s="83"/>
      <c r="C10" s="83"/>
    </row>
    <row r="11" spans="1:4" x14ac:dyDescent="0.25">
      <c r="B11" s="83"/>
      <c r="C11" s="83"/>
    </row>
    <row r="12" spans="1:4" x14ac:dyDescent="0.25">
      <c r="B12" s="83"/>
      <c r="C12" s="83"/>
    </row>
    <row r="13" spans="1:4" x14ac:dyDescent="0.25">
      <c r="B13" s="83"/>
      <c r="C13" s="83"/>
    </row>
    <row r="14" spans="1:4" x14ac:dyDescent="0.25">
      <c r="B14" s="83"/>
      <c r="C14" s="83"/>
    </row>
    <row r="15" spans="1:4" x14ac:dyDescent="0.25">
      <c r="B15" s="83"/>
      <c r="C15" s="83"/>
    </row>
    <row r="16" spans="1:4" x14ac:dyDescent="0.25">
      <c r="B16" s="83"/>
      <c r="C16" s="83"/>
    </row>
    <row r="17" spans="2:4" x14ac:dyDescent="0.25">
      <c r="B17" s="83"/>
      <c r="C17" s="83"/>
    </row>
    <row r="18" spans="2:4" x14ac:dyDescent="0.25">
      <c r="B18" s="83"/>
      <c r="C18" s="83"/>
    </row>
    <row r="28" spans="2:4" x14ac:dyDescent="0.25">
      <c r="D28" s="195"/>
    </row>
  </sheetData>
  <sheetProtection algorithmName="SHA-512" hashValue="7fnrXaQBUN3dVwGlMcfgs8vNWUpbNIfyxC2/vo8C7UwgMkkvpll+y9vw1eyH6CkSpvlPKnFUnaEnh1t7LUI8Rw==" saltValue="AslRdCdhPAmIaSFqljzQ4g==" spinCount="100000" sheet="1" objects="1" scenarios="1"/>
  <mergeCells count="2">
    <mergeCell ref="A1:C1"/>
    <mergeCell ref="A2:B2"/>
  </mergeCells>
  <pageMargins left="0.70866141732283472" right="0.70866141732283472" top="0.74803149606299213" bottom="0.74803149606299213" header="0.31496062992125984" footer="0.31496062992125984"/>
  <pageSetup paperSize="9" fitToHeight="0" orientation="landscape" horizontalDpi="4294967293" verticalDpi="0" r:id="rId1"/>
  <headerFooter>
    <oddHeader>&amp;L&amp;"Century Gothic,Vet"&amp;14&amp;F&amp;R&amp;"Century Gothic,Vet"&amp;14&amp;A</oddHeader>
    <oddFooter>&amp;L&amp;"Century Gothic,Standaard"&amp;8&amp;F
Afdrukdatum: &amp;D
&amp;P van &amp;N&amp;R&amp;"Century Gothic,Vet"&amp;12United Quality&amp;"Century Gothic,Standaard"&amp;10
&amp;"Century Gothic,Cursief"&amp;8"Advies en Aanbesteding in Afval en Automotive"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fdc805db8e657edee903474acd04feff">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6462f6a7cb4bdb07ea9f18dcf6aa09d5"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8D60564-9489-4310-9D0F-48DE4C4EDF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40CC22-2092-40E7-AC27-B700FD7645CD}">
  <ds:schemaRefs>
    <ds:schemaRef ds:uri="http://schemas.microsoft.com/sharepoint/v3/contenttype/forms"/>
  </ds:schemaRefs>
</ds:datastoreItem>
</file>

<file path=customXml/itemProps3.xml><?xml version="1.0" encoding="utf-8"?>
<ds:datastoreItem xmlns:ds="http://schemas.openxmlformats.org/officeDocument/2006/customXml" ds:itemID="{43D269C7-626A-4BAF-9A04-1C2F28B1A9BD}">
  <ds:schemaRefs>
    <ds:schemaRef ds:uri="http://schemas.microsoft.com/office/2006/metadata/properties"/>
    <ds:schemaRef ds:uri="http://schemas.microsoft.com/office/infopath/2007/PartnerControls"/>
    <ds:schemaRef ds:uri="40faa72d-7604-4f4d-a488-93cffb7df14f"/>
    <ds:schemaRef ds:uri="962d65e8-ec2e-4f08-b510-02888a857b6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5</vt:i4>
      </vt:variant>
    </vt:vector>
  </HeadingPairs>
  <TitlesOfParts>
    <vt:vector size="11" baseType="lpstr">
      <vt:lpstr>Voorblad</vt:lpstr>
      <vt:lpstr>1. Prijs beh&amp;exploitatie Bergen</vt:lpstr>
      <vt:lpstr>2. Prijs beh&amp;exploitatie Venray</vt:lpstr>
      <vt:lpstr>3. Prijs transp&amp;verw Bergen</vt:lpstr>
      <vt:lpstr>4. Prijs transp&amp;verw Venray</vt:lpstr>
      <vt:lpstr>5. Inschrijfprijs</vt:lpstr>
      <vt:lpstr>'1. Prijs beh&amp;exploitatie Bergen'!Afdrukbereik</vt:lpstr>
      <vt:lpstr>'2. Prijs beh&amp;exploitatie Venray'!Afdrukbereik</vt:lpstr>
      <vt:lpstr>'3. Prijs transp&amp;verw Bergen'!Afdrukbereik</vt:lpstr>
      <vt:lpstr>'4. Prijs transp&amp;verw Venray'!Afdrukbereik</vt:lpstr>
      <vt:lpstr>Voorblad!Afdrukbereik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Ingrid Bruijgom</dc:creator>
  <cp:lastModifiedBy>Freya Busink</cp:lastModifiedBy>
  <dcterms:created xsi:type="dcterms:W3CDTF">2026-09-07T07:54:34Z</dcterms:created>
  <dcterms:modified xsi:type="dcterms:W3CDTF">2026-09-17T14:25:38Z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MediaServiceImageTags">
    <vt:lpwstr/>
  </property>
</Properties>
</file>