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xr:revisionPtr revIDLastSave="0" documentId="13_ncr:1_{71905C5E-3480-1145-9A12-BCFD2FBD9524}" xr6:coauthVersionLast="47" xr6:coauthVersionMax="47" xr10:uidLastSave="{00000000-0000-0000-0000-000000000000}"/>
  <bookViews>
    <workbookView xWindow="0" yWindow="660" windowWidth="34560" windowHeight="21680" tabRatio="776" activeTab="2" xr2:uid="{00000000-000D-0000-FFFF-FFFF00000000}"/>
  </bookViews>
  <sheets>
    <sheet name="00 Instructie" sheetId="1" r:id="rId1"/>
    <sheet name="01 Eindblad Open begroting" sheetId="2" r:id="rId2"/>
    <sheet name="02 Open begroting"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 i="3" l="1"/>
  <c r="P34" i="3"/>
  <c r="K34" i="3"/>
  <c r="O34" i="3" s="1"/>
  <c r="G34" i="3"/>
  <c r="H34" i="3" s="1"/>
  <c r="Q33" i="3"/>
  <c r="P33" i="3"/>
  <c r="K33" i="3"/>
  <c r="O33" i="3" s="1"/>
  <c r="G33" i="3"/>
  <c r="I33" i="3" s="1"/>
  <c r="Q32" i="3"/>
  <c r="P32" i="3"/>
  <c r="K32" i="3"/>
  <c r="O32" i="3" s="1"/>
  <c r="H32" i="3"/>
  <c r="G32" i="3"/>
  <c r="I32" i="3" s="1"/>
  <c r="Q31" i="3"/>
  <c r="P31" i="3"/>
  <c r="K31" i="3"/>
  <c r="O31" i="3" s="1"/>
  <c r="G31" i="3"/>
  <c r="I31" i="3" s="1"/>
  <c r="Q30" i="3"/>
  <c r="P30" i="3"/>
  <c r="K30" i="3"/>
  <c r="O30" i="3" s="1"/>
  <c r="I30" i="3"/>
  <c r="H30" i="3"/>
  <c r="G30" i="3"/>
  <c r="Q29" i="3"/>
  <c r="P29" i="3"/>
  <c r="O29" i="3"/>
  <c r="K29" i="3"/>
  <c r="G29" i="3"/>
  <c r="H29" i="3" s="1"/>
  <c r="Q28" i="3"/>
  <c r="P28" i="3"/>
  <c r="K28" i="3"/>
  <c r="O28" i="3" s="1"/>
  <c r="G28" i="3"/>
  <c r="I28" i="3" s="1"/>
  <c r="Q27" i="3"/>
  <c r="P27" i="3"/>
  <c r="O27" i="3"/>
  <c r="K27" i="3"/>
  <c r="G27" i="3"/>
  <c r="I27" i="3" s="1"/>
  <c r="Q26" i="3"/>
  <c r="P26" i="3"/>
  <c r="K26" i="3"/>
  <c r="O26" i="3" s="1"/>
  <c r="I26" i="3"/>
  <c r="G26" i="3"/>
  <c r="H26" i="3" s="1"/>
  <c r="Q25" i="3"/>
  <c r="P25" i="3"/>
  <c r="K25" i="3"/>
  <c r="O25" i="3" s="1"/>
  <c r="G25" i="3"/>
  <c r="I25" i="3" s="1"/>
  <c r="Q24" i="3"/>
  <c r="P24" i="3"/>
  <c r="K24" i="3"/>
  <c r="O24" i="3" s="1"/>
  <c r="G24" i="3"/>
  <c r="I24" i="3" s="1"/>
  <c r="Q23" i="3"/>
  <c r="P23" i="3"/>
  <c r="K23" i="3"/>
  <c r="O23" i="3" s="1"/>
  <c r="G23" i="3"/>
  <c r="I23" i="3" s="1"/>
  <c r="Q22" i="3"/>
  <c r="P22" i="3"/>
  <c r="K22" i="3"/>
  <c r="O22" i="3" s="1"/>
  <c r="G22" i="3"/>
  <c r="I22" i="3" s="1"/>
  <c r="Q21" i="3"/>
  <c r="P21" i="3"/>
  <c r="K21" i="3"/>
  <c r="O21" i="3" s="1"/>
  <c r="G21" i="3"/>
  <c r="H21" i="3" s="1"/>
  <c r="Q20" i="3"/>
  <c r="P20" i="3"/>
  <c r="K20" i="3"/>
  <c r="O20" i="3" s="1"/>
  <c r="G20" i="3"/>
  <c r="I20" i="3" s="1"/>
  <c r="Q19" i="3"/>
  <c r="P19" i="3"/>
  <c r="K19" i="3"/>
  <c r="O19" i="3" s="1"/>
  <c r="G19" i="3"/>
  <c r="I19" i="3" s="1"/>
  <c r="Q18" i="3"/>
  <c r="P18" i="3"/>
  <c r="K18" i="3"/>
  <c r="O18" i="3" s="1"/>
  <c r="G18" i="3"/>
  <c r="I18" i="3" s="1"/>
  <c r="Q17" i="3"/>
  <c r="P17" i="3"/>
  <c r="K17" i="3"/>
  <c r="O17" i="3" s="1"/>
  <c r="I17" i="3"/>
  <c r="G17" i="3"/>
  <c r="H17" i="3" s="1"/>
  <c r="Q16" i="3"/>
  <c r="P16" i="3"/>
  <c r="K16" i="3"/>
  <c r="O16" i="3" s="1"/>
  <c r="G16" i="3"/>
  <c r="I16" i="3" s="1"/>
  <c r="Q15" i="3"/>
  <c r="P15" i="3"/>
  <c r="K15" i="3"/>
  <c r="O15" i="3" s="1"/>
  <c r="G15" i="3"/>
  <c r="I15" i="3" s="1"/>
  <c r="Q14" i="3"/>
  <c r="P14" i="3"/>
  <c r="K14" i="3"/>
  <c r="O14" i="3" s="1"/>
  <c r="G14" i="3"/>
  <c r="I14" i="3" s="1"/>
  <c r="J109" i="2"/>
  <c r="J108" i="2"/>
  <c r="J107" i="2"/>
  <c r="J110" i="2" s="1"/>
  <c r="E101" i="2"/>
  <c r="J101" i="2" s="1"/>
  <c r="E100" i="2"/>
  <c r="J100" i="2" s="1"/>
  <c r="J102" i="2" s="1"/>
  <c r="E94" i="2"/>
  <c r="J94" i="2" s="1"/>
  <c r="E93" i="2"/>
  <c r="J93" i="2" s="1"/>
  <c r="E92" i="2"/>
  <c r="J92" i="2" s="1"/>
  <c r="E91" i="2"/>
  <c r="J91" i="2" s="1"/>
  <c r="E90" i="2"/>
  <c r="J90" i="2" s="1"/>
  <c r="J95" i="2" s="1"/>
  <c r="J74" i="2"/>
  <c r="J73" i="2"/>
  <c r="J75" i="2" s="1"/>
  <c r="J72" i="2"/>
  <c r="J64" i="2"/>
  <c r="J63" i="2"/>
  <c r="J62" i="2"/>
  <c r="J61" i="2"/>
  <c r="J65" i="2" s="1"/>
  <c r="H77" i="2" l="1"/>
  <c r="J77" i="2" s="1"/>
  <c r="J78" i="2" s="1"/>
  <c r="H67" i="2"/>
  <c r="J67" i="2" s="1"/>
  <c r="J68" i="2" s="1"/>
  <c r="H33" i="3"/>
  <c r="H16" i="3"/>
  <c r="I34" i="3"/>
  <c r="H24" i="3"/>
  <c r="I29" i="3"/>
  <c r="H19" i="3"/>
  <c r="H14" i="3"/>
  <c r="I21" i="3"/>
  <c r="I43" i="3" s="1"/>
  <c r="J47" i="2" s="1"/>
  <c r="H27" i="3"/>
  <c r="H25" i="3"/>
  <c r="H20" i="3"/>
  <c r="H15" i="3"/>
  <c r="H28" i="3"/>
  <c r="H23" i="3"/>
  <c r="H18" i="3"/>
  <c r="H31" i="3"/>
  <c r="H22" i="3"/>
  <c r="H49" i="2" l="1"/>
  <c r="J49" i="2" s="1"/>
  <c r="J50" i="2" s="1"/>
  <c r="H43" i="3"/>
  <c r="J54" i="2" s="1"/>
  <c r="H56" i="2" l="1"/>
  <c r="J56" i="2" s="1"/>
  <c r="J57" i="2" s="1"/>
  <c r="J81" i="2" s="1"/>
  <c r="H84" i="2" l="1"/>
  <c r="J84" i="2" s="1"/>
  <c r="J85" i="2" s="1"/>
  <c r="J113" i="2" s="1"/>
</calcChain>
</file>

<file path=xl/sharedStrings.xml><?xml version="1.0" encoding="utf-8"?>
<sst xmlns="http://schemas.openxmlformats.org/spreadsheetml/2006/main" count="141" uniqueCount="102">
  <si>
    <t>Instructie invullen Open begroting en Eindblad
In deze instructie geeft Opdrachtgever aan hoe en waarom hij het invullen en aanleveren van open begrotingen wil vormgeven.
Opdrachtgever wil een uniforme en transparante manier van het ontvangen van aanbiedingen. Door deze methode is van meet af aan duidelijk wat van Opdrachtnemer wordt verwacht. Het doel is tijdverlies en frustratie bij beide Partijen te voorkomen.
Uurtarieven en toeslagen: Opdrachtnemer gebruikt voor de verrekening de uurtarieven per tariefgroep en de opslagpercentages zoals opgegeven in het Prijzenblad.
Verwerkingstijden: Opdrachtnemer gebruikt voor het bepalen van verwerkingstijden gangbare en reële tijdseenheden die passen bij de omstandigheden ter plaatse.
Gebruikte termen:
- Netto kosten materiaal
Bij materialen is dat de bruto groothandelsprijs minus alle kortingen die Opdrachtnemer op het betreffende artikel of de betreffende artikelgroep ontvangt.
- Netto inkoop materieel
Bij materieel is dat de huurprijs voor de benodigde periode, minus alle kortingen die Opdrachtnemer ontvangt.
- Netto inkoop werk van derden, de uitbesteding van (delen van) het werk
Bij werk van derden voert Opdrachtnemer de netto inkoopprijs van de leverancier of onderaannemer in. Daarover berekent hij het opslagpercentage voor werk van derden zoals opgegeven in het Prijzenblad.
De cellen zijn als volgt gemarkeerd:
- Blauwe cellen: worden door Opdrachtnemer ingevuld.
- Grijze cellen: worden ingevuld met de tarieven en opslagen zoals opgegeven in het Prijzenblad bij de inschrijving.
- Overige cellen zijn door Opdrachtgever ingevuld en mogen niet worden gewijzigd.
Alle prijzen zijn gebaseerd op het overeengekomen prijspeil zoals opgenomen in de Raamovereenkomst. De prijzen worden jaarlijks geïndexeerd volgens de in de Raamovereenkomst vastgelegde indexeringsmethodiek.</t>
  </si>
  <si>
    <t>Toelichting netto. Onder netto wordt verstaan de Netto inkoopwaarde zoals gedefinieerd in het Programma van Eisen: de inkoopprijs van materiaal, materieel en werk van derden na aftrek van alle kortingen. Opdrachtnemer toont deze inkoopprijs op verzoek aan met de onderliggende inkoopfacturen conform eis 4.9.11. Opdrachtgever kan de opgegeven kortingen en prijzen toetsen en vergelijken met begrotingen van andere werken en leveranciers. Bereiken Partijen geen overeenstemming over de marktconformiteit van een offerte of raming, dan kan ieder van hen een onafhankelijke kostendeskundige verzoeken hierover een oordeel uit te brengen. Opdrachtgever betrekt dit oordeel bij zijn besluitvorming, conform eis 4.3.3 van het Programma van Eisen.</t>
  </si>
  <si>
    <t>Vrij logo</t>
  </si>
  <si>
    <t>Algemene gegevens</t>
  </si>
  <si>
    <t>Soort opgave :</t>
  </si>
  <si>
    <t>Revisie van toepassing? :</t>
  </si>
  <si>
    <t>Korte omschrijving :</t>
  </si>
  <si>
    <t>Ordernummer GVB :</t>
  </si>
  <si>
    <t>Contactpersoon contractpartij :</t>
  </si>
  <si>
    <t>Projectnummer :</t>
  </si>
  <si>
    <t>Telefoonnummer :</t>
  </si>
  <si>
    <t>Datum opname :</t>
  </si>
  <si>
    <t>E-mailadres :</t>
  </si>
  <si>
    <t>Datum ingediend :</t>
  </si>
  <si>
    <t>Contactpersoon GVB :</t>
  </si>
  <si>
    <t>Locatie GVB :</t>
  </si>
  <si>
    <t>Ruimtenaam :</t>
  </si>
  <si>
    <t>Ruimtenummer :</t>
  </si>
  <si>
    <t>Bijlage(n) :</t>
  </si>
  <si>
    <t>Omschrijving van de aanvraag / gebeurtenis</t>
  </si>
  <si>
    <t>Bijzonderheden uitvoering / planning</t>
  </si>
  <si>
    <t>A1. Materiaal (klein)</t>
  </si>
  <si>
    <t xml:space="preserve">Uit begrotingsblad </t>
  </si>
  <si>
    <t>Kosten</t>
  </si>
  <si>
    <t>Som materiaal per regel tot € 5.000</t>
  </si>
  <si>
    <t>Grondslag</t>
  </si>
  <si>
    <t>Opslag %</t>
  </si>
  <si>
    <t>Toeslag €</t>
  </si>
  <si>
    <t>Toeslag A1. Materiaal klein</t>
  </si>
  <si>
    <t>Totaal A1 incl opslag</t>
  </si>
  <si>
    <t>A2. Materiaal (groot)</t>
  </si>
  <si>
    <t>Som materiaal per regel vanaf € 5.000</t>
  </si>
  <si>
    <t>Toeslag A2. Materiaal groot</t>
  </si>
  <si>
    <t>Totaal A2 incl opslag</t>
  </si>
  <si>
    <t>B. Onderaanneming / werk derden (offertes van derden bijvoegen, eis 4.3.8)</t>
  </si>
  <si>
    <t>Omschrijving werk / onderdeel</t>
  </si>
  <si>
    <t>Aantal</t>
  </si>
  <si>
    <t>Stuksprijs</t>
  </si>
  <si>
    <t xml:space="preserve"> </t>
  </si>
  <si>
    <t>Subtotaal exclusief opslag</t>
  </si>
  <si>
    <t>Toeslag B. Onderaanneming / werk derden</t>
  </si>
  <si>
    <t>Totaal B incl opslag</t>
  </si>
  <si>
    <t>C. Materieel (van derden)</t>
  </si>
  <si>
    <t>Omschrijving materieel en inzetduur</t>
  </si>
  <si>
    <t>Toeslag C. Materieel</t>
  </si>
  <si>
    <t>Totaal C incl opslag</t>
  </si>
  <si>
    <t>D. Subtotaal</t>
  </si>
  <si>
    <t>som van A1 + A2 + B + C</t>
  </si>
  <si>
    <t>E. Toeslag AK, winst en risico</t>
  </si>
  <si>
    <t>Toeslag E. AK, winst en risico (grondslag: D. Subtotaal)</t>
  </si>
  <si>
    <t>Totaal E incl opslag</t>
  </si>
  <si>
    <t>F. Loonkosten uitvoering</t>
  </si>
  <si>
    <t>Tariefgroep</t>
  </si>
  <si>
    <t>type medewerker</t>
  </si>
  <si>
    <t>lonen conform opgaaf Tabblad 03 inschrijving</t>
  </si>
  <si>
    <t>Uren normaal</t>
  </si>
  <si>
    <t>Overuren</t>
  </si>
  <si>
    <t>MA</t>
  </si>
  <si>
    <t>monteur A</t>
  </si>
  <si>
    <t>MB</t>
  </si>
  <si>
    <t>monteur B</t>
  </si>
  <si>
    <t>MC</t>
  </si>
  <si>
    <t>monteur C</t>
  </si>
  <si>
    <t>MD</t>
  </si>
  <si>
    <t>monteur D</t>
  </si>
  <si>
    <t>ME</t>
  </si>
  <si>
    <t>monteur E</t>
  </si>
  <si>
    <t>Totaal F</t>
  </si>
  <si>
    <t>G. Loonkosten overig</t>
  </si>
  <si>
    <t>PL</t>
  </si>
  <si>
    <t>Projectleider</t>
  </si>
  <si>
    <t>WVB</t>
  </si>
  <si>
    <t>Werkvoorbereider</t>
  </si>
  <si>
    <t>Totaal G</t>
  </si>
  <si>
    <t>H. Eventuele Stelposten</t>
  </si>
  <si>
    <t>Omschrijving stelpost(en)</t>
  </si>
  <si>
    <t xml:space="preserve">      </t>
  </si>
  <si>
    <t>Totaal H</t>
  </si>
  <si>
    <t>J. Totale opgave (exclusief BTW)</t>
  </si>
  <si>
    <t>som van E + F + G + H</t>
  </si>
  <si>
    <t>Onderdeel</t>
  </si>
  <si>
    <t>aantal</t>
  </si>
  <si>
    <t>eenheid</t>
  </si>
  <si>
    <t>Brutoprijs per eenheid</t>
  </si>
  <si>
    <t>korting</t>
  </si>
  <si>
    <t>ppe netto</t>
  </si>
  <si>
    <t>vanaf € 5.000</t>
  </si>
  <si>
    <t>tot € 5.000</t>
  </si>
  <si>
    <t>montage per eenheid (h)</t>
  </si>
  <si>
    <t>uren totaal</t>
  </si>
  <si>
    <t>tariefgroep:</t>
  </si>
  <si>
    <t>uren</t>
  </si>
  <si>
    <t>check totaal</t>
  </si>
  <si>
    <t>check tariefgroep</t>
  </si>
  <si>
    <t>Projectleiding</t>
  </si>
  <si>
    <t>Eindblad Open begroting</t>
  </si>
  <si>
    <t>Grijze vlakken invullen met uurlonen en opslagen van Tabblad 03 Tarieven en Opslagen (Bijlage 9 Prijzenblad)</t>
  </si>
  <si>
    <t>materialen en urengrondslag aanvullende werkzaamheden volgens PvE</t>
  </si>
  <si>
    <t>Tabblad "02 Open begroting"
Dit tabblad bevat het format voor de Open begroting. Opdrachtnemer gebruikt het voor alle offertes die hij op grond van het Programma van Eisen in de vorm van een Open begroting aanlevert: voor Correctieve werkzaamheden boven € 25.000 exclusief btw conform eis 4.3.4 en voor Projectmatige werkzaamheden zoals vervangingen, wijzigingen en overige aanvullende werkzaamheden conform eis 4.3.5. Voor Correctieve werkzaamheden boven € 750 tot en met € 25.000 exclusief btw volstaat een kostenraming met ten minste de arbeidskosten, het benodigde materiaal en materieel en de verwachte hersteltijd; daarvoor is dit format niet verplicht. Werkzaamheden tot en met € 750 exclusief btw vallen binnen het Mandaat en vragen geen voorafgaande prijsopgave. Opdrachtgever keurt de prijs schriftelijk goed voordat Opdrachtnemer met de uitvoering start.</t>
  </si>
  <si>
    <t>Tabblad "01 Eindblad Open begroting"
Dit tabblad bevat het format voor de financiële verrekening van Correctieve en Projectmatige werkzaamheden gedurende de uitvoering van de Raamovereenkomst.
De verrekening vindt plaats op basis van de overeengekomen tarieven en uitgangspunten.</t>
  </si>
  <si>
    <t>Totaal naar 01 Eindblad Open begroting</t>
  </si>
  <si>
    <t xml:space="preserve">Bijlage S4 – Format Open begroting, behorend bij Bijlage 8 Programma van Eisen
Referentienummer: 2026-19        Datum: 15-09-2026        Status: Definitief        Versie: 1.0        Vertrouwelijkheidsniveau: Openbaar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</si>
</sst>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quot;€&quot;* #,##0.00;&quot;€&quot;* \-"/>
    <numFmt numFmtId="165" formatCode="&quot;€&quot;* #,##0;\-&quot;€&quot;* #,##0;&quot;€&quot;* \-"/>
    <numFmt numFmtId="166" formatCode="&quot;€&quot;\ #,##0"/>
    <numFmt numFmtId="167" formatCode="_ &quot;€&quot;\ * #,##0.00_ ;_ &quot;€&quot;\ * \-#,##0.00_ ;_ &quot;€&quot;\ * &quot;-&quot;??_ ;_ @_ "/>
  </numFmts>
  <fonts count="14">
    <font>
      <sz val="11"/>
      <color theme="1"/>
      <name val="Aptos Narrow"/>
      <family val="2"/>
      <scheme val="minor"/>
    </font>
    <font>
      <sz val="10"/>
      <name val="Arial"/>
      <family val="2"/>
    </font>
    <font>
      <sz val="9"/>
      <name val="Arial"/>
      <family val="2"/>
    </font>
    <font>
      <sz val="11"/>
      <color rgb="FFFF0000"/>
      <name val="Carlito"/>
    </font>
    <font>
      <sz val="14"/>
      <color rgb="FFFF0000"/>
      <name val="Carlito"/>
    </font>
    <font>
      <i/>
      <sz val="10"/>
      <color rgb="FF666666"/>
      <name val="Arial"/>
      <family val="2"/>
    </font>
    <font>
      <sz val="14"/>
      <color rgb="FF000000"/>
      <name val="Arial"/>
      <family val="2"/>
    </font>
    <font>
      <sz val="10"/>
      <color rgb="FF111111"/>
      <name val="Arial"/>
      <family val="2"/>
    </font>
    <font>
      <b/>
      <sz val="10"/>
      <color rgb="FF111111"/>
      <name val="Arial"/>
      <family val="2"/>
    </font>
    <font>
      <i/>
      <sz val="10"/>
      <color rgb="FF00B050"/>
      <name val="Arial"/>
      <family val="2"/>
    </font>
    <font>
      <sz val="11"/>
      <color theme="1"/>
      <name val="Aptos Narrow"/>
      <family val="2"/>
      <scheme val="minor"/>
    </font>
    <font>
      <sz val="14"/>
      <name val="Carlito"/>
    </font>
    <font>
      <sz val="11"/>
      <name val="Aptos Narrow"/>
      <family val="2"/>
      <scheme val="minor"/>
    </font>
    <font>
      <sz val="9"/>
      <color theme="1"/>
      <name val="Arial"/>
      <family val="2"/>
    </font>
  </fonts>
  <fills count="9">
    <fill>
      <patternFill patternType="none"/>
    </fill>
    <fill>
      <patternFill patternType="gray125"/>
    </fill>
    <fill>
      <patternFill patternType="solid">
        <fgColor theme="0"/>
        <bgColor indexed="64"/>
      </patternFill>
    </fill>
    <fill>
      <patternFill patternType="solid">
        <fgColor rgb="FFF8CBAD"/>
      </patternFill>
    </fill>
    <fill>
      <patternFill patternType="solid">
        <fgColor rgb="FFFFFFFF"/>
      </patternFill>
    </fill>
    <fill>
      <patternFill patternType="solid">
        <fgColor rgb="FF00B05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3" tint="0.89999084444715716"/>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rgb="FF595959"/>
      </right>
      <top style="thin">
        <color rgb="FF595959"/>
      </top>
      <bottom/>
      <diagonal/>
    </border>
    <border>
      <left style="thin">
        <color rgb="FF595959"/>
      </left>
      <right/>
      <top/>
      <bottom/>
      <diagonal/>
    </border>
    <border>
      <left/>
      <right style="thin">
        <color rgb="FF595959"/>
      </right>
      <top/>
      <bottom/>
      <diagonal/>
    </border>
    <border>
      <left style="thin">
        <color rgb="FF595959"/>
      </left>
      <right/>
      <top/>
      <bottom style="thin">
        <color rgb="FF595959"/>
      </bottom>
      <diagonal/>
    </border>
    <border>
      <left/>
      <right style="thin">
        <color rgb="FF595959"/>
      </right>
      <top/>
      <bottom style="thin">
        <color rgb="FF595959"/>
      </bottom>
      <diagonal/>
    </border>
    <border>
      <left style="thin">
        <color rgb="FF595959"/>
      </left>
      <right/>
      <top style="thin">
        <color rgb="FF595959"/>
      </top>
      <bottom style="thin">
        <color rgb="FF595959"/>
      </bottom>
      <diagonal/>
    </border>
    <border>
      <left/>
      <right/>
      <top style="thin">
        <color rgb="FF595959"/>
      </top>
      <bottom style="thin">
        <color rgb="FF595959"/>
      </bottom>
      <diagonal/>
    </border>
    <border>
      <left/>
      <right style="thin">
        <color rgb="FF595959"/>
      </right>
      <top style="thin">
        <color rgb="FF595959"/>
      </top>
      <bottom style="thin">
        <color rgb="FF595959"/>
      </bottom>
      <diagonal/>
    </border>
    <border>
      <left style="thin">
        <color rgb="FFA6A6A6"/>
      </left>
      <right style="thin">
        <color rgb="FFA6A6A6"/>
      </right>
      <top style="thin">
        <color rgb="FFA6A6A6"/>
      </top>
      <bottom style="thin">
        <color rgb="FFA6A6A6"/>
      </bottom>
      <diagonal/>
    </border>
    <border>
      <left/>
      <right/>
      <top style="thin">
        <color rgb="FF595959"/>
      </top>
      <bottom/>
      <diagonal/>
    </border>
    <border>
      <left/>
      <right/>
      <top/>
      <bottom style="thin">
        <color rgb="FF595959"/>
      </bottom>
      <diagonal/>
    </border>
    <border>
      <left/>
      <right/>
      <top/>
      <bottom style="thin">
        <color rgb="FFA6A6A6"/>
      </bottom>
      <diagonal/>
    </border>
    <border>
      <left style="thin">
        <color rgb="FFFFFFFF"/>
      </left>
      <right style="thin">
        <color rgb="FFFFFFFF"/>
      </right>
      <top style="thin">
        <color rgb="FFA6A6A6"/>
      </top>
      <bottom style="thin">
        <color rgb="FFA6A6A6"/>
      </bottom>
      <diagonal/>
    </border>
    <border>
      <left/>
      <right style="thin">
        <color rgb="FFA6A6A6"/>
      </right>
      <top style="thin">
        <color rgb="FF595959"/>
      </top>
      <bottom style="thin">
        <color rgb="FFA6A6A6"/>
      </bottom>
      <diagonal/>
    </border>
    <border>
      <left/>
      <right style="thin">
        <color indexed="64"/>
      </right>
      <top style="thin">
        <color indexed="64"/>
      </top>
      <bottom style="thin">
        <color indexed="64"/>
      </bottom>
      <diagonal/>
    </border>
    <border>
      <left style="thin">
        <color rgb="FFA6A6A6"/>
      </left>
      <right style="thin">
        <color rgb="FFA6A6A6"/>
      </right>
      <top/>
      <bottom style="thin">
        <color rgb="FFA6A6A6"/>
      </bottom>
      <diagonal/>
    </border>
    <border>
      <left/>
      <right style="thin">
        <color rgb="FFA6A6A6"/>
      </right>
      <top/>
      <bottom style="thin">
        <color rgb="FFA6A6A6"/>
      </bottom>
      <diagonal/>
    </border>
    <border>
      <left style="thin">
        <color rgb="FFFFFFFF"/>
      </left>
      <right style="thin">
        <color rgb="FFFFFFFF"/>
      </right>
      <top/>
      <bottom style="thin">
        <color rgb="FFA6A6A6"/>
      </bottom>
      <diagonal/>
    </border>
    <border>
      <left style="thin">
        <color indexed="64"/>
      </left>
      <right style="thin">
        <color indexed="64"/>
      </right>
      <top style="thin">
        <color indexed="64"/>
      </top>
      <bottom style="thin">
        <color indexed="64"/>
      </bottom>
      <diagonal/>
    </border>
    <border>
      <left/>
      <right style="thin">
        <color rgb="FFA6A6A6"/>
      </right>
      <top style="thin">
        <color rgb="FF595959"/>
      </top>
      <bottom/>
      <diagonal/>
    </border>
    <border>
      <left style="thin">
        <color rgb="FFA6A6A6"/>
      </left>
      <right/>
      <top/>
      <bottom style="thin">
        <color rgb="FFA6A6A6"/>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right/>
      <top style="thin">
        <color rgb="FFA6A6A6"/>
      </top>
      <bottom/>
      <diagonal/>
    </border>
    <border>
      <left/>
      <right style="thin">
        <color rgb="FFA6A6A6"/>
      </right>
      <top style="thin">
        <color rgb="FFA6A6A6"/>
      </top>
      <bottom/>
      <diagonal/>
    </border>
    <border>
      <left style="medium">
        <color indexed="64"/>
      </left>
      <right style="medium">
        <color indexed="64"/>
      </right>
      <top style="medium">
        <color indexed="64"/>
      </top>
      <bottom style="medium">
        <color indexed="64"/>
      </bottom>
      <diagonal/>
    </border>
    <border>
      <left/>
      <right/>
      <top style="thin">
        <color rgb="FF595959"/>
      </top>
      <bottom style="thin">
        <color rgb="FFA6A6A6"/>
      </bottom>
      <diagonal/>
    </border>
    <border>
      <left/>
      <right/>
      <top style="thin">
        <color rgb="FFA6A6A6"/>
      </top>
      <bottom style="thin">
        <color rgb="FFA6A6A6"/>
      </bottom>
      <diagonal/>
    </border>
    <border>
      <left/>
      <right style="thin">
        <color rgb="FFFFFFFF"/>
      </right>
      <top style="thin">
        <color rgb="FFA6A6A6"/>
      </top>
      <bottom style="thin">
        <color rgb="FFA6A6A6"/>
      </bottom>
      <diagonal/>
    </border>
    <border>
      <left style="thin">
        <color rgb="FF595959"/>
      </left>
      <right style="thin">
        <color rgb="FF595959"/>
      </right>
      <top style="thin">
        <color rgb="FF595959"/>
      </top>
      <bottom style="thin">
        <color rgb="FF595959"/>
      </bottom>
      <diagonal/>
    </border>
    <border>
      <left style="thin">
        <color rgb="FFA6A6A6"/>
      </left>
      <right style="thin">
        <color rgb="FFA6A6A6"/>
      </right>
      <top style="thin">
        <color rgb="FF595959"/>
      </top>
      <bottom style="thin">
        <color rgb="FFA6A6A6"/>
      </bottom>
      <diagonal/>
    </border>
    <border>
      <left/>
      <right/>
      <top style="thin">
        <color indexed="64"/>
      </top>
      <bottom style="thin">
        <color indexed="64"/>
      </bottom>
      <diagonal/>
    </border>
    <border>
      <left/>
      <right style="thin">
        <color rgb="FFFFFFFF"/>
      </right>
      <top/>
      <bottom style="thin">
        <color rgb="FFA6A6A6"/>
      </bottom>
      <diagonal/>
    </border>
  </borders>
  <cellStyleXfs count="8">
    <xf numFmtId="0" fontId="0" fillId="0" borderId="0"/>
    <xf numFmtId="0" fontId="1" fillId="0" borderId="0"/>
    <xf numFmtId="0" fontId="1" fillId="0" borderId="0"/>
    <xf numFmtId="0" fontId="1" fillId="0" borderId="0"/>
    <xf numFmtId="167" fontId="10" fillId="0" borderId="0"/>
    <xf numFmtId="167" fontId="10" fillId="0" borderId="0"/>
    <xf numFmtId="167" fontId="10" fillId="0" borderId="0"/>
    <xf numFmtId="167" fontId="10" fillId="0" borderId="0"/>
  </cellStyleXfs>
  <cellXfs count="155">
    <xf numFmtId="0" fontId="0" fillId="0" borderId="0" xfId="0"/>
    <xf numFmtId="0" fontId="2" fillId="2" borderId="20" xfId="3" applyFont="1" applyFill="1" applyBorder="1"/>
    <xf numFmtId="9" fontId="1" fillId="6" borderId="17" xfId="0" applyNumberFormat="1" applyFont="1" applyFill="1" applyBorder="1" applyAlignment="1" applyProtection="1">
      <alignment horizontal="right" vertical="center"/>
      <protection locked="0"/>
    </xf>
    <xf numFmtId="1" fontId="7" fillId="8" borderId="17" xfId="0" applyNumberFormat="1" applyFont="1" applyFill="1" applyBorder="1" applyAlignment="1" applyProtection="1">
      <alignment horizontal="right" vertical="center"/>
      <protection locked="0"/>
    </xf>
    <xf numFmtId="164" fontId="7" fillId="8" borderId="17" xfId="0" applyNumberFormat="1" applyFont="1" applyFill="1" applyBorder="1" applyAlignment="1" applyProtection="1">
      <alignment horizontal="right" vertical="center"/>
      <protection locked="0"/>
    </xf>
    <xf numFmtId="164" fontId="7" fillId="8" borderId="10" xfId="0" applyNumberFormat="1" applyFont="1" applyFill="1" applyBorder="1" applyAlignment="1" applyProtection="1">
      <alignment horizontal="right" vertical="center"/>
      <protection locked="0"/>
    </xf>
    <xf numFmtId="9" fontId="7" fillId="6" borderId="17" xfId="0" applyNumberFormat="1" applyFont="1" applyFill="1" applyBorder="1" applyAlignment="1" applyProtection="1">
      <alignment horizontal="right" vertical="center"/>
      <protection locked="0"/>
    </xf>
    <xf numFmtId="1" fontId="7" fillId="8" borderId="10" xfId="0" applyNumberFormat="1" applyFont="1" applyFill="1" applyBorder="1" applyAlignment="1" applyProtection="1">
      <alignment horizontal="right" vertical="center"/>
      <protection locked="0"/>
    </xf>
    <xf numFmtId="9" fontId="7" fillId="6" borderId="10" xfId="0" applyNumberFormat="1" applyFont="1" applyFill="1" applyBorder="1" applyAlignment="1" applyProtection="1">
      <alignment horizontal="right" vertical="center"/>
      <protection locked="0"/>
    </xf>
    <xf numFmtId="164" fontId="7" fillId="6" borderId="10" xfId="0" applyNumberFormat="1" applyFont="1" applyFill="1" applyBorder="1" applyAlignment="1" applyProtection="1">
      <alignment horizontal="right" vertical="center"/>
      <protection locked="0"/>
    </xf>
    <xf numFmtId="164" fontId="7" fillId="6" borderId="23" xfId="0" applyNumberFormat="1" applyFont="1" applyFill="1" applyBorder="1" applyAlignment="1" applyProtection="1">
      <alignment horizontal="right" vertical="center"/>
      <protection locked="0"/>
    </xf>
    <xf numFmtId="0" fontId="7" fillId="2" borderId="14" xfId="0" applyFont="1" applyFill="1" applyBorder="1" applyAlignment="1">
      <alignment vertical="center"/>
    </xf>
    <xf numFmtId="0" fontId="7" fillId="2" borderId="14" xfId="0" applyFont="1" applyFill="1" applyBorder="1" applyAlignment="1">
      <alignment horizontal="right" vertical="center"/>
    </xf>
    <xf numFmtId="165" fontId="8" fillId="2" borderId="10" xfId="0" applyNumberFormat="1" applyFont="1" applyFill="1" applyBorder="1" applyAlignment="1">
      <alignment horizontal="right" vertical="center"/>
    </xf>
    <xf numFmtId="0" fontId="0" fillId="2" borderId="0" xfId="0" applyFill="1"/>
    <xf numFmtId="0" fontId="7" fillId="2" borderId="0" xfId="0" applyFont="1" applyFill="1" applyAlignment="1">
      <alignment vertical="center"/>
    </xf>
    <xf numFmtId="165" fontId="8" fillId="2" borderId="27" xfId="0" applyNumberFormat="1" applyFont="1" applyFill="1" applyBorder="1" applyAlignment="1">
      <alignment horizontal="right" vertical="center"/>
    </xf>
    <xf numFmtId="0" fontId="7" fillId="2" borderId="0" xfId="0" applyFont="1" applyFill="1" applyAlignment="1">
      <alignment vertical="top"/>
    </xf>
    <xf numFmtId="165" fontId="7" fillId="2" borderId="17"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9" fontId="8" fillId="7" borderId="10" xfId="0" applyNumberFormat="1" applyFont="1" applyFill="1" applyBorder="1" applyAlignment="1">
      <alignment horizontal="right" vertical="center"/>
    </xf>
    <xf numFmtId="10" fontId="0" fillId="2" borderId="0" xfId="0" applyNumberFormat="1" applyFill="1"/>
    <xf numFmtId="0" fontId="7" fillId="7" borderId="20" xfId="0" applyFont="1" applyFill="1" applyBorder="1" applyAlignment="1">
      <alignment horizontal="center" vertical="center"/>
    </xf>
    <xf numFmtId="1" fontId="7" fillId="2" borderId="10" xfId="0" applyNumberFormat="1" applyFont="1" applyFill="1" applyBorder="1" applyAlignment="1">
      <alignment horizontal="right" vertical="center"/>
    </xf>
    <xf numFmtId="166" fontId="7" fillId="2" borderId="10" xfId="0" applyNumberFormat="1" applyFont="1" applyFill="1" applyBorder="1" applyAlignment="1">
      <alignment horizontal="right" vertical="center"/>
    </xf>
    <xf numFmtId="0" fontId="8" fillId="7" borderId="14" xfId="0" applyFont="1" applyFill="1" applyBorder="1" applyAlignment="1">
      <alignment horizontal="right" vertical="center"/>
    </xf>
    <xf numFmtId="165" fontId="8" fillId="2" borderId="23" xfId="0" applyNumberFormat="1" applyFont="1" applyFill="1" applyBorder="1" applyAlignment="1">
      <alignment horizontal="right" vertical="center"/>
    </xf>
    <xf numFmtId="0" fontId="7" fillId="7" borderId="10" xfId="0" applyFont="1" applyFill="1" applyBorder="1" applyAlignment="1">
      <alignment vertical="center"/>
    </xf>
    <xf numFmtId="0" fontId="7" fillId="7" borderId="10" xfId="0" applyFont="1" applyFill="1" applyBorder="1" applyAlignment="1">
      <alignment horizontal="center" vertical="center"/>
    </xf>
    <xf numFmtId="1" fontId="7" fillId="2" borderId="10" xfId="0" applyNumberFormat="1" applyFont="1" applyFill="1" applyBorder="1" applyAlignment="1">
      <alignment vertical="center"/>
    </xf>
    <xf numFmtId="0" fontId="8" fillId="2" borderId="14" xfId="0" applyFont="1" applyFill="1" applyBorder="1" applyAlignment="1">
      <alignment horizontal="right" vertical="center"/>
    </xf>
    <xf numFmtId="1" fontId="0" fillId="2" borderId="0" xfId="0" applyNumberFormat="1" applyFill="1"/>
    <xf numFmtId="9" fontId="7" fillId="7" borderId="10" xfId="0" applyNumberFormat="1" applyFont="1" applyFill="1" applyBorder="1" applyAlignment="1">
      <alignment horizontal="center" vertical="center"/>
    </xf>
    <xf numFmtId="0" fontId="7" fillId="2" borderId="10" xfId="0" applyFont="1" applyFill="1" applyBorder="1" applyAlignment="1">
      <alignment vertical="center"/>
    </xf>
    <xf numFmtId="165" fontId="9" fillId="2" borderId="14" xfId="0" applyNumberFormat="1" applyFont="1" applyFill="1" applyBorder="1" applyAlignment="1">
      <alignment horizontal="right" vertical="center"/>
    </xf>
    <xf numFmtId="0" fontId="7" fillId="7" borderId="8" xfId="0" applyFont="1" applyFill="1" applyBorder="1" applyAlignment="1">
      <alignment horizontal="center" vertical="center"/>
    </xf>
    <xf numFmtId="0" fontId="7" fillId="7" borderId="9" xfId="0" applyFont="1" applyFill="1" applyBorder="1" applyAlignment="1">
      <alignment horizontal="center" vertical="center"/>
    </xf>
    <xf numFmtId="165" fontId="7" fillId="2" borderId="18" xfId="0" applyNumberFormat="1" applyFont="1" applyFill="1" applyBorder="1" applyAlignment="1">
      <alignment horizontal="right" vertical="center"/>
    </xf>
    <xf numFmtId="0" fontId="8" fillId="7" borderId="20" xfId="0" applyFont="1" applyFill="1" applyBorder="1" applyAlignment="1">
      <alignment horizontal="center" vertical="center"/>
    </xf>
    <xf numFmtId="0" fontId="9" fillId="2" borderId="0" xfId="0" applyFont="1" applyFill="1" applyAlignment="1">
      <alignment horizontal="right" vertical="center"/>
    </xf>
    <xf numFmtId="165" fontId="9" fillId="2" borderId="0" xfId="0" applyNumberFormat="1" applyFont="1" applyFill="1" applyAlignment="1">
      <alignment horizontal="right" vertical="center"/>
    </xf>
    <xf numFmtId="0" fontId="8" fillId="2" borderId="0" xfId="0" applyFont="1" applyFill="1" applyAlignment="1">
      <alignment horizontal="right" vertical="center"/>
    </xf>
    <xf numFmtId="165" fontId="8" fillId="2" borderId="0" xfId="0" applyNumberFormat="1" applyFont="1" applyFill="1" applyAlignment="1">
      <alignment horizontal="right" vertical="center"/>
    </xf>
    <xf numFmtId="0" fontId="8" fillId="7" borderId="10" xfId="0" applyFont="1" applyFill="1" applyBorder="1" applyAlignment="1">
      <alignment horizontal="right" vertical="center"/>
    </xf>
    <xf numFmtId="0" fontId="7" fillId="2" borderId="23" xfId="0" applyFont="1" applyFill="1" applyBorder="1" applyAlignment="1">
      <alignment vertical="center" wrapText="1"/>
    </xf>
    <xf numFmtId="165" fontId="7" fillId="2" borderId="24" xfId="0" applyNumberFormat="1" applyFont="1" applyFill="1" applyBorder="1" applyAlignment="1">
      <alignment horizontal="right" vertical="center"/>
    </xf>
    <xf numFmtId="0" fontId="3" fillId="2" borderId="0" xfId="0" applyFont="1" applyFill="1"/>
    <xf numFmtId="0" fontId="11" fillId="6" borderId="0" xfId="0" applyFont="1" applyFill="1" applyAlignment="1">
      <alignment horizontal="left"/>
    </xf>
    <xf numFmtId="0" fontId="0" fillId="8" borderId="1" xfId="0" applyFill="1" applyBorder="1" applyProtection="1">
      <protection locked="0"/>
    </xf>
    <xf numFmtId="167" fontId="0" fillId="8" borderId="20" xfId="0" applyNumberFormat="1" applyFill="1" applyBorder="1" applyProtection="1">
      <protection locked="0"/>
    </xf>
    <xf numFmtId="9" fontId="0" fillId="8" borderId="20" xfId="0" applyNumberFormat="1" applyFill="1" applyBorder="1" applyProtection="1">
      <protection locked="0"/>
    </xf>
    <xf numFmtId="2" fontId="0" fillId="8" borderId="1" xfId="0" applyNumberFormat="1" applyFill="1" applyBorder="1" applyProtection="1">
      <protection locked="0"/>
    </xf>
    <xf numFmtId="0" fontId="0" fillId="8" borderId="1" xfId="0" applyFill="1" applyBorder="1" applyAlignment="1" applyProtection="1">
      <alignment horizontal="center"/>
      <protection locked="0"/>
    </xf>
    <xf numFmtId="0" fontId="0" fillId="8" borderId="20" xfId="0" applyFill="1" applyBorder="1" applyProtection="1">
      <protection locked="0"/>
    </xf>
    <xf numFmtId="2" fontId="0" fillId="8" borderId="20" xfId="0" applyNumberFormat="1" applyFill="1" applyBorder="1" applyProtection="1">
      <protection locked="0"/>
    </xf>
    <xf numFmtId="0" fontId="0" fillId="8" borderId="20" xfId="0" applyFill="1" applyBorder="1" applyAlignment="1" applyProtection="1">
      <alignment horizontal="center"/>
      <protection locked="0"/>
    </xf>
    <xf numFmtId="2" fontId="0" fillId="8" borderId="0" xfId="0" applyNumberFormat="1" applyFill="1" applyProtection="1">
      <protection locked="0"/>
    </xf>
    <xf numFmtId="167" fontId="0" fillId="0" borderId="0" xfId="0" applyNumberFormat="1"/>
    <xf numFmtId="2" fontId="0" fillId="0" borderId="0" xfId="0" applyNumberFormat="1"/>
    <xf numFmtId="0" fontId="0" fillId="0" borderId="0" xfId="0" applyAlignment="1">
      <alignment horizontal="center"/>
    </xf>
    <xf numFmtId="0" fontId="0" fillId="5" borderId="0" xfId="0" applyFill="1" applyAlignment="1">
      <alignment horizontal="center"/>
    </xf>
    <xf numFmtId="10" fontId="0" fillId="0" borderId="0" xfId="0" applyNumberFormat="1"/>
    <xf numFmtId="2" fontId="0" fillId="2" borderId="1" xfId="0" applyNumberFormat="1" applyFill="1" applyBorder="1"/>
    <xf numFmtId="2" fontId="0" fillId="0" borderId="1" xfId="0" applyNumberFormat="1" applyBorder="1"/>
    <xf numFmtId="2" fontId="0" fillId="0" borderId="20" xfId="0" applyNumberFormat="1" applyBorder="1"/>
    <xf numFmtId="167" fontId="0" fillId="0" borderId="1" xfId="0" applyNumberFormat="1" applyBorder="1"/>
    <xf numFmtId="167" fontId="0" fillId="0" borderId="20" xfId="0" applyNumberFormat="1" applyBorder="1" applyAlignment="1">
      <alignment horizontal="center"/>
    </xf>
    <xf numFmtId="0" fontId="3" fillId="0" borderId="0" xfId="0" applyFont="1"/>
    <xf numFmtId="2" fontId="3" fillId="0" borderId="0" xfId="0" applyNumberFormat="1" applyFont="1"/>
    <xf numFmtId="0" fontId="5" fillId="3" borderId="0" xfId="0" applyFont="1" applyFill="1" applyAlignment="1">
      <alignment horizontal="center" vertical="center"/>
    </xf>
    <xf numFmtId="0" fontId="6" fillId="4" borderId="0" xfId="0" applyFont="1" applyFill="1" applyAlignment="1">
      <alignment horizontal="center" vertical="center" wrapText="1"/>
    </xf>
    <xf numFmtId="0" fontId="7" fillId="0" borderId="0" xfId="0" applyFont="1" applyAlignment="1">
      <alignment vertical="top"/>
    </xf>
    <xf numFmtId="2" fontId="7" fillId="0" borderId="0" xfId="0" applyNumberFormat="1" applyFont="1" applyAlignment="1">
      <alignment vertical="top"/>
    </xf>
    <xf numFmtId="0" fontId="0" fillId="7" borderId="1" xfId="0" applyFill="1" applyBorder="1"/>
    <xf numFmtId="0" fontId="0" fillId="7" borderId="20" xfId="0" applyFill="1" applyBorder="1" applyAlignment="1">
      <alignment wrapText="1"/>
    </xf>
    <xf numFmtId="0" fontId="0" fillId="7" borderId="20" xfId="0" applyFill="1" applyBorder="1"/>
    <xf numFmtId="2" fontId="0" fillId="7" borderId="1" xfId="0" applyNumberFormat="1" applyFill="1" applyBorder="1" applyAlignment="1">
      <alignment wrapText="1"/>
    </xf>
    <xf numFmtId="2" fontId="0" fillId="7" borderId="1" xfId="0" applyNumberFormat="1" applyFill="1" applyBorder="1"/>
    <xf numFmtId="2" fontId="12" fillId="0" borderId="1" xfId="0" applyNumberFormat="1" applyFont="1" applyBorder="1"/>
    <xf numFmtId="0" fontId="13" fillId="0" borderId="0" xfId="0" applyFont="1"/>
    <xf numFmtId="49" fontId="7" fillId="8" borderId="10" xfId="0" applyNumberFormat="1" applyFont="1" applyFill="1" applyBorder="1" applyAlignment="1" applyProtection="1">
      <alignment vertical="center" wrapText="1"/>
      <protection locked="0"/>
    </xf>
    <xf numFmtId="0" fontId="0" fillId="0" borderId="29" xfId="0" applyBorder="1" applyProtection="1">
      <protection locked="0"/>
    </xf>
    <xf numFmtId="0" fontId="0" fillId="0" borderId="24" xfId="0" applyBorder="1" applyProtection="1">
      <protection locked="0"/>
    </xf>
    <xf numFmtId="0" fontId="7" fillId="2" borderId="14" xfId="0" applyFont="1" applyFill="1" applyBorder="1" applyAlignment="1">
      <alignment vertical="center"/>
    </xf>
    <xf numFmtId="0" fontId="0" fillId="0" borderId="29" xfId="0" applyBorder="1"/>
    <xf numFmtId="0" fontId="0" fillId="0" borderId="30" xfId="0" applyBorder="1"/>
    <xf numFmtId="0" fontId="7" fillId="2" borderId="14" xfId="0" applyFont="1" applyFill="1" applyBorder="1" applyAlignment="1">
      <alignment horizontal="right" vertical="center"/>
    </xf>
    <xf numFmtId="0" fontId="8" fillId="7" borderId="31" xfId="0" applyFont="1" applyFill="1" applyBorder="1" applyAlignment="1">
      <alignment vertical="center"/>
    </xf>
    <xf numFmtId="0" fontId="0" fillId="0" borderId="8" xfId="0" applyBorder="1"/>
    <xf numFmtId="0" fontId="0" fillId="0" borderId="9" xfId="0" applyBorder="1"/>
    <xf numFmtId="0" fontId="7" fillId="7" borderId="20" xfId="0" applyFont="1" applyFill="1" applyBorder="1" applyAlignment="1">
      <alignment horizontal="left" vertical="center"/>
    </xf>
    <xf numFmtId="0" fontId="0" fillId="0" borderId="33" xfId="0" applyBorder="1"/>
    <xf numFmtId="0" fontId="0" fillId="0" borderId="16" xfId="0" applyBorder="1"/>
    <xf numFmtId="0" fontId="7" fillId="2" borderId="10" xfId="0" applyFont="1" applyFill="1" applyBorder="1" applyAlignment="1">
      <alignment vertical="center"/>
    </xf>
    <xf numFmtId="0" fontId="0" fillId="0" borderId="24" xfId="0" applyBorder="1"/>
    <xf numFmtId="0" fontId="7" fillId="2" borderId="0" xfId="0" applyFont="1" applyFill="1" applyAlignment="1">
      <alignment vertical="center"/>
    </xf>
    <xf numFmtId="0" fontId="0" fillId="2" borderId="0" xfId="0" applyFill="1"/>
    <xf numFmtId="0" fontId="7" fillId="7" borderId="20" xfId="0" applyFont="1" applyFill="1" applyBorder="1" applyAlignment="1">
      <alignment vertical="center"/>
    </xf>
    <xf numFmtId="0" fontId="7" fillId="7" borderId="32" xfId="0" applyFont="1" applyFill="1" applyBorder="1" applyAlignment="1">
      <alignment horizontal="center" vertical="center"/>
    </xf>
    <xf numFmtId="0" fontId="0" fillId="0" borderId="15" xfId="0" applyBorder="1"/>
    <xf numFmtId="0" fontId="8" fillId="7" borderId="20" xfId="0" applyFont="1" applyFill="1" applyBorder="1" applyAlignment="1">
      <alignment vertical="center"/>
    </xf>
    <xf numFmtId="0" fontId="8" fillId="7" borderId="20" xfId="0" applyFont="1" applyFill="1" applyBorder="1" applyAlignment="1">
      <alignment horizontal="left" vertical="center"/>
    </xf>
    <xf numFmtId="0" fontId="2" fillId="2" borderId="20" xfId="3" applyFont="1" applyFill="1" applyBorder="1"/>
    <xf numFmtId="0" fontId="9" fillId="2" borderId="19" xfId="0" applyFont="1" applyFill="1" applyBorder="1" applyAlignment="1">
      <alignment horizontal="right" vertical="center"/>
    </xf>
    <xf numFmtId="0" fontId="0" fillId="0" borderId="13" xfId="0" applyBorder="1"/>
    <xf numFmtId="0" fontId="0" fillId="0" borderId="34" xfId="0" applyBorder="1"/>
    <xf numFmtId="0" fontId="7" fillId="2" borderId="10" xfId="0" applyFont="1" applyFill="1" applyBorder="1" applyAlignment="1">
      <alignment vertical="center" wrapText="1"/>
    </xf>
    <xf numFmtId="49" fontId="7" fillId="8" borderId="31" xfId="0" applyNumberFormat="1" applyFont="1" applyFill="1" applyBorder="1" applyAlignment="1" applyProtection="1">
      <alignment vertical="center" wrapText="1"/>
      <protection locked="0"/>
    </xf>
    <xf numFmtId="0" fontId="0" fillId="0" borderId="11" xfId="0" applyBorder="1" applyProtection="1">
      <protection locked="0"/>
    </xf>
    <xf numFmtId="0" fontId="0" fillId="0" borderId="2" xfId="0" applyBorder="1" applyProtection="1">
      <protection locked="0"/>
    </xf>
    <xf numFmtId="0" fontId="0" fillId="0" borderId="3" xfId="0" applyBorder="1" applyProtection="1">
      <protection locked="0"/>
    </xf>
    <xf numFmtId="0" fontId="0" fillId="0" borderId="0" xfId="0" applyProtection="1">
      <protection locked="0"/>
    </xf>
    <xf numFmtId="0" fontId="0" fillId="0" borderId="4" xfId="0" applyBorder="1" applyProtection="1">
      <protection locked="0"/>
    </xf>
    <xf numFmtId="0" fontId="0" fillId="0" borderId="5" xfId="0" applyBorder="1" applyProtection="1">
      <protection locked="0"/>
    </xf>
    <xf numFmtId="0" fontId="0" fillId="0" borderId="12" xfId="0" applyBorder="1" applyProtection="1">
      <protection locked="0"/>
    </xf>
    <xf numFmtId="0" fontId="0" fillId="0" borderId="6" xfId="0" applyBorder="1" applyProtection="1">
      <protection locked="0"/>
    </xf>
    <xf numFmtId="0" fontId="7" fillId="2" borderId="0" xfId="0" applyFont="1" applyFill="1" applyAlignment="1">
      <alignment horizontal="center" vertical="center"/>
    </xf>
    <xf numFmtId="0" fontId="5" fillId="8" borderId="31" xfId="0" applyFont="1" applyFill="1" applyBorder="1" applyAlignment="1" applyProtection="1">
      <alignment horizontal="center" vertical="center"/>
      <protection locked="0"/>
    </xf>
    <xf numFmtId="0" fontId="7" fillId="7" borderId="10" xfId="0" applyFont="1" applyFill="1" applyBorder="1" applyAlignment="1">
      <alignment vertical="center"/>
    </xf>
    <xf numFmtId="0" fontId="8" fillId="7" borderId="7" xfId="0" applyFont="1" applyFill="1" applyBorder="1" applyAlignment="1">
      <alignment vertical="center"/>
    </xf>
    <xf numFmtId="0" fontId="9" fillId="2" borderId="14" xfId="0" applyFont="1" applyFill="1" applyBorder="1" applyAlignment="1">
      <alignment horizontal="right" vertical="center"/>
    </xf>
    <xf numFmtId="0" fontId="6" fillId="2" borderId="0" xfId="0" applyFont="1" applyFill="1" applyAlignment="1">
      <alignment horizontal="center" vertical="center"/>
    </xf>
    <xf numFmtId="0" fontId="7" fillId="2" borderId="10" xfId="0" applyFont="1" applyFill="1" applyBorder="1" applyAlignment="1">
      <alignment horizontal="center" vertical="center"/>
    </xf>
    <xf numFmtId="0" fontId="0" fillId="0" borderId="17" xfId="0" applyBorder="1"/>
    <xf numFmtId="0" fontId="8" fillId="7" borderId="32" xfId="0" applyFont="1" applyFill="1" applyBorder="1" applyAlignment="1">
      <alignment horizontal="left" vertical="center"/>
    </xf>
    <xf numFmtId="0" fontId="0" fillId="0" borderId="28" xfId="0" applyBorder="1"/>
    <xf numFmtId="0" fontId="1" fillId="7" borderId="10" xfId="0" applyFont="1" applyFill="1" applyBorder="1" applyAlignment="1">
      <alignment horizontal="center" vertical="center" wrapText="1"/>
    </xf>
    <xf numFmtId="0" fontId="7" fillId="7" borderId="10" xfId="0" applyFont="1" applyFill="1" applyBorder="1" applyAlignment="1">
      <alignment horizontal="center" vertical="center"/>
    </xf>
    <xf numFmtId="0" fontId="7" fillId="7" borderId="10" xfId="0" applyFont="1" applyFill="1" applyBorder="1" applyAlignment="1">
      <alignment horizontal="left" vertical="center"/>
    </xf>
    <xf numFmtId="1" fontId="7" fillId="2" borderId="10" xfId="0" applyNumberFormat="1" applyFont="1" applyFill="1" applyBorder="1" applyAlignment="1">
      <alignment horizontal="center" vertical="center"/>
    </xf>
    <xf numFmtId="0" fontId="0" fillId="0" borderId="25" xfId="0" applyBorder="1"/>
    <xf numFmtId="0" fontId="0" fillId="0" borderId="26" xfId="0" applyBorder="1"/>
    <xf numFmtId="0" fontId="0" fillId="0" borderId="22" xfId="0" applyBorder="1"/>
    <xf numFmtId="0" fontId="0" fillId="0" borderId="18" xfId="0" applyBorder="1"/>
    <xf numFmtId="49" fontId="7" fillId="8" borderId="17" xfId="0" applyNumberFormat="1" applyFont="1" applyFill="1" applyBorder="1" applyAlignment="1" applyProtection="1">
      <alignment vertical="center" wrapText="1"/>
      <protection locked="0"/>
    </xf>
    <xf numFmtId="0" fontId="0" fillId="0" borderId="13" xfId="0" applyBorder="1" applyProtection="1">
      <protection locked="0"/>
    </xf>
    <xf numFmtId="0" fontId="0" fillId="0" borderId="18" xfId="0" applyBorder="1" applyProtection="1">
      <protection locked="0"/>
    </xf>
    <xf numFmtId="0" fontId="0" fillId="0" borderId="11" xfId="0" applyBorder="1"/>
    <xf numFmtId="0" fontId="0" fillId="0" borderId="21" xfId="0" applyBorder="1"/>
    <xf numFmtId="0" fontId="13" fillId="0" borderId="0" xfId="0" applyFont="1" applyAlignment="1">
      <alignment horizontal="left" vertical="top" wrapText="1"/>
    </xf>
    <xf numFmtId="0" fontId="13" fillId="0" borderId="0" xfId="0" applyFont="1"/>
    <xf numFmtId="0" fontId="7" fillId="4" borderId="0" xfId="0" applyFont="1" applyFill="1" applyAlignment="1">
      <alignment horizontal="center" vertical="center"/>
    </xf>
    <xf numFmtId="0" fontId="0" fillId="0" borderId="0" xfId="0"/>
    <xf numFmtId="0" fontId="7" fillId="4" borderId="0" xfId="0" applyFont="1" applyFill="1" applyAlignment="1">
      <alignment vertical="center"/>
    </xf>
    <xf numFmtId="2" fontId="0" fillId="0" borderId="0" xfId="0" applyNumberFormat="1"/>
    <xf numFmtId="0" fontId="5" fillId="3" borderId="31" xfId="0" applyFont="1" applyFill="1" applyBorder="1" applyAlignment="1">
      <alignment horizontal="center" vertic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6" fillId="4" borderId="0" xfId="0" applyFont="1" applyFill="1" applyAlignment="1">
      <alignment horizontal="center" vertical="center" wrapText="1"/>
    </xf>
    <xf numFmtId="0" fontId="4" fillId="0" borderId="0" xfId="0" applyFont="1" applyAlignment="1"/>
    <xf numFmtId="0" fontId="0" fillId="0" borderId="0" xfId="0" applyAlignment="1"/>
    <xf numFmtId="2" fontId="0" fillId="0" borderId="0" xfId="0" applyNumberFormat="1" applyAlignment="1"/>
  </cellXfs>
  <cellStyles count="8">
    <cellStyle name="Standaard" xfId="0" builtinId="0"/>
    <cellStyle name="Standaard 2" xfId="1" xr:uid="{00000000-0005-0000-0000-000001000000}"/>
    <cellStyle name="Standaard 4" xfId="2" xr:uid="{00000000-0005-0000-0000-000002000000}"/>
    <cellStyle name="Standaard_calculaties 2010 elementen 3. &amp; 4." xfId="3" xr:uid="{00000000-0005-0000-0000-000003000000}"/>
    <cellStyle name="Valuta 2 2" xfId="4" xr:uid="{00000000-0005-0000-0000-000004000000}"/>
    <cellStyle name="Valuta 2 2 2" xfId="5" xr:uid="{00000000-0005-0000-0000-000005000000}"/>
    <cellStyle name="Valuta 2 2 2 2" xfId="7" xr:uid="{00000000-0005-0000-0000-000007000000}"/>
    <cellStyle name="Valuta 2 2 3" xfId="6" xr:uid="{00000000-0005-0000-0000-000006000000}"/>
  </cellStyles>
  <dxfs count="2">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101600</xdr:colOff>
      <xdr:row>4</xdr:row>
      <xdr:rowOff>152400</xdr:rowOff>
    </xdr:from>
    <xdr:ext cx="1619250" cy="628650"/>
    <xdr:pic>
      <xdr:nvPicPr>
        <xdr:cNvPr id="2" name="aa45d57e-a5da-4825-a670-16369437431b">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6835775" y="1314450"/>
          <a:ext cx="1619250" cy="628650"/>
        </a:xfrm>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14</xdr:col>
      <xdr:colOff>101600</xdr:colOff>
      <xdr:row>6</xdr:row>
      <xdr:rowOff>152400</xdr:rowOff>
    </xdr:from>
    <xdr:ext cx="1619250" cy="628650"/>
    <xdr:pic>
      <xdr:nvPicPr>
        <xdr:cNvPr id="2" name="aa45d57e-a5da-4825-a670-16369437431b">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483350" y="1362075"/>
          <a:ext cx="1619250" cy="628650"/>
        </a:xfrm>
        <a:prstGeom prst="rect">
          <a:avLst/>
        </a:prstGeom>
        <a:ln>
          <a:prstDash val="solid"/>
        </a:ln>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5F7AE1A-A7A9-4850-ADAF-B390A940C067}">
  <we:reference id="WA200009404" version="1.0.0.8" store="Omex" storeType="OMEX"/>
  <we:alternateReferences>
    <we:reference id="WA200009404" version="1.0.0.8" store="WA200009404" storeType="OMEX"/>
  </we:alternateReferences>
  <we:properties>
    <we:property name="claude.fileId" value="&quot;742e8270-ed79-499f-8531-3819ea56ba06&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
  <sheetViews>
    <sheetView zoomScale="115" zoomScaleNormal="115" workbookViewId="0">
      <selection sqref="A1:P1"/>
    </sheetView>
  </sheetViews>
  <sheetFormatPr baseColWidth="10" defaultColWidth="8.83203125" defaultRowHeight="15"/>
  <cols>
    <col min="1" max="15" width="8.83203125" style="79" customWidth="1"/>
    <col min="16" max="16" width="7.83203125" style="79" customWidth="1"/>
    <col min="17" max="17" width="8.83203125" style="79" customWidth="1"/>
  </cols>
  <sheetData>
    <row r="1" spans="1:16" ht="34.0" customHeight="1">
      <c r="A1" s="139" t="s">
        <v>101</v>
      </c>
      <c r="B1" s="140"/>
      <c r="C1" s="140"/>
      <c r="D1" s="140"/>
      <c r="E1" s="140"/>
      <c r="F1" s="140"/>
      <c r="G1" s="140"/>
      <c r="H1" s="140"/>
      <c r="I1" s="140"/>
      <c r="J1" s="140"/>
      <c r="K1" s="140"/>
      <c r="L1" s="140"/>
      <c r="M1" s="140"/>
      <c r="N1" s="140"/>
      <c r="O1" s="140"/>
      <c r="P1" s="140"/>
    </row>
    <row r="2" spans="1:16" ht="330" customHeight="1">
      <c r="A2" s="139" t="s">
        <v>0</v>
      </c>
      <c r="B2" s="140"/>
      <c r="C2" s="140"/>
      <c r="D2" s="140"/>
      <c r="E2" s="140"/>
      <c r="F2" s="140"/>
      <c r="G2" s="140"/>
      <c r="H2" s="140"/>
      <c r="I2" s="140"/>
      <c r="J2" s="140"/>
      <c r="K2" s="140"/>
      <c r="L2" s="140"/>
      <c r="M2" s="140"/>
      <c r="N2" s="140"/>
      <c r="O2" s="140"/>
      <c r="P2" s="140"/>
    </row>
    <row r="3" spans="1:16" ht="40" customHeight="1">
      <c r="A3" s="139" t="s">
        <v>99</v>
      </c>
      <c r="B3" s="140"/>
      <c r="C3" s="140"/>
      <c r="D3" s="140"/>
      <c r="E3" s="140"/>
      <c r="F3" s="140"/>
      <c r="G3" s="140"/>
      <c r="H3" s="140"/>
      <c r="I3" s="140"/>
      <c r="J3" s="140"/>
      <c r="K3" s="140"/>
      <c r="L3" s="140"/>
      <c r="M3" s="140"/>
      <c r="N3" s="140"/>
      <c r="O3" s="140"/>
      <c r="P3" s="140"/>
    </row>
    <row r="4" spans="1:16" ht="76" customHeight="1">
      <c r="A4" s="139" t="s">
        <v>98</v>
      </c>
      <c r="B4" s="140"/>
      <c r="C4" s="140"/>
      <c r="D4" s="140"/>
      <c r="E4" s="140"/>
      <c r="F4" s="140"/>
      <c r="G4" s="140"/>
      <c r="H4" s="140"/>
      <c r="I4" s="140"/>
      <c r="J4" s="140"/>
      <c r="K4" s="140"/>
      <c r="L4" s="140"/>
      <c r="M4" s="140"/>
      <c r="N4" s="140"/>
      <c r="O4" s="140"/>
      <c r="P4" s="140"/>
    </row>
    <row r="5" spans="1:16" ht="50" customHeight="1">
      <c r="A5" s="139" t="s">
        <v>1</v>
      </c>
      <c r="B5" s="140"/>
      <c r="C5" s="140"/>
      <c r="D5" s="140"/>
      <c r="E5" s="140"/>
      <c r="F5" s="140"/>
      <c r="G5" s="140"/>
      <c r="H5" s="140"/>
      <c r="I5" s="140"/>
      <c r="J5" s="140"/>
      <c r="K5" s="140"/>
      <c r="L5" s="140"/>
      <c r="M5" s="140"/>
      <c r="N5" s="140"/>
      <c r="O5" s="140"/>
      <c r="P5" s="140"/>
    </row>
  </sheetData>
  <sheetProtection sheet="1" objects="1" scenarios="1"/>
  <mergeCells count="5">
    <mergeCell ref="A1:P1"/>
    <mergeCell ref="A2:P2"/>
    <mergeCell ref="A5:P5"/>
    <mergeCell ref="A4:P4"/>
    <mergeCell ref="A3:P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2:L116"/>
  <sheetViews>
    <sheetView zoomScale="85" zoomScaleNormal="85" workbookViewId="0">
      <selection activeCell="F22" sqref="F22:J43"/>
    </sheetView>
  </sheetViews>
  <sheetFormatPr baseColWidth="10" defaultColWidth="8.83203125" defaultRowHeight="15"/>
  <cols>
    <col min="1" max="1" width="34.6640625" style="14" customWidth="1"/>
    <col min="2" max="2" width="9.1640625" style="14" customWidth="1"/>
    <col min="3" max="3" width="12.5" style="14" customWidth="1"/>
    <col min="4" max="4" width="11.6640625" style="14" customWidth="1"/>
    <col min="5" max="5" width="11.5" style="14" customWidth="1"/>
    <col min="6" max="6" width="11.6640625" style="14" customWidth="1"/>
    <col min="7" max="7" width="39" style="14" customWidth="1"/>
    <col min="8" max="8" width="12.1640625" style="14" customWidth="1"/>
    <col min="9" max="9" width="11" style="14" customWidth="1"/>
    <col min="10" max="10" width="16.1640625" style="14" customWidth="1"/>
    <col min="11" max="11" width="17" style="14" customWidth="1"/>
    <col min="12" max="12" width="8.83203125" style="14" customWidth="1"/>
    <col min="13" max="16384" width="8.83203125" style="14"/>
  </cols>
  <sheetData>
    <row r="2" spans="1:10">
      <c r="B2" s="46"/>
      <c r="C2" s="46"/>
      <c r="D2" s="46"/>
      <c r="E2" s="46"/>
      <c r="F2" s="46"/>
      <c r="G2" s="46"/>
      <c r="H2" s="46"/>
      <c r="I2" s="46"/>
      <c r="J2" s="46"/>
    </row>
    <row r="3" spans="1:10" ht="18" customHeight="1">
      <c r="B3" s="47" t="s">
        <v>96</v>
      </c>
      <c r="C3" s="47"/>
      <c r="D3" s="47"/>
      <c r="E3" s="47"/>
      <c r="F3" s="47"/>
      <c r="G3" s="47"/>
      <c r="H3" s="47"/>
    </row>
    <row r="5" spans="1:10">
      <c r="A5" s="117" t="s">
        <v>2</v>
      </c>
      <c r="B5" s="109"/>
      <c r="C5" s="121" t="s">
        <v>95</v>
      </c>
      <c r="D5" s="96"/>
      <c r="E5" s="96"/>
      <c r="F5" s="96"/>
      <c r="G5" s="96"/>
      <c r="H5" s="96"/>
      <c r="I5" s="116"/>
      <c r="J5" s="96"/>
    </row>
    <row r="6" spans="1:10">
      <c r="A6" s="110"/>
      <c r="B6" s="112"/>
      <c r="C6" s="96"/>
      <c r="D6" s="96"/>
      <c r="E6" s="96"/>
      <c r="F6" s="96"/>
      <c r="G6" s="96"/>
      <c r="H6" s="96"/>
      <c r="I6" s="96"/>
      <c r="J6" s="96"/>
    </row>
    <row r="7" spans="1:10">
      <c r="A7" s="110"/>
      <c r="B7" s="112"/>
      <c r="C7" s="96"/>
      <c r="D7" s="96"/>
      <c r="E7" s="96"/>
      <c r="F7" s="96"/>
      <c r="G7" s="96"/>
      <c r="H7" s="96"/>
      <c r="I7" s="96"/>
      <c r="J7" s="96"/>
    </row>
    <row r="8" spans="1:10">
      <c r="A8" s="113"/>
      <c r="B8" s="115"/>
      <c r="C8" s="96"/>
      <c r="D8" s="96"/>
      <c r="E8" s="96"/>
      <c r="F8" s="96"/>
      <c r="G8" s="96"/>
      <c r="H8" s="96"/>
      <c r="I8" s="96"/>
      <c r="J8" s="96"/>
    </row>
    <row r="9" spans="1:10">
      <c r="A9" s="95"/>
      <c r="B9" s="96"/>
      <c r="C9" s="96"/>
      <c r="D9" s="96"/>
      <c r="E9" s="96"/>
      <c r="F9" s="96"/>
      <c r="G9" s="96"/>
      <c r="H9" s="96"/>
      <c r="I9" s="96"/>
      <c r="J9" s="96"/>
    </row>
    <row r="10" spans="1:10">
      <c r="A10" s="87" t="s">
        <v>3</v>
      </c>
      <c r="B10" s="88"/>
      <c r="C10" s="88"/>
      <c r="D10" s="88"/>
      <c r="E10" s="88"/>
      <c r="F10" s="88"/>
      <c r="G10" s="88"/>
      <c r="H10" s="88"/>
      <c r="I10" s="88"/>
      <c r="J10" s="89"/>
    </row>
    <row r="11" spans="1:10" ht="24.75" customHeight="1">
      <c r="A11" s="93" t="s">
        <v>4</v>
      </c>
      <c r="B11" s="94"/>
      <c r="C11" s="80"/>
      <c r="D11" s="82"/>
      <c r="E11" s="33"/>
      <c r="F11" s="106" t="s">
        <v>5</v>
      </c>
      <c r="G11" s="94"/>
      <c r="H11" s="80"/>
      <c r="I11" s="81"/>
      <c r="J11" s="82"/>
    </row>
    <row r="12" spans="1:10" ht="20.25" customHeight="1">
      <c r="A12" s="93" t="s">
        <v>6</v>
      </c>
      <c r="B12" s="94"/>
      <c r="C12" s="80"/>
      <c r="D12" s="81"/>
      <c r="E12" s="81"/>
      <c r="F12" s="81"/>
      <c r="G12" s="81"/>
      <c r="H12" s="81"/>
      <c r="I12" s="81"/>
      <c r="J12" s="82"/>
    </row>
    <row r="13" spans="1:10" ht="30" customHeight="1">
      <c r="A13" s="93" t="s">
        <v>7</v>
      </c>
      <c r="B13" s="94"/>
      <c r="C13" s="80"/>
      <c r="D13" s="82"/>
      <c r="E13" s="33"/>
      <c r="F13" s="106" t="s">
        <v>8</v>
      </c>
      <c r="G13" s="94"/>
      <c r="H13" s="80"/>
      <c r="I13" s="81"/>
      <c r="J13" s="82"/>
    </row>
    <row r="14" spans="1:10">
      <c r="A14" s="93" t="s">
        <v>9</v>
      </c>
      <c r="B14" s="94"/>
      <c r="C14" s="80"/>
      <c r="D14" s="82"/>
      <c r="E14" s="33"/>
      <c r="F14" s="106" t="s">
        <v>10</v>
      </c>
      <c r="G14" s="94"/>
      <c r="H14" s="80"/>
      <c r="I14" s="81"/>
      <c r="J14" s="82"/>
    </row>
    <row r="15" spans="1:10" ht="20.25" customHeight="1">
      <c r="A15" s="93" t="s">
        <v>11</v>
      </c>
      <c r="B15" s="94"/>
      <c r="C15" s="80"/>
      <c r="D15" s="82"/>
      <c r="E15" s="33"/>
      <c r="F15" s="106" t="s">
        <v>12</v>
      </c>
      <c r="G15" s="94"/>
      <c r="H15" s="80"/>
      <c r="I15" s="81"/>
      <c r="J15" s="82"/>
    </row>
    <row r="16" spans="1:10" ht="23.25" customHeight="1">
      <c r="A16" s="93" t="s">
        <v>13</v>
      </c>
      <c r="B16" s="94"/>
      <c r="C16" s="80"/>
      <c r="D16" s="82"/>
      <c r="E16" s="33"/>
      <c r="F16" s="106" t="s">
        <v>14</v>
      </c>
      <c r="G16" s="94"/>
      <c r="H16" s="80"/>
      <c r="I16" s="81"/>
      <c r="J16" s="82"/>
    </row>
    <row r="17" spans="1:10">
      <c r="A17" s="93" t="s">
        <v>15</v>
      </c>
      <c r="B17" s="94"/>
      <c r="C17" s="80"/>
      <c r="D17" s="82"/>
      <c r="E17" s="33"/>
      <c r="F17" s="106" t="s">
        <v>10</v>
      </c>
      <c r="G17" s="94"/>
      <c r="H17" s="80"/>
      <c r="I17" s="81"/>
      <c r="J17" s="82"/>
    </row>
    <row r="18" spans="1:10">
      <c r="A18" s="93" t="s">
        <v>16</v>
      </c>
      <c r="B18" s="94"/>
      <c r="C18" s="80"/>
      <c r="D18" s="82"/>
      <c r="E18" s="33"/>
      <c r="F18" s="106" t="s">
        <v>12</v>
      </c>
      <c r="G18" s="94"/>
      <c r="H18" s="80"/>
      <c r="I18" s="81"/>
      <c r="J18" s="82"/>
    </row>
    <row r="19" spans="1:10">
      <c r="A19" s="93" t="s">
        <v>17</v>
      </c>
      <c r="B19" s="94"/>
      <c r="C19" s="80"/>
      <c r="D19" s="82"/>
      <c r="E19" s="33"/>
      <c r="F19" s="106" t="s">
        <v>18</v>
      </c>
      <c r="G19" s="94"/>
      <c r="H19" s="80"/>
      <c r="I19" s="81"/>
      <c r="J19" s="82"/>
    </row>
    <row r="20" spans="1:10">
      <c r="A20" s="15"/>
      <c r="B20" s="15"/>
      <c r="C20" s="15"/>
      <c r="D20" s="15"/>
      <c r="E20" s="15"/>
      <c r="F20" s="15"/>
      <c r="G20" s="15"/>
      <c r="H20" s="15"/>
      <c r="I20" s="15"/>
      <c r="J20" s="15"/>
    </row>
    <row r="21" spans="1:10">
      <c r="A21" s="87" t="s">
        <v>19</v>
      </c>
      <c r="B21" s="88"/>
      <c r="C21" s="88"/>
      <c r="D21" s="89"/>
      <c r="E21" s="15"/>
      <c r="F21" s="87" t="s">
        <v>20</v>
      </c>
      <c r="G21" s="88"/>
      <c r="H21" s="88"/>
      <c r="I21" s="88"/>
      <c r="J21" s="89"/>
    </row>
    <row r="22" spans="1:10">
      <c r="A22" s="107"/>
      <c r="B22" s="108"/>
      <c r="C22" s="108"/>
      <c r="D22" s="109"/>
      <c r="E22" s="15"/>
      <c r="F22" s="107"/>
      <c r="G22" s="108"/>
      <c r="H22" s="108"/>
      <c r="I22" s="108"/>
      <c r="J22" s="109"/>
    </row>
    <row r="23" spans="1:10">
      <c r="A23" s="110"/>
      <c r="B23" s="111"/>
      <c r="C23" s="111"/>
      <c r="D23" s="112"/>
      <c r="E23" s="15"/>
      <c r="F23" s="110"/>
      <c r="G23" s="111"/>
      <c r="H23" s="111"/>
      <c r="I23" s="111"/>
      <c r="J23" s="112"/>
    </row>
    <row r="24" spans="1:10">
      <c r="A24" s="110"/>
      <c r="B24" s="111"/>
      <c r="C24" s="111"/>
      <c r="D24" s="112"/>
      <c r="E24" s="15"/>
      <c r="F24" s="110"/>
      <c r="G24" s="111"/>
      <c r="H24" s="111"/>
      <c r="I24" s="111"/>
      <c r="J24" s="112"/>
    </row>
    <row r="25" spans="1:10">
      <c r="A25" s="110"/>
      <c r="B25" s="111"/>
      <c r="C25" s="111"/>
      <c r="D25" s="112"/>
      <c r="E25" s="15"/>
      <c r="F25" s="110"/>
      <c r="G25" s="111"/>
      <c r="H25" s="111"/>
      <c r="I25" s="111"/>
      <c r="J25" s="112"/>
    </row>
    <row r="26" spans="1:10">
      <c r="A26" s="110"/>
      <c r="B26" s="111"/>
      <c r="C26" s="111"/>
      <c r="D26" s="112"/>
      <c r="E26" s="15"/>
      <c r="F26" s="110"/>
      <c r="G26" s="111"/>
      <c r="H26" s="111"/>
      <c r="I26" s="111"/>
      <c r="J26" s="112"/>
    </row>
    <row r="27" spans="1:10">
      <c r="A27" s="110"/>
      <c r="B27" s="111"/>
      <c r="C27" s="111"/>
      <c r="D27" s="112"/>
      <c r="E27" s="15"/>
      <c r="F27" s="110"/>
      <c r="G27" s="111"/>
      <c r="H27" s="111"/>
      <c r="I27" s="111"/>
      <c r="J27" s="112"/>
    </row>
    <row r="28" spans="1:10">
      <c r="A28" s="110"/>
      <c r="B28" s="111"/>
      <c r="C28" s="111"/>
      <c r="D28" s="112"/>
      <c r="E28" s="15"/>
      <c r="F28" s="110"/>
      <c r="G28" s="111"/>
      <c r="H28" s="111"/>
      <c r="I28" s="111"/>
      <c r="J28" s="112"/>
    </row>
    <row r="29" spans="1:10">
      <c r="A29" s="110"/>
      <c r="B29" s="111"/>
      <c r="C29" s="111"/>
      <c r="D29" s="112"/>
      <c r="E29" s="15"/>
      <c r="F29" s="110"/>
      <c r="G29" s="111"/>
      <c r="H29" s="111"/>
      <c r="I29" s="111"/>
      <c r="J29" s="112"/>
    </row>
    <row r="30" spans="1:10">
      <c r="A30" s="110"/>
      <c r="B30" s="111"/>
      <c r="C30" s="111"/>
      <c r="D30" s="112"/>
      <c r="E30" s="15"/>
      <c r="F30" s="110"/>
      <c r="G30" s="111"/>
      <c r="H30" s="111"/>
      <c r="I30" s="111"/>
      <c r="J30" s="112"/>
    </row>
    <row r="31" spans="1:10">
      <c r="A31" s="110"/>
      <c r="B31" s="111"/>
      <c r="C31" s="111"/>
      <c r="D31" s="112"/>
      <c r="E31" s="15"/>
      <c r="F31" s="110"/>
      <c r="G31" s="111"/>
      <c r="H31" s="111"/>
      <c r="I31" s="111"/>
      <c r="J31" s="112"/>
    </row>
    <row r="32" spans="1:10">
      <c r="A32" s="110"/>
      <c r="B32" s="111"/>
      <c r="C32" s="111"/>
      <c r="D32" s="112"/>
      <c r="E32" s="15"/>
      <c r="F32" s="110"/>
      <c r="G32" s="111"/>
      <c r="H32" s="111"/>
      <c r="I32" s="111"/>
      <c r="J32" s="112"/>
    </row>
    <row r="33" spans="1:10">
      <c r="A33" s="110"/>
      <c r="B33" s="111"/>
      <c r="C33" s="111"/>
      <c r="D33" s="112"/>
      <c r="E33" s="15"/>
      <c r="F33" s="110"/>
      <c r="G33" s="111"/>
      <c r="H33" s="111"/>
      <c r="I33" s="111"/>
      <c r="J33" s="112"/>
    </row>
    <row r="34" spans="1:10">
      <c r="A34" s="110"/>
      <c r="B34" s="111"/>
      <c r="C34" s="111"/>
      <c r="D34" s="112"/>
      <c r="E34" s="15"/>
      <c r="F34" s="110"/>
      <c r="G34" s="111"/>
      <c r="H34" s="111"/>
      <c r="I34" s="111"/>
      <c r="J34" s="112"/>
    </row>
    <row r="35" spans="1:10">
      <c r="A35" s="110"/>
      <c r="B35" s="111"/>
      <c r="C35" s="111"/>
      <c r="D35" s="112"/>
      <c r="E35" s="15"/>
      <c r="F35" s="110"/>
      <c r="G35" s="111"/>
      <c r="H35" s="111"/>
      <c r="I35" s="111"/>
      <c r="J35" s="112"/>
    </row>
    <row r="36" spans="1:10">
      <c r="A36" s="110"/>
      <c r="B36" s="111"/>
      <c r="C36" s="111"/>
      <c r="D36" s="112"/>
      <c r="E36" s="15"/>
      <c r="F36" s="110"/>
      <c r="G36" s="111"/>
      <c r="H36" s="111"/>
      <c r="I36" s="111"/>
      <c r="J36" s="112"/>
    </row>
    <row r="37" spans="1:10">
      <c r="A37" s="110"/>
      <c r="B37" s="111"/>
      <c r="C37" s="111"/>
      <c r="D37" s="112"/>
      <c r="E37" s="15"/>
      <c r="F37" s="110"/>
      <c r="G37" s="111"/>
      <c r="H37" s="111"/>
      <c r="I37" s="111"/>
      <c r="J37" s="112"/>
    </row>
    <row r="38" spans="1:10">
      <c r="A38" s="110"/>
      <c r="B38" s="111"/>
      <c r="C38" s="111"/>
      <c r="D38" s="112"/>
      <c r="E38" s="15"/>
      <c r="F38" s="110"/>
      <c r="G38" s="111"/>
      <c r="H38" s="111"/>
      <c r="I38" s="111"/>
      <c r="J38" s="112"/>
    </row>
    <row r="39" spans="1:10">
      <c r="A39" s="110"/>
      <c r="B39" s="111"/>
      <c r="C39" s="111"/>
      <c r="D39" s="112"/>
      <c r="E39" s="15"/>
      <c r="F39" s="110"/>
      <c r="G39" s="111"/>
      <c r="H39" s="111"/>
      <c r="I39" s="111"/>
      <c r="J39" s="112"/>
    </row>
    <row r="40" spans="1:10">
      <c r="A40" s="110"/>
      <c r="B40" s="111"/>
      <c r="C40" s="111"/>
      <c r="D40" s="112"/>
      <c r="E40" s="15"/>
      <c r="F40" s="110"/>
      <c r="G40" s="111"/>
      <c r="H40" s="111"/>
      <c r="I40" s="111"/>
      <c r="J40" s="112"/>
    </row>
    <row r="41" spans="1:10">
      <c r="A41" s="110"/>
      <c r="B41" s="111"/>
      <c r="C41" s="111"/>
      <c r="D41" s="112"/>
      <c r="E41" s="15"/>
      <c r="F41" s="110"/>
      <c r="G41" s="111"/>
      <c r="H41" s="111"/>
      <c r="I41" s="111"/>
      <c r="J41" s="112"/>
    </row>
    <row r="42" spans="1:10">
      <c r="A42" s="110"/>
      <c r="B42" s="111"/>
      <c r="C42" s="111"/>
      <c r="D42" s="112"/>
      <c r="E42" s="15"/>
      <c r="F42" s="110"/>
      <c r="G42" s="111"/>
      <c r="H42" s="111"/>
      <c r="I42" s="111"/>
      <c r="J42" s="112"/>
    </row>
    <row r="43" spans="1:10">
      <c r="A43" s="113"/>
      <c r="B43" s="114"/>
      <c r="C43" s="114"/>
      <c r="D43" s="115"/>
      <c r="E43" s="15"/>
      <c r="F43" s="113"/>
      <c r="G43" s="114"/>
      <c r="H43" s="114"/>
      <c r="I43" s="114"/>
      <c r="J43" s="115"/>
    </row>
    <row r="44" spans="1:10">
      <c r="A44" s="15"/>
      <c r="B44" s="15"/>
      <c r="C44" s="15"/>
      <c r="D44" s="15"/>
      <c r="E44" s="15"/>
      <c r="F44" s="15"/>
      <c r="G44" s="15"/>
      <c r="H44" s="15"/>
      <c r="I44" s="15"/>
      <c r="J44" s="15"/>
    </row>
    <row r="45" spans="1:10">
      <c r="A45" s="87" t="s">
        <v>21</v>
      </c>
      <c r="B45" s="88"/>
      <c r="C45" s="88"/>
      <c r="D45" s="88"/>
      <c r="E45" s="88"/>
      <c r="F45" s="88"/>
      <c r="G45" s="88"/>
      <c r="H45" s="88"/>
      <c r="I45" s="88"/>
      <c r="J45" s="89"/>
    </row>
    <row r="46" spans="1:10">
      <c r="A46" s="124" t="s">
        <v>22</v>
      </c>
      <c r="B46" s="125"/>
      <c r="C46" s="125"/>
      <c r="D46" s="125"/>
      <c r="E46" s="125"/>
      <c r="F46" s="125"/>
      <c r="G46" s="125"/>
      <c r="H46" s="125"/>
      <c r="I46" s="99"/>
      <c r="J46" s="43" t="s">
        <v>23</v>
      </c>
    </row>
    <row r="47" spans="1:10">
      <c r="A47" s="44" t="s">
        <v>24</v>
      </c>
      <c r="B47" s="11"/>
      <c r="C47" s="11"/>
      <c r="D47" s="12"/>
      <c r="E47" s="11"/>
      <c r="F47" s="11"/>
      <c r="G47" s="11"/>
      <c r="H47" s="11"/>
      <c r="I47" s="11"/>
      <c r="J47" s="45">
        <f>'02 Open begroting'!I43</f>
        <v>0</v>
      </c>
    </row>
    <row r="48" spans="1:10">
      <c r="A48" s="95"/>
      <c r="B48" s="96"/>
      <c r="C48" s="96"/>
      <c r="D48" s="96"/>
      <c r="E48" s="96"/>
      <c r="F48" s="96"/>
      <c r="G48" s="96"/>
      <c r="H48" s="22" t="s">
        <v>25</v>
      </c>
      <c r="I48" s="22" t="s">
        <v>26</v>
      </c>
      <c r="J48" s="22" t="s">
        <v>27</v>
      </c>
    </row>
    <row r="49" spans="1:10">
      <c r="A49" s="90" t="s">
        <v>28</v>
      </c>
      <c r="B49" s="91"/>
      <c r="C49" s="91"/>
      <c r="D49" s="91"/>
      <c r="E49" s="91"/>
      <c r="F49" s="91"/>
      <c r="G49" s="92"/>
      <c r="H49" s="37">
        <f>J47</f>
        <v>0</v>
      </c>
      <c r="I49" s="2"/>
      <c r="J49" s="18">
        <f>H49*I49</f>
        <v>0</v>
      </c>
    </row>
    <row r="50" spans="1:10">
      <c r="A50" s="103"/>
      <c r="B50" s="104"/>
      <c r="C50" s="104"/>
      <c r="D50" s="104"/>
      <c r="E50" s="104"/>
      <c r="F50" s="104"/>
      <c r="G50" s="105"/>
      <c r="H50" s="34"/>
      <c r="I50" s="30" t="s">
        <v>29</v>
      </c>
      <c r="J50" s="13">
        <f>SUM(J47+J49)</f>
        <v>0</v>
      </c>
    </row>
    <row r="51" spans="1:10">
      <c r="A51" s="39"/>
      <c r="B51" s="39"/>
      <c r="C51" s="39"/>
      <c r="D51" s="39"/>
      <c r="E51" s="39"/>
      <c r="F51" s="39"/>
      <c r="G51" s="39"/>
      <c r="H51" s="40"/>
      <c r="I51" s="41"/>
      <c r="J51" s="42"/>
    </row>
    <row r="52" spans="1:10">
      <c r="A52" s="87" t="s">
        <v>30</v>
      </c>
      <c r="B52" s="88"/>
      <c r="C52" s="88"/>
      <c r="D52" s="88"/>
      <c r="E52" s="88"/>
      <c r="F52" s="88"/>
      <c r="G52" s="88"/>
      <c r="H52" s="88"/>
      <c r="I52" s="88"/>
      <c r="J52" s="89"/>
    </row>
    <row r="53" spans="1:10">
      <c r="A53" s="124" t="s">
        <v>22</v>
      </c>
      <c r="B53" s="125"/>
      <c r="C53" s="125"/>
      <c r="D53" s="125"/>
      <c r="E53" s="125"/>
      <c r="F53" s="125"/>
      <c r="G53" s="125"/>
      <c r="H53" s="125"/>
      <c r="I53" s="99"/>
      <c r="J53" s="43" t="s">
        <v>23</v>
      </c>
    </row>
    <row r="54" spans="1:10">
      <c r="A54" s="44" t="s">
        <v>31</v>
      </c>
      <c r="B54" s="11"/>
      <c r="C54" s="11"/>
      <c r="D54" s="11"/>
      <c r="E54" s="11"/>
      <c r="F54" s="11"/>
      <c r="G54" s="11"/>
      <c r="H54" s="11"/>
      <c r="I54" s="11"/>
      <c r="J54" s="19">
        <f>'02 Open begroting'!H43</f>
        <v>0</v>
      </c>
    </row>
    <row r="55" spans="1:10">
      <c r="A55" s="95"/>
      <c r="B55" s="96"/>
      <c r="C55" s="96"/>
      <c r="D55" s="96"/>
      <c r="E55" s="96"/>
      <c r="F55" s="96"/>
      <c r="G55" s="96"/>
      <c r="H55" s="22" t="s">
        <v>25</v>
      </c>
      <c r="I55" s="22" t="s">
        <v>26</v>
      </c>
      <c r="J55" s="22" t="s">
        <v>27</v>
      </c>
    </row>
    <row r="56" spans="1:10">
      <c r="A56" s="90" t="s">
        <v>32</v>
      </c>
      <c r="B56" s="91"/>
      <c r="C56" s="91"/>
      <c r="D56" s="91"/>
      <c r="E56" s="91"/>
      <c r="F56" s="91"/>
      <c r="G56" s="92"/>
      <c r="H56" s="37">
        <f>J54</f>
        <v>0</v>
      </c>
      <c r="I56" s="2"/>
      <c r="J56" s="18">
        <f>H56*I56</f>
        <v>0</v>
      </c>
    </row>
    <row r="57" spans="1:10">
      <c r="A57" s="103"/>
      <c r="B57" s="104"/>
      <c r="C57" s="104"/>
      <c r="D57" s="104"/>
      <c r="E57" s="104"/>
      <c r="F57" s="104"/>
      <c r="G57" s="105"/>
      <c r="H57" s="34"/>
      <c r="I57" s="30" t="s">
        <v>33</v>
      </c>
      <c r="J57" s="13">
        <f>SUM(J54+J56)</f>
        <v>0</v>
      </c>
    </row>
    <row r="58" spans="1:10">
      <c r="A58" s="15"/>
      <c r="B58" s="15"/>
      <c r="C58" s="15"/>
      <c r="D58" s="15"/>
      <c r="E58" s="15"/>
      <c r="F58" s="15"/>
      <c r="G58" s="15"/>
      <c r="H58" s="15"/>
      <c r="I58" s="15"/>
      <c r="J58" s="15"/>
    </row>
    <row r="59" spans="1:10">
      <c r="A59" s="100" t="s">
        <v>34</v>
      </c>
      <c r="B59" s="91"/>
      <c r="C59" s="91"/>
      <c r="D59" s="91"/>
      <c r="E59" s="91"/>
      <c r="F59" s="91"/>
      <c r="G59" s="91"/>
      <c r="H59" s="91"/>
      <c r="I59" s="91"/>
      <c r="J59" s="92"/>
    </row>
    <row r="60" spans="1:10">
      <c r="A60" s="101" t="s">
        <v>35</v>
      </c>
      <c r="B60" s="91"/>
      <c r="C60" s="91"/>
      <c r="D60" s="91"/>
      <c r="E60" s="91"/>
      <c r="F60" s="91"/>
      <c r="G60" s="92"/>
      <c r="H60" s="38" t="s">
        <v>36</v>
      </c>
      <c r="I60" s="38" t="s">
        <v>37</v>
      </c>
      <c r="J60" s="38" t="s">
        <v>23</v>
      </c>
    </row>
    <row r="61" spans="1:10">
      <c r="A61" s="134"/>
      <c r="B61" s="135"/>
      <c r="C61" s="135"/>
      <c r="D61" s="135"/>
      <c r="E61" s="135"/>
      <c r="F61" s="135"/>
      <c r="G61" s="136"/>
      <c r="H61" s="3"/>
      <c r="I61" s="4"/>
      <c r="J61" s="18" t="str">
        <f>IF(OR(H61="",I61=""),"",H61*I61)</f>
        <v/>
      </c>
    </row>
    <row r="62" spans="1:10">
      <c r="A62" s="80" t="s">
        <v>38</v>
      </c>
      <c r="B62" s="81"/>
      <c r="C62" s="81"/>
      <c r="D62" s="81"/>
      <c r="E62" s="81"/>
      <c r="F62" s="81"/>
      <c r="G62" s="82"/>
      <c r="H62" s="3"/>
      <c r="I62" s="4"/>
      <c r="J62" s="19" t="str">
        <f>IF(OR(H62="",I62=""),"",H62*I62)</f>
        <v/>
      </c>
    </row>
    <row r="63" spans="1:10">
      <c r="A63" s="80"/>
      <c r="B63" s="81"/>
      <c r="C63" s="81"/>
      <c r="D63" s="81"/>
      <c r="E63" s="81"/>
      <c r="F63" s="81"/>
      <c r="G63" s="82"/>
      <c r="H63" s="3"/>
      <c r="I63" s="4"/>
      <c r="J63" s="19" t="str">
        <f>IF(OR(H63="",I63=""),"",H63*I63)</f>
        <v/>
      </c>
    </row>
    <row r="64" spans="1:10">
      <c r="A64" s="80"/>
      <c r="B64" s="81"/>
      <c r="C64" s="81"/>
      <c r="D64" s="81"/>
      <c r="E64" s="81"/>
      <c r="F64" s="81"/>
      <c r="G64" s="82"/>
      <c r="H64" s="3"/>
      <c r="I64" s="5"/>
      <c r="J64" s="19" t="str">
        <f>IF(OR(H64="",I64=""),"",H64*I64)</f>
        <v/>
      </c>
    </row>
    <row r="65" spans="1:10">
      <c r="A65" s="11"/>
      <c r="B65" s="11"/>
      <c r="C65" s="11"/>
      <c r="D65" s="11"/>
      <c r="E65" s="11"/>
      <c r="F65" s="11"/>
      <c r="G65" s="86" t="s">
        <v>39</v>
      </c>
      <c r="H65" s="84"/>
      <c r="I65" s="85"/>
      <c r="J65" s="13">
        <f>SUM(J61:J64)</f>
        <v>0</v>
      </c>
    </row>
    <row r="66" spans="1:10">
      <c r="A66" s="95"/>
      <c r="B66" s="96"/>
      <c r="C66" s="96"/>
      <c r="D66" s="96"/>
      <c r="E66" s="96"/>
      <c r="F66" s="96"/>
      <c r="G66" s="96"/>
      <c r="H66" s="22" t="s">
        <v>25</v>
      </c>
      <c r="I66" s="22" t="s">
        <v>26</v>
      </c>
      <c r="J66" s="22" t="s">
        <v>23</v>
      </c>
    </row>
    <row r="67" spans="1:10">
      <c r="A67" s="97" t="s">
        <v>40</v>
      </c>
      <c r="B67" s="91"/>
      <c r="C67" s="91"/>
      <c r="D67" s="91"/>
      <c r="E67" s="91"/>
      <c r="F67" s="91"/>
      <c r="G67" s="92"/>
      <c r="H67" s="37">
        <f>J65</f>
        <v>0</v>
      </c>
      <c r="I67" s="6"/>
      <c r="J67" s="18">
        <f>H67*I67</f>
        <v>0</v>
      </c>
    </row>
    <row r="68" spans="1:10">
      <c r="A68" s="103"/>
      <c r="B68" s="104"/>
      <c r="C68" s="104"/>
      <c r="D68" s="104"/>
      <c r="E68" s="104"/>
      <c r="F68" s="104"/>
      <c r="G68" s="105"/>
      <c r="H68" s="34"/>
      <c r="I68" s="30" t="s">
        <v>41</v>
      </c>
      <c r="J68" s="13">
        <f>SUM(J65+J67)</f>
        <v>0</v>
      </c>
    </row>
    <row r="69" spans="1:10">
      <c r="A69" s="15"/>
      <c r="B69" s="15"/>
      <c r="C69" s="15"/>
      <c r="D69" s="15"/>
      <c r="E69" s="15"/>
      <c r="F69" s="15"/>
      <c r="G69" s="15"/>
      <c r="H69" s="15"/>
      <c r="I69" s="15"/>
      <c r="J69" s="15"/>
    </row>
    <row r="70" spans="1:10">
      <c r="A70" s="87" t="s">
        <v>42</v>
      </c>
      <c r="B70" s="88"/>
      <c r="C70" s="88"/>
      <c r="D70" s="88"/>
      <c r="E70" s="88"/>
      <c r="F70" s="88"/>
      <c r="G70" s="88"/>
      <c r="H70" s="88"/>
      <c r="I70" s="88"/>
      <c r="J70" s="89"/>
    </row>
    <row r="71" spans="1:10">
      <c r="A71" s="128" t="s">
        <v>43</v>
      </c>
      <c r="B71" s="84"/>
      <c r="C71" s="84"/>
      <c r="D71" s="84"/>
      <c r="E71" s="84"/>
      <c r="F71" s="84"/>
      <c r="G71" s="94"/>
      <c r="H71" s="28" t="s">
        <v>36</v>
      </c>
      <c r="I71" s="28" t="s">
        <v>37</v>
      </c>
      <c r="J71" s="28" t="s">
        <v>23</v>
      </c>
    </row>
    <row r="72" spans="1:10">
      <c r="A72" s="80"/>
      <c r="B72" s="81"/>
      <c r="C72" s="81"/>
      <c r="D72" s="81"/>
      <c r="E72" s="81"/>
      <c r="F72" s="81"/>
      <c r="G72" s="82"/>
      <c r="H72" s="7"/>
      <c r="I72" s="5"/>
      <c r="J72" s="19" t="str">
        <f>IF(OR(H72="",I72=""),"",H72*I72)</f>
        <v/>
      </c>
    </row>
    <row r="73" spans="1:10">
      <c r="A73" s="80"/>
      <c r="B73" s="81"/>
      <c r="C73" s="81"/>
      <c r="D73" s="81"/>
      <c r="E73" s="81"/>
      <c r="F73" s="81"/>
      <c r="G73" s="82"/>
      <c r="H73" s="7"/>
      <c r="I73" s="5"/>
      <c r="J73" s="19" t="str">
        <f>IF(OR(H73="",I73=""),"",H73*I73)</f>
        <v/>
      </c>
    </row>
    <row r="74" spans="1:10">
      <c r="A74" s="80"/>
      <c r="B74" s="81"/>
      <c r="C74" s="81"/>
      <c r="D74" s="81"/>
      <c r="E74" s="81"/>
      <c r="F74" s="81"/>
      <c r="G74" s="82"/>
      <c r="H74" s="7"/>
      <c r="I74" s="5"/>
      <c r="J74" s="19" t="str">
        <f>IF(OR(H74="",I74=""),"",H74*I74)</f>
        <v/>
      </c>
    </row>
    <row r="75" spans="1:10">
      <c r="A75" s="11"/>
      <c r="B75" s="11"/>
      <c r="C75" s="11"/>
      <c r="D75" s="11"/>
      <c r="E75" s="11"/>
      <c r="F75" s="11"/>
      <c r="G75" s="86" t="s">
        <v>39</v>
      </c>
      <c r="H75" s="84"/>
      <c r="I75" s="85"/>
      <c r="J75" s="13">
        <f>SUM(J72:J74)</f>
        <v>0</v>
      </c>
    </row>
    <row r="76" spans="1:10">
      <c r="A76" s="95"/>
      <c r="B76" s="96"/>
      <c r="C76" s="96"/>
      <c r="D76" s="96"/>
      <c r="E76" s="96"/>
      <c r="F76" s="96"/>
      <c r="G76" s="96"/>
      <c r="H76" s="22" t="s">
        <v>25</v>
      </c>
      <c r="I76" s="22" t="s">
        <v>26</v>
      </c>
      <c r="J76" s="22" t="s">
        <v>23</v>
      </c>
    </row>
    <row r="77" spans="1:10">
      <c r="A77" s="118" t="s">
        <v>44</v>
      </c>
      <c r="B77" s="84"/>
      <c r="C77" s="84"/>
      <c r="D77" s="84"/>
      <c r="E77" s="84"/>
      <c r="F77" s="84"/>
      <c r="G77" s="94"/>
      <c r="H77" s="18">
        <f>$J$75</f>
        <v>0</v>
      </c>
      <c r="I77" s="6"/>
      <c r="J77" s="18">
        <f>H77*I77</f>
        <v>0</v>
      </c>
    </row>
    <row r="78" spans="1:10">
      <c r="A78" s="120"/>
      <c r="B78" s="84"/>
      <c r="C78" s="84"/>
      <c r="D78" s="84"/>
      <c r="E78" s="84"/>
      <c r="F78" s="84"/>
      <c r="G78" s="85"/>
      <c r="H78" s="34"/>
      <c r="I78" s="30" t="s">
        <v>45</v>
      </c>
      <c r="J78" s="13">
        <f>J75+SUM(J77:J77)</f>
        <v>0</v>
      </c>
    </row>
    <row r="79" spans="1:10">
      <c r="A79" s="15"/>
      <c r="B79" s="15"/>
      <c r="C79" s="15"/>
      <c r="D79" s="15"/>
      <c r="E79" s="15"/>
      <c r="F79" s="15"/>
      <c r="G79" s="15"/>
      <c r="H79" s="15"/>
      <c r="I79" s="15"/>
      <c r="J79" s="15"/>
    </row>
    <row r="80" spans="1:10">
      <c r="A80" s="87" t="s">
        <v>46</v>
      </c>
      <c r="B80" s="88"/>
      <c r="C80" s="88"/>
      <c r="D80" s="88"/>
      <c r="E80" s="88"/>
      <c r="F80" s="88"/>
      <c r="G80" s="88"/>
      <c r="H80" s="88"/>
      <c r="I80" s="88"/>
      <c r="J80" s="89"/>
    </row>
    <row r="81" spans="1:12">
      <c r="A81" s="83" t="s">
        <v>47</v>
      </c>
      <c r="B81" s="84"/>
      <c r="C81" s="84"/>
      <c r="D81" s="84"/>
      <c r="E81" s="84"/>
      <c r="F81" s="84"/>
      <c r="G81" s="84"/>
      <c r="H81" s="84"/>
      <c r="I81" s="85"/>
      <c r="J81" s="13">
        <f>SUM(J50+J57+J68+J78)</f>
        <v>0</v>
      </c>
    </row>
    <row r="82" spans="1:12" ht="24" customHeight="1">
      <c r="A82" s="15"/>
      <c r="B82" s="15"/>
      <c r="C82" s="15"/>
      <c r="D82" s="15"/>
      <c r="E82" s="15"/>
      <c r="F82" s="15"/>
      <c r="G82" s="15"/>
      <c r="H82" s="15"/>
      <c r="I82" s="15"/>
      <c r="J82" s="15"/>
    </row>
    <row r="83" spans="1:12" ht="20.25" customHeight="1">
      <c r="A83" s="119" t="s">
        <v>48</v>
      </c>
      <c r="B83" s="88"/>
      <c r="C83" s="88"/>
      <c r="D83" s="88"/>
      <c r="E83" s="88"/>
      <c r="F83" s="88"/>
      <c r="G83" s="88"/>
      <c r="H83" s="35" t="s">
        <v>25</v>
      </c>
      <c r="I83" s="22" t="s">
        <v>26</v>
      </c>
      <c r="J83" s="36" t="s">
        <v>23</v>
      </c>
    </row>
    <row r="84" spans="1:12" ht="20.25" customHeight="1">
      <c r="A84" s="93" t="s">
        <v>49</v>
      </c>
      <c r="B84" s="84"/>
      <c r="C84" s="84"/>
      <c r="D84" s="84"/>
      <c r="E84" s="84"/>
      <c r="F84" s="94"/>
      <c r="G84" s="33"/>
      <c r="H84" s="19">
        <f>$J$81</f>
        <v>0</v>
      </c>
      <c r="I84" s="8"/>
      <c r="J84" s="19">
        <f>H84*I84</f>
        <v>0</v>
      </c>
    </row>
    <row r="85" spans="1:12" ht="20.25" customHeight="1">
      <c r="A85" s="11"/>
      <c r="B85" s="11"/>
      <c r="C85" s="11"/>
      <c r="D85" s="11"/>
      <c r="E85" s="11"/>
      <c r="F85" s="11"/>
      <c r="G85" s="11"/>
      <c r="H85" s="11"/>
      <c r="I85" s="30" t="s">
        <v>50</v>
      </c>
      <c r="J85" s="13">
        <f>SUM(J81+J84)</f>
        <v>0</v>
      </c>
      <c r="L85" s="31"/>
    </row>
    <row r="86" spans="1:12" ht="20.25" customHeight="1">
      <c r="A86" s="15"/>
      <c r="B86" s="15"/>
      <c r="C86" s="15"/>
      <c r="D86" s="15"/>
      <c r="E86" s="15"/>
      <c r="F86" s="15"/>
      <c r="G86" s="15"/>
      <c r="H86" s="15"/>
      <c r="I86" s="15"/>
      <c r="J86" s="15"/>
    </row>
    <row r="87" spans="1:12">
      <c r="A87" s="87" t="s">
        <v>51</v>
      </c>
      <c r="B87" s="88"/>
      <c r="C87" s="88"/>
      <c r="D87" s="88"/>
      <c r="E87" s="88"/>
      <c r="F87" s="88"/>
      <c r="G87" s="88"/>
      <c r="H87" s="88"/>
      <c r="I87" s="88"/>
      <c r="J87" s="89"/>
    </row>
    <row r="88" spans="1:12">
      <c r="A88" s="27" t="s">
        <v>52</v>
      </c>
      <c r="B88" s="98" t="s">
        <v>53</v>
      </c>
      <c r="C88" s="99"/>
      <c r="D88" s="126" t="s">
        <v>54</v>
      </c>
      <c r="E88" s="28" t="s">
        <v>55</v>
      </c>
      <c r="F88" s="28"/>
      <c r="G88" s="28" t="s">
        <v>56</v>
      </c>
      <c r="H88" s="28"/>
      <c r="I88" s="28" t="s">
        <v>56</v>
      </c>
      <c r="J88" s="127" t="s">
        <v>23</v>
      </c>
    </row>
    <row r="89" spans="1:12" ht="48" customHeight="1">
      <c r="A89" s="27"/>
      <c r="B89" s="28"/>
      <c r="C89" s="28"/>
      <c r="D89" s="123"/>
      <c r="E89" s="32">
        <v>1</v>
      </c>
      <c r="F89" s="32"/>
      <c r="G89" s="32">
        <v>1.5</v>
      </c>
      <c r="H89" s="28"/>
      <c r="I89" s="32">
        <v>2</v>
      </c>
      <c r="J89" s="123"/>
    </row>
    <row r="90" spans="1:12" ht="15" customHeight="1">
      <c r="A90" s="1" t="s">
        <v>57</v>
      </c>
      <c r="B90" s="102" t="s">
        <v>58</v>
      </c>
      <c r="C90" s="92"/>
      <c r="D90" s="9"/>
      <c r="E90" s="29">
        <f>SUMIF('02 Open begroting'!L:L,'01 Eindblad Open begroting'!A90,'02 Open begroting'!M:M)+SUMIF('02 Open begroting'!N:N,'01 Eindblad Open begroting'!A90,'02 Open begroting'!O:O)</f>
        <v>0</v>
      </c>
      <c r="F90" s="29"/>
      <c r="G90" s="7"/>
      <c r="H90" s="23"/>
      <c r="I90" s="7"/>
      <c r="J90" s="24">
        <f>(D90*E90)+(G90*$G$89*D90)+(I90*$I$89*D90)</f>
        <v>0</v>
      </c>
    </row>
    <row r="91" spans="1:12" ht="18.75" customHeight="1">
      <c r="A91" s="1" t="s">
        <v>59</v>
      </c>
      <c r="B91" s="102" t="s">
        <v>60</v>
      </c>
      <c r="C91" s="92"/>
      <c r="D91" s="9"/>
      <c r="E91" s="29">
        <f>SUMIF('02 Open begroting'!L:L,'01 Eindblad Open begroting'!A91,'02 Open begroting'!M:M)+SUMIF('02 Open begroting'!N:N,'01 Eindblad Open begroting'!A91,'02 Open begroting'!O:O)</f>
        <v>0</v>
      </c>
      <c r="F91" s="29"/>
      <c r="G91" s="7"/>
      <c r="H91" s="23"/>
      <c r="I91" s="7"/>
      <c r="J91" s="24">
        <f>(D91*E91)+(G91*$G$89*D91)+(I91*$I$89*D91)</f>
        <v>0</v>
      </c>
    </row>
    <row r="92" spans="1:12" ht="18.75" customHeight="1">
      <c r="A92" s="1" t="s">
        <v>61</v>
      </c>
      <c r="B92" s="102" t="s">
        <v>62</v>
      </c>
      <c r="C92" s="92"/>
      <c r="D92" s="9"/>
      <c r="E92" s="29">
        <f>SUMIF('02 Open begroting'!L:L,'01 Eindblad Open begroting'!A92,'02 Open begroting'!M:M)+SUMIF('02 Open begroting'!N:N,'01 Eindblad Open begroting'!A92,'02 Open begroting'!O:O)</f>
        <v>0</v>
      </c>
      <c r="F92" s="23"/>
      <c r="G92" s="7"/>
      <c r="H92" s="23"/>
      <c r="I92" s="7"/>
      <c r="J92" s="24">
        <f>(D92*E92)+(G92*$G$89*D92)+(I92*$I$89*D92)</f>
        <v>0</v>
      </c>
    </row>
    <row r="93" spans="1:12" ht="17.25" customHeight="1">
      <c r="A93" s="1" t="s">
        <v>63</v>
      </c>
      <c r="B93" s="102" t="s">
        <v>64</v>
      </c>
      <c r="C93" s="92"/>
      <c r="D93" s="9"/>
      <c r="E93" s="29">
        <f>SUMIF('02 Open begroting'!L:L,'01 Eindblad Open begroting'!A93,'02 Open begroting'!M:M)+SUMIF('02 Open begroting'!N:N,'01 Eindblad Open begroting'!A93,'02 Open begroting'!O:O)</f>
        <v>0</v>
      </c>
      <c r="F93" s="23"/>
      <c r="G93" s="7"/>
      <c r="H93" s="23"/>
      <c r="I93" s="7"/>
      <c r="J93" s="24">
        <f>(D93*E93)+(G93*$G$89*D93)+(I93*$I$89*D93)</f>
        <v>0</v>
      </c>
    </row>
    <row r="94" spans="1:12" ht="17.25" customHeight="1">
      <c r="A94" s="1" t="s">
        <v>65</v>
      </c>
      <c r="B94" s="102" t="s">
        <v>66</v>
      </c>
      <c r="C94" s="92"/>
      <c r="D94" s="9"/>
      <c r="E94" s="29">
        <f>SUMIF('02 Open begroting'!L:L,'01 Eindblad Open begroting'!A94,'02 Open begroting'!M:M)+SUMIF('02 Open begroting'!N:N,'01 Eindblad Open begroting'!A94,'02 Open begroting'!O:O)</f>
        <v>0</v>
      </c>
      <c r="F94" s="23"/>
      <c r="G94" s="7"/>
      <c r="H94" s="23"/>
      <c r="I94" s="7"/>
      <c r="J94" s="24">
        <f>(D94*E94)+(G94*$G$89*D94)+(I94*$I$89*D94)</f>
        <v>0</v>
      </c>
    </row>
    <row r="95" spans="1:12" ht="16.5" customHeight="1">
      <c r="A95" s="11"/>
      <c r="B95" s="11"/>
      <c r="C95" s="11"/>
      <c r="D95" s="11"/>
      <c r="E95" s="11"/>
      <c r="F95" s="11"/>
      <c r="G95" s="11"/>
      <c r="H95" s="11"/>
      <c r="I95" s="25" t="s">
        <v>67</v>
      </c>
      <c r="J95" s="26">
        <f>SUM(J90:J94)</f>
        <v>0</v>
      </c>
    </row>
    <row r="96" spans="1:12">
      <c r="A96" s="15"/>
      <c r="B96" s="15"/>
      <c r="C96" s="15"/>
      <c r="D96" s="15"/>
      <c r="E96" s="15"/>
      <c r="F96" s="15"/>
      <c r="G96" s="15"/>
      <c r="H96" s="15"/>
      <c r="I96" s="15"/>
      <c r="J96" s="15"/>
    </row>
    <row r="97" spans="1:12">
      <c r="A97" s="87" t="s">
        <v>68</v>
      </c>
      <c r="B97" s="88"/>
      <c r="C97" s="88"/>
      <c r="D97" s="88"/>
      <c r="E97" s="88"/>
      <c r="F97" s="88"/>
      <c r="G97" s="88"/>
      <c r="H97" s="88"/>
      <c r="I97" s="88"/>
      <c r="J97" s="89"/>
    </row>
    <row r="98" spans="1:12">
      <c r="A98" s="27" t="s">
        <v>52</v>
      </c>
      <c r="B98" s="98" t="s">
        <v>53</v>
      </c>
      <c r="C98" s="99"/>
      <c r="D98" s="126" t="s">
        <v>54</v>
      </c>
      <c r="E98" s="27" t="s">
        <v>55</v>
      </c>
      <c r="F98" s="98"/>
      <c r="G98" s="137"/>
      <c r="H98" s="137"/>
      <c r="I98" s="138"/>
      <c r="J98" s="122" t="s">
        <v>23</v>
      </c>
    </row>
    <row r="99" spans="1:12" ht="48.75" customHeight="1">
      <c r="A99" s="27"/>
      <c r="B99" s="28"/>
      <c r="C99" s="28"/>
      <c r="D99" s="123"/>
      <c r="E99" s="32">
        <v>1</v>
      </c>
      <c r="F99" s="132"/>
      <c r="G99" s="104"/>
      <c r="H99" s="104"/>
      <c r="I99" s="133"/>
      <c r="J99" s="123"/>
    </row>
    <row r="100" spans="1:12">
      <c r="A100" s="1" t="s">
        <v>69</v>
      </c>
      <c r="B100" s="102" t="s">
        <v>70</v>
      </c>
      <c r="C100" s="92"/>
      <c r="D100" s="10">
        <v>0</v>
      </c>
      <c r="E100" s="23">
        <f>'02 Open begroting'!K39</f>
        <v>0</v>
      </c>
      <c r="F100" s="129"/>
      <c r="G100" s="130"/>
      <c r="H100" s="130"/>
      <c r="I100" s="131"/>
      <c r="J100" s="24">
        <f>(D100*E100)</f>
        <v>0</v>
      </c>
    </row>
    <row r="101" spans="1:12">
      <c r="A101" s="1" t="s">
        <v>71</v>
      </c>
      <c r="B101" s="102" t="s">
        <v>72</v>
      </c>
      <c r="C101" s="92"/>
      <c r="D101" s="9">
        <v>0</v>
      </c>
      <c r="E101" s="23">
        <f>'02 Open begroting'!K40</f>
        <v>0</v>
      </c>
      <c r="F101" s="132"/>
      <c r="G101" s="104"/>
      <c r="H101" s="104"/>
      <c r="I101" s="133"/>
      <c r="J101" s="24">
        <f>(D101*E101)</f>
        <v>0</v>
      </c>
    </row>
    <row r="102" spans="1:12">
      <c r="A102" s="11"/>
      <c r="B102" s="11"/>
      <c r="C102" s="11"/>
      <c r="D102" s="11"/>
      <c r="E102" s="11"/>
      <c r="F102" s="11"/>
      <c r="G102" s="11"/>
      <c r="H102" s="11"/>
      <c r="I102" s="20" t="s">
        <v>73</v>
      </c>
      <c r="J102" s="13">
        <f>SUM(J100:J101)</f>
        <v>0</v>
      </c>
      <c r="L102" s="21"/>
    </row>
    <row r="103" spans="1:12">
      <c r="A103" s="15"/>
      <c r="B103" s="15"/>
      <c r="C103" s="15"/>
      <c r="D103" s="15"/>
      <c r="E103" s="15"/>
      <c r="F103" s="15"/>
      <c r="G103" s="15"/>
      <c r="H103" s="15"/>
      <c r="I103" s="15"/>
      <c r="J103" s="15"/>
    </row>
    <row r="104" spans="1:12">
      <c r="A104" s="15"/>
      <c r="B104" s="15"/>
      <c r="C104" s="15"/>
      <c r="D104" s="15"/>
      <c r="E104" s="15"/>
      <c r="F104" s="15"/>
      <c r="G104" s="15"/>
      <c r="H104" s="15"/>
      <c r="I104" s="15"/>
      <c r="J104" s="15"/>
    </row>
    <row r="105" spans="1:12">
      <c r="A105" s="100" t="s">
        <v>74</v>
      </c>
      <c r="B105" s="91"/>
      <c r="C105" s="91"/>
      <c r="D105" s="91"/>
      <c r="E105" s="91"/>
      <c r="F105" s="91"/>
      <c r="G105" s="91"/>
      <c r="H105" s="91"/>
      <c r="I105" s="91"/>
      <c r="J105" s="92"/>
    </row>
    <row r="106" spans="1:12">
      <c r="A106" s="90" t="s">
        <v>75</v>
      </c>
      <c r="B106" s="91"/>
      <c r="C106" s="91"/>
      <c r="D106" s="91"/>
      <c r="E106" s="91"/>
      <c r="F106" s="91"/>
      <c r="G106" s="92"/>
      <c r="H106" s="22" t="s">
        <v>36</v>
      </c>
      <c r="I106" s="22" t="s">
        <v>37</v>
      </c>
      <c r="J106" s="22" t="s">
        <v>23</v>
      </c>
    </row>
    <row r="107" spans="1:12">
      <c r="A107" s="134"/>
      <c r="B107" s="135"/>
      <c r="C107" s="135"/>
      <c r="D107" s="135"/>
      <c r="E107" s="135"/>
      <c r="F107" s="135"/>
      <c r="G107" s="136"/>
      <c r="H107" s="3"/>
      <c r="I107" s="4"/>
      <c r="J107" s="18" t="str">
        <f>IF(OR(H107="",I107=""),"",H107*I107)</f>
        <v/>
      </c>
    </row>
    <row r="108" spans="1:12">
      <c r="A108" s="80"/>
      <c r="B108" s="81"/>
      <c r="C108" s="81"/>
      <c r="D108" s="81"/>
      <c r="E108" s="81"/>
      <c r="F108" s="81"/>
      <c r="G108" s="82"/>
      <c r="H108" s="7"/>
      <c r="I108" s="5"/>
      <c r="J108" s="19" t="str">
        <f>IF(OR(H108="",I108=""),"",H108*I108)</f>
        <v/>
      </c>
    </row>
    <row r="109" spans="1:12">
      <c r="A109" s="80"/>
      <c r="B109" s="81"/>
      <c r="C109" s="81"/>
      <c r="D109" s="81"/>
      <c r="E109" s="81"/>
      <c r="F109" s="81"/>
      <c r="G109" s="82"/>
      <c r="H109" s="7"/>
      <c r="I109" s="5"/>
      <c r="J109" s="19" t="str">
        <f>IF(OR(H109="",I109=""),"",H109*I109)</f>
        <v/>
      </c>
    </row>
    <row r="110" spans="1:12">
      <c r="A110" s="11"/>
      <c r="B110" s="11"/>
      <c r="C110" s="11"/>
      <c r="D110" s="11"/>
      <c r="E110" s="11" t="s">
        <v>76</v>
      </c>
      <c r="F110" s="11"/>
      <c r="G110" s="11"/>
      <c r="H110" s="86" t="s">
        <v>77</v>
      </c>
      <c r="I110" s="85"/>
      <c r="J110" s="13">
        <f>SUM(J107:J109)</f>
        <v>0</v>
      </c>
    </row>
    <row r="111" spans="1:12">
      <c r="A111" s="15"/>
      <c r="B111" s="15"/>
      <c r="C111" s="15"/>
      <c r="D111" s="15"/>
      <c r="E111" s="15"/>
      <c r="F111" s="15"/>
      <c r="G111" s="15"/>
      <c r="H111" s="15"/>
      <c r="I111" s="15"/>
      <c r="J111" s="15"/>
    </row>
    <row r="112" spans="1:12" ht="16" customHeight="1" thickBot="1">
      <c r="A112" s="87" t="s">
        <v>78</v>
      </c>
      <c r="B112" s="88"/>
      <c r="C112" s="88"/>
      <c r="D112" s="88"/>
      <c r="E112" s="88"/>
      <c r="F112" s="88"/>
      <c r="G112" s="88"/>
      <c r="H112" s="88"/>
      <c r="I112" s="88"/>
      <c r="J112" s="89"/>
    </row>
    <row r="113" spans="1:10" ht="16" customHeight="1" thickBot="1">
      <c r="A113" s="83" t="s">
        <v>79</v>
      </c>
      <c r="B113" s="84"/>
      <c r="C113" s="84"/>
      <c r="D113" s="84"/>
      <c r="E113" s="84"/>
      <c r="F113" s="84"/>
      <c r="G113" s="84"/>
      <c r="H113" s="84"/>
      <c r="I113" s="85"/>
      <c r="J113" s="16">
        <f>SUM(J85+J95+J102+J110)</f>
        <v>0</v>
      </c>
    </row>
    <row r="114" spans="1:10">
      <c r="A114" s="15"/>
      <c r="B114" s="15"/>
      <c r="C114" s="15"/>
      <c r="D114" s="15"/>
      <c r="E114" s="15"/>
      <c r="F114" s="15"/>
      <c r="G114" s="15"/>
      <c r="H114" s="15"/>
      <c r="I114" s="15"/>
      <c r="J114" s="15"/>
    </row>
    <row r="115" spans="1:10">
      <c r="A115" s="17"/>
      <c r="B115" s="17"/>
      <c r="C115" s="17"/>
      <c r="D115" s="17"/>
      <c r="E115" s="17"/>
      <c r="F115" s="17"/>
      <c r="G115" s="17"/>
      <c r="H115" s="17"/>
      <c r="I115" s="17"/>
      <c r="J115" s="17"/>
    </row>
    <row r="116" spans="1:10">
      <c r="A116" s="17"/>
      <c r="B116" s="17"/>
      <c r="C116" s="17"/>
      <c r="D116" s="17"/>
      <c r="E116" s="17"/>
      <c r="F116" s="17"/>
      <c r="G116" s="17"/>
      <c r="H116" s="17"/>
      <c r="I116" s="17"/>
      <c r="J116" s="17"/>
    </row>
  </sheetData>
  <sheetProtection sheet="1" objects="1" scenarios="1"/>
  <mergeCells count="101">
    <mergeCell ref="B100:C100"/>
    <mergeCell ref="A15:B15"/>
    <mergeCell ref="A84:F84"/>
    <mergeCell ref="C15:D15"/>
    <mergeCell ref="F16:G16"/>
    <mergeCell ref="A109:G109"/>
    <mergeCell ref="A62:G62"/>
    <mergeCell ref="B93:C93"/>
    <mergeCell ref="B101:C101"/>
    <mergeCell ref="F100:I101"/>
    <mergeCell ref="D88:D89"/>
    <mergeCell ref="A106:G106"/>
    <mergeCell ref="A107:G107"/>
    <mergeCell ref="A61:G61"/>
    <mergeCell ref="A105:J105"/>
    <mergeCell ref="F98:I99"/>
    <mergeCell ref="J98:J99"/>
    <mergeCell ref="F15:G15"/>
    <mergeCell ref="G65:I65"/>
    <mergeCell ref="H19:J19"/>
    <mergeCell ref="A48:G48"/>
    <mergeCell ref="A53:I53"/>
    <mergeCell ref="A22:D43"/>
    <mergeCell ref="A17:B17"/>
    <mergeCell ref="F13:G13"/>
    <mergeCell ref="C17:D17"/>
    <mergeCell ref="A19:B19"/>
    <mergeCell ref="D98:D99"/>
    <mergeCell ref="C19:D19"/>
    <mergeCell ref="J88:J89"/>
    <mergeCell ref="A71:G71"/>
    <mergeCell ref="B90:C90"/>
    <mergeCell ref="A46:I46"/>
    <mergeCell ref="A97:J97"/>
    <mergeCell ref="F19:G19"/>
    <mergeCell ref="B91:C91"/>
    <mergeCell ref="I5:J8"/>
    <mergeCell ref="H16:J16"/>
    <mergeCell ref="F21:J21"/>
    <mergeCell ref="A5:B8"/>
    <mergeCell ref="A77:G77"/>
    <mergeCell ref="A83:G83"/>
    <mergeCell ref="F18:G18"/>
    <mergeCell ref="A49:G49"/>
    <mergeCell ref="F17:G17"/>
    <mergeCell ref="A78:G78"/>
    <mergeCell ref="A55:G55"/>
    <mergeCell ref="C18:D18"/>
    <mergeCell ref="A57:G57"/>
    <mergeCell ref="A12:B12"/>
    <mergeCell ref="F11:G11"/>
    <mergeCell ref="A10:J10"/>
    <mergeCell ref="A9:J9"/>
    <mergeCell ref="C5:H8"/>
    <mergeCell ref="A18:B18"/>
    <mergeCell ref="A73:G73"/>
    <mergeCell ref="A45:J45"/>
    <mergeCell ref="H17:J17"/>
    <mergeCell ref="A52:J52"/>
    <mergeCell ref="A68:G68"/>
    <mergeCell ref="A112:J112"/>
    <mergeCell ref="A113:I113"/>
    <mergeCell ref="A67:G67"/>
    <mergeCell ref="H13:J13"/>
    <mergeCell ref="B98:C98"/>
    <mergeCell ref="A59:J59"/>
    <mergeCell ref="A60:G60"/>
    <mergeCell ref="B88:C88"/>
    <mergeCell ref="H110:I110"/>
    <mergeCell ref="H15:J15"/>
    <mergeCell ref="H18:J18"/>
    <mergeCell ref="A70:J70"/>
    <mergeCell ref="A14:B14"/>
    <mergeCell ref="A108:G108"/>
    <mergeCell ref="B92:C92"/>
    <mergeCell ref="A66:G66"/>
    <mergeCell ref="A21:D21"/>
    <mergeCell ref="A50:G50"/>
    <mergeCell ref="F14:G14"/>
    <mergeCell ref="B94:C94"/>
    <mergeCell ref="A72:G72"/>
    <mergeCell ref="A16:B16"/>
    <mergeCell ref="C16:D16"/>
    <mergeCell ref="A64:G64"/>
    <mergeCell ref="C12:J12"/>
    <mergeCell ref="A81:I81"/>
    <mergeCell ref="H14:J14"/>
    <mergeCell ref="C11:D11"/>
    <mergeCell ref="G75:I75"/>
    <mergeCell ref="A87:J87"/>
    <mergeCell ref="A80:J80"/>
    <mergeCell ref="A74:G74"/>
    <mergeCell ref="A56:G56"/>
    <mergeCell ref="A13:B13"/>
    <mergeCell ref="C13:D13"/>
    <mergeCell ref="A76:G76"/>
    <mergeCell ref="C14:D14"/>
    <mergeCell ref="F22:J43"/>
    <mergeCell ref="A63:G63"/>
    <mergeCell ref="H11:J11"/>
    <mergeCell ref="A11:B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B4:Y54"/>
  <sheetViews>
    <sheetView tabSelected="1" workbookViewId="0">
      <selection activeCell="R10" sqref="R10"/>
    </sheetView>
  </sheetViews>
  <sheetFormatPr baseColWidth="10" defaultColWidth="8.6640625" defaultRowHeight="15"/>
  <cols>
    <col min="1" max="1" width="5" customWidth="1"/>
    <col min="2" max="2" width="23.83203125" customWidth="1"/>
    <col min="3" max="6" width="12.83203125" customWidth="1"/>
    <col min="7" max="7" width="12.5" customWidth="1"/>
    <col min="8" max="8" width="13.6640625" customWidth="1"/>
    <col min="9" max="9" width="12.5" customWidth="1"/>
    <col min="10" max="10" width="11.5" style="58" customWidth="1"/>
    <col min="11" max="11" width="11.6640625" style="58" customWidth="1"/>
    <col min="12" max="12" width="11.1640625" customWidth="1"/>
    <col min="13" max="14" width="10.83203125" customWidth="1"/>
    <col min="15" max="15" width="10.5" customWidth="1"/>
    <col min="16" max="16" width="12" bestFit="1" customWidth="1"/>
    <col min="17" max="17" width="38.5" bestFit="1" customWidth="1"/>
    <col min="18" max="18" width="11.6640625" customWidth="1"/>
    <col min="19" max="19" width="11.1640625" customWidth="1"/>
    <col min="24" max="24" width="16.1640625" customWidth="1"/>
    <col min="25" max="25" width="13.83203125" customWidth="1"/>
  </cols>
  <sheetData>
    <row r="4" spans="2:25">
      <c r="C4" s="67"/>
      <c r="D4" s="67"/>
      <c r="E4" s="67"/>
      <c r="F4" s="67"/>
      <c r="G4" s="67"/>
      <c r="H4" s="67"/>
      <c r="I4" s="67"/>
      <c r="J4" s="68"/>
      <c r="K4" s="68"/>
      <c r="L4" s="67"/>
      <c r="M4" s="67"/>
      <c r="N4" s="67"/>
      <c r="O4" s="67"/>
      <c r="P4" s="67"/>
    </row>
    <row r="5" spans="2:25" ht="18" customHeight="1">
      <c r="C5" s="152"/>
      <c r="D5" s="153"/>
      <c r="E5" s="153"/>
      <c r="F5" s="153"/>
      <c r="G5" s="153"/>
      <c r="H5" s="153"/>
      <c r="I5" s="153"/>
      <c r="J5" s="154"/>
      <c r="K5" s="154"/>
      <c r="L5" s="67"/>
      <c r="M5" s="67"/>
      <c r="N5" s="67"/>
      <c r="O5" s="67"/>
      <c r="P5" s="67"/>
    </row>
    <row r="7" spans="2:25" ht="18" customHeight="1">
      <c r="B7" s="145" t="s">
        <v>2</v>
      </c>
      <c r="C7" s="146"/>
      <c r="D7" s="69"/>
      <c r="E7" s="69"/>
      <c r="F7" s="69"/>
      <c r="G7" s="151" t="s">
        <v>97</v>
      </c>
      <c r="H7" s="142"/>
      <c r="I7" s="142"/>
      <c r="J7" s="144"/>
      <c r="K7" s="144"/>
      <c r="L7" s="142"/>
      <c r="M7" s="142"/>
      <c r="N7" s="70"/>
      <c r="O7" s="141"/>
      <c r="P7" s="142"/>
    </row>
    <row r="8" spans="2:25" ht="18" customHeight="1">
      <c r="B8" s="147"/>
      <c r="C8" s="148"/>
      <c r="D8" s="69"/>
      <c r="E8" s="69"/>
      <c r="F8" s="69"/>
      <c r="G8" s="142"/>
      <c r="H8" s="142"/>
      <c r="I8" s="142"/>
      <c r="J8" s="144"/>
      <c r="K8" s="144"/>
      <c r="L8" s="142"/>
      <c r="M8" s="142"/>
      <c r="N8" s="70"/>
      <c r="O8" s="142"/>
      <c r="P8" s="142"/>
    </row>
    <row r="9" spans="2:25" ht="18" customHeight="1">
      <c r="B9" s="147"/>
      <c r="C9" s="148"/>
      <c r="D9" s="69"/>
      <c r="E9" s="69"/>
      <c r="F9" s="69"/>
      <c r="G9" s="142"/>
      <c r="H9" s="142"/>
      <c r="I9" s="142"/>
      <c r="J9" s="144"/>
      <c r="K9" s="144"/>
      <c r="L9" s="142"/>
      <c r="M9" s="142"/>
      <c r="N9" s="70"/>
      <c r="O9" s="142"/>
      <c r="P9" s="142"/>
    </row>
    <row r="10" spans="2:25" ht="18" customHeight="1">
      <c r="B10" s="149"/>
      <c r="C10" s="150"/>
      <c r="D10" s="69"/>
      <c r="E10" s="69"/>
      <c r="F10" s="69"/>
      <c r="G10" s="142"/>
      <c r="H10" s="142"/>
      <c r="I10" s="142"/>
      <c r="J10" s="144"/>
      <c r="K10" s="144"/>
      <c r="L10" s="142"/>
      <c r="M10" s="142"/>
      <c r="N10" s="70"/>
      <c r="O10" s="142"/>
      <c r="P10" s="142"/>
    </row>
    <row r="11" spans="2:25">
      <c r="B11" s="143"/>
      <c r="C11" s="142"/>
      <c r="D11" s="142"/>
      <c r="E11" s="142"/>
      <c r="F11" s="142"/>
      <c r="G11" s="142"/>
      <c r="H11" s="142"/>
      <c r="I11" s="142"/>
      <c r="J11" s="144"/>
      <c r="K11" s="144"/>
      <c r="L11" s="142"/>
      <c r="M11" s="142"/>
      <c r="N11" s="142"/>
      <c r="O11" s="142"/>
      <c r="P11" s="142"/>
    </row>
    <row r="12" spans="2:25">
      <c r="B12" s="71"/>
      <c r="C12" s="71"/>
      <c r="D12" s="71"/>
      <c r="E12" s="71"/>
      <c r="F12" s="71"/>
      <c r="G12" s="71"/>
      <c r="H12" s="71"/>
      <c r="I12" s="71"/>
      <c r="J12" s="72"/>
      <c r="K12" s="72"/>
      <c r="L12" s="71"/>
      <c r="M12" s="71"/>
      <c r="N12" s="71"/>
      <c r="O12" s="71"/>
      <c r="P12" s="71"/>
    </row>
    <row r="13" spans="2:25" ht="32" customHeight="1">
      <c r="B13" s="73" t="s">
        <v>80</v>
      </c>
      <c r="C13" s="73" t="s">
        <v>81</v>
      </c>
      <c r="D13" s="73" t="s">
        <v>82</v>
      </c>
      <c r="E13" s="74" t="s">
        <v>83</v>
      </c>
      <c r="F13" s="75" t="s">
        <v>84</v>
      </c>
      <c r="G13" s="73" t="s">
        <v>85</v>
      </c>
      <c r="H13" s="73" t="s">
        <v>86</v>
      </c>
      <c r="I13" s="74" t="s">
        <v>87</v>
      </c>
      <c r="J13" s="76" t="s">
        <v>88</v>
      </c>
      <c r="K13" s="77" t="s">
        <v>89</v>
      </c>
      <c r="L13" s="73" t="s">
        <v>90</v>
      </c>
      <c r="M13" s="73" t="s">
        <v>91</v>
      </c>
      <c r="N13" s="73" t="s">
        <v>90</v>
      </c>
      <c r="O13" s="73" t="s">
        <v>91</v>
      </c>
      <c r="P13" s="73" t="s">
        <v>92</v>
      </c>
      <c r="Q13" s="73" t="s">
        <v>93</v>
      </c>
    </row>
    <row r="14" spans="2:25">
      <c r="B14" s="48"/>
      <c r="C14" s="48"/>
      <c r="D14" s="48"/>
      <c r="E14" s="49"/>
      <c r="F14" s="50"/>
      <c r="G14" s="65">
        <f t="shared" ref="G14:G34" si="0">E14*(100%-F14)</f>
        <v>0</v>
      </c>
      <c r="H14" s="65">
        <f t="shared" ref="H14:H34" si="1">IF(C14*G14&gt;=5000,C14*G14, 0)</f>
        <v>0</v>
      </c>
      <c r="I14" s="66">
        <f t="shared" ref="I14:I34" si="2">IF(C14*G14&gt;=5000,0,C14*G14)</f>
        <v>0</v>
      </c>
      <c r="J14" s="51"/>
      <c r="K14" s="63">
        <f t="shared" ref="K14:K34" si="3">C14*J14</f>
        <v>0</v>
      </c>
      <c r="L14" s="52"/>
      <c r="M14" s="51"/>
      <c r="N14" s="52"/>
      <c r="O14" s="62">
        <f t="shared" ref="O14:O34" si="4">K14-M14</f>
        <v>0</v>
      </c>
      <c r="P14" s="78" t="str">
        <f t="shared" ref="P14:P34" si="5">IF(B14="","", IF(O14&lt;0,"Invoer incorrect", "Invoer correct"))</f>
        <v/>
      </c>
      <c r="Q14" s="78" t="str">
        <f>IF(B14="","",IF(COUNTIF('01 Eindblad Open begroting'!$A$90:$A$94,'02 Open begroting'!L14)&gt;0,"Invoer kolom L correct","Invoer kolom L incorrect")&amp; IF(O14=0,"",IF(COUNTIF('01 Eindblad Open begroting'!$A$90:$A$94,'02 Open begroting'!N14)&gt;0," - Invoer kolom N correct"," - Invoer kolom N incorrect")))</f>
        <v/>
      </c>
      <c r="Y14" s="57"/>
    </row>
    <row r="15" spans="2:25">
      <c r="B15" s="48"/>
      <c r="C15" s="48"/>
      <c r="D15" s="48"/>
      <c r="E15" s="49"/>
      <c r="F15" s="50"/>
      <c r="G15" s="65">
        <f t="shared" si="0"/>
        <v>0</v>
      </c>
      <c r="H15" s="65">
        <f t="shared" si="1"/>
        <v>0</v>
      </c>
      <c r="I15" s="66">
        <f t="shared" si="2"/>
        <v>0</v>
      </c>
      <c r="J15" s="51"/>
      <c r="K15" s="63">
        <f t="shared" si="3"/>
        <v>0</v>
      </c>
      <c r="L15" s="52"/>
      <c r="M15" s="51"/>
      <c r="N15" s="52"/>
      <c r="O15" s="62">
        <f t="shared" si="4"/>
        <v>0</v>
      </c>
      <c r="P15" s="78" t="str">
        <f t="shared" si="5"/>
        <v/>
      </c>
      <c r="Q15" s="78" t="str">
        <f>IF(B15="","",IF(COUNTIF('01 Eindblad Open begroting'!$A$90:$A$94,'02 Open begroting'!L15)&gt;0,"Invoer kolom L correct","Invoer kolom L incorrect")&amp; IF(O15=0,"",IF(COUNTIF('01 Eindblad Open begroting'!$A$90:$A$94,'02 Open begroting'!N15)&gt;0," - Invoer kolom N correct"," - Invoer kolom N incorrect")))</f>
        <v/>
      </c>
    </row>
    <row r="16" spans="2:25">
      <c r="B16" s="48"/>
      <c r="C16" s="48"/>
      <c r="D16" s="48"/>
      <c r="E16" s="49"/>
      <c r="F16" s="50"/>
      <c r="G16" s="65">
        <f t="shared" si="0"/>
        <v>0</v>
      </c>
      <c r="H16" s="65">
        <f t="shared" si="1"/>
        <v>0</v>
      </c>
      <c r="I16" s="66">
        <f t="shared" si="2"/>
        <v>0</v>
      </c>
      <c r="J16" s="51"/>
      <c r="K16" s="63">
        <f t="shared" si="3"/>
        <v>0</v>
      </c>
      <c r="L16" s="52"/>
      <c r="M16" s="51"/>
      <c r="N16" s="52"/>
      <c r="O16" s="62">
        <f t="shared" si="4"/>
        <v>0</v>
      </c>
      <c r="P16" s="78" t="str">
        <f t="shared" si="5"/>
        <v/>
      </c>
      <c r="Q16" s="78" t="str">
        <f>IF(B16="","",IF(COUNTIF('01 Eindblad Open begroting'!$A$90:$A$94,'02 Open begroting'!L16)&gt;0,"Invoer kolom L correct","Invoer kolom L incorrect")&amp; IF(O16=0,"",IF(COUNTIF('01 Eindblad Open begroting'!$A$90:$A$94,'02 Open begroting'!N16)&gt;0," - Invoer kolom N correct"," - Invoer kolom N incorrect")))</f>
        <v/>
      </c>
    </row>
    <row r="17" spans="2:17">
      <c r="B17" s="53"/>
      <c r="C17" s="53"/>
      <c r="D17" s="53"/>
      <c r="E17" s="49"/>
      <c r="F17" s="50"/>
      <c r="G17" s="65">
        <f t="shared" si="0"/>
        <v>0</v>
      </c>
      <c r="H17" s="65">
        <f t="shared" si="1"/>
        <v>0</v>
      </c>
      <c r="I17" s="66">
        <f t="shared" si="2"/>
        <v>0</v>
      </c>
      <c r="J17" s="54"/>
      <c r="K17" s="63">
        <f t="shared" si="3"/>
        <v>0</v>
      </c>
      <c r="L17" s="55"/>
      <c r="M17" s="54"/>
      <c r="N17" s="55"/>
      <c r="O17" s="62">
        <f t="shared" si="4"/>
        <v>0</v>
      </c>
      <c r="P17" s="78" t="str">
        <f t="shared" si="5"/>
        <v/>
      </c>
      <c r="Q17" s="78" t="str">
        <f>IF(B17="","",IF(COUNTIF('01 Eindblad Open begroting'!$A$90:$A$94,'02 Open begroting'!L17)&gt;0,"Invoer kolom L correct","Invoer kolom L incorrect")&amp; IF(O17=0,"",IF(COUNTIF('01 Eindblad Open begroting'!$A$90:$A$94,'02 Open begroting'!N17)&gt;0," - Invoer kolom N correct"," - Invoer kolom N incorrect")))</f>
        <v/>
      </c>
    </row>
    <row r="18" spans="2:17">
      <c r="B18" s="53"/>
      <c r="C18" s="53"/>
      <c r="D18" s="53"/>
      <c r="E18" s="49"/>
      <c r="F18" s="50"/>
      <c r="G18" s="65">
        <f t="shared" si="0"/>
        <v>0</v>
      </c>
      <c r="H18" s="65">
        <f t="shared" si="1"/>
        <v>0</v>
      </c>
      <c r="I18" s="66">
        <f t="shared" si="2"/>
        <v>0</v>
      </c>
      <c r="J18" s="54"/>
      <c r="K18" s="63">
        <f t="shared" si="3"/>
        <v>0</v>
      </c>
      <c r="L18" s="55"/>
      <c r="M18" s="54"/>
      <c r="N18" s="55"/>
      <c r="O18" s="62">
        <f t="shared" si="4"/>
        <v>0</v>
      </c>
      <c r="P18" s="78" t="str">
        <f t="shared" si="5"/>
        <v/>
      </c>
      <c r="Q18" s="78" t="str">
        <f>IF(B18="","",IF(COUNTIF('01 Eindblad Open begroting'!$A$90:$A$94,'02 Open begroting'!L18)&gt;0,"Invoer kolom L correct","Invoer kolom L incorrect")&amp; IF(O18=0,"",IF(COUNTIF('01 Eindblad Open begroting'!$A$90:$A$94,'02 Open begroting'!N18)&gt;0," - Invoer kolom N correct"," - Invoer kolom N incorrect")))</f>
        <v/>
      </c>
    </row>
    <row r="19" spans="2:17">
      <c r="B19" s="53"/>
      <c r="C19" s="53"/>
      <c r="D19" s="53"/>
      <c r="E19" s="49"/>
      <c r="F19" s="50"/>
      <c r="G19" s="65">
        <f t="shared" si="0"/>
        <v>0</v>
      </c>
      <c r="H19" s="65">
        <f t="shared" si="1"/>
        <v>0</v>
      </c>
      <c r="I19" s="66">
        <f t="shared" si="2"/>
        <v>0</v>
      </c>
      <c r="J19" s="54"/>
      <c r="K19" s="63">
        <f t="shared" si="3"/>
        <v>0</v>
      </c>
      <c r="L19" s="55"/>
      <c r="M19" s="54"/>
      <c r="N19" s="55"/>
      <c r="O19" s="62">
        <f t="shared" si="4"/>
        <v>0</v>
      </c>
      <c r="P19" s="78" t="str">
        <f t="shared" si="5"/>
        <v/>
      </c>
      <c r="Q19" s="78" t="str">
        <f>IF(B19="","",IF(COUNTIF('01 Eindblad Open begroting'!$A$90:$A$94,'02 Open begroting'!L19)&gt;0,"Invoer kolom L correct","Invoer kolom L incorrect")&amp; IF(O19=0,"",IF(COUNTIF('01 Eindblad Open begroting'!$A$90:$A$94,'02 Open begroting'!N19)&gt;0," - Invoer kolom N correct"," - Invoer kolom N incorrect")))</f>
        <v/>
      </c>
    </row>
    <row r="20" spans="2:17">
      <c r="B20" s="53"/>
      <c r="C20" s="53"/>
      <c r="D20" s="53"/>
      <c r="E20" s="49"/>
      <c r="F20" s="50"/>
      <c r="G20" s="65">
        <f t="shared" si="0"/>
        <v>0</v>
      </c>
      <c r="H20" s="65">
        <f t="shared" si="1"/>
        <v>0</v>
      </c>
      <c r="I20" s="66">
        <f t="shared" si="2"/>
        <v>0</v>
      </c>
      <c r="J20" s="54"/>
      <c r="K20" s="63">
        <f t="shared" si="3"/>
        <v>0</v>
      </c>
      <c r="L20" s="55"/>
      <c r="M20" s="54"/>
      <c r="N20" s="55"/>
      <c r="O20" s="62">
        <f t="shared" si="4"/>
        <v>0</v>
      </c>
      <c r="P20" s="78" t="str">
        <f t="shared" si="5"/>
        <v/>
      </c>
      <c r="Q20" s="78" t="str">
        <f>IF(B20="","",IF(COUNTIF('01 Eindblad Open begroting'!$A$90:$A$94,'02 Open begroting'!L20)&gt;0,"Invoer kolom L correct","Invoer kolom L incorrect")&amp; IF(O20=0,"",IF(COUNTIF('01 Eindblad Open begroting'!$A$90:$A$94,'02 Open begroting'!N20)&gt;0," - Invoer kolom N correct"," - Invoer kolom N incorrect")))</f>
        <v/>
      </c>
    </row>
    <row r="21" spans="2:17">
      <c r="B21" s="53"/>
      <c r="C21" s="53"/>
      <c r="D21" s="53"/>
      <c r="E21" s="49"/>
      <c r="F21" s="50"/>
      <c r="G21" s="65">
        <f t="shared" si="0"/>
        <v>0</v>
      </c>
      <c r="H21" s="65">
        <f t="shared" si="1"/>
        <v>0</v>
      </c>
      <c r="I21" s="66">
        <f t="shared" si="2"/>
        <v>0</v>
      </c>
      <c r="J21" s="54"/>
      <c r="K21" s="63">
        <f t="shared" si="3"/>
        <v>0</v>
      </c>
      <c r="L21" s="55"/>
      <c r="M21" s="54"/>
      <c r="N21" s="55"/>
      <c r="O21" s="62">
        <f t="shared" si="4"/>
        <v>0</v>
      </c>
      <c r="P21" s="78" t="str">
        <f t="shared" si="5"/>
        <v/>
      </c>
      <c r="Q21" s="78" t="str">
        <f>IF(B21="","",IF(COUNTIF('01 Eindblad Open begroting'!$A$90:$A$94,'02 Open begroting'!L21)&gt;0,"Invoer kolom L correct","Invoer kolom L incorrect")&amp; IF(O21=0,"",IF(COUNTIF('01 Eindblad Open begroting'!$A$90:$A$94,'02 Open begroting'!N21)&gt;0," - Invoer kolom N correct"," - Invoer kolom N incorrect")))</f>
        <v/>
      </c>
    </row>
    <row r="22" spans="2:17">
      <c r="B22" s="53"/>
      <c r="C22" s="53"/>
      <c r="D22" s="53"/>
      <c r="E22" s="49"/>
      <c r="F22" s="50"/>
      <c r="G22" s="65">
        <f t="shared" si="0"/>
        <v>0</v>
      </c>
      <c r="H22" s="65">
        <f t="shared" si="1"/>
        <v>0</v>
      </c>
      <c r="I22" s="66">
        <f t="shared" si="2"/>
        <v>0</v>
      </c>
      <c r="J22" s="54"/>
      <c r="K22" s="63">
        <f t="shared" si="3"/>
        <v>0</v>
      </c>
      <c r="L22" s="55"/>
      <c r="M22" s="54"/>
      <c r="N22" s="55"/>
      <c r="O22" s="62">
        <f t="shared" si="4"/>
        <v>0</v>
      </c>
      <c r="P22" s="78" t="str">
        <f t="shared" si="5"/>
        <v/>
      </c>
      <c r="Q22" s="78" t="str">
        <f>IF(B22="","",IF(COUNTIF('01 Eindblad Open begroting'!$A$90:$A$94,'02 Open begroting'!L22)&gt;0,"Invoer kolom L correct","Invoer kolom L incorrect")&amp; IF(O22=0,"",IF(COUNTIF('01 Eindblad Open begroting'!$A$90:$A$94,'02 Open begroting'!N22)&gt;0," - Invoer kolom N correct"," - Invoer kolom N incorrect")))</f>
        <v/>
      </c>
    </row>
    <row r="23" spans="2:17">
      <c r="B23" s="53"/>
      <c r="C23" s="53"/>
      <c r="D23" s="53"/>
      <c r="E23" s="49"/>
      <c r="F23" s="50"/>
      <c r="G23" s="65">
        <f t="shared" si="0"/>
        <v>0</v>
      </c>
      <c r="H23" s="65">
        <f t="shared" si="1"/>
        <v>0</v>
      </c>
      <c r="I23" s="66">
        <f t="shared" si="2"/>
        <v>0</v>
      </c>
      <c r="J23" s="54"/>
      <c r="K23" s="63">
        <f t="shared" si="3"/>
        <v>0</v>
      </c>
      <c r="L23" s="55"/>
      <c r="M23" s="54"/>
      <c r="N23" s="55"/>
      <c r="O23" s="62">
        <f t="shared" si="4"/>
        <v>0</v>
      </c>
      <c r="P23" s="78" t="str">
        <f t="shared" si="5"/>
        <v/>
      </c>
      <c r="Q23" s="78" t="str">
        <f>IF(B23="","",IF(COUNTIF('01 Eindblad Open begroting'!$A$90:$A$94,'02 Open begroting'!L23)&gt;0,"Invoer kolom L correct","Invoer kolom L incorrect")&amp; IF(O23=0,"",IF(COUNTIF('01 Eindblad Open begroting'!$A$90:$A$94,'02 Open begroting'!N23)&gt;0," - Invoer kolom N correct"," - Invoer kolom N incorrect")))</f>
        <v/>
      </c>
    </row>
    <row r="24" spans="2:17">
      <c r="B24" s="53"/>
      <c r="C24" s="53"/>
      <c r="D24" s="53"/>
      <c r="E24" s="49"/>
      <c r="F24" s="50"/>
      <c r="G24" s="65">
        <f t="shared" si="0"/>
        <v>0</v>
      </c>
      <c r="H24" s="65">
        <f t="shared" si="1"/>
        <v>0</v>
      </c>
      <c r="I24" s="66">
        <f t="shared" si="2"/>
        <v>0</v>
      </c>
      <c r="J24" s="54"/>
      <c r="K24" s="63">
        <f t="shared" si="3"/>
        <v>0</v>
      </c>
      <c r="L24" s="55"/>
      <c r="M24" s="54"/>
      <c r="N24" s="55"/>
      <c r="O24" s="62">
        <f t="shared" si="4"/>
        <v>0</v>
      </c>
      <c r="P24" s="78" t="str">
        <f t="shared" si="5"/>
        <v/>
      </c>
      <c r="Q24" s="78" t="str">
        <f>IF(B24="","",IF(COUNTIF('01 Eindblad Open begroting'!$A$90:$A$94,'02 Open begroting'!L24)&gt;0,"Invoer kolom L correct","Invoer kolom L incorrect")&amp; IF(O24=0,"",IF(COUNTIF('01 Eindblad Open begroting'!$A$90:$A$94,'02 Open begroting'!N24)&gt;0," - Invoer kolom N correct"," - Invoer kolom N incorrect")))</f>
        <v/>
      </c>
    </row>
    <row r="25" spans="2:17">
      <c r="B25" s="53"/>
      <c r="C25" s="53"/>
      <c r="D25" s="53"/>
      <c r="E25" s="49"/>
      <c r="F25" s="50"/>
      <c r="G25" s="65">
        <f t="shared" si="0"/>
        <v>0</v>
      </c>
      <c r="H25" s="65">
        <f t="shared" si="1"/>
        <v>0</v>
      </c>
      <c r="I25" s="66">
        <f t="shared" si="2"/>
        <v>0</v>
      </c>
      <c r="J25" s="54"/>
      <c r="K25" s="63">
        <f t="shared" si="3"/>
        <v>0</v>
      </c>
      <c r="L25" s="55"/>
      <c r="M25" s="54"/>
      <c r="N25" s="55"/>
      <c r="O25" s="62">
        <f t="shared" si="4"/>
        <v>0</v>
      </c>
      <c r="P25" s="78" t="str">
        <f t="shared" si="5"/>
        <v/>
      </c>
      <c r="Q25" s="78" t="str">
        <f>IF(B25="","",IF(COUNTIF('01 Eindblad Open begroting'!$A$90:$A$94,'02 Open begroting'!L25)&gt;0,"Invoer kolom L correct","Invoer kolom L incorrect")&amp; IF(O25=0,"",IF(COUNTIF('01 Eindblad Open begroting'!$A$90:$A$94,'02 Open begroting'!N25)&gt;0," - Invoer kolom N correct"," - Invoer kolom N incorrect")))</f>
        <v/>
      </c>
    </row>
    <row r="26" spans="2:17">
      <c r="B26" s="53"/>
      <c r="C26" s="53"/>
      <c r="D26" s="53"/>
      <c r="E26" s="49"/>
      <c r="F26" s="50"/>
      <c r="G26" s="65">
        <f t="shared" si="0"/>
        <v>0</v>
      </c>
      <c r="H26" s="65">
        <f t="shared" si="1"/>
        <v>0</v>
      </c>
      <c r="I26" s="66">
        <f t="shared" si="2"/>
        <v>0</v>
      </c>
      <c r="J26" s="54"/>
      <c r="K26" s="63">
        <f t="shared" si="3"/>
        <v>0</v>
      </c>
      <c r="L26" s="55"/>
      <c r="M26" s="54"/>
      <c r="N26" s="55"/>
      <c r="O26" s="62">
        <f t="shared" si="4"/>
        <v>0</v>
      </c>
      <c r="P26" s="78" t="str">
        <f t="shared" si="5"/>
        <v/>
      </c>
      <c r="Q26" s="78" t="str">
        <f>IF(B26="","",IF(COUNTIF('01 Eindblad Open begroting'!$A$90:$A$94,'02 Open begroting'!L26)&gt;0,"Invoer kolom L correct","Invoer kolom L incorrect")&amp; IF(O26=0,"",IF(COUNTIF('01 Eindblad Open begroting'!$A$90:$A$94,'02 Open begroting'!N26)&gt;0," - Invoer kolom N correct"," - Invoer kolom N incorrect")))</f>
        <v/>
      </c>
    </row>
    <row r="27" spans="2:17">
      <c r="B27" s="53"/>
      <c r="C27" s="53"/>
      <c r="D27" s="53"/>
      <c r="E27" s="49"/>
      <c r="F27" s="50"/>
      <c r="G27" s="65">
        <f t="shared" si="0"/>
        <v>0</v>
      </c>
      <c r="H27" s="65">
        <f t="shared" si="1"/>
        <v>0</v>
      </c>
      <c r="I27" s="66">
        <f t="shared" si="2"/>
        <v>0</v>
      </c>
      <c r="J27" s="54"/>
      <c r="K27" s="63">
        <f t="shared" si="3"/>
        <v>0</v>
      </c>
      <c r="L27" s="55"/>
      <c r="M27" s="54"/>
      <c r="N27" s="55"/>
      <c r="O27" s="62">
        <f t="shared" si="4"/>
        <v>0</v>
      </c>
      <c r="P27" s="78" t="str">
        <f t="shared" si="5"/>
        <v/>
      </c>
      <c r="Q27" s="78" t="str">
        <f>IF(B27="","",IF(COUNTIF('01 Eindblad Open begroting'!$A$90:$A$94,'02 Open begroting'!L27)&gt;0,"Invoer kolom L correct","Invoer kolom L incorrect")&amp; IF(O27=0,"",IF(COUNTIF('01 Eindblad Open begroting'!$A$90:$A$94,'02 Open begroting'!N27)&gt;0," - Invoer kolom N correct"," - Invoer kolom N incorrect")))</f>
        <v/>
      </c>
    </row>
    <row r="28" spans="2:17">
      <c r="B28" s="53"/>
      <c r="C28" s="53"/>
      <c r="D28" s="53"/>
      <c r="E28" s="49"/>
      <c r="F28" s="50"/>
      <c r="G28" s="65">
        <f t="shared" si="0"/>
        <v>0</v>
      </c>
      <c r="H28" s="65">
        <f t="shared" si="1"/>
        <v>0</v>
      </c>
      <c r="I28" s="66">
        <f t="shared" si="2"/>
        <v>0</v>
      </c>
      <c r="J28" s="54"/>
      <c r="K28" s="63">
        <f t="shared" si="3"/>
        <v>0</v>
      </c>
      <c r="L28" s="55"/>
      <c r="M28" s="54"/>
      <c r="N28" s="55"/>
      <c r="O28" s="62">
        <f t="shared" si="4"/>
        <v>0</v>
      </c>
      <c r="P28" s="78" t="str">
        <f t="shared" si="5"/>
        <v/>
      </c>
      <c r="Q28" s="78" t="str">
        <f>IF(B28="","",IF(COUNTIF('01 Eindblad Open begroting'!$A$90:$A$94,'02 Open begroting'!L28)&gt;0,"Invoer kolom L correct","Invoer kolom L incorrect")&amp; IF(O28=0,"",IF(COUNTIF('01 Eindblad Open begroting'!$A$90:$A$94,'02 Open begroting'!N28)&gt;0," - Invoer kolom N correct"," - Invoer kolom N incorrect")))</f>
        <v/>
      </c>
    </row>
    <row r="29" spans="2:17">
      <c r="B29" s="53"/>
      <c r="C29" s="53"/>
      <c r="D29" s="53"/>
      <c r="E29" s="49"/>
      <c r="F29" s="50"/>
      <c r="G29" s="65">
        <f t="shared" si="0"/>
        <v>0</v>
      </c>
      <c r="H29" s="65">
        <f t="shared" si="1"/>
        <v>0</v>
      </c>
      <c r="I29" s="66">
        <f t="shared" si="2"/>
        <v>0</v>
      </c>
      <c r="J29" s="54"/>
      <c r="K29" s="63">
        <f t="shared" si="3"/>
        <v>0</v>
      </c>
      <c r="L29" s="55"/>
      <c r="M29" s="51"/>
      <c r="N29" s="52"/>
      <c r="O29" s="62">
        <f t="shared" si="4"/>
        <v>0</v>
      </c>
      <c r="P29" s="78" t="str">
        <f t="shared" si="5"/>
        <v/>
      </c>
      <c r="Q29" s="78" t="str">
        <f>IF(B29="","",IF(COUNTIF('01 Eindblad Open begroting'!$A$90:$A$94,'02 Open begroting'!L29)&gt;0,"Invoer kolom L correct","Invoer kolom L incorrect")&amp; IF(O29=0,"",IF(COUNTIF('01 Eindblad Open begroting'!$A$90:$A$94,'02 Open begroting'!N29)&gt;0," - Invoer kolom N correct"," - Invoer kolom N incorrect")))</f>
        <v/>
      </c>
    </row>
    <row r="30" spans="2:17">
      <c r="B30" s="53"/>
      <c r="C30" s="53"/>
      <c r="D30" s="53"/>
      <c r="E30" s="49"/>
      <c r="F30" s="50"/>
      <c r="G30" s="65">
        <f t="shared" si="0"/>
        <v>0</v>
      </c>
      <c r="H30" s="65">
        <f t="shared" si="1"/>
        <v>0</v>
      </c>
      <c r="I30" s="66">
        <f t="shared" si="2"/>
        <v>0</v>
      </c>
      <c r="J30" s="54"/>
      <c r="K30" s="63">
        <f t="shared" si="3"/>
        <v>0</v>
      </c>
      <c r="L30" s="55"/>
      <c r="M30" s="51"/>
      <c r="N30" s="52"/>
      <c r="O30" s="62">
        <f t="shared" si="4"/>
        <v>0</v>
      </c>
      <c r="P30" s="78" t="str">
        <f t="shared" si="5"/>
        <v/>
      </c>
      <c r="Q30" s="78" t="str">
        <f>IF(B30="","",IF(COUNTIF('01 Eindblad Open begroting'!$A$90:$A$94,'02 Open begroting'!L30)&gt;0,"Invoer kolom L correct","Invoer kolom L incorrect")&amp; IF(O30=0,"",IF(COUNTIF('01 Eindblad Open begroting'!$A$90:$A$94,'02 Open begroting'!N30)&gt;0," - Invoer kolom N correct"," - Invoer kolom N incorrect")))</f>
        <v/>
      </c>
    </row>
    <row r="31" spans="2:17">
      <c r="B31" s="53"/>
      <c r="C31" s="53"/>
      <c r="D31" s="53"/>
      <c r="E31" s="49"/>
      <c r="F31" s="50"/>
      <c r="G31" s="65">
        <f t="shared" si="0"/>
        <v>0</v>
      </c>
      <c r="H31" s="65">
        <f t="shared" si="1"/>
        <v>0</v>
      </c>
      <c r="I31" s="66">
        <f t="shared" si="2"/>
        <v>0</v>
      </c>
      <c r="J31" s="54"/>
      <c r="K31" s="64">
        <f t="shared" si="3"/>
        <v>0</v>
      </c>
      <c r="L31" s="55"/>
      <c r="M31" s="51"/>
      <c r="N31" s="52"/>
      <c r="O31" s="62">
        <f t="shared" si="4"/>
        <v>0</v>
      </c>
      <c r="P31" s="78" t="str">
        <f t="shared" si="5"/>
        <v/>
      </c>
      <c r="Q31" s="78" t="str">
        <f>IF(B31="","",IF(COUNTIF('01 Eindblad Open begroting'!$A$90:$A$94,'02 Open begroting'!L31)&gt;0,"Invoer kolom L correct","Invoer kolom L incorrect")&amp; IF(O31=0,"",IF(COUNTIF('01 Eindblad Open begroting'!$A$90:$A$94,'02 Open begroting'!N31)&gt;0," - Invoer kolom N correct"," - Invoer kolom N incorrect")))</f>
        <v/>
      </c>
    </row>
    <row r="32" spans="2:17">
      <c r="B32" s="53"/>
      <c r="C32" s="53"/>
      <c r="D32" s="53"/>
      <c r="E32" s="49"/>
      <c r="F32" s="50"/>
      <c r="G32" s="65">
        <f t="shared" si="0"/>
        <v>0</v>
      </c>
      <c r="H32" s="65">
        <f t="shared" si="1"/>
        <v>0</v>
      </c>
      <c r="I32" s="66">
        <f t="shared" si="2"/>
        <v>0</v>
      </c>
      <c r="J32" s="54"/>
      <c r="K32" s="64">
        <f t="shared" si="3"/>
        <v>0</v>
      </c>
      <c r="L32" s="55"/>
      <c r="M32" s="51"/>
      <c r="N32" s="52"/>
      <c r="O32" s="62">
        <f t="shared" si="4"/>
        <v>0</v>
      </c>
      <c r="P32" s="78" t="str">
        <f t="shared" si="5"/>
        <v/>
      </c>
      <c r="Q32" s="78" t="str">
        <f>IF(B32="","",IF(COUNTIF('01 Eindblad Open begroting'!$A$90:$A$94,'02 Open begroting'!L32)&gt;0,"Invoer kolom L correct","Invoer kolom L incorrect")&amp; IF(O32=0,"",IF(COUNTIF('01 Eindblad Open begroting'!$A$90:$A$94,'02 Open begroting'!N32)&gt;0," - Invoer kolom N correct"," - Invoer kolom N incorrect")))</f>
        <v/>
      </c>
    </row>
    <row r="33" spans="2:25">
      <c r="B33" s="48"/>
      <c r="C33" s="48"/>
      <c r="D33" s="48"/>
      <c r="E33" s="49"/>
      <c r="F33" s="50"/>
      <c r="G33" s="65">
        <f t="shared" si="0"/>
        <v>0</v>
      </c>
      <c r="H33" s="65">
        <f t="shared" si="1"/>
        <v>0</v>
      </c>
      <c r="I33" s="66">
        <f t="shared" si="2"/>
        <v>0</v>
      </c>
      <c r="J33" s="51"/>
      <c r="K33" s="63">
        <f t="shared" si="3"/>
        <v>0</v>
      </c>
      <c r="L33" s="52"/>
      <c r="M33" s="51"/>
      <c r="N33" s="52"/>
      <c r="O33" s="62">
        <f t="shared" si="4"/>
        <v>0</v>
      </c>
      <c r="P33" s="78" t="str">
        <f t="shared" si="5"/>
        <v/>
      </c>
      <c r="Q33" s="78" t="str">
        <f>IF(B33="","",IF(COUNTIF('01 Eindblad Open begroting'!$A$90:$A$94,'02 Open begroting'!L33)&gt;0,"Invoer kolom L correct","Invoer kolom L incorrect")&amp; IF(O33=0,"",IF(COUNTIF('01 Eindblad Open begroting'!$A$90:$A$94,'02 Open begroting'!N33)&gt;0," - Invoer kolom N correct"," - Invoer kolom N incorrect")))</f>
        <v/>
      </c>
    </row>
    <row r="34" spans="2:25">
      <c r="B34" s="48"/>
      <c r="C34" s="48"/>
      <c r="D34" s="48"/>
      <c r="E34" s="49"/>
      <c r="F34" s="50"/>
      <c r="G34" s="65">
        <f t="shared" si="0"/>
        <v>0</v>
      </c>
      <c r="H34" s="65">
        <f t="shared" si="1"/>
        <v>0</v>
      </c>
      <c r="I34" s="66">
        <f t="shared" si="2"/>
        <v>0</v>
      </c>
      <c r="J34" s="51"/>
      <c r="K34" s="63">
        <f t="shared" si="3"/>
        <v>0</v>
      </c>
      <c r="L34" s="52"/>
      <c r="M34" s="51"/>
      <c r="N34" s="52"/>
      <c r="O34" s="62">
        <f t="shared" si="4"/>
        <v>0</v>
      </c>
      <c r="P34" s="78" t="str">
        <f t="shared" si="5"/>
        <v/>
      </c>
      <c r="Q34" s="78" t="str">
        <f>IF(B34="","",IF(COUNTIF('01 Eindblad Open begroting'!$A$90:$A$94,'02 Open begroting'!L34)&gt;0,"Invoer kolom L correct","Invoer kolom L incorrect")&amp; IF(O34=0,"",IF(COUNTIF('01 Eindblad Open begroting'!$A$90:$A$94,'02 Open begroting'!N34)&gt;0," - Invoer kolom N correct"," - Invoer kolom N incorrect")))</f>
        <v/>
      </c>
    </row>
    <row r="35" spans="2:25">
      <c r="G35" s="57"/>
      <c r="H35" s="57"/>
      <c r="I35" s="57"/>
      <c r="L35" s="59"/>
      <c r="M35" s="61"/>
      <c r="N35" s="58"/>
      <c r="O35" s="59"/>
      <c r="P35" s="61"/>
      <c r="Q35" s="58"/>
      <c r="Y35" s="57"/>
    </row>
    <row r="36" spans="2:25">
      <c r="G36" s="57"/>
      <c r="H36" s="57"/>
      <c r="I36" s="57"/>
      <c r="L36" s="59"/>
      <c r="M36" s="61"/>
      <c r="N36" s="58"/>
      <c r="O36" s="59"/>
      <c r="P36" s="58"/>
      <c r="Q36" s="59"/>
      <c r="Y36" s="57"/>
    </row>
    <row r="37" spans="2:25">
      <c r="G37" s="57"/>
      <c r="H37" s="57"/>
      <c r="I37" s="57"/>
      <c r="L37" s="59"/>
      <c r="M37" s="61"/>
      <c r="N37" s="58"/>
      <c r="O37" s="59"/>
      <c r="Q37" s="59"/>
      <c r="Y37" s="57"/>
    </row>
    <row r="38" spans="2:25">
      <c r="G38" s="57"/>
      <c r="H38" s="57"/>
      <c r="I38" s="57"/>
      <c r="L38" s="59"/>
      <c r="M38" s="61"/>
      <c r="N38" s="58"/>
      <c r="O38" s="59"/>
      <c r="Q38" s="59"/>
      <c r="Y38" s="57"/>
    </row>
    <row r="39" spans="2:25">
      <c r="B39" t="s">
        <v>94</v>
      </c>
      <c r="C39" t="s">
        <v>91</v>
      </c>
      <c r="G39" s="57"/>
      <c r="H39" s="57"/>
      <c r="I39" s="57"/>
      <c r="K39" s="56"/>
      <c r="L39" s="60" t="s">
        <v>69</v>
      </c>
      <c r="M39" s="61"/>
      <c r="N39" s="58"/>
      <c r="O39" s="59"/>
      <c r="Q39" s="59"/>
      <c r="Y39" s="57"/>
    </row>
    <row r="40" spans="2:25">
      <c r="B40" t="s">
        <v>72</v>
      </c>
      <c r="C40" t="s">
        <v>91</v>
      </c>
      <c r="G40" s="57"/>
      <c r="H40" s="57"/>
      <c r="I40" s="57"/>
      <c r="K40" s="56"/>
      <c r="L40" s="60" t="s">
        <v>71</v>
      </c>
      <c r="M40" s="61"/>
      <c r="N40" s="58"/>
      <c r="O40" s="59"/>
      <c r="Q40" s="59"/>
    </row>
    <row r="41" spans="2:25">
      <c r="G41" s="57"/>
      <c r="H41" s="57"/>
      <c r="I41" s="57"/>
      <c r="L41" s="59"/>
      <c r="N41" s="58"/>
      <c r="O41" s="59"/>
      <c r="Q41" s="59"/>
    </row>
    <row r="42" spans="2:25">
      <c r="G42" s="57"/>
      <c r="H42" s="57"/>
      <c r="I42" s="57"/>
      <c r="L42" s="59"/>
      <c r="N42" s="58"/>
    </row>
    <row r="43" spans="2:25">
      <c r="B43" t="s">
        <v>100</v>
      </c>
      <c r="G43" s="57"/>
      <c r="H43" s="57">
        <f>SUM(H14:H34)</f>
        <v>0</v>
      </c>
      <c r="I43" s="57">
        <f>SUM(I14:I34)</f>
        <v>0</v>
      </c>
    </row>
    <row r="44" spans="2:25">
      <c r="G44" s="57"/>
      <c r="H44" s="57"/>
      <c r="I44" s="57"/>
    </row>
    <row r="45" spans="2:25">
      <c r="H45" s="57"/>
      <c r="I45" s="57"/>
    </row>
    <row r="46" spans="2:25">
      <c r="H46" s="57"/>
      <c r="I46" s="57"/>
    </row>
    <row r="47" spans="2:25">
      <c r="H47" s="57"/>
      <c r="I47" s="57"/>
    </row>
    <row r="48" spans="2:25">
      <c r="H48" s="57"/>
      <c r="I48" s="57"/>
    </row>
    <row r="49" spans="8:9">
      <c r="H49" s="57"/>
      <c r="I49" s="57"/>
    </row>
    <row r="50" spans="8:9">
      <c r="H50" s="57"/>
      <c r="I50" s="57"/>
    </row>
    <row r="51" spans="8:9">
      <c r="H51" s="57"/>
      <c r="I51" s="57"/>
    </row>
    <row r="52" spans="8:9">
      <c r="H52" s="57"/>
      <c r="I52" s="57"/>
    </row>
    <row r="53" spans="8:9">
      <c r="H53" s="57"/>
      <c r="I53" s="57"/>
    </row>
    <row r="54" spans="8:9">
      <c r="H54" s="57"/>
      <c r="I54" s="57"/>
    </row>
  </sheetData>
  <sheetProtection sheet="1" objects="1" scenarios="1"/>
  <mergeCells count="4">
    <mergeCell ref="O7:P10"/>
    <mergeCell ref="B11:P11"/>
    <mergeCell ref="B7:C10"/>
    <mergeCell ref="G7:M10"/>
  </mergeCells>
  <conditionalFormatting sqref="P14:P34">
    <cfRule type="expression" dxfId="1" priority="2">
      <formula>P14="Invoer incorrect"</formula>
    </cfRule>
  </conditionalFormatting>
  <conditionalFormatting sqref="Q14:Q34">
    <cfRule type="expression" dxfId="0" priority="1">
      <formula>FIND("incorrect",Q14)</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DBBB90FEE63D43A84F64C5D7FD84D0" ma:contentTypeVersion="21" ma:contentTypeDescription="Een nieuw document maken." ma:contentTypeScope="" ma:versionID="4fb5f4a3007770f6152c84eaf48e35b3">
  <xsd:schema xmlns:xsd="http://www.w3.org/2001/XMLSchema" xmlns:xs="http://www.w3.org/2001/XMLSchema" xmlns:p="http://schemas.microsoft.com/office/2006/metadata/properties" xmlns:ns2="04e266d1-64dc-41ee-b0cf-240ce783983b" xmlns:ns3="95714b43-610b-4bf1-8f96-b5c8a38cd7ea" xmlns:ns4="cd981784-7dd2-4175-9cb8-9d8549712172" targetNamespace="http://schemas.microsoft.com/office/2006/metadata/properties" ma:root="true" ma:fieldsID="a5218002b4448786848ac59023cd5782" ns2:_="" ns3:_="" ns4:_="">
    <xsd:import namespace="04e266d1-64dc-41ee-b0cf-240ce783983b"/>
    <xsd:import namespace="95714b43-610b-4bf1-8f96-b5c8a38cd7ea"/>
    <xsd:import namespace="cd981784-7dd2-4175-9cb8-9d854971217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4:SharedWithUsers" minOccurs="0"/>
                <xsd:element ref="ns4:SharedWithDetails" minOccurs="0"/>
                <xsd:element ref="ns2:MediaServiceSearchProperties" minOccurs="0"/>
                <xsd:element ref="ns2:MediaLengthInSeconds" minOccurs="0"/>
                <xsd:element ref="ns2:Datumuitgevoerd" minOccurs="0"/>
                <xsd:element ref="ns2:Datumvolgendeinspectie" minOccurs="0"/>
                <xsd:element ref="ns2:Locatie" minOccurs="0"/>
                <xsd:element ref="ns2:Soortinspectie" minOccurs="0"/>
                <xsd:element ref="ns2:Herstelwer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e266d1-64dc-41ee-b0cf-240ce7839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Datumuitgevoerd" ma:index="23" nillable="true" ma:displayName="Datum uitgevoerd" ma:format="DateOnly" ma:internalName="Datumuitgevoerd">
      <xsd:simpleType>
        <xsd:restriction base="dms:DateTime"/>
      </xsd:simpleType>
    </xsd:element>
    <xsd:element name="Datumvolgendeinspectie" ma:index="24" nillable="true" ma:displayName="Datum volgende inspectie" ma:format="DateOnly" ma:internalName="Datumvolgendeinspectie">
      <xsd:simpleType>
        <xsd:restriction base="dms:DateTime"/>
      </xsd:simpleType>
    </xsd:element>
    <xsd:element name="Locatie" ma:index="25" nillable="true" ma:displayName="Locatie" ma:format="Dropdown" ma:internalName="Locatie">
      <xsd:simpleType>
        <xsd:restriction base="dms:Text">
          <xsd:maxLength value="255"/>
        </xsd:restriction>
      </xsd:simpleType>
    </xsd:element>
    <xsd:element name="Soortinspectie" ma:index="26" nillable="true" ma:displayName="Soort inspectie" ma:description="Norm " ma:format="Dropdown" ma:internalName="Soortinspectie">
      <xsd:simpleType>
        <xsd:restriction base="dms:Text">
          <xsd:maxLength value="255"/>
        </xsd:restriction>
      </xsd:simpleType>
    </xsd:element>
    <xsd:element name="Herstelwerk" ma:index="27" nillable="true" ma:displayName="Herstelwerk" ma:description="Ja/nee" ma:format="Dropdown" ma:internalName="Herstelwerk">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9a5b788-f435-4088-bfa5-b4ca55f441d6}" ma:internalName="TaxCatchAll" ma:showField="CatchAllData" ma:web="cd981784-7dd2-4175-9cb8-9d854971217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d981784-7dd2-4175-9cb8-9d8549712172"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umuitgevoerd xmlns="04e266d1-64dc-41ee-b0cf-240ce783983b" xsi:nil="true"/>
    <Soortinspectie xmlns="04e266d1-64dc-41ee-b0cf-240ce783983b" xsi:nil="true"/>
    <Herstelwerk xmlns="04e266d1-64dc-41ee-b0cf-240ce783983b" xsi:nil="true"/>
    <lcf76f155ced4ddcb4097134ff3c332f xmlns="04e266d1-64dc-41ee-b0cf-240ce783983b">
      <Terms xmlns="http://schemas.microsoft.com/office/infopath/2007/PartnerControls"/>
    </lcf76f155ced4ddcb4097134ff3c332f>
    <TaxCatchAll xmlns="95714b43-610b-4bf1-8f96-b5c8a38cd7ea" xsi:nil="true"/>
    <Locatie xmlns="04e266d1-64dc-41ee-b0cf-240ce783983b" xsi:nil="true"/>
    <Datumvolgendeinspectie xmlns="04e266d1-64dc-41ee-b0cf-240ce783983b" xsi:nil="true"/>
  </documentManagement>
</p:properties>
</file>

<file path=customXml/itemProps1.xml><?xml version="1.0" encoding="utf-8"?>
<ds:datastoreItem xmlns:ds="http://schemas.openxmlformats.org/officeDocument/2006/customXml" ds:itemID="{93947F8C-2C9A-4CB0-91DA-E9A139465FE8}"/>
</file>

<file path=customXml/itemProps2.xml><?xml version="1.0" encoding="utf-8"?>
<ds:datastoreItem xmlns:ds="http://schemas.openxmlformats.org/officeDocument/2006/customXml" ds:itemID="{5FB8D0D7-617A-4E62-92EF-3D7BFF037CA4}"/>
</file>

<file path=customXml/itemProps3.xml><?xml version="1.0" encoding="utf-8"?>
<ds:datastoreItem xmlns:ds="http://schemas.openxmlformats.org/officeDocument/2006/customXml" ds:itemID="{F89DDDD0-845F-463B-98F0-7E7F7FE12B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00 Instructie</vt:lpstr>
      <vt:lpstr>01 Eindblad Open begroting</vt:lpstr>
      <vt:lpstr>02 Open begroting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Bakkali, Mohamed</dc:creator>
  <cp:lastModifiedBy>Willem Schaap</cp:lastModifiedBy>
  <cp:lastPrinted>2026-07-21T14:09:19Z</cp:lastPrinted>
  <dcterms:created xsi:type="dcterms:W3CDTF">2026-07-13T07:21:52Z</dcterms:created>
  <dcterms:modified xsi:type="dcterms:W3CDTF">2026-09-15T15:48:27Z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0x010100B0DBBB90FEE63D43A84F64C5D7FD84D0</vt:lpwstr>
  </property>
  <property fmtid="{D5CDD505-2E9C-101B-9397-08002B2CF9AE}" pid="3" name="Order">
    <vt:r8>24100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