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2.59.2026 Exploitatie Zwembad Haasbroek/A02.59.2026 Exploitatie Zwembad Haasbroek (wel delen)/1. Gunningsfase/0. Voorbereiding/"/>
    </mc:Choice>
  </mc:AlternateContent>
  <xr:revisionPtr revIDLastSave="642" documentId="8_{9C89F5AE-AC36-45C4-9579-D918FB7735D7}" xr6:coauthVersionLast="47" xr6:coauthVersionMax="47" xr10:uidLastSave="{08D05A8A-4DCC-4D6C-8E4E-10E5B1F6D531}"/>
  <bookViews>
    <workbookView xWindow="43080" yWindow="-1500" windowWidth="29040" windowHeight="15720" xr2:uid="{017A0864-47A0-41CD-BBAF-04FD67640F46}"/>
  </bookViews>
  <sheets>
    <sheet name="Exploitatie Zwembad Haasbroek"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40" i="2" l="1"/>
  <c r="C32" i="2"/>
  <c r="C36" i="2" s="1"/>
  <c r="D36" i="2" s="1"/>
  <c r="C16" i="2"/>
  <c r="C10" i="2"/>
  <c r="D40" i="2" l="1"/>
  <c r="C43" i="2"/>
  <c r="C33" i="2"/>
</calcChain>
</file>

<file path=xl/sharedStrings.xml><?xml version="1.0" encoding="utf-8"?>
<sst xmlns="http://schemas.openxmlformats.org/spreadsheetml/2006/main" count="50" uniqueCount="50">
  <si>
    <t>Bijlage 4. Exploitatiebegroting</t>
  </si>
  <si>
    <t>Instructie prijzenblad</t>
  </si>
  <si>
    <t>1. Inschrijver dient een exploitatiebegroting in, in het format uit Bijlage 4. Exploitatiebegroting 
2. Inschrijver dient de geel gemarkeerde velden in te vullen. 
3. De prijzen worden uitgedrukt in euro’s (exclusief btw).
4. De prijzen worden afgerond op maximaal twee decimalen achter de komma.
5. De prijzen zijn all-in tarieven.
6. Het wijzigen van de voorgeschreven tekst in de prijsbijlage is niet toegestaan en kan leiden tot uitsluiting.
7. Voor de totale exploitatiekosten van 2027 geldt een plafondbedrag.
8. Voor de managementfee en backofficekosten (gezamenlijk) geldt een minimum en plafondbedrag.
9. De ingediende Inschrijvingen waarvan de inschrijfprijs onder het minimum is of boven het plafondbedrag uitkomt, worden terzijde gelegd.
10. De exploitatiebegroting dient rechtsgeldig ondertekend te zijn door een daartoe bevoegd persoon.</t>
  </si>
  <si>
    <t>Zwembad Haasbroek</t>
  </si>
  <si>
    <t>BEZOEKERSAANTALLEN</t>
  </si>
  <si>
    <t>Recreatief zwemmen</t>
  </si>
  <si>
    <t>Overige gebruikersgroepen</t>
  </si>
  <si>
    <t>Totaal bezoekers:</t>
  </si>
  <si>
    <t>BATEN</t>
  </si>
  <si>
    <t xml:space="preserve"> 1. recreatief zwemmen</t>
  </si>
  <si>
    <t xml:space="preserve"> 2. overige gebruikersgroepen</t>
  </si>
  <si>
    <t xml:space="preserve"> 3. horeca</t>
  </si>
  <si>
    <t xml:space="preserve"> 4. overige inkomsten</t>
  </si>
  <si>
    <t>Totaal baten:</t>
  </si>
  <si>
    <t>KOSTEN</t>
  </si>
  <si>
    <t xml:space="preserve"> 1. jaarlijkse opstartkosten seizoen</t>
  </si>
  <si>
    <t xml:space="preserve"> 2. personeelskosten</t>
  </si>
  <si>
    <t xml:space="preserve"> 3. dagelijks onderhoud technische installaties </t>
  </si>
  <si>
    <t xml:space="preserve"> 4. chemicaliën</t>
  </si>
  <si>
    <t xml:space="preserve"> 5. verzekeringen</t>
  </si>
  <si>
    <t xml:space="preserve"> 6. schoonmaakkosten</t>
  </si>
  <si>
    <t xml:space="preserve"> 7. marketing, commuicatie promotiekosten</t>
  </si>
  <si>
    <t xml:space="preserve"> 8. kantoorkosten</t>
  </si>
  <si>
    <t xml:space="preserve"> 9. inkoop horeca</t>
  </si>
  <si>
    <t xml:space="preserve"> 10. aanschaf/vervanging inventaris</t>
  </si>
  <si>
    <t xml:space="preserve"> 11. afschrijvingskosten ICT middelen (hardware)</t>
  </si>
  <si>
    <t xml:space="preserve"> 12. overige kosten</t>
  </si>
  <si>
    <t>Let op:</t>
  </si>
  <si>
    <t xml:space="preserve"> 13. backoffice</t>
  </si>
  <si>
    <r>
      <t xml:space="preserve">Voor de managementfee en backofficekosten gezamenlijk geldt een minimumprijs van </t>
    </r>
    <r>
      <rPr>
        <b/>
        <sz val="10"/>
        <color theme="1"/>
        <rFont val="Open Sans"/>
        <family val="2"/>
      </rPr>
      <t>€ 47.500,-</t>
    </r>
    <r>
      <rPr>
        <sz val="10"/>
        <color theme="1"/>
        <rFont val="Open Sans"/>
        <family val="2"/>
      </rPr>
      <t>.</t>
    </r>
  </si>
  <si>
    <t xml:space="preserve"> 14. managementfee</t>
  </si>
  <si>
    <r>
      <t xml:space="preserve">Voor de managementfee en backofficekosten gezamenlijk geldt een plafondprijs van </t>
    </r>
    <r>
      <rPr>
        <b/>
        <sz val="10"/>
        <color theme="1"/>
        <rFont val="Open Sans"/>
        <family val="2"/>
      </rPr>
      <t>€ 75.000,-.</t>
    </r>
  </si>
  <si>
    <t>Totaal kosten:</t>
  </si>
  <si>
    <t>EXPLOITATIE RESULTAAT</t>
  </si>
  <si>
    <t>excl. Btw</t>
  </si>
  <si>
    <t>Plafondbedrag totale exploitatiekosten 2027</t>
  </si>
  <si>
    <t>Controle exploitatiekosten:</t>
  </si>
  <si>
    <t>Controle inschrijfprijs totale exploitatiekosten 2027</t>
  </si>
  <si>
    <t>Minimale bedrag backoffice + managementfee</t>
  </si>
  <si>
    <t>Plafondbedrag backoffice + managementfee</t>
  </si>
  <si>
    <t>Controle backoffice + managementfee</t>
  </si>
  <si>
    <t>Inschrijfprijs backoffice + managementfee</t>
  </si>
  <si>
    <t>Te behalen punten gunningscriterium prijs</t>
  </si>
  <si>
    <t>Behaalde punten gunningscriterium prijs</t>
  </si>
  <si>
    <r>
      <t xml:space="preserve">Naam </t>
    </r>
    <r>
      <rPr>
        <sz val="10"/>
        <color theme="1"/>
        <rFont val="Open sans"/>
      </rPr>
      <t>i</t>
    </r>
    <r>
      <rPr>
        <sz val="10"/>
        <color rgb="FF000000"/>
        <rFont val="Open sans"/>
      </rPr>
      <t>nschrijver:</t>
    </r>
  </si>
  <si>
    <t>Plaats:</t>
  </si>
  <si>
    <t>Datum:</t>
  </si>
  <si>
    <t>Naam vertegenwoordiger:</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</si>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</sst>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7">
    <font>
      <sz val="11"/>
      <color theme="1"/>
      <name val="Aptos Narrow"/>
      <family val="2"/>
      <scheme val="minor"/>
    </font>
    <font>
      <sz val="11"/>
      <color theme="1"/>
      <name val="Aptos Narrow"/>
      <family val="2"/>
      <scheme val="minor"/>
    </font>
    <font>
      <b/>
      <sz val="10"/>
      <name val="Open sans"/>
    </font>
    <font>
      <sz val="10"/>
      <color theme="1"/>
      <name val="Open sans"/>
    </font>
    <font>
      <sz val="10"/>
      <name val="Open sans"/>
    </font>
    <font>
      <sz val="10"/>
      <color rgb="FF000000"/>
      <name val="Open sans"/>
    </font>
    <font>
      <b/>
      <sz val="16"/>
      <color theme="1"/>
      <name val="Open sans"/>
    </font>
    <font>
      <b/>
      <sz val="10"/>
      <name val="Open sans"/>
      <family val="2"/>
    </font>
    <font>
      <sz val="10"/>
      <name val="Open sans"/>
      <family val="2"/>
    </font>
    <font>
      <b/>
      <sz val="12"/>
      <name val="Open Sans"/>
      <family val="2"/>
    </font>
    <font>
      <sz val="10"/>
      <color theme="1"/>
      <name val="Open Sans"/>
      <family val="2"/>
    </font>
    <font>
      <b/>
      <sz val="10"/>
      <color theme="1"/>
      <name val="Open Sans"/>
      <family val="2"/>
    </font>
    <font>
      <b/>
      <sz val="10"/>
      <color rgb="FFFF0000"/>
      <name val="Open Sans"/>
      <family val="2"/>
    </font>
    <font>
      <sz val="8"/>
      <name val="Aptos Narrow"/>
      <family val="2"/>
      <scheme val="minor"/>
    </font>
    <font>
      <u/>
      <sz val="10"/>
      <color theme="1"/>
      <name val="Open Sans"/>
      <family val="2"/>
    </font>
    <font>
      <i/>
      <sz val="10"/>
      <color theme="1"/>
      <name val="Open Sans"/>
      <family val="2"/>
    </font>
    <font>
      <u/>
      <sz val="11"/>
      <color theme="1"/>
      <name val="Open Sans"/>
      <family val="2"/>
    </font>
  </fonts>
  <fills count="5">
    <fill>
      <patternFill patternType="none"/>
    </fill>
    <fill>
      <patternFill patternType="gray125"/>
    </fill>
    <fill>
      <patternFill patternType="solid">
        <fgColor theme="2"/>
        <bgColor indexed="64"/>
      </patternFill>
    </fill>
    <fill>
      <patternFill patternType="solid">
        <fgColor rgb="FFFFFF99"/>
        <bgColor indexed="64"/>
      </patternFill>
    </fill>
    <fill>
      <patternFill patternType="solid">
        <fgColor rgb="FFB2B2B2"/>
        <bgColor indexed="64"/>
      </patternFill>
    </fill>
  </fills>
  <borders count="11">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rgb="FF000000"/>
      </right>
      <top/>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44" fontId="3" fillId="3" borderId="9" xfId="1" applyFont="1" applyFill="1" applyBorder="1" applyProtection="1">
      <protection locked="0"/>
    </xf>
    <xf numFmtId="44" fontId="4" fillId="3" borderId="9" xfId="1" quotePrefix="1" applyFont="1" applyFill="1" applyBorder="1" applyProtection="1">
      <protection locked="0"/>
    </xf>
    <xf numFmtId="44" fontId="3" fillId="3" borderId="9" xfId="1" quotePrefix="1" applyFont="1" applyFill="1" applyBorder="1" applyProtection="1">
      <protection locked="0"/>
    </xf>
    <xf numFmtId="44" fontId="3" fillId="3" borderId="7" xfId="1" applyFont="1" applyFill="1" applyBorder="1" applyProtection="1">
      <protection locked="0"/>
    </xf>
    <xf numFmtId="44" fontId="3" fillId="3" borderId="7" xfId="1" quotePrefix="1" applyFont="1" applyFill="1" applyBorder="1" applyProtection="1">
      <protection locked="0"/>
    </xf>
    <xf numFmtId="44" fontId="3" fillId="3" borderId="3" xfId="1" applyFont="1" applyFill="1" applyBorder="1" applyProtection="1">
      <protection locked="0"/>
    </xf>
    <xf numFmtId="0" fontId="3" fillId="0" borderId="0" xfId="0" applyFont="1"/>
    <xf numFmtId="0" fontId="6" fillId="0" borderId="0" xfId="0" applyFont="1" applyAlignment="1">
      <alignment horizontal="center" vertical="center"/>
    </xf>
    <xf numFmtId="0" fontId="16" fillId="0" borderId="0" xfId="0" applyFont="1" applyAlignment="1">
      <alignment horizontal="left" vertical="center"/>
    </xf>
    <xf numFmtId="0" fontId="9" fillId="0" borderId="1" xfId="0" applyFont="1" applyBorder="1" applyAlignment="1">
      <alignment horizontal="left" wrapText="1"/>
    </xf>
    <xf numFmtId="0" fontId="9" fillId="0" borderId="5" xfId="0" applyFont="1" applyBorder="1" applyAlignment="1">
      <alignment horizontal="center" wrapText="1"/>
    </xf>
    <xf numFmtId="0" fontId="2" fillId="2" borderId="2" xfId="0" applyFont="1" applyFill="1" applyBorder="1"/>
    <xf numFmtId="0" fontId="2" fillId="2" borderId="7" xfId="0" applyFont="1" applyFill="1" applyBorder="1"/>
    <xf numFmtId="0" fontId="10" fillId="0" borderId="2" xfId="0" applyFont="1" applyBorder="1"/>
    <xf numFmtId="0" fontId="3" fillId="0" borderId="7" xfId="0" applyFont="1" applyBorder="1"/>
    <xf numFmtId="0" fontId="8" fillId="0" borderId="3" xfId="0" quotePrefix="1" applyFont="1" applyBorder="1"/>
    <xf numFmtId="0" fontId="4" fillId="0" borderId="3" xfId="0" quotePrefix="1" applyFont="1" applyBorder="1"/>
    <xf numFmtId="0" fontId="3" fillId="0" borderId="2" xfId="0" applyFont="1" applyBorder="1" applyAlignment="1">
      <alignment horizontal="right"/>
    </xf>
    <xf numFmtId="0" fontId="3" fillId="0" borderId="7" xfId="0" applyFont="1" applyBorder="1" applyAlignment="1">
      <alignment horizontal="right"/>
    </xf>
    <xf numFmtId="0" fontId="2" fillId="2" borderId="9" xfId="0" applyFont="1" applyFill="1" applyBorder="1"/>
    <xf numFmtId="44" fontId="3" fillId="0" borderId="7" xfId="0" applyNumberFormat="1" applyFont="1" applyBorder="1"/>
    <xf numFmtId="0" fontId="10" fillId="0" borderId="2" xfId="0" quotePrefix="1" applyFont="1" applyBorder="1"/>
    <xf numFmtId="44" fontId="3" fillId="0" borderId="7" xfId="0" quotePrefix="1" applyNumberFormat="1" applyFont="1" applyBorder="1"/>
    <xf numFmtId="0" fontId="10" fillId="0" borderId="4" xfId="0" applyFont="1" applyBorder="1"/>
    <xf numFmtId="44" fontId="3" fillId="0" borderId="10" xfId="1" applyFont="1" applyBorder="1" applyAlignment="1" applyProtection="1">
      <alignment horizontal="right"/>
    </xf>
    <xf numFmtId="49" fontId="8" fillId="0" borderId="2" xfId="0" quotePrefix="1" applyNumberFormat="1" applyFont="1" applyBorder="1"/>
    <xf numFmtId="0" fontId="10" fillId="0" borderId="8" xfId="0" quotePrefix="1" applyFont="1" applyBorder="1"/>
    <xf numFmtId="0" fontId="12" fillId="0" borderId="0" xfId="0" applyFont="1"/>
    <xf numFmtId="0" fontId="10" fillId="0" borderId="0" xfId="0" applyFont="1" applyAlignment="1">
      <alignment vertical="center"/>
    </xf>
    <xf numFmtId="0" fontId="3" fillId="0" borderId="5" xfId="0" applyFont="1" applyBorder="1" applyAlignment="1">
      <alignment horizontal="right"/>
    </xf>
    <xf numFmtId="44" fontId="3" fillId="0" borderId="7" xfId="0" applyNumberFormat="1" applyFont="1" applyBorder="1" applyAlignment="1">
      <alignment horizontal="right"/>
    </xf>
    <xf numFmtId="0" fontId="2" fillId="0" borderId="1" xfId="0" applyFont="1" applyBorder="1" applyAlignment="1">
      <alignment horizontal="center"/>
    </xf>
    <xf numFmtId="44" fontId="7" fillId="0" borderId="5" xfId="0" applyNumberFormat="1" applyFont="1" applyBorder="1" applyAlignment="1">
      <alignment horizontal="right"/>
    </xf>
    <xf numFmtId="0" fontId="15" fillId="0" borderId="0" xfId="0" applyFont="1"/>
    <xf numFmtId="2" fontId="8" fillId="0" borderId="5" xfId="0" applyNumberFormat="1" applyFont="1" applyBorder="1"/>
    <xf numFmtId="164" fontId="8" fillId="0" borderId="5" xfId="0" applyNumberFormat="1" applyFont="1" applyBorder="1"/>
    <xf numFmtId="164" fontId="8" fillId="4" borderId="5" xfId="0" applyNumberFormat="1" applyFont="1" applyFill="1" applyBorder="1"/>
    <xf numFmtId="2" fontId="8" fillId="4" borderId="5" xfId="0" applyNumberFormat="1" applyFont="1" applyFill="1" applyBorder="1"/>
    <xf numFmtId="0" fontId="5" fillId="0" borderId="6" xfId="0" applyFont="1" applyBorder="1" applyAlignment="1">
      <alignment horizontal="left" vertical="center"/>
    </xf>
    <xf numFmtId="0" fontId="5" fillId="0" borderId="3" xfId="0" applyFont="1" applyBorder="1" applyAlignment="1">
      <alignment horizontal="left" vertical="center"/>
    </xf>
    <xf numFmtId="0" fontId="6" fillId="0" borderId="0" xfId="0" applyFont="1" applyAlignment="1">
      <alignment horizontal="center" vertical="center"/>
    </xf>
    <xf numFmtId="0" fontId="3" fillId="3" borderId="5" xfId="0" applyFont="1" applyFill="1" applyBorder="1" applyAlignment="1" applyProtection="1">
      <alignment horizontal="center"/>
      <protection locked="0"/>
    </xf>
    <xf numFmtId="0" fontId="14" fillId="0" borderId="2" xfId="0" applyFont="1" applyBorder="1" applyAlignment="1">
      <alignment horizontal="center"/>
    </xf>
    <xf numFmtId="0" fontId="14" fillId="0" borderId="0" xfId="0" applyFont="1" applyAlignment="1">
      <alignment horizontal="center"/>
    </xf>
    <xf numFmtId="0" fontId="11" fillId="0" borderId="2" xfId="0" applyFont="1" applyBorder="1" applyAlignment="1">
      <alignment horizontal="center"/>
    </xf>
    <xf numFmtId="0" fontId="11" fillId="0" borderId="0" xfId="0" applyFont="1" applyAlignment="1">
      <alignment horizontal="center"/>
    </xf>
    <xf numFmtId="0" fontId="10" fillId="0" borderId="0" xfId="0" applyFont="1" applyAlignment="1">
      <alignment horizontal="left" vertical="top" wrapText="1"/>
    </xf>
    <xf numFmtId="0" fontId="5" fillId="0" borderId="7" xfId="0" applyFont="1" applyBorder="1" applyAlignment="1">
      <alignment horizontal="left" vertical="center"/>
    </xf>
    <xf numFmtId="0" fontId="5" fillId="3" borderId="5" xfId="0" applyFont="1" applyFill="1" applyBorder="1" applyAlignment="1" applyProtection="1">
      <alignment horizontal="center" vertical="center"/>
      <protection locked="0"/>
    </xf>
  </cellXfs>
  <cellStyles count="2">
    <cellStyle name="Standaard" xfId="0" builtinId="0"/>
    <cellStyle name="Valuta" xfId="1" builtinId="4"/>
  </cellStyles>
  <dxfs count="0"/>
  <tableStyles count="0" defaultTableStyle="TableStyleMedium2" defaultPivotStyle="PivotStyleLight16"/>
  <colors>
    <mruColors>
      <color rgb="FFFFFF99"/>
      <color rgb="FFB2B2B2"/>
      <color rgb="FF1C88C8"/>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4BAEF-3AE5-451C-88EF-87EAC0A58A3B}">
  <dimension ref="A1:H61"/>
  <sheetViews>
    <sheetView showGridLines="0" tabSelected="1" topLeftCell="A3" zoomScale="96" zoomScaleNormal="96" workbookViewId="0">
      <selection activeCell="G10" sqref="G10"/>
    </sheetView>
  </sheetViews>
  <sheetFormatPr defaultColWidth="9" defaultRowHeight="14.25"/>
  <cols>
    <col min="1" max="1" width="2.42578125" customWidth="1"/>
    <col min="2" max="2" width="51" customWidth="1"/>
    <col min="3" max="3" width="22.85546875" customWidth="1"/>
    <col min="4" max="4" width="27.85546875" customWidth="1"/>
  </cols>
  <sheetData>
    <row r="1" spans="1:8" ht="25.35" customHeight="1">
      <c r="A1" s="7"/>
      <c r="B1" s="41" t="s">
        <v>0</v>
      </c>
      <c r="C1" s="41"/>
      <c r="D1" s="7"/>
      <c r="E1" s="7"/>
      <c r="F1" s="7"/>
      <c r="G1" s="7"/>
      <c r="H1" s="7"/>
    </row>
    <row r="2" spans="1:8" ht="15">
      <c r="A2" s="7"/>
      <c r="B2" s="41"/>
      <c r="C2" s="41"/>
      <c r="D2" s="7"/>
      <c r="E2" s="7"/>
      <c r="F2" s="7"/>
      <c r="G2" s="7"/>
      <c r="H2" s="7"/>
    </row>
    <row r="3" spans="1:8" ht="18.600000000000001" customHeight="1">
      <c r="A3" s="7"/>
      <c r="B3" s="9" t="s">
        <v>1</v>
      </c>
      <c r="C3" s="8"/>
      <c r="D3" s="7"/>
      <c r="E3" s="7"/>
      <c r="F3" s="7"/>
      <c r="G3" s="7"/>
      <c r="H3" s="7"/>
    </row>
    <row r="4" spans="1:8" ht="170.85" customHeight="1">
      <c r="A4" s="7"/>
      <c r="B4" s="47" t="s">
        <v>2</v>
      </c>
      <c r="C4" s="47"/>
      <c r="D4" s="47"/>
      <c r="E4" s="7"/>
      <c r="F4" s="7"/>
      <c r="G4" s="7"/>
      <c r="H4" s="7"/>
    </row>
    <row r="5" spans="1:8" ht="18.600000000000001" customHeight="1">
      <c r="A5" s="7"/>
      <c r="B5" s="8"/>
      <c r="C5" s="8"/>
      <c r="D5" s="7"/>
      <c r="E5" s="7"/>
      <c r="F5" s="7"/>
      <c r="G5" s="7"/>
      <c r="H5" s="7"/>
    </row>
    <row r="6" spans="1:8" ht="17.25">
      <c r="A6" s="7"/>
      <c r="B6" s="10" t="s">
        <v>3</v>
      </c>
      <c r="C6" s="11">
        <v>2027</v>
      </c>
      <c r="D6" s="7"/>
      <c r="E6" s="7"/>
      <c r="F6" s="7"/>
      <c r="G6" s="7"/>
      <c r="H6" s="7"/>
    </row>
    <row r="7" spans="1:8" ht="15">
      <c r="A7" s="7"/>
      <c r="B7" s="12" t="s">
        <v>4</v>
      </c>
      <c r="C7" s="13"/>
      <c r="D7" s="7"/>
      <c r="E7" s="7"/>
      <c r="F7" s="7"/>
      <c r="G7" s="7"/>
      <c r="H7" s="7"/>
    </row>
    <row r="8" spans="1:8" ht="15">
      <c r="A8" s="7"/>
      <c r="B8" s="14" t="s">
        <v>5</v>
      </c>
      <c r="C8" s="15">
        <v>18000</v>
      </c>
      <c r="D8" s="7"/>
      <c r="E8" s="7"/>
      <c r="F8" s="7"/>
      <c r="G8" s="7"/>
      <c r="H8" s="7"/>
    </row>
    <row r="9" spans="1:8" ht="15">
      <c r="A9" s="7"/>
      <c r="B9" s="16" t="s">
        <v>6</v>
      </c>
      <c r="C9" s="17">
        <v>400</v>
      </c>
      <c r="D9" s="7"/>
      <c r="E9" s="7"/>
      <c r="F9" s="7"/>
      <c r="G9" s="7"/>
      <c r="H9" s="7"/>
    </row>
    <row r="10" spans="1:8" ht="15">
      <c r="A10" s="7"/>
      <c r="B10" s="18" t="s">
        <v>7</v>
      </c>
      <c r="C10" s="19">
        <f>SUM(C8:C9)</f>
        <v>18400</v>
      </c>
      <c r="D10" s="7"/>
      <c r="E10" s="7"/>
      <c r="F10" s="7"/>
      <c r="G10" s="7"/>
      <c r="H10" s="7"/>
    </row>
    <row r="11" spans="1:8" ht="15">
      <c r="A11" s="7"/>
      <c r="B11" s="12" t="s">
        <v>8</v>
      </c>
      <c r="C11" s="20"/>
      <c r="D11" s="7"/>
      <c r="E11" s="7"/>
      <c r="F11" s="7"/>
      <c r="G11" s="7"/>
      <c r="H11" s="7"/>
    </row>
    <row r="12" spans="1:8" ht="15">
      <c r="A12" s="7"/>
      <c r="B12" s="14" t="s">
        <v>9</v>
      </c>
      <c r="C12" s="21">
        <v>55000</v>
      </c>
      <c r="D12" s="7"/>
      <c r="E12" s="7"/>
      <c r="F12" s="7"/>
      <c r="G12" s="7"/>
      <c r="H12" s="7"/>
    </row>
    <row r="13" spans="1:8" ht="15">
      <c r="A13" s="7"/>
      <c r="B13" s="22" t="s">
        <v>10</v>
      </c>
      <c r="C13" s="23">
        <v>1000</v>
      </c>
      <c r="D13" s="7"/>
      <c r="E13" s="7"/>
      <c r="F13" s="7"/>
      <c r="G13" s="7"/>
      <c r="H13" s="7"/>
    </row>
    <row r="14" spans="1:8" ht="15">
      <c r="A14" s="7"/>
      <c r="B14" s="14" t="s">
        <v>11</v>
      </c>
      <c r="C14" s="21">
        <v>7500</v>
      </c>
      <c r="D14" s="7"/>
      <c r="E14" s="7"/>
      <c r="F14" s="7"/>
      <c r="G14" s="7"/>
      <c r="H14" s="7"/>
    </row>
    <row r="15" spans="1:8" ht="15">
      <c r="A15" s="7"/>
      <c r="B15" s="24" t="s">
        <v>12</v>
      </c>
      <c r="C15" s="21">
        <v>1000</v>
      </c>
      <c r="D15" s="7"/>
      <c r="E15" s="7"/>
      <c r="F15" s="7"/>
      <c r="G15" s="7"/>
      <c r="H15" s="7"/>
    </row>
    <row r="16" spans="1:8" ht="15">
      <c r="A16" s="7"/>
      <c r="B16" s="18" t="s">
        <v>13</v>
      </c>
      <c r="C16" s="25">
        <f>SUM(C12:C15)</f>
        <v>64500</v>
      </c>
      <c r="D16" s="7"/>
      <c r="E16" s="7"/>
      <c r="F16" s="7"/>
      <c r="G16" s="7"/>
      <c r="H16" s="7"/>
    </row>
    <row r="17" spans="1:8" ht="15">
      <c r="A17" s="7"/>
      <c r="B17" s="12" t="s">
        <v>14</v>
      </c>
      <c r="C17" s="20"/>
      <c r="D17" s="7"/>
      <c r="E17" s="7"/>
      <c r="F17" s="7"/>
      <c r="G17" s="7"/>
      <c r="H17" s="7"/>
    </row>
    <row r="18" spans="1:8" ht="15">
      <c r="A18" s="7"/>
      <c r="B18" s="14" t="s">
        <v>15</v>
      </c>
      <c r="C18" s="1"/>
      <c r="D18" s="7"/>
      <c r="E18" s="7"/>
      <c r="F18" s="7"/>
      <c r="G18" s="7"/>
      <c r="H18" s="7"/>
    </row>
    <row r="19" spans="1:8" ht="15">
      <c r="A19" s="7"/>
      <c r="B19" s="14" t="s">
        <v>16</v>
      </c>
      <c r="C19" s="1"/>
      <c r="D19" s="7"/>
      <c r="E19" s="7"/>
      <c r="F19" s="7"/>
      <c r="G19" s="7"/>
      <c r="H19" s="7"/>
    </row>
    <row r="20" spans="1:8" ht="15">
      <c r="A20" s="7"/>
      <c r="B20" s="26" t="s">
        <v>17</v>
      </c>
      <c r="C20" s="2"/>
      <c r="D20" s="7"/>
      <c r="E20" s="7"/>
      <c r="F20" s="7"/>
      <c r="G20" s="7"/>
      <c r="H20" s="7"/>
    </row>
    <row r="21" spans="1:8" ht="15">
      <c r="A21" s="7"/>
      <c r="B21" s="26" t="s">
        <v>18</v>
      </c>
      <c r="C21" s="2"/>
      <c r="D21" s="7"/>
      <c r="E21" s="7"/>
      <c r="F21" s="7"/>
      <c r="G21" s="7"/>
      <c r="H21" s="7"/>
    </row>
    <row r="22" spans="1:8" ht="15">
      <c r="A22" s="7"/>
      <c r="B22" s="14" t="s">
        <v>19</v>
      </c>
      <c r="C22" s="1"/>
      <c r="D22" s="7"/>
      <c r="E22" s="7"/>
      <c r="F22" s="7"/>
      <c r="G22" s="7"/>
      <c r="H22" s="7"/>
    </row>
    <row r="23" spans="1:8" ht="15">
      <c r="A23" s="7"/>
      <c r="B23" s="14" t="s">
        <v>20</v>
      </c>
      <c r="C23" s="1"/>
      <c r="D23" s="7"/>
      <c r="E23" s="7"/>
      <c r="F23" s="7"/>
      <c r="G23" s="7"/>
      <c r="H23" s="7"/>
    </row>
    <row r="24" spans="1:8" ht="15">
      <c r="A24" s="7"/>
      <c r="B24" s="14" t="s">
        <v>21</v>
      </c>
      <c r="C24" s="1"/>
      <c r="D24" s="7"/>
      <c r="E24" s="7"/>
      <c r="F24" s="7"/>
      <c r="G24" s="7"/>
      <c r="H24" s="7"/>
    </row>
    <row r="25" spans="1:8" ht="15">
      <c r="A25" s="7"/>
      <c r="B25" s="14" t="s">
        <v>22</v>
      </c>
      <c r="C25" s="1"/>
      <c r="D25" s="7"/>
      <c r="E25" s="7"/>
      <c r="F25" s="7"/>
      <c r="G25" s="7"/>
      <c r="H25" s="7"/>
    </row>
    <row r="26" spans="1:8" ht="15">
      <c r="A26" s="7"/>
      <c r="B26" s="14" t="s">
        <v>23</v>
      </c>
      <c r="C26" s="1"/>
      <c r="D26" s="7"/>
      <c r="E26" s="7"/>
      <c r="F26" s="7"/>
      <c r="G26" s="7"/>
      <c r="H26" s="7"/>
    </row>
    <row r="27" spans="1:8" ht="15">
      <c r="A27" s="7"/>
      <c r="B27" s="27" t="s">
        <v>24</v>
      </c>
      <c r="C27" s="3"/>
      <c r="D27" s="7"/>
      <c r="E27" s="7"/>
      <c r="F27" s="7"/>
      <c r="G27" s="7"/>
      <c r="H27" s="7"/>
    </row>
    <row r="28" spans="1:8" ht="15">
      <c r="A28" s="7"/>
      <c r="B28" s="27" t="s">
        <v>25</v>
      </c>
      <c r="C28" s="3"/>
      <c r="D28" s="7"/>
      <c r="E28" s="7"/>
      <c r="F28" s="7"/>
      <c r="G28" s="7"/>
      <c r="H28" s="7"/>
    </row>
    <row r="29" spans="1:8" ht="15">
      <c r="A29" s="7"/>
      <c r="B29" s="14" t="s">
        <v>26</v>
      </c>
      <c r="C29" s="4"/>
      <c r="D29" s="28" t="s">
        <v>27</v>
      </c>
      <c r="E29" s="7"/>
      <c r="F29" s="7"/>
      <c r="G29" s="7"/>
      <c r="H29" s="7"/>
    </row>
    <row r="30" spans="1:8" ht="15">
      <c r="A30" s="7"/>
      <c r="B30" s="14" t="s">
        <v>28</v>
      </c>
      <c r="C30" s="5"/>
      <c r="D30" s="29" t="s">
        <v>29</v>
      </c>
      <c r="E30" s="7"/>
      <c r="F30" s="7"/>
      <c r="G30" s="7"/>
      <c r="H30" s="7"/>
    </row>
    <row r="31" spans="1:8" ht="15">
      <c r="A31" s="7"/>
      <c r="B31" s="14" t="s">
        <v>30</v>
      </c>
      <c r="C31" s="6"/>
      <c r="D31" s="29" t="s">
        <v>31</v>
      </c>
      <c r="E31" s="7"/>
      <c r="F31" s="7"/>
      <c r="G31" s="7"/>
      <c r="H31" s="7"/>
    </row>
    <row r="32" spans="1:8" ht="15">
      <c r="A32" s="7"/>
      <c r="B32" s="30" t="s">
        <v>32</v>
      </c>
      <c r="C32" s="31">
        <f>SUM(C18:C31)</f>
        <v>0</v>
      </c>
      <c r="D32" s="7"/>
      <c r="E32" s="7"/>
      <c r="F32" s="7"/>
      <c r="G32" s="7"/>
      <c r="H32" s="7"/>
    </row>
    <row r="33" spans="1:8" ht="26.1" customHeight="1">
      <c r="A33" s="7"/>
      <c r="B33" s="32" t="s">
        <v>33</v>
      </c>
      <c r="C33" s="33">
        <f>C16-C32</f>
        <v>64500</v>
      </c>
      <c r="D33" s="34" t="s">
        <v>34</v>
      </c>
      <c r="E33" s="7"/>
      <c r="F33" s="7"/>
      <c r="G33" s="7"/>
      <c r="H33" s="7"/>
    </row>
    <row r="34" spans="1:8" ht="15">
      <c r="A34" s="7"/>
      <c r="E34" s="7"/>
      <c r="F34" s="7"/>
      <c r="G34" s="7"/>
      <c r="H34" s="7"/>
    </row>
    <row r="35" spans="1:8" ht="15">
      <c r="A35" s="7"/>
      <c r="B35" s="35" t="s">
        <v>35</v>
      </c>
      <c r="C35" s="36">
        <v>260000</v>
      </c>
      <c r="D35" s="43" t="s">
        <v>36</v>
      </c>
      <c r="E35" s="44"/>
      <c r="F35" s="7"/>
      <c r="G35" s="7"/>
      <c r="H35" s="7"/>
    </row>
    <row r="36" spans="1:8" ht="15">
      <c r="A36" s="7"/>
      <c r="B36" s="35" t="s">
        <v>37</v>
      </c>
      <c r="C36" s="37">
        <f>C32</f>
        <v>0</v>
      </c>
      <c r="D36" s="45" t="str">
        <f>IF(C36=0,"Prijs invullen",IF(C36&gt;C35,"Boven maximum, ongeldig","Geldig"))</f>
        <v>Prijs invullen</v>
      </c>
      <c r="E36" s="46"/>
      <c r="F36" s="7"/>
      <c r="G36" s="7"/>
      <c r="H36" s="7"/>
    </row>
    <row r="37" spans="1:8" ht="15">
      <c r="A37" s="7"/>
      <c r="E37" s="7"/>
      <c r="F37" s="7"/>
      <c r="G37" s="7"/>
      <c r="H37" s="7"/>
    </row>
    <row r="38" spans="1:8" ht="15">
      <c r="A38" s="7"/>
      <c r="B38" s="35" t="s">
        <v>38</v>
      </c>
      <c r="C38" s="36">
        <v>47500</v>
      </c>
      <c r="E38" s="7"/>
      <c r="F38" s="7"/>
      <c r="G38" s="7"/>
      <c r="H38" s="7"/>
    </row>
    <row r="39" spans="1:8" ht="15">
      <c r="A39" s="7"/>
      <c r="B39" s="35" t="s">
        <v>39</v>
      </c>
      <c r="C39" s="36">
        <v>75000</v>
      </c>
      <c r="D39" s="43" t="s">
        <v>40</v>
      </c>
      <c r="E39" s="44"/>
      <c r="F39" s="7"/>
      <c r="G39" s="7"/>
      <c r="H39" s="7"/>
    </row>
    <row r="40" spans="1:8" ht="15">
      <c r="A40" s="7"/>
      <c r="B40" s="35" t="s">
        <v>41</v>
      </c>
      <c r="C40" s="37">
        <f>C30+C31</f>
        <v>0</v>
      </c>
      <c r="D40" s="45" t="str">
        <f>IF(C40=0,"Prijs invullen",IF(C40&lt;C38,"Onder minimum, ongeldig",IF(C40&gt;C39,"Boven maximum, ongeldig","Geldig")))</f>
        <v>Prijs invullen</v>
      </c>
      <c r="E40" s="46"/>
      <c r="F40" s="7"/>
      <c r="G40" s="7"/>
      <c r="H40" s="7"/>
    </row>
    <row r="41" spans="1:8" ht="15">
      <c r="A41" s="7"/>
      <c r="E41" s="7"/>
      <c r="F41" s="7"/>
      <c r="G41" s="7"/>
      <c r="H41" s="7"/>
    </row>
    <row r="42" spans="1:8" ht="15">
      <c r="A42" s="7"/>
      <c r="B42" s="35" t="s">
        <v>42</v>
      </c>
      <c r="C42" s="35">
        <v>30</v>
      </c>
      <c r="E42" s="7"/>
      <c r="F42" s="7"/>
      <c r="G42" s="7"/>
      <c r="H42" s="7"/>
    </row>
    <row r="43" spans="1:8" ht="15">
      <c r="A43" s="7"/>
      <c r="B43" s="35" t="s">
        <v>43</v>
      </c>
      <c r="C43" s="38">
        <f>IF(AND(C40&gt;=C38,C40&lt;=C39),(C39-C40)/(C39-C38)*C42,0)</f>
        <v>0</v>
      </c>
      <c r="D43" s="7"/>
      <c r="E43" s="7"/>
      <c r="F43" s="7"/>
      <c r="G43" s="7"/>
      <c r="H43" s="7"/>
    </row>
    <row r="44" spans="1:8" ht="15">
      <c r="A44" s="7"/>
      <c r="B44" s="7"/>
      <c r="C44" s="7"/>
      <c r="D44" s="7"/>
      <c r="E44" s="7"/>
      <c r="F44" s="7"/>
      <c r="G44" s="7"/>
      <c r="H44" s="7"/>
    </row>
    <row r="45" spans="1:8" ht="15">
      <c r="A45" s="7"/>
      <c r="B45" s="39" t="s">
        <v>44</v>
      </c>
      <c r="C45" s="42"/>
      <c r="D45" s="42"/>
      <c r="E45" s="7"/>
      <c r="F45" s="7"/>
      <c r="G45" s="7"/>
      <c r="H45" s="7"/>
    </row>
    <row r="46" spans="1:8" ht="15">
      <c r="A46" s="7"/>
      <c r="B46" s="40"/>
      <c r="C46" s="42"/>
      <c r="D46" s="42"/>
      <c r="E46" s="7"/>
      <c r="F46" s="7"/>
      <c r="G46" s="7"/>
      <c r="H46" s="7"/>
    </row>
    <row r="47" spans="1:8" ht="15">
      <c r="A47" s="7"/>
      <c r="B47" s="39" t="s">
        <v>45</v>
      </c>
      <c r="C47" s="42"/>
      <c r="D47" s="42"/>
      <c r="E47" s="7"/>
      <c r="F47" s="7"/>
      <c r="G47" s="7"/>
      <c r="H47" s="7"/>
    </row>
    <row r="48" spans="1:8" ht="15">
      <c r="A48" s="7"/>
      <c r="B48" s="40"/>
      <c r="C48" s="42"/>
      <c r="D48" s="42"/>
      <c r="E48" s="7"/>
      <c r="F48" s="7"/>
      <c r="G48" s="7"/>
      <c r="H48" s="7"/>
    </row>
    <row r="49" spans="1:8" ht="15">
      <c r="A49" s="7"/>
      <c r="B49" s="39" t="s">
        <v>46</v>
      </c>
      <c r="C49" s="42"/>
      <c r="D49" s="42"/>
      <c r="E49" s="7"/>
      <c r="F49" s="7"/>
      <c r="G49" s="7"/>
      <c r="H49" s="7"/>
    </row>
    <row r="50" spans="1:8" ht="15">
      <c r="A50" s="7"/>
      <c r="B50" s="40"/>
      <c r="C50" s="42"/>
      <c r="D50" s="42"/>
      <c r="E50" s="7"/>
      <c r="F50" s="7"/>
      <c r="G50" s="7"/>
      <c r="H50" s="7"/>
    </row>
    <row r="51" spans="1:8" ht="15">
      <c r="A51" s="7"/>
      <c r="B51" s="39" t="s">
        <v>47</v>
      </c>
      <c r="C51" s="49"/>
      <c r="D51" s="49"/>
      <c r="E51" s="7"/>
      <c r="F51" s="7"/>
      <c r="G51" s="7"/>
      <c r="H51" s="7"/>
    </row>
    <row r="52" spans="1:8" ht="15">
      <c r="A52" s="7"/>
      <c r="B52" s="40"/>
      <c r="C52" s="49"/>
      <c r="D52" s="49"/>
      <c r="E52" s="7"/>
      <c r="F52" s="7"/>
      <c r="G52" s="7"/>
      <c r="H52" s="7"/>
    </row>
    <row r="53" spans="1:8" ht="15">
      <c r="A53" s="7"/>
      <c r="B53" s="39" t="s">
        <v>48</v>
      </c>
      <c r="C53" s="42"/>
      <c r="D53" s="42"/>
      <c r="E53" s="7"/>
      <c r="F53" s="7"/>
      <c r="G53" s="7"/>
      <c r="H53" s="7"/>
    </row>
    <row r="54" spans="1:8" ht="15">
      <c r="A54" s="7"/>
      <c r="B54" s="40"/>
      <c r="C54" s="42"/>
      <c r="D54" s="42"/>
      <c r="E54" s="7"/>
      <c r="F54" s="7"/>
      <c r="G54" s="7"/>
      <c r="H54" s="7"/>
    </row>
    <row r="55" spans="1:8" ht="15">
      <c r="A55" s="7"/>
      <c r="B55" s="39" t="s">
        <v>49</v>
      </c>
      <c r="C55" s="42"/>
      <c r="D55" s="42"/>
      <c r="E55" s="7"/>
      <c r="F55" s="7"/>
      <c r="G55" s="7"/>
      <c r="H55" s="7"/>
    </row>
    <row r="56" spans="1:8" ht="15">
      <c r="A56" s="7"/>
      <c r="B56" s="48"/>
      <c r="C56" s="42"/>
      <c r="D56" s="42"/>
      <c r="E56" s="7"/>
      <c r="F56" s="7"/>
      <c r="G56" s="7"/>
      <c r="H56" s="7"/>
    </row>
    <row r="57" spans="1:8" ht="15">
      <c r="A57" s="7"/>
      <c r="B57" s="48"/>
      <c r="C57" s="42"/>
      <c r="D57" s="42"/>
      <c r="E57" s="7"/>
      <c r="F57" s="7"/>
      <c r="G57" s="7"/>
      <c r="H57" s="7"/>
    </row>
    <row r="58" spans="1:8" ht="15">
      <c r="A58" s="7"/>
      <c r="B58" s="40"/>
      <c r="C58" s="42"/>
      <c r="D58" s="42"/>
      <c r="E58" s="7"/>
      <c r="F58" s="7"/>
      <c r="G58" s="7"/>
      <c r="H58" s="7"/>
    </row>
    <row r="59" spans="1:8" ht="15">
      <c r="A59" s="7"/>
      <c r="B59" s="7"/>
      <c r="C59" s="7"/>
      <c r="D59" s="7"/>
      <c r="E59" s="7"/>
      <c r="F59" s="7"/>
      <c r="G59" s="7"/>
      <c r="H59" s="7"/>
    </row>
    <row r="60" spans="1:8" ht="15">
      <c r="A60" s="7"/>
      <c r="B60" s="7"/>
      <c r="C60" s="7"/>
      <c r="D60" s="7"/>
      <c r="E60" s="7"/>
      <c r="F60" s="7"/>
      <c r="G60" s="7"/>
      <c r="H60" s="7"/>
    </row>
    <row r="61" spans="1:8" ht="15">
      <c r="A61" s="7"/>
      <c r="B61" s="7"/>
      <c r="C61" s="7"/>
      <c r="D61" s="7"/>
      <c r="E61" s="7"/>
      <c r="F61" s="7"/>
      <c r="G61" s="7"/>
      <c r="H61" s="7"/>
    </row>
  </sheetData>
  <sheetProtection algorithmName="SHA-512" hashValue="+BtnwPmYggv5hbScZ+Fl7JRDWD2Nk2jadvq1i8VO2e+dGqDdu4dO5v58UCkP/J+Hb6OJQQtpza6tAeZ6A1Ry+g==" saltValue="BBmMr1HDVJmfHf8v8VjZ9Q==" spinCount="100000" sheet="1" objects="1" scenarios="1"/>
  <mergeCells count="18">
    <mergeCell ref="B51:B52"/>
    <mergeCell ref="B53:B54"/>
    <mergeCell ref="B55:B58"/>
    <mergeCell ref="C51:D52"/>
    <mergeCell ref="C53:D54"/>
    <mergeCell ref="C55:D58"/>
    <mergeCell ref="B49:B50"/>
    <mergeCell ref="B1:C2"/>
    <mergeCell ref="B45:B46"/>
    <mergeCell ref="B47:B48"/>
    <mergeCell ref="C45:D46"/>
    <mergeCell ref="C47:D48"/>
    <mergeCell ref="C49:D50"/>
    <mergeCell ref="D39:E39"/>
    <mergeCell ref="D40:E40"/>
    <mergeCell ref="D35:E35"/>
    <mergeCell ref="D36:E36"/>
    <mergeCell ref="B4:D4"/>
  </mergeCells>
  <phoneticPr fontId="1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76E167-DEF4-4D30-84C1-78C80A2E9CFD}"/>
</file>

<file path=customXml/itemProps2.xml><?xml version="1.0" encoding="utf-8"?>
<ds:datastoreItem xmlns:ds="http://schemas.openxmlformats.org/officeDocument/2006/customXml" ds:itemID="{73FDA596-5DD8-477D-AF06-0E84C4A2CF7F}"/>
</file>

<file path=customXml/itemProps3.xml><?xml version="1.0" encoding="utf-8"?>
<ds:datastoreItem xmlns:ds="http://schemas.openxmlformats.org/officeDocument/2006/customXml" ds:itemID="{DF714965-9DEC-465B-AEC5-3052878143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Wesselman, Ivana</dc:creator>
  <cp:keywords/>
  <dc:description/>
  <cp:lastModifiedBy>Veen, Niels</cp:lastModifiedBy>
  <cp:revision/>
  <dcterms:created xsi:type="dcterms:W3CDTF">2026-07-27T12:09:26Z</dcterms:created>
  <dcterms:modified xsi:type="dcterms:W3CDTF">2026-09-14T10:11:55Z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