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Kwalifier/Payrolldienstverlening 2026/Nota van Inlichtingen/NvI 1/"/>
    </mc:Choice>
  </mc:AlternateContent>
  <xr:revisionPtr revIDLastSave="298" documentId="8_{1838ACFE-C1E7-426F-B627-334C8C3F2EE3}" xr6:coauthVersionLast="47" xr6:coauthVersionMax="47" xr10:uidLastSave="{B8EFD92E-B73F-4D0A-BAAF-2E89EE492F87}"/>
  <bookViews>
    <workbookView xWindow="28695" yWindow="0" windowWidth="29010" windowHeight="23385" activeTab="1" xr2:uid="{27350420-3436-4A0A-8CEE-67F82A0D32D6}"/>
  </bookViews>
  <sheets>
    <sheet name="Omrekenfactoren" sheetId="1" r:id="rId1"/>
    <sheet name="Inschrijfsom &amp; Ondertekening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1" l="1"/>
  <c r="P13" i="1" s="1"/>
  <c r="M10" i="1"/>
  <c r="J10" i="1"/>
  <c r="G10" i="1"/>
  <c r="G12" i="1" s="1"/>
  <c r="D10" i="1"/>
  <c r="D12" i="1" s="1"/>
  <c r="M9" i="1"/>
  <c r="G9" i="1"/>
  <c r="O4" i="1"/>
  <c r="L4" i="1"/>
  <c r="I4" i="1"/>
  <c r="F4" i="1"/>
  <c r="C4" i="1"/>
  <c r="J12" i="1" l="1"/>
  <c r="J14" i="1" s="1"/>
  <c r="M12" i="1"/>
  <c r="M14" i="1" s="1"/>
  <c r="J13" i="1"/>
  <c r="P12" i="1"/>
  <c r="P14" i="1" s="1"/>
  <c r="P26" i="1" s="1"/>
  <c r="P28" i="1" s="1"/>
  <c r="P34" i="1" s="1"/>
  <c r="C10" i="2" s="1"/>
  <c r="D10" i="2" s="1"/>
  <c r="F10" i="2" s="1"/>
  <c r="D13" i="1"/>
  <c r="G13" i="1"/>
  <c r="D14" i="1"/>
  <c r="G14" i="1"/>
  <c r="M13" i="1"/>
  <c r="M23" i="1" l="1"/>
  <c r="M20" i="1"/>
  <c r="M17" i="1"/>
  <c r="M25" i="1"/>
  <c r="M22" i="1"/>
  <c r="M19" i="1"/>
  <c r="M16" i="1"/>
  <c r="M24" i="1"/>
  <c r="M21" i="1"/>
  <c r="M18" i="1"/>
  <c r="J24" i="1"/>
  <c r="J21" i="1"/>
  <c r="J18" i="1"/>
  <c r="J25" i="1"/>
  <c r="J22" i="1"/>
  <c r="J19" i="1"/>
  <c r="J16" i="1"/>
  <c r="J23" i="1"/>
  <c r="J20" i="1"/>
  <c r="J17" i="1"/>
  <c r="J26" i="1" s="1"/>
  <c r="J28" i="1" s="1"/>
  <c r="J34" i="1" s="1"/>
  <c r="C8" i="2" s="1"/>
  <c r="D8" i="2" s="1"/>
  <c r="F8" i="2" s="1"/>
  <c r="D23" i="1"/>
  <c r="D24" i="1"/>
  <c r="D21" i="1"/>
  <c r="D18" i="1"/>
  <c r="D17" i="1"/>
  <c r="D20" i="1"/>
  <c r="D25" i="1"/>
  <c r="D22" i="1"/>
  <c r="D19" i="1"/>
  <c r="D16" i="1"/>
  <c r="D26" i="1" s="1"/>
  <c r="D28" i="1" s="1"/>
  <c r="D34" i="1" s="1"/>
  <c r="C6" i="2" s="1"/>
  <c r="D6" i="2" s="1"/>
  <c r="F6" i="2" s="1"/>
  <c r="G23" i="1"/>
  <c r="G20" i="1"/>
  <c r="G17" i="1"/>
  <c r="G26" i="1" s="1"/>
  <c r="G28" i="1" s="1"/>
  <c r="G34" i="1" s="1"/>
  <c r="C7" i="2" s="1"/>
  <c r="D7" i="2" s="1"/>
  <c r="F7" i="2" s="1"/>
  <c r="G24" i="1"/>
  <c r="G21" i="1"/>
  <c r="G18" i="1"/>
  <c r="G25" i="1"/>
  <c r="G22" i="1"/>
  <c r="G19" i="1"/>
  <c r="G16" i="1"/>
  <c r="M26" i="1" l="1"/>
  <c r="M28" i="1" s="1"/>
  <c r="M34" i="1" s="1"/>
  <c r="C9" i="2" s="1"/>
  <c r="D9" i="2" s="1"/>
  <c r="F9" i="2" s="1"/>
  <c r="F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B25" authorId="0" shapeId="0" xr:uid="{00000000-0006-0000-0000-000002000000}">
      <text>
        <r>
          <rPr>
            <b/>
            <sz val="9"/>
            <rFont val="Tahoma"/>
            <family val="2"/>
          </rPr>
          <t>Claude:</t>
        </r>
        <r>
          <rPr>
            <sz val="9"/>
            <rFont val="Tahoma"/>
            <family val="2"/>
          </rPr>
          <t xml:space="preserve">
Gewijzigd van 'Pensioen (ABP of gelijkwaardig)' naar 'Pensioen (ABP)', omdat alleen ABP-pensioen wordt uitgevraagd.</t>
        </r>
      </text>
    </comment>
  </commentList>
</comments>
</file>

<file path=xl/sharedStrings.xml><?xml version="1.0" encoding="utf-8"?>
<sst xmlns="http://schemas.openxmlformats.org/spreadsheetml/2006/main" count="75" uniqueCount="41">
  <si>
    <t>Basisloon</t>
  </si>
  <si>
    <t>Reserveringen</t>
  </si>
  <si>
    <t>Secundaire arbeidsvoorwaarden</t>
  </si>
  <si>
    <t>Vakantiegeld</t>
  </si>
  <si>
    <t>Eindejaarsuitkering</t>
  </si>
  <si>
    <t>Wettelijke inhoudingen</t>
  </si>
  <si>
    <t>WW premie</t>
  </si>
  <si>
    <t>WAO/WIA Basispremie</t>
  </si>
  <si>
    <t>ZVW premie</t>
  </si>
  <si>
    <t>WGA premie</t>
  </si>
  <si>
    <t>Aanvulling ziektewet</t>
  </si>
  <si>
    <t>ZW premie</t>
  </si>
  <si>
    <t>Sociaal fonds</t>
  </si>
  <si>
    <t>Opleiding</t>
  </si>
  <si>
    <t>Transitievergoeding</t>
  </si>
  <si>
    <t>Aandeel</t>
  </si>
  <si>
    <t>Subtotaal:</t>
  </si>
  <si>
    <t>Omrekenfactor inclusief bureaumarge</t>
  </si>
  <si>
    <t>Percentage</t>
  </si>
  <si>
    <t>Omrekenfactor exclusief bureaumarge</t>
  </si>
  <si>
    <t>Omrekenfactor</t>
  </si>
  <si>
    <t>Weging</t>
  </si>
  <si>
    <t>Ondertekening</t>
  </si>
  <si>
    <t>Inschrijver:</t>
  </si>
  <si>
    <t>Naam:</t>
  </si>
  <si>
    <t>Datum:</t>
  </si>
  <si>
    <t>Handtekening:</t>
  </si>
  <si>
    <t xml:space="preserve">Gemiddelde omrekenfactor (vergelijkingswaarde): </t>
  </si>
  <si>
    <t>Pensioen (ABP)</t>
  </si>
  <si>
    <t>Europese aanbesteding 'Payrolldienstverlening'</t>
  </si>
  <si>
    <t xml:space="preserve">Bijlage 5 Prijzenblad </t>
  </si>
  <si>
    <t xml:space="preserve">Bijlage Prijzenblad </t>
  </si>
  <si>
    <t xml:space="preserve">Bureaumarge
</t>
  </si>
  <si>
    <t>Administratieve vergoeding Kwalifier</t>
  </si>
  <si>
    <t>ABP- Pensioen, ziekterisico opdrachtgever</t>
  </si>
  <si>
    <t>ABP- Pensioen, ziekterisico opdrachtnemer</t>
  </si>
  <si>
    <t>Payroll AOW, ziekterisico opdrachtgever</t>
  </si>
  <si>
    <t>Payroll AOW, ziekterisico opdrachtnemer</t>
  </si>
  <si>
    <t>Eenmalige uitkeringen</t>
  </si>
  <si>
    <t>Ziekte</t>
  </si>
  <si>
    <t>Omrekenfactor 
(zonder basisloon,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</si>
</sst>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%"/>
    <numFmt numFmtId="167" formatCode="0.000%"/>
    <numFmt numFmtId="168" formatCode="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9"/>
      <name val="Tahoma"/>
      <family val="2"/>
    </font>
    <font>
      <sz val="9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2A192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F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AFE5"/>
        <bgColor indexed="64"/>
      </patternFill>
    </fill>
  </fills>
  <borders count="4">
    <border>
      <left/>
      <right/>
      <top/>
      <bottom/>
      <diagonal/>
    </border>
    <border>
      <left style="thin">
        <color rgb="FFCCEFFA"/>
      </left>
      <right style="thin">
        <color rgb="FFCCEFFA"/>
      </right>
      <top style="thin">
        <color rgb="FFCCEFFA"/>
      </top>
      <bottom style="thin">
        <color rgb="FFCCEFFA"/>
      </bottom>
      <diagonal/>
    </border>
    <border>
      <left style="medium">
        <color rgb="FFCCEFFA"/>
      </left>
      <right style="medium">
        <color rgb="FFCCEFFA"/>
      </right>
      <top style="medium">
        <color rgb="FFCCEFFA"/>
      </top>
      <bottom style="medium">
        <color rgb="FFCCEFF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9" fontId="2" fillId="5" borderId="0" xfId="0" applyNumberFormat="1" applyFont="1" applyFill="1"/>
    <xf numFmtId="0" fontId="0" fillId="5" borderId="0" xfId="0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2" fontId="11" fillId="5" borderId="0" xfId="0" applyNumberFormat="1" applyFont="1" applyFill="1" applyAlignment="1">
      <alignment horizontal="center" vertical="center"/>
    </xf>
    <xf numFmtId="0" fontId="4" fillId="5" borderId="0" xfId="0" applyFont="1" applyFill="1"/>
    <xf numFmtId="0" fontId="6" fillId="5" borderId="0" xfId="0" applyFont="1" applyFill="1"/>
    <xf numFmtId="0" fontId="3" fillId="2" borderId="1" xfId="0" applyFont="1" applyFill="1" applyBorder="1"/>
    <xf numFmtId="165" fontId="0" fillId="0" borderId="1" xfId="0" applyNumberFormat="1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top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4" fillId="0" borderId="0" xfId="0" applyFont="1"/>
    <xf numFmtId="2" fontId="3" fillId="6" borderId="1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2" fontId="10" fillId="6" borderId="0" xfId="0" applyNumberFormat="1" applyFont="1" applyFill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10" fontId="3" fillId="6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3" borderId="1" xfId="1" applyNumberFormat="1" applyFont="1" applyFill="1" applyBorder="1" applyAlignment="1">
      <alignment horizontal="center"/>
    </xf>
    <xf numFmtId="167" fontId="8" fillId="3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2" fillId="6" borderId="0" xfId="0" applyFont="1" applyFill="1" applyAlignment="1">
      <alignment horizontal="right"/>
    </xf>
    <xf numFmtId="168" fontId="0" fillId="0" borderId="1" xfId="0" applyNumberFormat="1" applyBorder="1" applyAlignment="1">
      <alignment horizontal="center"/>
    </xf>
    <xf numFmtId="168" fontId="13" fillId="6" borderId="2" xfId="0" applyNumberFormat="1" applyFont="1" applyFill="1" applyBorder="1" applyAlignment="1">
      <alignment horizontal="center" vertical="center"/>
    </xf>
    <xf numFmtId="168" fontId="0" fillId="0" borderId="0" xfId="0" applyNumberFormat="1"/>
    <xf numFmtId="168" fontId="6" fillId="5" borderId="0" xfId="0" applyNumberFormat="1" applyFon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CEFFA"/>
      <color rgb="FF2A19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288953</xdr:colOff>
      <xdr:row>0</xdr:row>
      <xdr:rowOff>119263</xdr:rowOff>
    </xdr:from>
    <xdr:to>
      <xdr:col>15</xdr:col>
      <xdr:colOff>1341116</xdr:colOff>
      <xdr:row>2</xdr:row>
      <xdr:rowOff>88874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74C4F2-05ED-3A66-B2F0-656CFF609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7453" y="119263"/>
          <a:ext cx="2399270" cy="7588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927654</xdr:colOff>
      <xdr:row>1</xdr:row>
      <xdr:rowOff>24849</xdr:rowOff>
    </xdr:from>
    <xdr:to>
      <xdr:col>5</xdr:col>
      <xdr:colOff>1043611</xdr:colOff>
      <xdr:row>2</xdr:row>
      <xdr:rowOff>144285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6227980-4F42-9097-1F8E-B1DC1BD3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393" y="215349"/>
          <a:ext cx="1408044" cy="4507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F52D-4EB2-4516-B397-9E8DC3A033F0}">
  <dimension ref="B2:P34"/>
  <sheetViews>
    <sheetView showGridLines="0" zoomScale="85" zoomScaleNormal="85" workbookViewId="0">
      <selection activeCell="G39" sqref="G39"/>
    </sheetView>
  </sheetViews>
  <sheetFormatPr defaultRowHeight="15" x14ac:dyDescent="0.25"/>
  <cols>
    <col min="2" max="2" width="59.5703125" bestFit="1" customWidth="1"/>
    <col min="3" max="3" width="20" customWidth="1"/>
    <col min="4" max="4" width="20.85546875" style="1" customWidth="1"/>
    <col min="5" max="5" width="2.42578125" customWidth="1"/>
    <col min="6" max="6" width="19.5703125" customWidth="1"/>
    <col min="7" max="7" width="20.85546875" style="1" customWidth="1"/>
    <col min="8" max="8" width="2.42578125" customWidth="1"/>
    <col min="9" max="9" width="23.42578125" customWidth="1"/>
    <col min="10" max="10" width="20.85546875" style="1" customWidth="1"/>
    <col min="11" max="11" width="2.42578125" customWidth="1"/>
    <col min="12" max="12" width="21.28515625" customWidth="1"/>
    <col min="13" max="13" width="21.42578125" style="1" customWidth="1"/>
    <col min="14" max="14" width="2.42578125" customWidth="1"/>
    <col min="15" max="15" width="20.28515625" customWidth="1"/>
    <col min="16" max="16" width="21.42578125" style="1" customWidth="1"/>
  </cols>
  <sheetData>
    <row r="2" spans="2:16" ht="47.45" customHeight="1" x14ac:dyDescent="0.4">
      <c r="B2" s="15" t="s">
        <v>30</v>
      </c>
    </row>
    <row r="3" spans="2:16" ht="27.95" customHeight="1" x14ac:dyDescent="0.25">
      <c r="B3" s="16" t="s">
        <v>29</v>
      </c>
    </row>
    <row r="4" spans="2:16" ht="24.6" customHeight="1" x14ac:dyDescent="0.25">
      <c r="C4" s="33" t="str">
        <f>'Inschrijfsom &amp; Ondertekening'!B6</f>
        <v>ABP- Pensioen, ziekterisico opdrachtgever</v>
      </c>
      <c r="D4" s="34"/>
      <c r="F4" s="35" t="str">
        <f>'Inschrijfsom &amp; Ondertekening'!B7</f>
        <v>ABP- Pensioen, ziekterisico opdrachtnemer</v>
      </c>
      <c r="G4" s="36"/>
      <c r="I4" s="33" t="str">
        <f>'Inschrijfsom &amp; Ondertekening'!B8</f>
        <v>Payroll AOW, ziekterisico opdrachtgever</v>
      </c>
      <c r="J4" s="34"/>
      <c r="L4" s="35" t="str">
        <f>'Inschrijfsom &amp; Ondertekening'!B9</f>
        <v>Payroll AOW, ziekterisico opdrachtnemer</v>
      </c>
      <c r="M4" s="36"/>
      <c r="O4" s="33" t="str">
        <f>'Inschrijfsom &amp; Ondertekening'!B10</f>
        <v>Eenmalige uitkeringen</v>
      </c>
      <c r="P4" s="34"/>
    </row>
    <row r="5" spans="2:16" ht="14.45" customHeight="1" x14ac:dyDescent="0.25">
      <c r="C5" s="34"/>
      <c r="D5" s="34"/>
      <c r="F5" s="36"/>
      <c r="G5" s="36"/>
      <c r="I5" s="34"/>
      <c r="J5" s="34"/>
      <c r="L5" s="36"/>
      <c r="M5" s="36"/>
      <c r="O5" s="34"/>
      <c r="P5" s="34"/>
    </row>
    <row r="6" spans="2:16" ht="21" x14ac:dyDescent="0.35">
      <c r="B6" s="17" t="s">
        <v>0</v>
      </c>
      <c r="C6" s="5"/>
      <c r="D6" s="7">
        <v>100</v>
      </c>
      <c r="F6" s="5"/>
      <c r="G6" s="7">
        <v>100</v>
      </c>
      <c r="I6" s="5"/>
      <c r="J6" s="7">
        <v>100</v>
      </c>
      <c r="L6" s="5"/>
      <c r="M6" s="7">
        <v>100</v>
      </c>
      <c r="O6" s="5"/>
      <c r="P6" s="7">
        <v>100</v>
      </c>
    </row>
    <row r="7" spans="2:16" ht="8.1" customHeight="1" x14ac:dyDescent="0.25">
      <c r="C7" s="4"/>
      <c r="D7" s="8"/>
      <c r="F7" s="4"/>
      <c r="G7" s="8"/>
      <c r="I7" s="4"/>
      <c r="J7" s="8"/>
      <c r="L7" s="4"/>
      <c r="M7" s="8"/>
      <c r="O7" s="4"/>
      <c r="P7" s="8"/>
    </row>
    <row r="8" spans="2:16" ht="21" x14ac:dyDescent="0.35">
      <c r="B8" s="17" t="s">
        <v>1</v>
      </c>
      <c r="C8" s="3" t="s">
        <v>18</v>
      </c>
      <c r="D8" s="8"/>
      <c r="F8" s="3" t="s">
        <v>18</v>
      </c>
      <c r="G8" s="8"/>
      <c r="I8" s="3" t="s">
        <v>18</v>
      </c>
      <c r="J8" s="8"/>
      <c r="L8" s="3" t="s">
        <v>18</v>
      </c>
      <c r="M8" s="8"/>
      <c r="O8" s="3" t="s">
        <v>18</v>
      </c>
      <c r="P8" s="8"/>
    </row>
    <row r="9" spans="2:16" x14ac:dyDescent="0.25">
      <c r="B9" t="s">
        <v>39</v>
      </c>
      <c r="C9" s="24"/>
      <c r="D9" s="25"/>
      <c r="F9" s="29">
        <v>0</v>
      </c>
      <c r="G9" s="10">
        <f>F9*$G$6</f>
        <v>0</v>
      </c>
      <c r="I9" s="24"/>
      <c r="J9" s="25"/>
      <c r="L9" s="29">
        <v>0</v>
      </c>
      <c r="M9" s="10">
        <f>L9*$M$6</f>
        <v>0</v>
      </c>
      <c r="O9" s="24"/>
      <c r="P9" s="25"/>
    </row>
    <row r="10" spans="2:16" ht="19.5" customHeight="1" x14ac:dyDescent="0.25">
      <c r="C10" s="2" t="s">
        <v>16</v>
      </c>
      <c r="D10" s="9">
        <f>SUM(D6:D9)</f>
        <v>100</v>
      </c>
      <c r="F10" s="2" t="s">
        <v>16</v>
      </c>
      <c r="G10" s="9">
        <f>SUM(G6:G9)</f>
        <v>100</v>
      </c>
      <c r="I10" s="2" t="s">
        <v>16</v>
      </c>
      <c r="J10" s="9">
        <f>SUM(J6:J9)</f>
        <v>100</v>
      </c>
      <c r="L10" s="2" t="s">
        <v>16</v>
      </c>
      <c r="M10" s="9">
        <f>SUM(M6:M9)</f>
        <v>100</v>
      </c>
      <c r="O10" s="2" t="s">
        <v>16</v>
      </c>
      <c r="P10" s="9">
        <f>SUM(P6:P9)</f>
        <v>100</v>
      </c>
    </row>
    <row r="11" spans="2:16" ht="21" x14ac:dyDescent="0.35">
      <c r="B11" s="17" t="s">
        <v>2</v>
      </c>
      <c r="C11" s="23" t="s">
        <v>18</v>
      </c>
      <c r="D11" s="6"/>
      <c r="F11" s="23" t="s">
        <v>18</v>
      </c>
      <c r="G11" s="6"/>
      <c r="I11" s="23" t="s">
        <v>18</v>
      </c>
      <c r="J11" s="6"/>
      <c r="L11" s="23" t="s">
        <v>18</v>
      </c>
      <c r="M11" s="6"/>
      <c r="O11" s="23" t="s">
        <v>18</v>
      </c>
      <c r="P11" s="6"/>
    </row>
    <row r="12" spans="2:16" x14ac:dyDescent="0.25">
      <c r="B12" t="s">
        <v>3</v>
      </c>
      <c r="C12" s="29">
        <v>0</v>
      </c>
      <c r="D12" s="10">
        <f>C12*$D$10</f>
        <v>0</v>
      </c>
      <c r="F12" s="29">
        <v>0</v>
      </c>
      <c r="G12" s="10">
        <f>F12*$G$10</f>
        <v>0</v>
      </c>
      <c r="I12" s="29">
        <v>0</v>
      </c>
      <c r="J12" s="10">
        <f>I12*$J$10</f>
        <v>0</v>
      </c>
      <c r="L12" s="29">
        <v>0</v>
      </c>
      <c r="M12" s="10">
        <f>L12*$M$10</f>
        <v>0</v>
      </c>
      <c r="O12" s="29">
        <v>0</v>
      </c>
      <c r="P12" s="10">
        <f>O12*$P$10</f>
        <v>0</v>
      </c>
    </row>
    <row r="13" spans="2:16" x14ac:dyDescent="0.25">
      <c r="B13" t="s">
        <v>4</v>
      </c>
      <c r="C13" s="29">
        <v>0</v>
      </c>
      <c r="D13" s="10">
        <f>C13*$D$10</f>
        <v>0</v>
      </c>
      <c r="F13" s="29">
        <v>0</v>
      </c>
      <c r="G13" s="10">
        <f>F13*$G$10</f>
        <v>0</v>
      </c>
      <c r="I13" s="29">
        <v>0</v>
      </c>
      <c r="J13" s="10">
        <f>I13*$J$10</f>
        <v>0</v>
      </c>
      <c r="L13" s="29">
        <v>0</v>
      </c>
      <c r="M13" s="10">
        <f>L13*$M$10</f>
        <v>0</v>
      </c>
      <c r="O13" s="29">
        <v>0</v>
      </c>
      <c r="P13" s="10">
        <f>O13*$P$10</f>
        <v>0</v>
      </c>
    </row>
    <row r="14" spans="2:16" x14ac:dyDescent="0.25">
      <c r="C14" s="2" t="s">
        <v>16</v>
      </c>
      <c r="D14" s="9">
        <f>SUM(D10:D13)</f>
        <v>100</v>
      </c>
      <c r="F14" s="2" t="s">
        <v>16</v>
      </c>
      <c r="G14" s="9">
        <f>SUM(G10:G13)</f>
        <v>100</v>
      </c>
      <c r="I14" s="2" t="s">
        <v>16</v>
      </c>
      <c r="J14" s="9">
        <f>SUM(J10:J13)</f>
        <v>100</v>
      </c>
      <c r="L14" s="2" t="s">
        <v>16</v>
      </c>
      <c r="M14" s="9">
        <f>SUM(M10:M13)</f>
        <v>100</v>
      </c>
      <c r="O14" s="2" t="s">
        <v>16</v>
      </c>
      <c r="P14" s="9">
        <f>SUM(P10:P13)</f>
        <v>100</v>
      </c>
    </row>
    <row r="15" spans="2:16" ht="21" x14ac:dyDescent="0.35">
      <c r="B15" s="17" t="s">
        <v>5</v>
      </c>
      <c r="C15" s="23" t="s">
        <v>18</v>
      </c>
      <c r="D15" s="6"/>
      <c r="F15" s="23" t="s">
        <v>18</v>
      </c>
      <c r="G15" s="6"/>
      <c r="I15" s="23" t="s">
        <v>18</v>
      </c>
      <c r="J15" s="6"/>
      <c r="L15" s="23" t="s">
        <v>18</v>
      </c>
      <c r="M15" s="6"/>
      <c r="O15" s="23" t="s">
        <v>18</v>
      </c>
      <c r="P15" s="6"/>
    </row>
    <row r="16" spans="2:16" x14ac:dyDescent="0.25">
      <c r="B16" t="s">
        <v>6</v>
      </c>
      <c r="C16" s="29">
        <v>0</v>
      </c>
      <c r="D16" s="10">
        <f t="shared" ref="D16:D25" si="0">C16*$D$14</f>
        <v>0</v>
      </c>
      <c r="F16" s="29">
        <v>0</v>
      </c>
      <c r="G16" s="10">
        <f t="shared" ref="G16:G25" si="1">F16*$G$14</f>
        <v>0</v>
      </c>
      <c r="I16" s="29">
        <v>0</v>
      </c>
      <c r="J16" s="10">
        <f t="shared" ref="J16:J25" si="2">I16*$J$14</f>
        <v>0</v>
      </c>
      <c r="L16" s="29">
        <v>0</v>
      </c>
      <c r="M16" s="10">
        <f t="shared" ref="M16:M25" si="3">L16*$M$14</f>
        <v>0</v>
      </c>
      <c r="O16" s="29">
        <v>0</v>
      </c>
      <c r="P16" s="10">
        <v>0</v>
      </c>
    </row>
    <row r="17" spans="2:16" x14ac:dyDescent="0.25">
      <c r="B17" t="s">
        <v>7</v>
      </c>
      <c r="C17" s="29">
        <v>0</v>
      </c>
      <c r="D17" s="10">
        <f t="shared" si="0"/>
        <v>0</v>
      </c>
      <c r="F17" s="29">
        <v>0</v>
      </c>
      <c r="G17" s="10">
        <f t="shared" si="1"/>
        <v>0</v>
      </c>
      <c r="I17" s="29">
        <v>0</v>
      </c>
      <c r="J17" s="10">
        <f t="shared" si="2"/>
        <v>0</v>
      </c>
      <c r="L17" s="29">
        <v>0</v>
      </c>
      <c r="M17" s="10">
        <f t="shared" si="3"/>
        <v>0</v>
      </c>
      <c r="O17" s="29">
        <v>0</v>
      </c>
      <c r="P17" s="10">
        <v>0</v>
      </c>
    </row>
    <row r="18" spans="2:16" x14ac:dyDescent="0.25">
      <c r="B18" t="s">
        <v>9</v>
      </c>
      <c r="C18" s="29">
        <v>0</v>
      </c>
      <c r="D18" s="10">
        <f t="shared" si="0"/>
        <v>0</v>
      </c>
      <c r="F18" s="29">
        <v>0</v>
      </c>
      <c r="G18" s="10">
        <f t="shared" si="1"/>
        <v>0</v>
      </c>
      <c r="I18" s="29">
        <v>0</v>
      </c>
      <c r="J18" s="10">
        <f t="shared" si="2"/>
        <v>0</v>
      </c>
      <c r="L18" s="29">
        <v>0</v>
      </c>
      <c r="M18" s="10">
        <f t="shared" si="3"/>
        <v>0</v>
      </c>
      <c r="O18" s="29">
        <v>0</v>
      </c>
      <c r="P18" s="10">
        <v>0</v>
      </c>
    </row>
    <row r="19" spans="2:16" x14ac:dyDescent="0.25">
      <c r="B19" t="s">
        <v>8</v>
      </c>
      <c r="C19" s="29">
        <v>0</v>
      </c>
      <c r="D19" s="10">
        <f t="shared" si="0"/>
        <v>0</v>
      </c>
      <c r="F19" s="29">
        <v>0</v>
      </c>
      <c r="G19" s="10">
        <f t="shared" si="1"/>
        <v>0</v>
      </c>
      <c r="I19" s="29">
        <v>0</v>
      </c>
      <c r="J19" s="10">
        <f t="shared" si="2"/>
        <v>0</v>
      </c>
      <c r="L19" s="29">
        <v>0</v>
      </c>
      <c r="M19" s="10">
        <f t="shared" si="3"/>
        <v>0</v>
      </c>
      <c r="O19" s="29">
        <v>0</v>
      </c>
      <c r="P19" s="10">
        <v>0</v>
      </c>
    </row>
    <row r="20" spans="2:16" x14ac:dyDescent="0.25">
      <c r="B20" t="s">
        <v>11</v>
      </c>
      <c r="C20" s="29">
        <v>0</v>
      </c>
      <c r="D20" s="10">
        <f t="shared" si="0"/>
        <v>0</v>
      </c>
      <c r="F20" s="29">
        <v>0</v>
      </c>
      <c r="G20" s="10">
        <f t="shared" si="1"/>
        <v>0</v>
      </c>
      <c r="I20" s="29">
        <v>0</v>
      </c>
      <c r="J20" s="10">
        <f t="shared" si="2"/>
        <v>0</v>
      </c>
      <c r="L20" s="29">
        <v>0</v>
      </c>
      <c r="M20" s="10">
        <f t="shared" si="3"/>
        <v>0</v>
      </c>
      <c r="O20" s="29">
        <v>0</v>
      </c>
      <c r="P20" s="10">
        <v>0</v>
      </c>
    </row>
    <row r="21" spans="2:16" x14ac:dyDescent="0.25">
      <c r="B21" t="s">
        <v>10</v>
      </c>
      <c r="C21" s="29">
        <v>0</v>
      </c>
      <c r="D21" s="10">
        <f t="shared" si="0"/>
        <v>0</v>
      </c>
      <c r="F21" s="29">
        <v>0</v>
      </c>
      <c r="G21" s="10">
        <f t="shared" si="1"/>
        <v>0</v>
      </c>
      <c r="I21" s="29">
        <v>0</v>
      </c>
      <c r="J21" s="10">
        <f t="shared" si="2"/>
        <v>0</v>
      </c>
      <c r="L21" s="29">
        <v>0</v>
      </c>
      <c r="M21" s="10">
        <f t="shared" si="3"/>
        <v>0</v>
      </c>
      <c r="O21" s="29">
        <v>0</v>
      </c>
      <c r="P21" s="10">
        <v>0</v>
      </c>
    </row>
    <row r="22" spans="2:16" x14ac:dyDescent="0.25">
      <c r="B22" t="s">
        <v>14</v>
      </c>
      <c r="C22" s="29">
        <v>0</v>
      </c>
      <c r="D22" s="10">
        <f t="shared" si="0"/>
        <v>0</v>
      </c>
      <c r="F22" s="29">
        <v>0</v>
      </c>
      <c r="G22" s="10">
        <f t="shared" si="1"/>
        <v>0</v>
      </c>
      <c r="I22" s="29">
        <v>0</v>
      </c>
      <c r="J22" s="10">
        <f t="shared" si="2"/>
        <v>0</v>
      </c>
      <c r="L22" s="29">
        <v>0</v>
      </c>
      <c r="M22" s="10">
        <f t="shared" si="3"/>
        <v>0</v>
      </c>
      <c r="O22" s="29">
        <v>0</v>
      </c>
      <c r="P22" s="10">
        <v>0</v>
      </c>
    </row>
    <row r="23" spans="2:16" x14ac:dyDescent="0.25">
      <c r="B23" t="s">
        <v>13</v>
      </c>
      <c r="C23" s="29">
        <v>0</v>
      </c>
      <c r="D23" s="10">
        <f t="shared" si="0"/>
        <v>0</v>
      </c>
      <c r="F23" s="29">
        <v>0</v>
      </c>
      <c r="G23" s="10">
        <f t="shared" si="1"/>
        <v>0</v>
      </c>
      <c r="I23" s="29">
        <v>0</v>
      </c>
      <c r="J23" s="10">
        <f t="shared" si="2"/>
        <v>0</v>
      </c>
      <c r="L23" s="29">
        <v>0</v>
      </c>
      <c r="M23" s="10">
        <f t="shared" si="3"/>
        <v>0</v>
      </c>
      <c r="O23" s="29">
        <v>0</v>
      </c>
      <c r="P23" s="10">
        <v>0</v>
      </c>
    </row>
    <row r="24" spans="2:16" x14ac:dyDescent="0.25">
      <c r="B24" t="s">
        <v>12</v>
      </c>
      <c r="C24" s="29">
        <v>0</v>
      </c>
      <c r="D24" s="10">
        <f t="shared" si="0"/>
        <v>0</v>
      </c>
      <c r="F24" s="29">
        <v>0</v>
      </c>
      <c r="G24" s="10">
        <f t="shared" si="1"/>
        <v>0</v>
      </c>
      <c r="I24" s="29">
        <v>0</v>
      </c>
      <c r="J24" s="10">
        <f t="shared" si="2"/>
        <v>0</v>
      </c>
      <c r="L24" s="29">
        <v>0</v>
      </c>
      <c r="M24" s="10">
        <f t="shared" si="3"/>
        <v>0</v>
      </c>
      <c r="O24" s="29">
        <v>0</v>
      </c>
      <c r="P24" s="10">
        <v>0</v>
      </c>
    </row>
    <row r="25" spans="2:16" x14ac:dyDescent="0.25">
      <c r="B25" t="s">
        <v>28</v>
      </c>
      <c r="C25" s="29">
        <v>0</v>
      </c>
      <c r="D25" s="10">
        <f t="shared" si="0"/>
        <v>0</v>
      </c>
      <c r="F25" s="29">
        <v>0</v>
      </c>
      <c r="G25" s="10">
        <f t="shared" si="1"/>
        <v>0</v>
      </c>
      <c r="I25" s="29">
        <v>0</v>
      </c>
      <c r="J25" s="10">
        <f t="shared" si="2"/>
        <v>0</v>
      </c>
      <c r="L25" s="29">
        <v>0</v>
      </c>
      <c r="M25" s="10">
        <f t="shared" si="3"/>
        <v>0</v>
      </c>
      <c r="O25" s="29">
        <v>0</v>
      </c>
      <c r="P25" s="10">
        <v>0</v>
      </c>
    </row>
    <row r="26" spans="2:16" x14ac:dyDescent="0.25">
      <c r="C26" s="2" t="s">
        <v>16</v>
      </c>
      <c r="D26" s="9">
        <f>SUM(D14:D25)</f>
        <v>100</v>
      </c>
      <c r="F26" s="2" t="s">
        <v>16</v>
      </c>
      <c r="G26" s="9">
        <f>SUM(G14:G25)</f>
        <v>100</v>
      </c>
      <c r="I26" s="2" t="s">
        <v>16</v>
      </c>
      <c r="J26" s="9">
        <f>SUM(J14:J25)</f>
        <v>100</v>
      </c>
      <c r="L26" s="2" t="s">
        <v>16</v>
      </c>
      <c r="M26" s="9">
        <f>SUM(M14:M25)</f>
        <v>100</v>
      </c>
      <c r="O26" s="2" t="s">
        <v>16</v>
      </c>
      <c r="P26" s="9">
        <f>SUM(P14:P25)</f>
        <v>100</v>
      </c>
    </row>
    <row r="27" spans="2:16" ht="9" customHeight="1" x14ac:dyDescent="0.25">
      <c r="C27" s="4"/>
      <c r="D27" s="6"/>
      <c r="F27" s="4"/>
      <c r="G27" s="6"/>
      <c r="I27" s="4"/>
      <c r="J27" s="6"/>
      <c r="L27" s="4"/>
      <c r="M27" s="6"/>
      <c r="O27" s="4"/>
      <c r="P27" s="6"/>
    </row>
    <row r="28" spans="2:16" ht="18.75" x14ac:dyDescent="0.3">
      <c r="B28" s="18" t="s">
        <v>19</v>
      </c>
      <c r="C28" s="11"/>
      <c r="D28" s="21">
        <f>D26/100</f>
        <v>1</v>
      </c>
      <c r="F28" s="11"/>
      <c r="G28" s="21">
        <f>G26/100</f>
        <v>1</v>
      </c>
      <c r="I28" s="11"/>
      <c r="J28" s="21">
        <f>J26/100</f>
        <v>1</v>
      </c>
      <c r="L28" s="11"/>
      <c r="M28" s="21">
        <f>M26/100</f>
        <v>1</v>
      </c>
      <c r="O28" s="11"/>
      <c r="P28" s="21">
        <f>P26/100</f>
        <v>1</v>
      </c>
    </row>
    <row r="29" spans="2:16" ht="18.75" x14ac:dyDescent="0.3">
      <c r="B29" s="18" t="s">
        <v>33</v>
      </c>
      <c r="C29" s="11"/>
      <c r="D29" s="27">
        <v>2.5000000000000001E-2</v>
      </c>
      <c r="F29" s="11"/>
      <c r="G29" s="27">
        <v>2.5000000000000001E-2</v>
      </c>
      <c r="I29" s="11"/>
      <c r="J29" s="27">
        <v>2.5000000000000001E-2</v>
      </c>
      <c r="L29" s="11"/>
      <c r="M29" s="27">
        <v>2.5000000000000001E-2</v>
      </c>
      <c r="O29" s="11"/>
      <c r="P29" s="27">
        <v>2.5000000000000001E-2</v>
      </c>
    </row>
    <row r="30" spans="2:16" ht="9" customHeight="1" x14ac:dyDescent="0.25">
      <c r="C30" s="4"/>
      <c r="D30" s="6"/>
      <c r="F30" s="4"/>
      <c r="G30" s="6"/>
      <c r="I30" s="4"/>
      <c r="J30" s="6"/>
      <c r="L30" s="4"/>
      <c r="M30" s="6"/>
      <c r="O30" s="4"/>
      <c r="P30" s="6"/>
    </row>
    <row r="31" spans="2:16" x14ac:dyDescent="0.25">
      <c r="C31" s="3" t="s">
        <v>18</v>
      </c>
      <c r="D31" s="6"/>
      <c r="F31" s="3" t="s">
        <v>18</v>
      </c>
      <c r="G31" s="6"/>
      <c r="I31" s="3" t="s">
        <v>18</v>
      </c>
      <c r="J31" s="6"/>
      <c r="L31" s="3" t="s">
        <v>18</v>
      </c>
      <c r="M31" s="6"/>
      <c r="O31" s="3" t="s">
        <v>18</v>
      </c>
      <c r="P31" s="6"/>
    </row>
    <row r="32" spans="2:16" ht="42" x14ac:dyDescent="0.35">
      <c r="B32" s="19" t="s">
        <v>32</v>
      </c>
      <c r="C32" s="30">
        <v>0</v>
      </c>
      <c r="D32" s="6"/>
      <c r="F32" s="30">
        <v>0</v>
      </c>
      <c r="G32" s="6"/>
      <c r="I32" s="30">
        <v>0</v>
      </c>
      <c r="J32" s="6"/>
      <c r="L32" s="30">
        <v>0</v>
      </c>
      <c r="M32" s="6"/>
      <c r="O32" s="30">
        <v>0</v>
      </c>
      <c r="P32" s="6"/>
    </row>
    <row r="33" spans="2:16" ht="6.6" customHeight="1" thickBot="1" x14ac:dyDescent="0.3">
      <c r="C33" s="4"/>
      <c r="D33" s="6"/>
      <c r="F33" s="4"/>
      <c r="G33" s="6"/>
      <c r="I33" s="4"/>
      <c r="J33" s="6"/>
      <c r="L33" s="4"/>
      <c r="M33" s="6"/>
      <c r="O33" s="4"/>
      <c r="P33" s="6"/>
    </row>
    <row r="34" spans="2:16" ht="24.75" thickBot="1" x14ac:dyDescent="0.45">
      <c r="B34" s="20" t="s">
        <v>17</v>
      </c>
      <c r="C34" s="12"/>
      <c r="D34" s="40">
        <f>D28/(1-(C32+D29))</f>
        <v>1.0256410256410258</v>
      </c>
      <c r="E34" s="41"/>
      <c r="F34" s="42"/>
      <c r="G34" s="40">
        <f>G28/(1-(F32+G29))</f>
        <v>1.0256410256410258</v>
      </c>
      <c r="H34" s="41"/>
      <c r="I34" s="42"/>
      <c r="J34" s="40">
        <f>J28/(1-(I32+J29))</f>
        <v>1.0256410256410258</v>
      </c>
      <c r="K34" s="41"/>
      <c r="L34" s="42"/>
      <c r="M34" s="40">
        <f>M28/(1-(L32+M29))</f>
        <v>1.0256410256410258</v>
      </c>
      <c r="N34" s="41"/>
      <c r="O34" s="42"/>
      <c r="P34" s="40">
        <f>P28/(1-(O32+P29))</f>
        <v>1.0256410256410258</v>
      </c>
    </row>
  </sheetData>
  <mergeCells count="5">
    <mergeCell ref="C4:D5"/>
    <mergeCell ref="F4:G5"/>
    <mergeCell ref="I4:J5"/>
    <mergeCell ref="L4:M5"/>
    <mergeCell ref="O4:P5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12D4-C9A7-4472-986E-FE8760C286ED}">
  <dimension ref="B1:F18"/>
  <sheetViews>
    <sheetView showGridLines="0" tabSelected="1" zoomScale="115" zoomScaleNormal="115" workbookViewId="0">
      <selection activeCell="C36" sqref="C35:C36"/>
    </sheetView>
  </sheetViews>
  <sheetFormatPr defaultRowHeight="15" x14ac:dyDescent="0.25"/>
  <cols>
    <col min="2" max="2" width="61.28515625" bestFit="1" customWidth="1"/>
    <col min="3" max="3" width="19.140625" customWidth="1"/>
    <col min="4" max="4" width="25.7109375" customWidth="1"/>
    <col min="5" max="5" width="19.42578125" customWidth="1"/>
    <col min="6" max="6" width="16.85546875" customWidth="1"/>
  </cols>
  <sheetData>
    <row r="1" spans="2:6" x14ac:dyDescent="0.25">
      <c r="C1" s="1"/>
    </row>
    <row r="2" spans="2:6" ht="26.25" x14ac:dyDescent="0.4">
      <c r="B2" s="15" t="s">
        <v>31</v>
      </c>
      <c r="C2" s="1"/>
    </row>
    <row r="3" spans="2:6" ht="21" x14ac:dyDescent="0.25">
      <c r="B3" s="16" t="s">
        <v>29</v>
      </c>
      <c r="C3" s="1"/>
    </row>
    <row r="5" spans="2:6" ht="30" x14ac:dyDescent="0.25">
      <c r="C5" s="31" t="s">
        <v>20</v>
      </c>
      <c r="D5" s="32" t="s">
        <v>40</v>
      </c>
      <c r="E5" s="31" t="s">
        <v>21</v>
      </c>
      <c r="F5" s="31" t="s">
        <v>15</v>
      </c>
    </row>
    <row r="6" spans="2:6" x14ac:dyDescent="0.25">
      <c r="B6" s="26" t="s">
        <v>34</v>
      </c>
      <c r="C6" s="39">
        <f>Omrekenfactoren!D34</f>
        <v>1.0256410256410258</v>
      </c>
      <c r="D6" s="39">
        <f>C6-1</f>
        <v>2.5641025641025772E-2</v>
      </c>
      <c r="E6" s="28">
        <v>0.7</v>
      </c>
      <c r="F6" s="14">
        <f>D6*E6</f>
        <v>1.7948717948718038E-2</v>
      </c>
    </row>
    <row r="7" spans="2:6" x14ac:dyDescent="0.25">
      <c r="B7" s="26" t="s">
        <v>35</v>
      </c>
      <c r="C7" s="39">
        <f>Omrekenfactoren!G34</f>
        <v>1.0256410256410258</v>
      </c>
      <c r="D7" s="39">
        <f t="shared" ref="D7:D10" si="0">C7-1</f>
        <v>2.5641025641025772E-2</v>
      </c>
      <c r="E7" s="28">
        <v>0.15</v>
      </c>
      <c r="F7" s="14">
        <f t="shared" ref="F7:F10" si="1">D7*E7</f>
        <v>3.8461538461538654E-3</v>
      </c>
    </row>
    <row r="8" spans="2:6" x14ac:dyDescent="0.25">
      <c r="B8" s="26" t="s">
        <v>36</v>
      </c>
      <c r="C8" s="39">
        <f>Omrekenfactoren!J34</f>
        <v>1.0256410256410258</v>
      </c>
      <c r="D8" s="39">
        <f t="shared" si="0"/>
        <v>2.5641025641025772E-2</v>
      </c>
      <c r="E8" s="28">
        <v>0.05</v>
      </c>
      <c r="F8" s="14">
        <f t="shared" si="1"/>
        <v>1.2820512820512888E-3</v>
      </c>
    </row>
    <row r="9" spans="2:6" x14ac:dyDescent="0.25">
      <c r="B9" s="26" t="s">
        <v>37</v>
      </c>
      <c r="C9" s="39">
        <f>Omrekenfactoren!M34</f>
        <v>1.0256410256410258</v>
      </c>
      <c r="D9" s="39">
        <f t="shared" si="0"/>
        <v>2.5641025641025772E-2</v>
      </c>
      <c r="E9" s="28">
        <v>0.05</v>
      </c>
      <c r="F9" s="14">
        <f t="shared" si="1"/>
        <v>1.2820512820512888E-3</v>
      </c>
    </row>
    <row r="10" spans="2:6" x14ac:dyDescent="0.25">
      <c r="B10" s="26" t="s">
        <v>38</v>
      </c>
      <c r="C10" s="39">
        <f>Omrekenfactoren!P34</f>
        <v>1.0256410256410258</v>
      </c>
      <c r="D10" s="39">
        <f t="shared" si="0"/>
        <v>2.5641025641025772E-2</v>
      </c>
      <c r="E10" s="28">
        <v>0.05</v>
      </c>
      <c r="F10" s="14">
        <f t="shared" si="1"/>
        <v>1.2820512820512888E-3</v>
      </c>
    </row>
    <row r="11" spans="2:6" ht="5.45" customHeight="1" thickBot="1" x14ac:dyDescent="0.3">
      <c r="B11" s="4"/>
      <c r="C11" s="4"/>
      <c r="D11" s="4"/>
      <c r="E11" s="4"/>
      <c r="F11" s="4"/>
    </row>
    <row r="12" spans="2:6" ht="19.5" thickBot="1" x14ac:dyDescent="0.35">
      <c r="B12" s="38" t="s">
        <v>27</v>
      </c>
      <c r="C12" s="38"/>
      <c r="D12" s="38"/>
      <c r="E12" s="38"/>
      <c r="F12" s="22">
        <f>1+SUM(F6:F10)</f>
        <v>1.0256410256410258</v>
      </c>
    </row>
    <row r="14" spans="2:6" x14ac:dyDescent="0.25">
      <c r="B14" s="13" t="s">
        <v>22</v>
      </c>
      <c r="C14" s="37"/>
      <c r="D14" s="37"/>
      <c r="E14" s="37"/>
    </row>
    <row r="15" spans="2:6" x14ac:dyDescent="0.25">
      <c r="B15" s="13" t="s">
        <v>23</v>
      </c>
      <c r="C15" s="37"/>
      <c r="D15" s="37"/>
      <c r="E15" s="37"/>
    </row>
    <row r="16" spans="2:6" x14ac:dyDescent="0.25">
      <c r="B16" s="13" t="s">
        <v>24</v>
      </c>
      <c r="C16" s="37"/>
      <c r="D16" s="37"/>
      <c r="E16" s="37"/>
    </row>
    <row r="17" spans="2:5" x14ac:dyDescent="0.25">
      <c r="B17" s="13" t="s">
        <v>25</v>
      </c>
      <c r="C17" s="37"/>
      <c r="D17" s="37"/>
      <c r="E17" s="37"/>
    </row>
    <row r="18" spans="2:5" ht="74.099999999999994" customHeight="1" x14ac:dyDescent="0.25">
      <c r="B18" s="13" t="s">
        <v>26</v>
      </c>
      <c r="C18" s="37"/>
      <c r="D18" s="37"/>
      <c r="E18" s="37"/>
    </row>
  </sheetData>
  <mergeCells count="6">
    <mergeCell ref="C18:E18"/>
    <mergeCell ref="B12:E12"/>
    <mergeCell ref="C14:E14"/>
    <mergeCell ref="C15:E15"/>
    <mergeCell ref="C16:E16"/>
    <mergeCell ref="C17:E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54B83-4A20-43CC-A2D0-1B0D1F3B3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8CC85-D432-456C-8884-D5611109A69E}">
  <ds:schemaRefs>
    <ds:schemaRef ds:uri="b9c727be-eb9a-4780-9846-133e307ac4b7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4e20aa8c-1ad0-4cf6-a8e0-b5c10aa1e0a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6A98D5B-0EF4-4AED-901D-D8A601ABE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Omrekenfactoren</vt:lpstr>
      <vt:lpstr>Inschrijfsom &amp;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2025-04-14T19:51:09Z</dcterms:created>
  <dcterms:modified xsi:type="dcterms:W3CDTF">2026-10-01T12:30:47Z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