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L BMO\Inkoopgroep\1. INKOPEN\1. Netwerken\Concern\Cateringdienstverlening\02 Aanbesteding\"/>
    </mc:Choice>
  </mc:AlternateContent>
  <xr:revisionPtr revIDLastSave="0" documentId="13_ncr:1_{E2591CF8-86F9-48D7-9DCC-139A411E087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Ondertekening" sheetId="3" r:id="rId1"/>
    <sheet name="Bedrijfsrestaurants" sheetId="5" r:id="rId2"/>
    <sheet name="Banqueting" sheetId="1" r:id="rId3"/>
  </sheets>
  <definedNames>
    <definedName name="_xlnm.Print_Area" localSheetId="2">Banqueting!$A$1:$R$2</definedName>
    <definedName name="_xlnm.Print_Titles" localSheetId="2">Banqueting!$1:$1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B16" i="3" s="1"/>
  <c r="E25" i="1"/>
  <c r="E26" i="1"/>
  <c r="E27" i="1"/>
  <c r="E28" i="1"/>
  <c r="E29" i="1"/>
  <c r="E30" i="1"/>
  <c r="E32" i="1"/>
  <c r="E33" i="1"/>
  <c r="E34" i="1"/>
  <c r="E35" i="1"/>
  <c r="E37" i="1"/>
  <c r="E38" i="1"/>
  <c r="E39" i="1"/>
  <c r="E40" i="1"/>
  <c r="E41" i="1"/>
  <c r="E21" i="1"/>
  <c r="E23" i="1"/>
  <c r="E20" i="1"/>
  <c r="E15" i="1"/>
  <c r="E16" i="1"/>
  <c r="E17" i="1"/>
  <c r="E18" i="1"/>
  <c r="E14" i="1"/>
  <c r="E10" i="1"/>
  <c r="E11" i="1"/>
  <c r="E12" i="1"/>
  <c r="E9" i="1"/>
  <c r="D12" i="5"/>
  <c r="D13" i="5"/>
  <c r="D14" i="5"/>
  <c r="D15" i="5"/>
  <c r="D16" i="5"/>
  <c r="D17" i="5"/>
  <c r="D18" i="5"/>
  <c r="D20" i="5"/>
  <c r="D21" i="5"/>
  <c r="D22" i="5"/>
  <c r="D23" i="5"/>
  <c r="D25" i="5"/>
  <c r="D26" i="5"/>
  <c r="D27" i="5"/>
  <c r="D28" i="5"/>
  <c r="D30" i="5"/>
  <c r="D31" i="5"/>
  <c r="D32" i="5"/>
  <c r="D33" i="5"/>
  <c r="D34" i="5"/>
  <c r="D35" i="5"/>
  <c r="D37" i="5"/>
  <c r="D39" i="5"/>
  <c r="D40" i="5"/>
  <c r="D41" i="5"/>
  <c r="D42" i="5"/>
  <c r="D43" i="5"/>
  <c r="D11" i="5"/>
  <c r="G43" i="5"/>
  <c r="G41" i="5"/>
  <c r="G40" i="5"/>
  <c r="G39" i="5"/>
  <c r="G37" i="5"/>
  <c r="G36" i="5"/>
  <c r="G35" i="5"/>
  <c r="G34" i="5"/>
  <c r="G33" i="5"/>
  <c r="G32" i="5"/>
  <c r="G31" i="5"/>
  <c r="G30" i="5"/>
  <c r="G28" i="5"/>
  <c r="G27" i="5"/>
  <c r="G26" i="5"/>
  <c r="G25" i="5"/>
  <c r="G23" i="5"/>
  <c r="G22" i="5"/>
  <c r="G21" i="5"/>
  <c r="G20" i="5"/>
  <c r="G18" i="5"/>
  <c r="G17" i="5"/>
  <c r="G16" i="5"/>
  <c r="G15" i="5"/>
  <c r="G14" i="5"/>
  <c r="G13" i="5"/>
  <c r="G12" i="5"/>
  <c r="G11" i="5"/>
  <c r="G44" i="5" l="1"/>
  <c r="B15" i="3" s="1"/>
  <c r="B17" i="3" s="1"/>
</calcChain>
</file>

<file path=xl/sharedStrings.xml><?xml version="1.0" encoding="utf-8"?>
<sst xmlns="http://schemas.openxmlformats.org/spreadsheetml/2006/main" count="175" uniqueCount="122">
  <si>
    <t>Rechtsgeldig vertegenwoordigd door:</t>
  </si>
  <si>
    <t>Functie:</t>
  </si>
  <si>
    <t>Postbus of adres:</t>
  </si>
  <si>
    <t>Postcode en plaats:</t>
  </si>
  <si>
    <t>Telefoonnummer(s):</t>
  </si>
  <si>
    <t>Verklaart zich door ondertekening van dit biljet, zonder voorbehoud, bereid tot:</t>
  </si>
  <si>
    <t>aan te nemen voor de bedragen die zijn ingevuld in het onderhavige inschrijfbiljet.</t>
  </si>
  <si>
    <t>Ondertekening</t>
  </si>
  <si>
    <t>Plaats:</t>
  </si>
  <si>
    <t>Datum:</t>
  </si>
  <si>
    <t>Naam ondertekenaar:</t>
  </si>
  <si>
    <t>Handtekening:</t>
  </si>
  <si>
    <t>De hierna genoemde Inschrijver:</t>
  </si>
  <si>
    <t>met referentienummer van Inschrijver:</t>
  </si>
  <si>
    <t>De Inschrijver verklaart deze aanbieding gestand te doen overeenkomstig</t>
  </si>
  <si>
    <t>de Aanbestedingsstukken en de bijbehorende bijlagen.</t>
  </si>
  <si>
    <t>bepalingen en de gegevens zoals deze zijn omschreven in de bijlagen, alsmede</t>
  </si>
  <si>
    <t xml:space="preserve">de bepalingen van de Aanbestedingsstukken en met inachtneming van de </t>
  </si>
  <si>
    <t>de Nota's van Inlichtingen.</t>
  </si>
  <si>
    <t>Basisassortiment</t>
  </si>
  <si>
    <t xml:space="preserve">Eenheid </t>
  </si>
  <si>
    <t xml:space="preserve">Huidig verrekenprijs in bedrijfsrestaurant </t>
  </si>
  <si>
    <t>Fictieve afname</t>
  </si>
  <si>
    <t>Broodjes</t>
  </si>
  <si>
    <t>Belegde broodjes</t>
  </si>
  <si>
    <t>per stuk</t>
  </si>
  <si>
    <t>Belegde broodjes luxe</t>
  </si>
  <si>
    <t>Belegde wrap</t>
  </si>
  <si>
    <t>Luxe afbakbroodjes</t>
  </si>
  <si>
    <t>Luxe cadet</t>
  </si>
  <si>
    <t>Pistolet</t>
  </si>
  <si>
    <t>Sneetje brood</t>
  </si>
  <si>
    <t>Cadet wit/tarwe</t>
  </si>
  <si>
    <t>Beleg</t>
  </si>
  <si>
    <t>Filet Americain</t>
  </si>
  <si>
    <t>per portie</t>
  </si>
  <si>
    <t>Kaas</t>
  </si>
  <si>
    <t>per plak</t>
  </si>
  <si>
    <t>Vleeswaren</t>
  </si>
  <si>
    <t>Boter</t>
  </si>
  <si>
    <t>Zuivel en dranken</t>
  </si>
  <si>
    <t>Kwark-yoghurt</t>
  </si>
  <si>
    <t>200 gr</t>
  </si>
  <si>
    <t>Glas jus</t>
  </si>
  <si>
    <t>150 ml</t>
  </si>
  <si>
    <t>Melk/karnemelk</t>
  </si>
  <si>
    <t>250 ml</t>
  </si>
  <si>
    <t>Optimel</t>
  </si>
  <si>
    <t>Soep en warme snack</t>
  </si>
  <si>
    <t>Dagsoep</t>
  </si>
  <si>
    <t>per kom</t>
  </si>
  <si>
    <t>Wintersoep</t>
  </si>
  <si>
    <t>Dagsnack</t>
  </si>
  <si>
    <t>Gehaktbal 225 gram</t>
  </si>
  <si>
    <t>Panini</t>
  </si>
  <si>
    <t>Tosti</t>
  </si>
  <si>
    <t>Salade</t>
  </si>
  <si>
    <t>per bord</t>
  </si>
  <si>
    <t>Saus</t>
  </si>
  <si>
    <t>Mayo/ketchup/curry</t>
  </si>
  <si>
    <t>Mosterd</t>
  </si>
  <si>
    <t>Satesaus</t>
  </si>
  <si>
    <t>Overig</t>
  </si>
  <si>
    <t>Gekookt ei</t>
  </si>
  <si>
    <t xml:space="preserve">Totaalprijs </t>
  </si>
  <si>
    <t>Aangeboden verrekenprijs</t>
  </si>
  <si>
    <t>Totaalprijs</t>
  </si>
  <si>
    <t>Maximale verrekenprijs</t>
  </si>
  <si>
    <t>*Het basisassortiment (of vergelijkbaar) dient minimaal aangeboden te worden in de restaurants van Zuidwolden en Hoogeven</t>
  </si>
  <si>
    <t>*De opgegeven aantallen zijn fictief en zijn gebaseerd op de gemiddelde jaarlijkse aantallen voor beide gemeentes over een volledig kalender</t>
  </si>
  <si>
    <t>*Lagere prijzen zijn wel toegestaan.</t>
  </si>
  <si>
    <t>*De aangeboden verkoopprijzen per product mogen niet meer dan 5% hoger zijn dan de huidige verkoopprijzen.</t>
  </si>
  <si>
    <t>Verrekenprijzen basisassortiment restaurants Zuidwolde en Hoogeveen</t>
  </si>
  <si>
    <t>*Aan deze aantallen kunnen geen rechten worden ontleend.</t>
  </si>
  <si>
    <t>*Inschrijver dient alle velden in de vullen die geel gearceerd zijn.</t>
  </si>
  <si>
    <t>Verrekenprijzen banqueting</t>
  </si>
  <si>
    <t>*Het basisassortiment (of vergelijkbaar) dient minimaal aangeboden te worden.</t>
  </si>
  <si>
    <t>Basis lunch assortiment:</t>
  </si>
  <si>
    <t>Vers wit of tarwe bolletjes vegetarisch belegd incl rauwkost</t>
  </si>
  <si>
    <t>Vers wit of tarwe bolletjes belegd met vlees (kipfilet, ham, rollade) incl rauwkost</t>
  </si>
  <si>
    <t>Rustiek wit of tarwe pistoletje vegetarisch belegd incl rauwkost</t>
  </si>
  <si>
    <t>rustiek wit of tarwe pistoletje belegd met vlees (kipfilet, ham, rollade) incl rauwkost</t>
  </si>
  <si>
    <t>Luxe lunch assortiment</t>
  </si>
  <si>
    <t>Luxe broodje vegetarisch belegd</t>
  </si>
  <si>
    <t>Luxe broodje belegd met vlees</t>
  </si>
  <si>
    <t>Luxe broodje kipkerrie salade</t>
  </si>
  <si>
    <t>Luxe broodje tonijnsalade</t>
  </si>
  <si>
    <t>Luxe broodje gezond</t>
  </si>
  <si>
    <t xml:space="preserve">Glutenvrije lunch </t>
  </si>
  <si>
    <t>Veganistische lunch</t>
  </si>
  <si>
    <t>Salade shaker vegetarisch</t>
  </si>
  <si>
    <t>Salade shaker met kipfilet</t>
  </si>
  <si>
    <t>Dranken</t>
  </si>
  <si>
    <t>Pak melk 1 liter</t>
  </si>
  <si>
    <t>Pak karnemelk 1 liter</t>
  </si>
  <si>
    <t>Pak sinaasappelsap 1 liter</t>
  </si>
  <si>
    <t>melk 1 persoon</t>
  </si>
  <si>
    <t>karnemelk 1 persoon</t>
  </si>
  <si>
    <t>sinaasappelsap 1 persoon</t>
  </si>
  <si>
    <t>Frisdranken evenementen</t>
  </si>
  <si>
    <t>Frisdranken (diversen zoals cola, rivella, ice-tea)</t>
  </si>
  <si>
    <t>Alcoholische dranken</t>
  </si>
  <si>
    <t>0.0 dranken</t>
  </si>
  <si>
    <t>Borrelhapjes</t>
  </si>
  <si>
    <t>Borrelhapjes basis
Mix van koude Hollandse hapjes (o.a. kaas/worst/gevulde eitjes/borrelnootjes). Min. 30% vega. Inclusief sauzen.</t>
  </si>
  <si>
    <t>Borrelhapjes luxe: 
Ambachtelijke, vers bereide hapjes (o.a. vis/vlees amuses, luxe vega/vegan hapjes). Min. 30% vega.</t>
  </si>
  <si>
    <t>bittergarnituur</t>
  </si>
  <si>
    <t xml:space="preserve">Regie uurtarief cateringmedewerker </t>
  </si>
  <si>
    <t>Regie uurtarief logistiek medewerker</t>
  </si>
  <si>
    <t>per broodje</t>
  </si>
  <si>
    <t>per liter</t>
  </si>
  <si>
    <t>0.2 liter</t>
  </si>
  <si>
    <t>(hoeveel liter)</t>
  </si>
  <si>
    <t>per persoon</t>
  </si>
  <si>
    <t>p.p. per uur</t>
  </si>
  <si>
    <t>Aangeboden prijs</t>
  </si>
  <si>
    <t>Totaalblad</t>
  </si>
  <si>
    <t>Totaalprijs verrekenprijzen banqueting</t>
  </si>
  <si>
    <t>Inschrijfprijs</t>
  </si>
  <si>
    <t>Totaalprijs verrekenprijzen bedrijfsrestaurants</t>
  </si>
  <si>
    <t>Prijzenblad cateringdienstverlening Samenwerkingsorganisatie De Wolden Hoogeveen</t>
  </si>
  <si>
    <t xml:space="preserve">De uitvoering van de Opdracht zoals omschreven in TenderNed,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</si>
</sst>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"/>
    <numFmt numFmtId="165" formatCode="_(&quot;€&quot;\ * #,##0.00_);_(&quot;€&quot;\ * \(#,##0.00\);_(&quot;€&quot;\ * &quot;-&quot;??_);_(@_)"/>
    <numFmt numFmtId="166" formatCode="_ [$€-413]\ * #,##0.00_ ;_ [$€-413]\ * \-#,##0.00_ ;_ [$€-413]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theme="1"/>
      <name val="Segoe UI"/>
      <family val="2"/>
    </font>
    <font>
      <b/>
      <sz val="11"/>
      <color rgb="FF000000"/>
      <name val="Segoe UI"/>
      <family val="2"/>
    </font>
    <font>
      <sz val="11"/>
      <color theme="0"/>
      <name val="Calibri"/>
      <family val="2"/>
      <scheme val="minor"/>
    </font>
    <font>
      <sz val="10"/>
      <name val="Verdana"/>
      <family val="2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0" fontId="16" fillId="10" borderId="0" xfId="0" applyFont="1" applyFill="1" applyProtection="1">
      <protection locked="0"/>
    </xf>
    <xf numFmtId="0" fontId="17" fillId="10" borderId="0" xfId="0" applyFont="1" applyFill="1" applyProtection="1">
      <protection locked="0"/>
    </xf>
    <xf numFmtId="0" fontId="0" fillId="10" borderId="0" xfId="0" applyFill="1" applyProtection="1">
      <protection locked="0"/>
    </xf>
    <xf numFmtId="0" fontId="0" fillId="8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164" fontId="0" fillId="4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2" fillId="8" borderId="0" xfId="0" applyFont="1" applyFill="1" applyAlignment="1" applyProtection="1">
      <alignment horizontal="center"/>
      <protection locked="0"/>
    </xf>
    <xf numFmtId="0" fontId="0" fillId="8" borderId="0" xfId="0" applyFill="1" applyAlignment="1" applyProtection="1">
      <alignment horizontal="center"/>
      <protection locked="0"/>
    </xf>
    <xf numFmtId="44" fontId="0" fillId="8" borderId="0" xfId="0" applyNumberFormat="1" applyFill="1" applyAlignment="1" applyProtection="1">
      <alignment horizontal="center"/>
      <protection locked="0"/>
    </xf>
    <xf numFmtId="164" fontId="0" fillId="8" borderId="0" xfId="0" applyNumberFormat="1" applyFill="1" applyAlignment="1" applyProtection="1">
      <alignment horizontal="center"/>
      <protection locked="0"/>
    </xf>
    <xf numFmtId="44" fontId="2" fillId="8" borderId="0" xfId="0" applyNumberFormat="1" applyFont="1" applyFill="1" applyAlignment="1" applyProtection="1">
      <alignment horizontal="center"/>
      <protection locked="0"/>
    </xf>
    <xf numFmtId="0" fontId="2" fillId="8" borderId="0" xfId="0" applyFont="1" applyFill="1" applyAlignment="1" applyProtection="1">
      <alignment horizontal="center"/>
      <protection locked="0"/>
    </xf>
    <xf numFmtId="44" fontId="2" fillId="8" borderId="0" xfId="0" applyNumberFormat="1" applyFont="1" applyFill="1" applyAlignment="1" applyProtection="1">
      <alignment horizontal="center"/>
      <protection locked="0"/>
    </xf>
    <xf numFmtId="0" fontId="3" fillId="8" borderId="0" xfId="0" applyFont="1" applyFill="1" applyProtection="1">
      <protection locked="0"/>
    </xf>
    <xf numFmtId="164" fontId="3" fillId="8" borderId="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4" borderId="2" xfId="0" applyNumberFormat="1" applyFill="1" applyBorder="1" applyAlignment="1" applyProtection="1">
      <alignment horizontal="center"/>
      <protection locked="0"/>
    </xf>
    <xf numFmtId="0" fontId="6" fillId="6" borderId="14" xfId="0" applyFont="1" applyFill="1" applyBorder="1" applyAlignment="1" applyProtection="1">
      <alignment horizontal="center"/>
    </xf>
    <xf numFmtId="0" fontId="6" fillId="6" borderId="15" xfId="0" applyFont="1" applyFill="1" applyBorder="1" applyAlignment="1" applyProtection="1">
      <alignment horizontal="center"/>
    </xf>
    <xf numFmtId="0" fontId="15" fillId="6" borderId="16" xfId="0" applyFont="1" applyFill="1" applyBorder="1" applyProtection="1"/>
    <xf numFmtId="44" fontId="15" fillId="6" borderId="17" xfId="1" applyFont="1" applyFill="1" applyBorder="1" applyAlignment="1" applyProtection="1"/>
    <xf numFmtId="44" fontId="15" fillId="6" borderId="17" xfId="0" applyNumberFormat="1" applyFont="1" applyFill="1" applyBorder="1" applyProtection="1"/>
    <xf numFmtId="0" fontId="6" fillId="9" borderId="18" xfId="0" applyFont="1" applyFill="1" applyBorder="1" applyProtection="1"/>
    <xf numFmtId="44" fontId="6" fillId="9" borderId="19" xfId="1" applyFont="1" applyFill="1" applyBorder="1" applyAlignment="1" applyProtection="1"/>
    <xf numFmtId="0" fontId="14" fillId="7" borderId="20" xfId="0" applyFont="1" applyFill="1" applyBorder="1" applyProtection="1">
      <protection locked="0"/>
    </xf>
    <xf numFmtId="0" fontId="13" fillId="7" borderId="12" xfId="0" applyFont="1" applyFill="1" applyBorder="1" applyProtection="1">
      <protection locked="0"/>
    </xf>
    <xf numFmtId="0" fontId="11" fillId="7" borderId="12" xfId="0" applyFont="1" applyFill="1" applyBorder="1" applyProtection="1">
      <protection locked="0"/>
    </xf>
    <xf numFmtId="0" fontId="11" fillId="7" borderId="21" xfId="0" applyFont="1" applyFill="1" applyBorder="1" applyProtection="1">
      <protection locked="0"/>
    </xf>
    <xf numFmtId="0" fontId="13" fillId="7" borderId="22" xfId="0" applyFont="1" applyFill="1" applyBorder="1" applyProtection="1">
      <protection locked="0"/>
    </xf>
    <xf numFmtId="0" fontId="11" fillId="7" borderId="0" xfId="0" applyFont="1" applyFill="1" applyProtection="1">
      <protection locked="0"/>
    </xf>
    <xf numFmtId="0" fontId="11" fillId="7" borderId="23" xfId="0" applyFont="1" applyFill="1" applyBorder="1" applyProtection="1">
      <protection locked="0"/>
    </xf>
    <xf numFmtId="0" fontId="15" fillId="6" borderId="22" xfId="0" applyFont="1" applyFill="1" applyBorder="1" applyProtection="1">
      <protection locked="0"/>
    </xf>
    <xf numFmtId="0" fontId="0" fillId="6" borderId="0" xfId="0" applyFill="1" applyProtection="1">
      <protection locked="0"/>
    </xf>
    <xf numFmtId="0" fontId="0" fillId="6" borderId="23" xfId="0" applyFill="1" applyBorder="1" applyProtection="1">
      <protection locked="0"/>
    </xf>
    <xf numFmtId="0" fontId="15" fillId="6" borderId="24" xfId="0" applyFont="1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25" xfId="0" applyFill="1" applyBorder="1" applyProtection="1">
      <protection locked="0"/>
    </xf>
    <xf numFmtId="0" fontId="10" fillId="5" borderId="1" xfId="0" applyFont="1" applyFill="1" applyBorder="1" applyAlignment="1" applyProtection="1">
      <alignment horizontal="left" vertical="center"/>
      <protection locked="0"/>
    </xf>
    <xf numFmtId="0" fontId="10" fillId="5" borderId="1" xfId="0" applyFont="1" applyFill="1" applyBorder="1" applyAlignment="1" applyProtection="1">
      <alignment horizontal="left" vertical="center" wrapText="1"/>
      <protection locked="0"/>
    </xf>
    <xf numFmtId="0" fontId="10" fillId="5" borderId="10" xfId="0" applyFont="1" applyFill="1" applyBorder="1" applyAlignment="1" applyProtection="1">
      <alignment horizontal="left" vertical="center" wrapText="1"/>
      <protection locked="0"/>
    </xf>
    <xf numFmtId="0" fontId="10" fillId="5" borderId="10" xfId="3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Protection="1">
      <protection locked="0"/>
    </xf>
    <xf numFmtId="44" fontId="1" fillId="0" borderId="7" xfId="2" applyFont="1" applyBorder="1" applyProtection="1"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7" fillId="8" borderId="0" xfId="0" applyFont="1" applyFill="1" applyProtection="1">
      <protection locked="0"/>
    </xf>
    <xf numFmtId="0" fontId="5" fillId="8" borderId="0" xfId="0" applyFont="1" applyFill="1" applyProtection="1">
      <protection locked="0"/>
    </xf>
    <xf numFmtId="165" fontId="0" fillId="0" borderId="0" xfId="0" applyNumberFormat="1" applyAlignment="1" applyProtection="1">
      <alignment horizontal="center"/>
      <protection locked="0"/>
    </xf>
    <xf numFmtId="44" fontId="0" fillId="2" borderId="1" xfId="1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8" fillId="0" borderId="0" xfId="0" applyFont="1" applyProtection="1"/>
    <xf numFmtId="0" fontId="0" fillId="0" borderId="0" xfId="0" applyProtection="1"/>
    <xf numFmtId="0" fontId="0" fillId="0" borderId="1" xfId="0" applyBorder="1" applyProtection="1"/>
    <xf numFmtId="165" fontId="0" fillId="0" borderId="1" xfId="0" applyNumberFormat="1" applyBorder="1" applyProtection="1"/>
    <xf numFmtId="165" fontId="0" fillId="0" borderId="0" xfId="0" applyNumberFormat="1" applyProtection="1"/>
    <xf numFmtId="0" fontId="8" fillId="0" borderId="9" xfId="0" applyFont="1" applyBorder="1" applyProtection="1"/>
    <xf numFmtId="0" fontId="8" fillId="0" borderId="1" xfId="0" applyFont="1" applyBorder="1" applyProtection="1"/>
    <xf numFmtId="0" fontId="12" fillId="0" borderId="11" xfId="0" applyFont="1" applyBorder="1" applyAlignment="1" applyProtection="1">
      <alignment horizontal="center"/>
    </xf>
    <xf numFmtId="44" fontId="1" fillId="0" borderId="11" xfId="2" applyFont="1" applyBorder="1" applyAlignment="1" applyProtection="1">
      <alignment horizontal="center"/>
    </xf>
    <xf numFmtId="0" fontId="12" fillId="0" borderId="1" xfId="0" applyFont="1" applyBorder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44" fontId="1" fillId="0" borderId="0" xfId="2" applyFont="1" applyBorder="1" applyAlignment="1" applyProtection="1">
      <alignment horizontal="center"/>
    </xf>
    <xf numFmtId="44" fontId="1" fillId="0" borderId="1" xfId="2" applyFont="1" applyBorder="1" applyAlignment="1" applyProtection="1">
      <alignment horizontal="center"/>
    </xf>
    <xf numFmtId="0" fontId="9" fillId="7" borderId="6" xfId="0" applyFont="1" applyFill="1" applyBorder="1" applyAlignment="1" applyProtection="1">
      <alignment horizontal="center"/>
    </xf>
    <xf numFmtId="0" fontId="9" fillId="7" borderId="7" xfId="0" applyFont="1" applyFill="1" applyBorder="1" applyAlignment="1" applyProtection="1">
      <alignment horizontal="center"/>
    </xf>
    <xf numFmtId="0" fontId="9" fillId="7" borderId="8" xfId="0" applyFont="1" applyFill="1" applyBorder="1" applyAlignment="1" applyProtection="1">
      <alignment horizontal="center"/>
    </xf>
    <xf numFmtId="44" fontId="9" fillId="7" borderId="1" xfId="0" applyNumberFormat="1" applyFont="1" applyFill="1" applyBorder="1" applyAlignment="1" applyProtection="1">
      <alignment horizontal="right"/>
    </xf>
    <xf numFmtId="0" fontId="14" fillId="7" borderId="0" xfId="0" applyFont="1" applyFill="1" applyProtection="1">
      <protection locked="0"/>
    </xf>
    <xf numFmtId="0" fontId="13" fillId="7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Protection="1">
      <protection locked="0"/>
    </xf>
    <xf numFmtId="0" fontId="15" fillId="6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10" fillId="5" borderId="10" xfId="0" applyFont="1" applyFill="1" applyBorder="1" applyAlignment="1" applyProtection="1">
      <alignment horizontal="center" vertical="center"/>
      <protection locked="0"/>
    </xf>
    <xf numFmtId="0" fontId="10" fillId="5" borderId="10" xfId="0" applyFont="1" applyFill="1" applyBorder="1" applyAlignment="1" applyProtection="1">
      <alignment horizontal="center" vertical="center" wrapText="1"/>
      <protection locked="0"/>
    </xf>
    <xf numFmtId="0" fontId="10" fillId="5" borderId="10" xfId="3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Protection="1">
      <protection locked="0"/>
    </xf>
    <xf numFmtId="44" fontId="5" fillId="2" borderId="1" xfId="1" applyFont="1" applyFill="1" applyBorder="1" applyProtection="1">
      <protection locked="0"/>
    </xf>
    <xf numFmtId="0" fontId="15" fillId="0" borderId="0" xfId="0" applyFont="1" applyProtection="1">
      <protection locked="0"/>
    </xf>
    <xf numFmtId="0" fontId="0" fillId="0" borderId="1" xfId="0" applyBorder="1" applyAlignment="1" applyProtection="1">
      <alignment horizontal="left" vertical="top" wrapText="1"/>
    </xf>
    <xf numFmtId="0" fontId="8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Protection="1"/>
    <xf numFmtId="0" fontId="0" fillId="0" borderId="1" xfId="0" applyBorder="1" applyAlignment="1" applyProtection="1">
      <alignment horizontal="center"/>
    </xf>
    <xf numFmtId="0" fontId="5" fillId="0" borderId="0" xfId="0" applyFont="1" applyProtection="1"/>
    <xf numFmtId="0" fontId="0" fillId="0" borderId="1" xfId="0" applyBorder="1" applyAlignment="1" applyProtection="1">
      <alignment horizontal="left" vertical="top"/>
    </xf>
    <xf numFmtId="0" fontId="5" fillId="0" borderId="1" xfId="0" applyFont="1" applyBorder="1" applyAlignment="1" applyProtection="1">
      <alignment horizontal="center"/>
    </xf>
    <xf numFmtId="44" fontId="5" fillId="0" borderId="1" xfId="0" applyNumberFormat="1" applyFont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6" fillId="7" borderId="12" xfId="0" applyFont="1" applyFill="1" applyBorder="1" applyAlignment="1" applyProtection="1">
      <alignment horizontal="center" wrapText="1"/>
    </xf>
    <xf numFmtId="44" fontId="4" fillId="7" borderId="0" xfId="0" applyNumberFormat="1" applyFont="1" applyFill="1" applyAlignment="1" applyProtection="1">
      <alignment horizontal="center" wrapText="1"/>
    </xf>
  </cellXfs>
  <cellStyles count="4">
    <cellStyle name="Standaard" xfId="0" builtinId="0"/>
    <cellStyle name="Standaard 2" xfId="3" xr:uid="{3FF41C68-CD07-4FC5-A443-50F2B1B89C1F}"/>
    <cellStyle name="Valuta" xfId="1" builtinId="4"/>
    <cellStyle name="Valuta 2" xfId="2" xr:uid="{39A474AC-065D-4E55-8CA8-3ECB30C56C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8"/>
  <sheetViews>
    <sheetView workbookViewId="0">
      <selection activeCell="G22" sqref="G22"/>
    </sheetView>
  </sheetViews>
  <sheetFormatPr defaultRowHeight="15" x14ac:dyDescent="0.25"/>
  <cols>
    <col min="1" max="1" width="43.28515625" style="5" customWidth="1"/>
    <col min="2" max="2" width="39.140625" style="5" customWidth="1"/>
    <col min="3" max="16384" width="9.140625" style="5"/>
  </cols>
  <sheetData>
    <row r="1" spans="1:17" ht="18.75" x14ac:dyDescent="0.3">
      <c r="A1" s="1" t="s">
        <v>120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ht="18.75" x14ac:dyDescent="0.3">
      <c r="A2" s="1" t="s">
        <v>7</v>
      </c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x14ac:dyDescent="0.25">
      <c r="A5" s="6" t="s">
        <v>12</v>
      </c>
      <c r="B5" s="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7" x14ac:dyDescent="0.25">
      <c r="A8" s="8" t="s">
        <v>0</v>
      </c>
      <c r="B8" s="7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25">
      <c r="A9" s="8" t="s">
        <v>1</v>
      </c>
      <c r="B9" s="7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5">
      <c r="A10" s="8" t="s">
        <v>2</v>
      </c>
      <c r="B10" s="7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25">
      <c r="A11" s="8" t="s">
        <v>3</v>
      </c>
      <c r="B11" s="7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4"/>
    </row>
    <row r="12" spans="1:17" x14ac:dyDescent="0.25">
      <c r="A12" s="8" t="s">
        <v>4</v>
      </c>
      <c r="B12" s="7"/>
      <c r="C12" s="4"/>
      <c r="D12" s="4"/>
      <c r="E12" s="4"/>
      <c r="F12" s="10"/>
      <c r="G12" s="10"/>
      <c r="H12" s="10"/>
      <c r="I12" s="10"/>
      <c r="J12" s="10"/>
      <c r="K12" s="10"/>
      <c r="L12" s="10"/>
      <c r="M12" s="11"/>
      <c r="N12" s="10"/>
      <c r="O12" s="10"/>
      <c r="P12" s="10"/>
      <c r="Q12" s="4"/>
    </row>
    <row r="13" spans="1:17" ht="15.75" thickBot="1" x14ac:dyDescent="0.3">
      <c r="B13" s="12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4"/>
    </row>
    <row r="14" spans="1:17" ht="15.75" x14ac:dyDescent="0.25">
      <c r="A14" s="22" t="s">
        <v>116</v>
      </c>
      <c r="B14" s="23"/>
      <c r="C14" s="4"/>
      <c r="D14" s="4"/>
      <c r="E14" s="4"/>
      <c r="F14" s="10"/>
      <c r="G14" s="10"/>
      <c r="H14" s="10"/>
      <c r="I14" s="10"/>
      <c r="J14" s="10"/>
      <c r="K14" s="10"/>
      <c r="L14" s="10"/>
      <c r="M14" s="11"/>
      <c r="N14" s="10"/>
      <c r="O14" s="10"/>
      <c r="P14" s="10"/>
      <c r="Q14" s="4"/>
    </row>
    <row r="15" spans="1:17" ht="15.75" x14ac:dyDescent="0.25">
      <c r="A15" s="24" t="s">
        <v>119</v>
      </c>
      <c r="B15" s="25">
        <f>Bedrijfsrestaurants!G44</f>
        <v>0</v>
      </c>
      <c r="C15" s="4"/>
      <c r="D15" s="4"/>
      <c r="E15" s="4"/>
      <c r="F15" s="10"/>
      <c r="G15" s="10"/>
      <c r="H15" s="10"/>
      <c r="I15" s="10"/>
      <c r="J15" s="10"/>
      <c r="K15" s="10"/>
      <c r="L15" s="10"/>
      <c r="M15" s="11"/>
      <c r="N15" s="10"/>
      <c r="O15" s="10"/>
      <c r="P15" s="10"/>
      <c r="Q15" s="4"/>
    </row>
    <row r="16" spans="1:17" ht="15.75" x14ac:dyDescent="0.25">
      <c r="A16" s="24" t="s">
        <v>117</v>
      </c>
      <c r="B16" s="26">
        <f>Banqueting!E42</f>
        <v>0</v>
      </c>
      <c r="C16" s="4"/>
      <c r="D16" s="4"/>
      <c r="E16" s="4"/>
      <c r="F16" s="9"/>
      <c r="G16" s="9"/>
      <c r="H16" s="9"/>
      <c r="I16" s="9"/>
      <c r="J16" s="9"/>
      <c r="K16" s="9"/>
      <c r="L16" s="9"/>
      <c r="M16" s="13"/>
      <c r="N16" s="9"/>
      <c r="O16" s="9"/>
      <c r="P16" s="9"/>
      <c r="Q16" s="4"/>
    </row>
    <row r="17" spans="1:16" ht="16.5" thickBot="1" x14ac:dyDescent="0.3">
      <c r="A17" s="27" t="s">
        <v>118</v>
      </c>
      <c r="B17" s="28">
        <f>SUM(B15:B16)</f>
        <v>0</v>
      </c>
      <c r="C17" s="4"/>
      <c r="D17" s="4"/>
      <c r="E17" s="4"/>
      <c r="F17" s="14"/>
      <c r="G17" s="14"/>
      <c r="H17" s="14"/>
      <c r="I17" s="14"/>
      <c r="J17" s="14"/>
      <c r="K17" s="14"/>
      <c r="L17" s="14"/>
      <c r="M17" s="15"/>
      <c r="N17" s="14"/>
      <c r="O17" s="14"/>
      <c r="P17" s="14"/>
    </row>
    <row r="18" spans="1:16" x14ac:dyDescent="0.25">
      <c r="A18" s="4"/>
      <c r="B18" s="4"/>
      <c r="C18" s="4"/>
      <c r="D18" s="4"/>
      <c r="E18" s="4"/>
      <c r="F18" s="10"/>
      <c r="G18" s="10"/>
      <c r="H18" s="10"/>
      <c r="I18" s="10"/>
      <c r="J18" s="10"/>
      <c r="K18" s="10"/>
      <c r="L18" s="10"/>
      <c r="M18" s="11"/>
      <c r="N18" s="10"/>
      <c r="O18" s="10"/>
      <c r="P18" s="10"/>
    </row>
    <row r="19" spans="1:16" x14ac:dyDescent="0.25">
      <c r="A19" s="4" t="s">
        <v>5</v>
      </c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13"/>
      <c r="N19" s="9"/>
      <c r="O19" s="9"/>
      <c r="P19" s="9"/>
    </row>
    <row r="20" spans="1:16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16" t="s">
        <v>121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16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16" t="s">
        <v>6</v>
      </c>
      <c r="B24" s="1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25">
      <c r="A25" s="16" t="s">
        <v>13</v>
      </c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16" t="s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25">
      <c r="A28" s="16" t="s">
        <v>17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16" t="s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16" t="s">
        <v>18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25">
      <c r="A33" s="18" t="s">
        <v>7</v>
      </c>
      <c r="B33" s="1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5">
      <c r="A34" s="20" t="s">
        <v>8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5">
      <c r="A35" s="20" t="s">
        <v>9</v>
      </c>
      <c r="B35" s="21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25">
      <c r="A36" s="20" t="s">
        <v>10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65.099999999999994" customHeight="1" x14ac:dyDescent="0.25">
      <c r="A37" s="20" t="s">
        <v>11</v>
      </c>
      <c r="B37" s="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2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2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2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2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</sheetData>
  <sheetProtection algorithmName="SHA-512" hashValue="CY2KGwSbjJK0BAUsREaQLj1/kdeqJPT9OQj3/AG2hjI8ozT0nHtiy1IFdD6zY0ya1ANs+dPioftdogRIldwhgg==" saltValue="bPDtZGvWPF6XOUC9QWcIAA==" spinCount="100000" sheet="1" objects="1" scenarios="1"/>
  <mergeCells count="15">
    <mergeCell ref="F18:L18"/>
    <mergeCell ref="M18:P18"/>
    <mergeCell ref="F19:L19"/>
    <mergeCell ref="M19:P19"/>
    <mergeCell ref="F16:L16"/>
    <mergeCell ref="M16:P16"/>
    <mergeCell ref="A14:B14"/>
    <mergeCell ref="F11:P11"/>
    <mergeCell ref="F12:L12"/>
    <mergeCell ref="M12:P12"/>
    <mergeCell ref="F13:P13"/>
    <mergeCell ref="F14:L14"/>
    <mergeCell ref="M14:P14"/>
    <mergeCell ref="F15:L15"/>
    <mergeCell ref="M15:P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selection activeCell="J15" sqref="J15"/>
    </sheetView>
  </sheetViews>
  <sheetFormatPr defaultRowHeight="15" x14ac:dyDescent="0.25"/>
  <cols>
    <col min="1" max="1" width="23" style="5" customWidth="1"/>
    <col min="2" max="2" width="16.85546875" style="5" customWidth="1"/>
    <col min="3" max="4" width="22.140625" style="5" customWidth="1"/>
    <col min="5" max="5" width="20.85546875" style="5" customWidth="1"/>
    <col min="6" max="6" width="14.42578125" style="5" customWidth="1"/>
    <col min="7" max="7" width="19.140625" style="5" customWidth="1"/>
    <col min="8" max="10" width="9.140625" style="5"/>
    <col min="11" max="11" width="12.5703125" style="5" bestFit="1" customWidth="1"/>
    <col min="12" max="16384" width="9.140625" style="5"/>
  </cols>
  <sheetData>
    <row r="1" spans="1:13" ht="23.25" x14ac:dyDescent="0.35">
      <c r="A1" s="29" t="s">
        <v>72</v>
      </c>
      <c r="B1" s="30"/>
      <c r="C1" s="30"/>
      <c r="D1" s="30"/>
      <c r="E1" s="31"/>
      <c r="F1" s="31"/>
      <c r="G1" s="32"/>
    </row>
    <row r="2" spans="1:13" ht="15.75" x14ac:dyDescent="0.25">
      <c r="A2" s="33"/>
      <c r="B2" s="34"/>
      <c r="C2" s="34"/>
      <c r="D2" s="34"/>
      <c r="E2" s="34"/>
      <c r="F2" s="34"/>
      <c r="G2" s="35"/>
    </row>
    <row r="3" spans="1:13" ht="15.75" x14ac:dyDescent="0.25">
      <c r="A3" s="36" t="s">
        <v>68</v>
      </c>
      <c r="B3" s="37"/>
      <c r="C3" s="37"/>
      <c r="D3" s="37"/>
      <c r="E3" s="37"/>
      <c r="F3" s="37"/>
      <c r="G3" s="38"/>
    </row>
    <row r="4" spans="1:13" ht="15.75" x14ac:dyDescent="0.25">
      <c r="A4" s="36" t="s">
        <v>71</v>
      </c>
      <c r="B4" s="37"/>
      <c r="C4" s="37"/>
      <c r="D4" s="37"/>
      <c r="E4" s="37"/>
      <c r="F4" s="37"/>
      <c r="G4" s="38"/>
    </row>
    <row r="5" spans="1:13" ht="15.75" x14ac:dyDescent="0.25">
      <c r="A5" s="36" t="s">
        <v>70</v>
      </c>
      <c r="B5" s="37"/>
      <c r="C5" s="37"/>
      <c r="D5" s="37"/>
      <c r="E5" s="37"/>
      <c r="F5" s="37"/>
      <c r="G5" s="38"/>
    </row>
    <row r="6" spans="1:13" ht="15.75" x14ac:dyDescent="0.25">
      <c r="A6" s="36" t="s">
        <v>69</v>
      </c>
      <c r="B6" s="37"/>
      <c r="C6" s="37"/>
      <c r="D6" s="37"/>
      <c r="E6" s="37"/>
      <c r="F6" s="37"/>
      <c r="G6" s="38"/>
    </row>
    <row r="7" spans="1:13" ht="15.75" x14ac:dyDescent="0.25">
      <c r="A7" s="36" t="s">
        <v>73</v>
      </c>
      <c r="B7" s="37"/>
      <c r="C7" s="37"/>
      <c r="D7" s="37"/>
      <c r="E7" s="37"/>
      <c r="F7" s="37"/>
      <c r="G7" s="38"/>
    </row>
    <row r="8" spans="1:13" ht="15.75" x14ac:dyDescent="0.25">
      <c r="A8" s="39" t="s">
        <v>74</v>
      </c>
      <c r="B8" s="40"/>
      <c r="C8" s="40"/>
      <c r="D8" s="40"/>
      <c r="E8" s="40"/>
      <c r="F8" s="40"/>
      <c r="G8" s="41"/>
    </row>
    <row r="9" spans="1:13" ht="36.6" customHeight="1" x14ac:dyDescent="0.25">
      <c r="A9" s="42" t="s">
        <v>19</v>
      </c>
      <c r="B9" s="42" t="s">
        <v>20</v>
      </c>
      <c r="C9" s="43" t="s">
        <v>21</v>
      </c>
      <c r="D9" s="43" t="s">
        <v>67</v>
      </c>
      <c r="E9" s="43" t="s">
        <v>65</v>
      </c>
      <c r="F9" s="44" t="s">
        <v>22</v>
      </c>
      <c r="G9" s="45" t="s">
        <v>64</v>
      </c>
    </row>
    <row r="10" spans="1:13" x14ac:dyDescent="0.25">
      <c r="A10" s="56" t="s">
        <v>23</v>
      </c>
      <c r="B10" s="57"/>
      <c r="C10" s="57"/>
      <c r="D10" s="57"/>
      <c r="F10" s="46"/>
      <c r="G10" s="47"/>
    </row>
    <row r="11" spans="1:13" x14ac:dyDescent="0.25">
      <c r="A11" s="58" t="s">
        <v>24</v>
      </c>
      <c r="B11" s="58" t="s">
        <v>25</v>
      </c>
      <c r="C11" s="59">
        <v>3</v>
      </c>
      <c r="D11" s="59">
        <f>C11*105%</f>
        <v>3.1500000000000004</v>
      </c>
      <c r="E11" s="48">
        <v>0</v>
      </c>
      <c r="F11" s="63">
        <v>608</v>
      </c>
      <c r="G11" s="64">
        <f>(E11*F11)</f>
        <v>0</v>
      </c>
    </row>
    <row r="12" spans="1:13" x14ac:dyDescent="0.25">
      <c r="A12" s="58" t="s">
        <v>26</v>
      </c>
      <c r="B12" s="58" t="s">
        <v>25</v>
      </c>
      <c r="C12" s="59">
        <v>3.5</v>
      </c>
      <c r="D12" s="59">
        <f t="shared" ref="D12:D43" si="0">C12*105%</f>
        <v>3.6750000000000003</v>
      </c>
      <c r="E12" s="48">
        <v>0</v>
      </c>
      <c r="F12" s="65">
        <v>1244</v>
      </c>
      <c r="G12" s="64">
        <f t="shared" ref="G12:G18" si="1">(E12*F12)</f>
        <v>0</v>
      </c>
    </row>
    <row r="13" spans="1:13" x14ac:dyDescent="0.25">
      <c r="A13" s="58" t="s">
        <v>27</v>
      </c>
      <c r="B13" s="58" t="s">
        <v>25</v>
      </c>
      <c r="C13" s="59">
        <v>3</v>
      </c>
      <c r="D13" s="59">
        <f t="shared" si="0"/>
        <v>3.1500000000000004</v>
      </c>
      <c r="E13" s="48">
        <v>0</v>
      </c>
      <c r="F13" s="65">
        <v>1067</v>
      </c>
      <c r="G13" s="64">
        <f t="shared" si="1"/>
        <v>0</v>
      </c>
    </row>
    <row r="14" spans="1:13" x14ac:dyDescent="0.25">
      <c r="A14" s="58" t="s">
        <v>28</v>
      </c>
      <c r="B14" s="58" t="s">
        <v>25</v>
      </c>
      <c r="C14" s="59">
        <v>1.5</v>
      </c>
      <c r="D14" s="59">
        <f t="shared" si="0"/>
        <v>1.5750000000000002</v>
      </c>
      <c r="E14" s="48">
        <v>0</v>
      </c>
      <c r="F14" s="65">
        <v>245</v>
      </c>
      <c r="G14" s="64">
        <f t="shared" si="1"/>
        <v>0</v>
      </c>
    </row>
    <row r="15" spans="1:13" x14ac:dyDescent="0.25">
      <c r="A15" s="58" t="s">
        <v>29</v>
      </c>
      <c r="B15" s="58" t="s">
        <v>25</v>
      </c>
      <c r="C15" s="59">
        <v>1.1000000000000001</v>
      </c>
      <c r="D15" s="59">
        <f t="shared" si="0"/>
        <v>1.1550000000000002</v>
      </c>
      <c r="E15" s="48">
        <v>0</v>
      </c>
      <c r="F15" s="65">
        <v>100</v>
      </c>
      <c r="G15" s="64">
        <f t="shared" si="1"/>
        <v>0</v>
      </c>
      <c r="I15" s="49"/>
      <c r="J15" s="50"/>
      <c r="K15" s="4"/>
      <c r="L15" s="4"/>
      <c r="M15" s="4"/>
    </row>
    <row r="16" spans="1:13" x14ac:dyDescent="0.25">
      <c r="A16" s="58" t="s">
        <v>30</v>
      </c>
      <c r="B16" s="58" t="s">
        <v>25</v>
      </c>
      <c r="C16" s="59">
        <v>0.95</v>
      </c>
      <c r="D16" s="59">
        <f t="shared" si="0"/>
        <v>0.99749999999999994</v>
      </c>
      <c r="E16" s="48">
        <v>0</v>
      </c>
      <c r="F16" s="65">
        <v>317</v>
      </c>
      <c r="G16" s="64">
        <f t="shared" si="1"/>
        <v>0</v>
      </c>
      <c r="I16" s="4"/>
      <c r="J16" s="4"/>
      <c r="K16" s="4"/>
      <c r="L16" s="4"/>
      <c r="M16" s="4"/>
    </row>
    <row r="17" spans="1:7" x14ac:dyDescent="0.25">
      <c r="A17" s="58" t="s">
        <v>31</v>
      </c>
      <c r="B17" s="58" t="s">
        <v>25</v>
      </c>
      <c r="C17" s="59">
        <v>0.35</v>
      </c>
      <c r="D17" s="59">
        <f t="shared" si="0"/>
        <v>0.36749999999999999</v>
      </c>
      <c r="E17" s="48">
        <v>0</v>
      </c>
      <c r="F17" s="65">
        <v>352</v>
      </c>
      <c r="G17" s="64">
        <f t="shared" si="1"/>
        <v>0</v>
      </c>
    </row>
    <row r="18" spans="1:7" x14ac:dyDescent="0.25">
      <c r="A18" s="58" t="s">
        <v>32</v>
      </c>
      <c r="B18" s="58" t="s">
        <v>25</v>
      </c>
      <c r="C18" s="59">
        <v>0.95</v>
      </c>
      <c r="D18" s="59">
        <f t="shared" si="0"/>
        <v>0.99749999999999994</v>
      </c>
      <c r="E18" s="48">
        <v>0</v>
      </c>
      <c r="F18" s="65">
        <v>472</v>
      </c>
      <c r="G18" s="64">
        <f t="shared" si="1"/>
        <v>0</v>
      </c>
    </row>
    <row r="19" spans="1:7" x14ac:dyDescent="0.25">
      <c r="A19" s="56" t="s">
        <v>33</v>
      </c>
      <c r="B19" s="57"/>
      <c r="C19" s="60"/>
      <c r="D19" s="59"/>
      <c r="E19" s="51"/>
      <c r="F19" s="66"/>
      <c r="G19" s="67"/>
    </row>
    <row r="20" spans="1:7" x14ac:dyDescent="0.25">
      <c r="A20" s="58" t="s">
        <v>34</v>
      </c>
      <c r="B20" s="58" t="s">
        <v>35</v>
      </c>
      <c r="C20" s="59">
        <v>1.3</v>
      </c>
      <c r="D20" s="59">
        <f t="shared" si="0"/>
        <v>1.3650000000000002</v>
      </c>
      <c r="E20" s="52">
        <v>0</v>
      </c>
      <c r="F20" s="65">
        <v>55</v>
      </c>
      <c r="G20" s="68">
        <f>(E20*F20)</f>
        <v>0</v>
      </c>
    </row>
    <row r="21" spans="1:7" x14ac:dyDescent="0.25">
      <c r="A21" s="58" t="s">
        <v>36</v>
      </c>
      <c r="B21" s="58" t="s">
        <v>37</v>
      </c>
      <c r="C21" s="59">
        <v>0.85</v>
      </c>
      <c r="D21" s="59">
        <f t="shared" si="0"/>
        <v>0.89249999999999996</v>
      </c>
      <c r="E21" s="52">
        <v>0</v>
      </c>
      <c r="F21" s="65">
        <v>100</v>
      </c>
      <c r="G21" s="68">
        <f t="shared" ref="G21:G43" si="2">(E21*F21)</f>
        <v>0</v>
      </c>
    </row>
    <row r="22" spans="1:7" x14ac:dyDescent="0.25">
      <c r="A22" s="58" t="s">
        <v>38</v>
      </c>
      <c r="B22" s="58" t="s">
        <v>37</v>
      </c>
      <c r="C22" s="59">
        <v>1.25</v>
      </c>
      <c r="D22" s="59">
        <f t="shared" si="0"/>
        <v>1.3125</v>
      </c>
      <c r="E22" s="52">
        <v>0</v>
      </c>
      <c r="F22" s="65">
        <v>125</v>
      </c>
      <c r="G22" s="68">
        <f t="shared" si="2"/>
        <v>0</v>
      </c>
    </row>
    <row r="23" spans="1:7" x14ac:dyDescent="0.25">
      <c r="A23" s="58" t="s">
        <v>39</v>
      </c>
      <c r="B23" s="58" t="s">
        <v>35</v>
      </c>
      <c r="C23" s="59">
        <v>0.2</v>
      </c>
      <c r="D23" s="59">
        <f t="shared" si="0"/>
        <v>0.21000000000000002</v>
      </c>
      <c r="E23" s="52">
        <v>0</v>
      </c>
      <c r="F23" s="65">
        <v>122</v>
      </c>
      <c r="G23" s="68">
        <f t="shared" si="2"/>
        <v>0</v>
      </c>
    </row>
    <row r="24" spans="1:7" x14ac:dyDescent="0.25">
      <c r="A24" s="61" t="s">
        <v>40</v>
      </c>
      <c r="B24" s="57"/>
      <c r="C24" s="57"/>
      <c r="D24" s="59"/>
      <c r="E24" s="53"/>
      <c r="F24" s="66"/>
      <c r="G24" s="68"/>
    </row>
    <row r="25" spans="1:7" x14ac:dyDescent="0.25">
      <c r="A25" s="58" t="s">
        <v>41</v>
      </c>
      <c r="B25" s="58" t="s">
        <v>42</v>
      </c>
      <c r="C25" s="59">
        <v>1.75</v>
      </c>
      <c r="D25" s="59">
        <f t="shared" si="0"/>
        <v>1.8375000000000001</v>
      </c>
      <c r="E25" s="52">
        <v>0</v>
      </c>
      <c r="F25" s="65">
        <v>253</v>
      </c>
      <c r="G25" s="68">
        <f t="shared" si="2"/>
        <v>0</v>
      </c>
    </row>
    <row r="26" spans="1:7" x14ac:dyDescent="0.25">
      <c r="A26" s="58" t="s">
        <v>43</v>
      </c>
      <c r="B26" s="58" t="s">
        <v>44</v>
      </c>
      <c r="C26" s="59">
        <v>1.2</v>
      </c>
      <c r="D26" s="59">
        <f t="shared" si="0"/>
        <v>1.26</v>
      </c>
      <c r="E26" s="52">
        <v>0</v>
      </c>
      <c r="F26" s="65">
        <v>45</v>
      </c>
      <c r="G26" s="68">
        <f t="shared" si="2"/>
        <v>0</v>
      </c>
    </row>
    <row r="27" spans="1:7" x14ac:dyDescent="0.25">
      <c r="A27" s="58" t="s">
        <v>45</v>
      </c>
      <c r="B27" s="58" t="s">
        <v>46</v>
      </c>
      <c r="C27" s="59">
        <v>1</v>
      </c>
      <c r="D27" s="59">
        <f t="shared" si="0"/>
        <v>1.05</v>
      </c>
      <c r="E27" s="52">
        <v>0</v>
      </c>
      <c r="F27" s="65">
        <v>1050</v>
      </c>
      <c r="G27" s="68">
        <f t="shared" si="2"/>
        <v>0</v>
      </c>
    </row>
    <row r="28" spans="1:7" x14ac:dyDescent="0.25">
      <c r="A28" s="58" t="s">
        <v>47</v>
      </c>
      <c r="B28" s="58" t="s">
        <v>46</v>
      </c>
      <c r="C28" s="59">
        <v>1.5</v>
      </c>
      <c r="D28" s="59">
        <f t="shared" si="0"/>
        <v>1.5750000000000002</v>
      </c>
      <c r="E28" s="52">
        <v>0</v>
      </c>
      <c r="F28" s="65">
        <v>1000</v>
      </c>
      <c r="G28" s="68">
        <f t="shared" si="2"/>
        <v>0</v>
      </c>
    </row>
    <row r="29" spans="1:7" x14ac:dyDescent="0.25">
      <c r="A29" s="61" t="s">
        <v>48</v>
      </c>
      <c r="B29" s="57"/>
      <c r="C29" s="57"/>
      <c r="D29" s="59"/>
      <c r="E29" s="53"/>
      <c r="F29" s="66"/>
      <c r="G29" s="68"/>
    </row>
    <row r="30" spans="1:7" x14ac:dyDescent="0.25">
      <c r="A30" s="58" t="s">
        <v>49</v>
      </c>
      <c r="B30" s="58" t="s">
        <v>50</v>
      </c>
      <c r="C30" s="59">
        <v>1.6</v>
      </c>
      <c r="D30" s="59">
        <f t="shared" si="0"/>
        <v>1.6800000000000002</v>
      </c>
      <c r="E30" s="52">
        <v>0</v>
      </c>
      <c r="F30" s="65">
        <v>4628</v>
      </c>
      <c r="G30" s="68">
        <f t="shared" si="2"/>
        <v>0</v>
      </c>
    </row>
    <row r="31" spans="1:7" x14ac:dyDescent="0.25">
      <c r="A31" s="58" t="s">
        <v>51</v>
      </c>
      <c r="B31" s="58" t="s">
        <v>50</v>
      </c>
      <c r="C31" s="59">
        <v>2</v>
      </c>
      <c r="D31" s="59">
        <f t="shared" si="0"/>
        <v>2.1</v>
      </c>
      <c r="E31" s="52">
        <v>0</v>
      </c>
      <c r="F31" s="65">
        <v>450</v>
      </c>
      <c r="G31" s="68">
        <f t="shared" si="2"/>
        <v>0</v>
      </c>
    </row>
    <row r="32" spans="1:7" x14ac:dyDescent="0.25">
      <c r="A32" s="58" t="s">
        <v>52</v>
      </c>
      <c r="B32" s="58" t="s">
        <v>25</v>
      </c>
      <c r="C32" s="59">
        <v>2.5</v>
      </c>
      <c r="D32" s="59">
        <f t="shared" si="0"/>
        <v>2.625</v>
      </c>
      <c r="E32" s="52">
        <v>0</v>
      </c>
      <c r="F32" s="65">
        <v>340</v>
      </c>
      <c r="G32" s="68">
        <f t="shared" si="2"/>
        <v>0</v>
      </c>
    </row>
    <row r="33" spans="1:7" x14ac:dyDescent="0.25">
      <c r="A33" s="58" t="s">
        <v>53</v>
      </c>
      <c r="B33" s="58" t="s">
        <v>25</v>
      </c>
      <c r="C33" s="59">
        <v>2.5</v>
      </c>
      <c r="D33" s="59">
        <f t="shared" si="0"/>
        <v>2.625</v>
      </c>
      <c r="E33" s="52">
        <v>0</v>
      </c>
      <c r="F33" s="65">
        <v>771</v>
      </c>
      <c r="G33" s="68">
        <f t="shared" si="2"/>
        <v>0</v>
      </c>
    </row>
    <row r="34" spans="1:7" x14ac:dyDescent="0.25">
      <c r="A34" s="58" t="s">
        <v>54</v>
      </c>
      <c r="B34" s="58" t="s">
        <v>25</v>
      </c>
      <c r="C34" s="59">
        <v>3</v>
      </c>
      <c r="D34" s="59">
        <f t="shared" si="0"/>
        <v>3.1500000000000004</v>
      </c>
      <c r="E34" s="52">
        <v>0</v>
      </c>
      <c r="F34" s="65">
        <v>30</v>
      </c>
      <c r="G34" s="68">
        <f t="shared" si="2"/>
        <v>0</v>
      </c>
    </row>
    <row r="35" spans="1:7" x14ac:dyDescent="0.25">
      <c r="A35" s="58" t="s">
        <v>55</v>
      </c>
      <c r="B35" s="58" t="s">
        <v>25</v>
      </c>
      <c r="C35" s="59">
        <v>1.85</v>
      </c>
      <c r="D35" s="59">
        <f t="shared" si="0"/>
        <v>1.9425000000000001</v>
      </c>
      <c r="E35" s="52">
        <v>0</v>
      </c>
      <c r="F35" s="65">
        <v>40</v>
      </c>
      <c r="G35" s="68">
        <f t="shared" si="2"/>
        <v>0</v>
      </c>
    </row>
    <row r="36" spans="1:7" x14ac:dyDescent="0.25">
      <c r="A36" s="61" t="s">
        <v>56</v>
      </c>
      <c r="B36" s="57"/>
      <c r="C36" s="60"/>
      <c r="D36" s="59"/>
      <c r="E36" s="51"/>
      <c r="F36" s="66"/>
      <c r="G36" s="68">
        <f t="shared" si="2"/>
        <v>0</v>
      </c>
    </row>
    <row r="37" spans="1:7" x14ac:dyDescent="0.25">
      <c r="A37" s="58" t="s">
        <v>56</v>
      </c>
      <c r="B37" s="58" t="s">
        <v>57</v>
      </c>
      <c r="C37" s="59">
        <v>2.5</v>
      </c>
      <c r="D37" s="59">
        <f t="shared" si="0"/>
        <v>2.625</v>
      </c>
      <c r="E37" s="54">
        <v>0</v>
      </c>
      <c r="F37" s="65">
        <v>460</v>
      </c>
      <c r="G37" s="68">
        <f t="shared" si="2"/>
        <v>0</v>
      </c>
    </row>
    <row r="38" spans="1:7" x14ac:dyDescent="0.25">
      <c r="A38" s="61" t="s">
        <v>58</v>
      </c>
      <c r="B38" s="57"/>
      <c r="C38" s="60"/>
      <c r="D38" s="59"/>
      <c r="E38" s="51"/>
      <c r="F38" s="66"/>
      <c r="G38" s="68"/>
    </row>
    <row r="39" spans="1:7" x14ac:dyDescent="0.25">
      <c r="A39" s="58" t="s">
        <v>59</v>
      </c>
      <c r="B39" s="58" t="s">
        <v>35</v>
      </c>
      <c r="C39" s="59">
        <v>0.25</v>
      </c>
      <c r="D39" s="59">
        <f t="shared" si="0"/>
        <v>0.26250000000000001</v>
      </c>
      <c r="E39" s="54">
        <v>0</v>
      </c>
      <c r="F39" s="65">
        <v>300</v>
      </c>
      <c r="G39" s="68">
        <f t="shared" si="2"/>
        <v>0</v>
      </c>
    </row>
    <row r="40" spans="1:7" x14ac:dyDescent="0.25">
      <c r="A40" s="58" t="s">
        <v>60</v>
      </c>
      <c r="B40" s="58" t="s">
        <v>35</v>
      </c>
      <c r="C40" s="59">
        <v>0.2</v>
      </c>
      <c r="D40" s="59">
        <f t="shared" si="0"/>
        <v>0.21000000000000002</v>
      </c>
      <c r="E40" s="54">
        <v>0</v>
      </c>
      <c r="F40" s="65">
        <v>210</v>
      </c>
      <c r="G40" s="68">
        <f t="shared" si="2"/>
        <v>0</v>
      </c>
    </row>
    <row r="41" spans="1:7" x14ac:dyDescent="0.25">
      <c r="A41" s="58" t="s">
        <v>61</v>
      </c>
      <c r="B41" s="58" t="s">
        <v>35</v>
      </c>
      <c r="C41" s="59">
        <v>0.4</v>
      </c>
      <c r="D41" s="59">
        <f t="shared" si="0"/>
        <v>0.42000000000000004</v>
      </c>
      <c r="E41" s="54">
        <v>0</v>
      </c>
      <c r="F41" s="65">
        <v>450</v>
      </c>
      <c r="G41" s="68">
        <f t="shared" si="2"/>
        <v>0</v>
      </c>
    </row>
    <row r="42" spans="1:7" x14ac:dyDescent="0.25">
      <c r="A42" s="62" t="s">
        <v>62</v>
      </c>
      <c r="B42" s="58"/>
      <c r="C42" s="59"/>
      <c r="D42" s="59">
        <f t="shared" si="0"/>
        <v>0</v>
      </c>
      <c r="E42" s="55"/>
      <c r="F42" s="65"/>
      <c r="G42" s="68"/>
    </row>
    <row r="43" spans="1:7" x14ac:dyDescent="0.25">
      <c r="A43" s="58" t="s">
        <v>63</v>
      </c>
      <c r="B43" s="58" t="s">
        <v>25</v>
      </c>
      <c r="C43" s="59">
        <v>0.4</v>
      </c>
      <c r="D43" s="59">
        <f t="shared" si="0"/>
        <v>0.42000000000000004</v>
      </c>
      <c r="E43" s="54">
        <v>0</v>
      </c>
      <c r="F43" s="65">
        <v>2600</v>
      </c>
      <c r="G43" s="68">
        <f t="shared" si="2"/>
        <v>0</v>
      </c>
    </row>
    <row r="44" spans="1:7" ht="16.5" x14ac:dyDescent="0.3">
      <c r="A44" s="69" t="s">
        <v>66</v>
      </c>
      <c r="B44" s="70"/>
      <c r="C44" s="70"/>
      <c r="D44" s="70"/>
      <c r="E44" s="70"/>
      <c r="F44" s="71"/>
      <c r="G44" s="72">
        <f>SUM(G43,G30:G41,G25:G28,G20:G23,G11:G18)</f>
        <v>0</v>
      </c>
    </row>
  </sheetData>
  <sheetProtection algorithmName="SHA-512" hashValue="EbmkPmKBWj4175DvwCvBggyvdNdTMeWAdBncJD7BjL/WyVdg/gHZQKhseW08O5x8E025CWsCvLuJT60X8xzSZg==" saltValue="TOmQvEZs99bFq2VS7Jk+qw==" spinCount="100000" sheet="1" objects="1" scenarios="1"/>
  <mergeCells count="1">
    <mergeCell ref="A44:F4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3"/>
  <sheetViews>
    <sheetView tabSelected="1" workbookViewId="0">
      <selection activeCell="K10" sqref="K10"/>
    </sheetView>
  </sheetViews>
  <sheetFormatPr defaultColWidth="9.140625" defaultRowHeight="12.75" x14ac:dyDescent="0.2"/>
  <cols>
    <col min="1" max="1" width="33.5703125" style="75" customWidth="1"/>
    <col min="2" max="2" width="28.28515625" style="75" customWidth="1"/>
    <col min="3" max="3" width="23.42578125" style="75" customWidth="1"/>
    <col min="4" max="4" width="21.140625" style="75" customWidth="1"/>
    <col min="5" max="5" width="22.42578125" style="76" customWidth="1"/>
    <col min="6" max="6" width="12.85546875" style="75" customWidth="1"/>
    <col min="7" max="8" width="13.42578125" style="75" customWidth="1"/>
    <col min="9" max="10" width="13.140625" style="75" customWidth="1"/>
    <col min="11" max="11" width="13.5703125" style="75" customWidth="1"/>
    <col min="12" max="12" width="13" style="75" customWidth="1"/>
    <col min="13" max="13" width="13.5703125" style="75" customWidth="1"/>
    <col min="14" max="14" width="13" style="75" customWidth="1"/>
    <col min="15" max="15" width="13.140625" style="75" customWidth="1"/>
    <col min="16" max="16" width="3.28515625" style="75" customWidth="1"/>
    <col min="17" max="17" width="12.85546875" style="76" customWidth="1"/>
    <col min="18" max="18" width="12.42578125" style="76" customWidth="1"/>
    <col min="19" max="19" width="9.140625" style="77"/>
    <col min="20" max="16384" width="9.140625" style="75"/>
  </cols>
  <sheetData>
    <row r="1" spans="1:5" ht="23.25" x14ac:dyDescent="0.35">
      <c r="A1" s="73" t="s">
        <v>75</v>
      </c>
      <c r="B1" s="74"/>
      <c r="C1" s="34"/>
      <c r="D1" s="34"/>
      <c r="E1" s="34"/>
    </row>
    <row r="2" spans="1:5" ht="15.75" x14ac:dyDescent="0.25">
      <c r="A2" s="74"/>
      <c r="B2" s="34"/>
      <c r="C2" s="34"/>
      <c r="D2" s="34"/>
      <c r="E2" s="34"/>
    </row>
    <row r="3" spans="1:5" ht="15.75" x14ac:dyDescent="0.25">
      <c r="A3" s="78" t="s">
        <v>76</v>
      </c>
      <c r="B3" s="37"/>
      <c r="C3" s="37"/>
      <c r="D3" s="37"/>
      <c r="E3" s="37"/>
    </row>
    <row r="4" spans="1:5" ht="15.75" x14ac:dyDescent="0.25">
      <c r="A4" s="78" t="s">
        <v>69</v>
      </c>
      <c r="B4" s="37"/>
      <c r="C4" s="37"/>
      <c r="D4" s="37"/>
      <c r="E4" s="37"/>
    </row>
    <row r="5" spans="1:5" ht="15.75" x14ac:dyDescent="0.25">
      <c r="A5" s="78" t="s">
        <v>73</v>
      </c>
      <c r="B5" s="37"/>
      <c r="C5" s="37"/>
      <c r="D5" s="37"/>
      <c r="E5" s="37"/>
    </row>
    <row r="6" spans="1:5" ht="15.75" x14ac:dyDescent="0.25">
      <c r="A6" s="78" t="s">
        <v>74</v>
      </c>
      <c r="B6" s="37"/>
      <c r="C6" s="37"/>
      <c r="D6" s="37"/>
      <c r="E6" s="37"/>
    </row>
    <row r="7" spans="1:5" ht="16.5" x14ac:dyDescent="0.2">
      <c r="A7" s="79" t="s">
        <v>19</v>
      </c>
      <c r="B7" s="80" t="s">
        <v>20</v>
      </c>
      <c r="C7" s="81" t="s">
        <v>22</v>
      </c>
      <c r="D7" s="81" t="s">
        <v>115</v>
      </c>
      <c r="E7" s="82" t="s">
        <v>64</v>
      </c>
    </row>
    <row r="8" spans="1:5" ht="15" x14ac:dyDescent="0.25">
      <c r="A8" s="87" t="s">
        <v>77</v>
      </c>
      <c r="B8" s="58"/>
      <c r="C8" s="88"/>
      <c r="D8" s="83"/>
      <c r="E8" s="92"/>
    </row>
    <row r="9" spans="1:5" ht="30" x14ac:dyDescent="0.25">
      <c r="A9" s="86" t="s">
        <v>78</v>
      </c>
      <c r="B9" s="58" t="s">
        <v>109</v>
      </c>
      <c r="C9" s="89">
        <v>520</v>
      </c>
      <c r="D9" s="84">
        <v>0</v>
      </c>
      <c r="E9" s="93">
        <f>C9*D9</f>
        <v>0</v>
      </c>
    </row>
    <row r="10" spans="1:5" ht="45" x14ac:dyDescent="0.25">
      <c r="A10" s="86" t="s">
        <v>79</v>
      </c>
      <c r="B10" s="58" t="s">
        <v>109</v>
      </c>
      <c r="C10" s="89">
        <v>520</v>
      </c>
      <c r="D10" s="84">
        <v>0</v>
      </c>
      <c r="E10" s="93">
        <f t="shared" ref="E10:E12" si="0">C10*D10</f>
        <v>0</v>
      </c>
    </row>
    <row r="11" spans="1:5" ht="30" x14ac:dyDescent="0.25">
      <c r="A11" s="86" t="s">
        <v>80</v>
      </c>
      <c r="B11" s="58" t="s">
        <v>109</v>
      </c>
      <c r="C11" s="89">
        <v>520</v>
      </c>
      <c r="D11" s="84">
        <v>0</v>
      </c>
      <c r="E11" s="93">
        <f t="shared" si="0"/>
        <v>0</v>
      </c>
    </row>
    <row r="12" spans="1:5" ht="45" x14ac:dyDescent="0.25">
      <c r="A12" s="86" t="s">
        <v>81</v>
      </c>
      <c r="B12" s="58" t="s">
        <v>109</v>
      </c>
      <c r="C12" s="89">
        <v>520</v>
      </c>
      <c r="D12" s="84">
        <v>0</v>
      </c>
      <c r="E12" s="93">
        <f t="shared" si="0"/>
        <v>0</v>
      </c>
    </row>
    <row r="13" spans="1:5" ht="15" x14ac:dyDescent="0.25">
      <c r="A13" s="87" t="s">
        <v>82</v>
      </c>
      <c r="B13" s="58"/>
      <c r="C13" s="89"/>
      <c r="E13" s="94"/>
    </row>
    <row r="14" spans="1:5" ht="15" x14ac:dyDescent="0.25">
      <c r="A14" s="86" t="s">
        <v>83</v>
      </c>
      <c r="B14" s="58" t="s">
        <v>109</v>
      </c>
      <c r="C14" s="89">
        <v>340</v>
      </c>
      <c r="D14" s="84">
        <v>0</v>
      </c>
      <c r="E14" s="93">
        <f>C14*D14</f>
        <v>0</v>
      </c>
    </row>
    <row r="15" spans="1:5" ht="15" x14ac:dyDescent="0.25">
      <c r="A15" s="86" t="s">
        <v>84</v>
      </c>
      <c r="B15" s="58" t="s">
        <v>109</v>
      </c>
      <c r="C15" s="89">
        <v>340</v>
      </c>
      <c r="D15" s="84">
        <v>0</v>
      </c>
      <c r="E15" s="93">
        <f t="shared" ref="E15:E18" si="1">C15*D15</f>
        <v>0</v>
      </c>
    </row>
    <row r="16" spans="1:5" ht="15" x14ac:dyDescent="0.25">
      <c r="A16" s="86" t="s">
        <v>85</v>
      </c>
      <c r="B16" s="58" t="s">
        <v>109</v>
      </c>
      <c r="C16" s="89">
        <v>340</v>
      </c>
      <c r="D16" s="84">
        <v>0</v>
      </c>
      <c r="E16" s="93">
        <f t="shared" si="1"/>
        <v>0</v>
      </c>
    </row>
    <row r="17" spans="1:5" ht="15" x14ac:dyDescent="0.25">
      <c r="A17" s="86" t="s">
        <v>86</v>
      </c>
      <c r="B17" s="58" t="s">
        <v>109</v>
      </c>
      <c r="C17" s="89">
        <v>340</v>
      </c>
      <c r="D17" s="84">
        <v>0</v>
      </c>
      <c r="E17" s="93">
        <f t="shared" si="1"/>
        <v>0</v>
      </c>
    </row>
    <row r="18" spans="1:5" ht="15" x14ac:dyDescent="0.25">
      <c r="A18" s="86" t="s">
        <v>87</v>
      </c>
      <c r="B18" s="58" t="s">
        <v>109</v>
      </c>
      <c r="C18" s="89">
        <v>340</v>
      </c>
      <c r="D18" s="84">
        <v>0</v>
      </c>
      <c r="E18" s="93">
        <f t="shared" si="1"/>
        <v>0</v>
      </c>
    </row>
    <row r="19" spans="1:5" ht="15" x14ac:dyDescent="0.25">
      <c r="A19" s="87" t="s">
        <v>62</v>
      </c>
      <c r="B19" s="58"/>
      <c r="C19" s="89"/>
      <c r="E19" s="94"/>
    </row>
    <row r="20" spans="1:5" ht="15" x14ac:dyDescent="0.25">
      <c r="A20" s="86" t="s">
        <v>88</v>
      </c>
      <c r="B20" s="58" t="s">
        <v>109</v>
      </c>
      <c r="C20" s="89">
        <v>32</v>
      </c>
      <c r="D20" s="84">
        <v>0</v>
      </c>
      <c r="E20" s="93">
        <f>C20*D20</f>
        <v>0</v>
      </c>
    </row>
    <row r="21" spans="1:5" ht="15" x14ac:dyDescent="0.25">
      <c r="A21" s="86" t="s">
        <v>89</v>
      </c>
      <c r="B21" s="58" t="s">
        <v>109</v>
      </c>
      <c r="C21" s="89">
        <v>3</v>
      </c>
      <c r="D21" s="84">
        <v>0</v>
      </c>
      <c r="E21" s="93">
        <f t="shared" ref="E21:E41" si="2">C21*D21</f>
        <v>0</v>
      </c>
    </row>
    <row r="22" spans="1:5" ht="15" x14ac:dyDescent="0.25">
      <c r="A22" s="86" t="s">
        <v>90</v>
      </c>
      <c r="B22" s="58" t="s">
        <v>25</v>
      </c>
      <c r="C22" s="89"/>
      <c r="E22" s="93"/>
    </row>
    <row r="23" spans="1:5" ht="15" x14ac:dyDescent="0.25">
      <c r="A23" s="86" t="s">
        <v>91</v>
      </c>
      <c r="B23" s="58" t="s">
        <v>25</v>
      </c>
      <c r="C23" s="89">
        <v>5</v>
      </c>
      <c r="D23" s="84">
        <v>0</v>
      </c>
      <c r="E23" s="93">
        <f t="shared" si="2"/>
        <v>0</v>
      </c>
    </row>
    <row r="24" spans="1:5" ht="15" x14ac:dyDescent="0.25">
      <c r="A24" s="87" t="s">
        <v>92</v>
      </c>
      <c r="B24" s="58"/>
      <c r="C24" s="89"/>
      <c r="E24" s="93"/>
    </row>
    <row r="25" spans="1:5" ht="15" x14ac:dyDescent="0.25">
      <c r="A25" s="86" t="s">
        <v>93</v>
      </c>
      <c r="B25" s="58" t="s">
        <v>110</v>
      </c>
      <c r="C25" s="89">
        <v>300</v>
      </c>
      <c r="D25" s="84">
        <v>0</v>
      </c>
      <c r="E25" s="93">
        <f t="shared" si="2"/>
        <v>0</v>
      </c>
    </row>
    <row r="26" spans="1:5" ht="15" x14ac:dyDescent="0.25">
      <c r="A26" s="86" t="s">
        <v>94</v>
      </c>
      <c r="B26" s="58" t="s">
        <v>110</v>
      </c>
      <c r="C26" s="89">
        <v>218</v>
      </c>
      <c r="D26" s="84">
        <v>0</v>
      </c>
      <c r="E26" s="93">
        <f t="shared" si="2"/>
        <v>0</v>
      </c>
    </row>
    <row r="27" spans="1:5" ht="15" x14ac:dyDescent="0.25">
      <c r="A27" s="86" t="s">
        <v>95</v>
      </c>
      <c r="B27" s="58" t="s">
        <v>110</v>
      </c>
      <c r="C27" s="89">
        <v>10</v>
      </c>
      <c r="D27" s="84">
        <v>0</v>
      </c>
      <c r="E27" s="93">
        <f t="shared" si="2"/>
        <v>0</v>
      </c>
    </row>
    <row r="28" spans="1:5" ht="15" x14ac:dyDescent="0.25">
      <c r="A28" s="86" t="s">
        <v>96</v>
      </c>
      <c r="B28" s="58" t="s">
        <v>46</v>
      </c>
      <c r="C28" s="89"/>
      <c r="D28" s="84">
        <v>0</v>
      </c>
      <c r="E28" s="93">
        <f t="shared" si="2"/>
        <v>0</v>
      </c>
    </row>
    <row r="29" spans="1:5" ht="15" x14ac:dyDescent="0.25">
      <c r="A29" s="86" t="s">
        <v>97</v>
      </c>
      <c r="B29" s="58" t="s">
        <v>46</v>
      </c>
      <c r="C29" s="89"/>
      <c r="D29" s="84">
        <v>0</v>
      </c>
      <c r="E29" s="93">
        <f t="shared" si="2"/>
        <v>0</v>
      </c>
    </row>
    <row r="30" spans="1:5" ht="15" x14ac:dyDescent="0.25">
      <c r="A30" s="86" t="s">
        <v>98</v>
      </c>
      <c r="B30" s="58" t="s">
        <v>46</v>
      </c>
      <c r="C30" s="89"/>
      <c r="D30" s="84">
        <v>0</v>
      </c>
      <c r="E30" s="93">
        <f t="shared" si="2"/>
        <v>0</v>
      </c>
    </row>
    <row r="31" spans="1:5" ht="15" x14ac:dyDescent="0.25">
      <c r="A31" s="87" t="s">
        <v>99</v>
      </c>
      <c r="B31" s="58"/>
      <c r="C31" s="89"/>
      <c r="E31" s="93"/>
    </row>
    <row r="32" spans="1:5" ht="30" x14ac:dyDescent="0.25">
      <c r="A32" s="86" t="s">
        <v>100</v>
      </c>
      <c r="B32" s="58" t="s">
        <v>110</v>
      </c>
      <c r="C32" s="89">
        <v>100</v>
      </c>
      <c r="D32" s="84">
        <v>0</v>
      </c>
      <c r="E32" s="93">
        <f t="shared" si="2"/>
        <v>0</v>
      </c>
    </row>
    <row r="33" spans="1:5" ht="30" x14ac:dyDescent="0.25">
      <c r="A33" s="86" t="s">
        <v>100</v>
      </c>
      <c r="B33" s="58" t="s">
        <v>111</v>
      </c>
      <c r="C33" s="89">
        <v>200</v>
      </c>
      <c r="D33" s="84">
        <v>0</v>
      </c>
      <c r="E33" s="93">
        <f t="shared" si="2"/>
        <v>0</v>
      </c>
    </row>
    <row r="34" spans="1:5" ht="15" x14ac:dyDescent="0.25">
      <c r="A34" s="86" t="s">
        <v>101</v>
      </c>
      <c r="B34" s="58" t="s">
        <v>112</v>
      </c>
      <c r="C34" s="89">
        <v>50</v>
      </c>
      <c r="D34" s="84">
        <v>0</v>
      </c>
      <c r="E34" s="93">
        <f t="shared" si="2"/>
        <v>0</v>
      </c>
    </row>
    <row r="35" spans="1:5" ht="15" x14ac:dyDescent="0.25">
      <c r="A35" s="86" t="s">
        <v>102</v>
      </c>
      <c r="B35" s="58" t="s">
        <v>112</v>
      </c>
      <c r="C35" s="89">
        <v>50</v>
      </c>
      <c r="D35" s="84">
        <v>0</v>
      </c>
      <c r="E35" s="93">
        <f t="shared" si="2"/>
        <v>0</v>
      </c>
    </row>
    <row r="36" spans="1:5" x14ac:dyDescent="0.2">
      <c r="A36" s="87" t="s">
        <v>103</v>
      </c>
      <c r="B36" s="62"/>
      <c r="C36" s="90"/>
      <c r="E36" s="93"/>
    </row>
    <row r="37" spans="1:5" ht="75" x14ac:dyDescent="0.25">
      <c r="A37" s="86" t="s">
        <v>104</v>
      </c>
      <c r="B37" s="58" t="s">
        <v>113</v>
      </c>
      <c r="C37" s="88"/>
      <c r="D37" s="84">
        <v>0</v>
      </c>
      <c r="E37" s="93">
        <f t="shared" si="2"/>
        <v>0</v>
      </c>
    </row>
    <row r="38" spans="1:5" ht="60" x14ac:dyDescent="0.25">
      <c r="A38" s="86" t="s">
        <v>105</v>
      </c>
      <c r="B38" s="58" t="s">
        <v>113</v>
      </c>
      <c r="C38" s="88"/>
      <c r="D38" s="84">
        <v>0</v>
      </c>
      <c r="E38" s="93">
        <f t="shared" si="2"/>
        <v>0</v>
      </c>
    </row>
    <row r="39" spans="1:5" ht="15" x14ac:dyDescent="0.25">
      <c r="A39" s="86" t="s">
        <v>106</v>
      </c>
      <c r="B39" s="58" t="s">
        <v>25</v>
      </c>
      <c r="C39" s="88"/>
      <c r="D39" s="84">
        <v>0</v>
      </c>
      <c r="E39" s="93">
        <f t="shared" si="2"/>
        <v>0</v>
      </c>
    </row>
    <row r="40" spans="1:5" ht="15" x14ac:dyDescent="0.25">
      <c r="A40" s="91" t="s">
        <v>107</v>
      </c>
      <c r="B40" s="58" t="s">
        <v>114</v>
      </c>
      <c r="C40" s="88"/>
      <c r="D40" s="84">
        <v>0</v>
      </c>
      <c r="E40" s="93">
        <f t="shared" si="2"/>
        <v>0</v>
      </c>
    </row>
    <row r="41" spans="1:5" ht="15" x14ac:dyDescent="0.25">
      <c r="A41" s="91" t="s">
        <v>108</v>
      </c>
      <c r="B41" s="58" t="s">
        <v>114</v>
      </c>
      <c r="C41" s="88"/>
      <c r="D41" s="84">
        <v>0</v>
      </c>
      <c r="E41" s="93">
        <f t="shared" si="2"/>
        <v>0</v>
      </c>
    </row>
    <row r="42" spans="1:5" ht="15.75" x14ac:dyDescent="0.25">
      <c r="A42" s="95" t="s">
        <v>66</v>
      </c>
      <c r="B42" s="95"/>
      <c r="C42" s="95"/>
      <c r="D42" s="95"/>
      <c r="E42" s="96">
        <f>SUM(E9:E41)</f>
        <v>0</v>
      </c>
    </row>
    <row r="43" spans="1:5" ht="15.75" x14ac:dyDescent="0.25">
      <c r="A43" s="85"/>
      <c r="B43" s="85"/>
      <c r="C43" s="85"/>
      <c r="D43" s="85"/>
    </row>
  </sheetData>
  <sheetProtection algorithmName="SHA-512" hashValue="xAUGJHyIi/MZIMd4JviG7UGRArgJuT8UwXqbPapGajyDDtpJ2MdA+C8gbq0wTP3yaTu58V8sfM3hepmGSt+buQ==" saltValue="1S4efQ0Ilg88aBg9g5iAAA==" spinCount="100000" sheet="1" objects="1" scenarios="1"/>
  <mergeCells count="1">
    <mergeCell ref="A42:D42"/>
  </mergeCells>
  <pageMargins left="0.70866141732283472" right="0.70866141732283472" top="0.74803149606299213" bottom="0.74803149606299213" header="0.31496062992125984" footer="0.31496062992125984"/>
  <pageSetup paperSize="8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Ondertekening</vt:lpstr>
      <vt:lpstr>Bedrijfsrestaurants</vt:lpstr>
      <vt:lpstr>Banqueting</vt:lpstr>
      <vt:lpstr>Banqueting!Afdrukbereik</vt:lpstr>
      <vt:lpstr>Banqueting!Afdruktitels</vt:lpstr>
    </vt:vector>
  </TitlesOfParts>
  <Company>FrieslandCampina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VernoF01</dc:creator>
  <cp:lastModifiedBy>Boven, Joëlle van</cp:lastModifiedBy>
  <cp:lastPrinted>2016-04-15T07:32:43Z</cp:lastPrinted>
  <dcterms:created xsi:type="dcterms:W3CDTF">2016-02-19T07:10:48Z</dcterms:created>
  <dcterms:modified xsi:type="dcterms:W3CDTF">2026-09-15T12:13:38Z</dcterms:modified>
</cp:coreProperties>
</file>