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G:\Aon Aanbestedingsdesk\Begeleiding Europese Aanbestedingen\Brandverzekering\Gemeente\Gemeente Westervoort\2026\"/>
    </mc:Choice>
  </mc:AlternateContent>
  <xr:revisionPtr revIDLastSave="0" documentId="13_ncr:1_{9C028666-0EAA-45F5-97D0-B84BBF31437D}" xr6:coauthVersionLast="47" xr6:coauthVersionMax="47" xr10:uidLastSave="{00000000-0000-0000-0000-000000000000}"/>
  <bookViews>
    <workbookView xWindow="-28020" yWindow="885" windowWidth="21600" windowHeight="11175" xr2:uid="{00000000-000D-0000-FFFF-FFFF00000000}"/>
  </bookViews>
  <sheets>
    <sheet name="Bestand dd 31 december 2026" sheetId="24" r:id="rId1"/>
  </sheets>
  <definedNames>
    <definedName name="_xlnm.Print_Area" localSheetId="0">'Bestand dd 31 december 2026'!$A$1:$K$60</definedName>
    <definedName name="_xlnm.Print_Titles" localSheetId="0">'Bestand dd 31 december 2026'!$1:$3</definedName>
    <definedName name="afr">#REF!</definedName>
    <definedName name="afrind">#REF!</definedName>
    <definedName name="cad">'Bestand dd 31 december 2026'!$W$59</definedName>
    <definedName name="ign">#REF!</definedName>
    <definedName name="igo">#REF!</definedName>
    <definedName name="iin">#REF!</definedName>
    <definedName name="iio">#REF!</definedName>
    <definedName name="index">'Bestand dd 31 december 2026'!$T$59</definedName>
    <definedName name="index2002">'Bestand dd 31 december 2026'!#REF!</definedName>
    <definedName name="premieGM">#REF!</definedName>
    <definedName name="premieOW">#REF!</definedName>
    <definedName name="vv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2" i="24" l="1"/>
  <c r="Q33" i="24"/>
  <c r="Q34" i="24"/>
  <c r="Q35" i="24"/>
  <c r="Q36" i="24"/>
  <c r="Q37" i="24"/>
  <c r="Q31" i="24"/>
  <c r="Q6" i="24"/>
  <c r="Q7" i="24"/>
  <c r="Q8" i="24"/>
  <c r="Q9" i="24"/>
  <c r="Q10" i="24"/>
  <c r="Q11" i="24"/>
  <c r="Q12" i="24"/>
  <c r="Q13" i="24"/>
  <c r="Q14" i="24"/>
  <c r="Q15" i="24"/>
  <c r="Q16" i="24"/>
  <c r="Q5" i="24"/>
  <c r="I32" i="24"/>
  <c r="I33" i="24"/>
  <c r="I34" i="24"/>
  <c r="I35" i="24"/>
  <c r="I36" i="24"/>
  <c r="I37" i="24"/>
  <c r="I31" i="24"/>
  <c r="H32" i="24"/>
  <c r="H33" i="24"/>
  <c r="H34" i="24"/>
  <c r="H35" i="24"/>
  <c r="H36" i="24"/>
  <c r="H37" i="24"/>
  <c r="H31" i="24"/>
  <c r="I6" i="24"/>
  <c r="I7" i="24"/>
  <c r="I8" i="24"/>
  <c r="I9" i="24"/>
  <c r="I10" i="24"/>
  <c r="I11" i="24"/>
  <c r="I12" i="24"/>
  <c r="I13" i="24"/>
  <c r="I14" i="24"/>
  <c r="I15" i="24"/>
  <c r="I16" i="24"/>
  <c r="I5" i="24"/>
  <c r="H6" i="24"/>
  <c r="H7" i="24"/>
  <c r="H8" i="24"/>
  <c r="H9" i="24"/>
  <c r="H10" i="24"/>
  <c r="H11" i="24"/>
  <c r="H12" i="24"/>
  <c r="H13" i="24"/>
  <c r="H14" i="24"/>
  <c r="H15" i="24"/>
  <c r="H16" i="24"/>
  <c r="H5" i="24"/>
  <c r="H52" i="24" l="1"/>
  <c r="I52" i="24"/>
  <c r="H53" i="24"/>
  <c r="I53" i="24"/>
  <c r="H54" i="24"/>
  <c r="I54" i="24"/>
  <c r="H55" i="24"/>
  <c r="I55" i="24"/>
  <c r="R52" i="24" l="1"/>
  <c r="S52" i="24"/>
  <c r="N52" i="24"/>
  <c r="Q52" i="24"/>
  <c r="U52" i="24"/>
  <c r="V52" i="24"/>
  <c r="S53" i="24"/>
  <c r="N53" i="24"/>
  <c r="Q53" i="24"/>
  <c r="U53" i="24"/>
  <c r="V53" i="24"/>
  <c r="N31" i="24"/>
  <c r="N32" i="24"/>
  <c r="N33" i="24"/>
  <c r="N34" i="24"/>
  <c r="N35" i="24"/>
  <c r="N36" i="24"/>
  <c r="N37" i="24"/>
  <c r="N5" i="24"/>
  <c r="N6" i="24"/>
  <c r="N7" i="24"/>
  <c r="N8" i="24"/>
  <c r="N9" i="24"/>
  <c r="N10" i="24"/>
  <c r="N11" i="24"/>
  <c r="N12" i="24"/>
  <c r="N13" i="24"/>
  <c r="N14" i="24"/>
  <c r="N15" i="24"/>
  <c r="N16" i="24"/>
  <c r="N17" i="24"/>
  <c r="N18" i="24"/>
  <c r="N19" i="24"/>
  <c r="N20" i="24"/>
  <c r="N21" i="24"/>
  <c r="N22" i="24"/>
  <c r="N23" i="24"/>
  <c r="N24" i="24"/>
  <c r="N25" i="24"/>
  <c r="N26" i="24"/>
  <c r="N38" i="24"/>
  <c r="N39" i="24"/>
  <c r="N40" i="24"/>
  <c r="N41" i="24"/>
  <c r="N42" i="24"/>
  <c r="N43" i="24"/>
  <c r="N44" i="24"/>
  <c r="N45" i="24"/>
  <c r="N46" i="24"/>
  <c r="N47" i="24"/>
  <c r="N54" i="24"/>
  <c r="N55" i="24"/>
  <c r="Q38" i="24"/>
  <c r="Q39" i="24"/>
  <c r="Q40" i="24"/>
  <c r="Q41" i="24"/>
  <c r="Q42" i="24"/>
  <c r="Q43" i="24"/>
  <c r="Q44" i="24"/>
  <c r="Q45" i="24"/>
  <c r="Q46" i="24"/>
  <c r="Q47" i="24"/>
  <c r="Q17" i="24"/>
  <c r="Q18" i="24"/>
  <c r="Q19" i="24"/>
  <c r="Q20" i="24"/>
  <c r="Q21" i="24"/>
  <c r="Q22" i="24"/>
  <c r="Q23" i="24"/>
  <c r="Q24" i="24"/>
  <c r="Q25" i="24"/>
  <c r="Q26" i="24"/>
  <c r="Q49" i="24" l="1"/>
  <c r="W52" i="24"/>
  <c r="X52" i="24" s="1"/>
  <c r="J53" i="24"/>
  <c r="K53" i="24" s="1"/>
  <c r="J52" i="24"/>
  <c r="K52" i="24" s="1"/>
  <c r="W53" i="24"/>
  <c r="X53" i="24" s="1"/>
  <c r="T52" i="24"/>
  <c r="R53" i="24"/>
  <c r="T53" i="24" s="1"/>
  <c r="J32" i="24"/>
  <c r="J31" i="24"/>
  <c r="J33" i="24"/>
  <c r="J34" i="24"/>
  <c r="U41" i="24" l="1"/>
  <c r="V41" i="24"/>
  <c r="H41" i="24"/>
  <c r="R41" i="24" s="1"/>
  <c r="I41" i="24"/>
  <c r="S41" i="24" s="1"/>
  <c r="U42" i="24"/>
  <c r="V42" i="24"/>
  <c r="H42" i="24"/>
  <c r="I42" i="24"/>
  <c r="S42" i="24" s="1"/>
  <c r="U40" i="24"/>
  <c r="V40" i="24"/>
  <c r="H40" i="24"/>
  <c r="R40" i="24" s="1"/>
  <c r="I40" i="24"/>
  <c r="S40" i="24" s="1"/>
  <c r="U39" i="24"/>
  <c r="V39" i="24"/>
  <c r="H39" i="24"/>
  <c r="R39" i="24" s="1"/>
  <c r="I39" i="24"/>
  <c r="S39" i="24" s="1"/>
  <c r="U38" i="24"/>
  <c r="V38" i="24"/>
  <c r="H38" i="24"/>
  <c r="R38" i="24" s="1"/>
  <c r="I38" i="24"/>
  <c r="S38" i="24" s="1"/>
  <c r="U21" i="24"/>
  <c r="V21" i="24"/>
  <c r="H21" i="24"/>
  <c r="I21" i="24"/>
  <c r="S21" i="24" s="1"/>
  <c r="U20" i="24"/>
  <c r="V20" i="24"/>
  <c r="H20" i="24"/>
  <c r="R20" i="24" s="1"/>
  <c r="I20" i="24"/>
  <c r="S20" i="24" s="1"/>
  <c r="U19" i="24"/>
  <c r="V19" i="24"/>
  <c r="H19" i="24"/>
  <c r="R19" i="24" s="1"/>
  <c r="I19" i="24"/>
  <c r="U25" i="24"/>
  <c r="V25" i="24"/>
  <c r="H25" i="24"/>
  <c r="R25" i="24" s="1"/>
  <c r="I25" i="24"/>
  <c r="S25" i="24" s="1"/>
  <c r="U24" i="24"/>
  <c r="V24" i="24"/>
  <c r="H24" i="24"/>
  <c r="R24" i="24" s="1"/>
  <c r="I24" i="24"/>
  <c r="S24" i="24" s="1"/>
  <c r="U26" i="24"/>
  <c r="V26" i="24"/>
  <c r="H26" i="24"/>
  <c r="R26" i="24" s="1"/>
  <c r="I26" i="24"/>
  <c r="S26" i="24" s="1"/>
  <c r="U23" i="24"/>
  <c r="V23" i="24"/>
  <c r="H23" i="24"/>
  <c r="R23" i="24" s="1"/>
  <c r="I23" i="24"/>
  <c r="S23" i="24" s="1"/>
  <c r="U22" i="24"/>
  <c r="V22" i="24"/>
  <c r="H22" i="24"/>
  <c r="R22" i="24" s="1"/>
  <c r="I22" i="24"/>
  <c r="U44" i="24"/>
  <c r="V44" i="24"/>
  <c r="H44" i="24"/>
  <c r="R44" i="24" s="1"/>
  <c r="I44" i="24"/>
  <c r="S44" i="24" s="1"/>
  <c r="U45" i="24"/>
  <c r="V45" i="24"/>
  <c r="H45" i="24"/>
  <c r="R45" i="24" s="1"/>
  <c r="I45" i="24"/>
  <c r="S45" i="24" s="1"/>
  <c r="U46" i="24"/>
  <c r="V46" i="24"/>
  <c r="H46" i="24"/>
  <c r="I46" i="24"/>
  <c r="S46" i="24" s="1"/>
  <c r="U47" i="24"/>
  <c r="V47" i="24"/>
  <c r="H47" i="24"/>
  <c r="R47" i="24" s="1"/>
  <c r="I47" i="24"/>
  <c r="U43" i="24"/>
  <c r="V43" i="24"/>
  <c r="H43" i="24"/>
  <c r="R43" i="24" s="1"/>
  <c r="I43" i="24"/>
  <c r="S43" i="24" s="1"/>
  <c r="U16" i="24"/>
  <c r="V16" i="24"/>
  <c r="R16" i="24"/>
  <c r="U17" i="24"/>
  <c r="V17" i="24"/>
  <c r="H17" i="24"/>
  <c r="I17" i="24"/>
  <c r="S17" i="24" s="1"/>
  <c r="U18" i="24"/>
  <c r="V18" i="24"/>
  <c r="H18" i="24"/>
  <c r="R18" i="24" s="1"/>
  <c r="I18" i="24"/>
  <c r="S18" i="24" s="1"/>
  <c r="U55" i="24"/>
  <c r="V55" i="24"/>
  <c r="U54" i="24"/>
  <c r="V54" i="24"/>
  <c r="U37" i="24"/>
  <c r="V37" i="24"/>
  <c r="U36" i="24"/>
  <c r="V36" i="24"/>
  <c r="U35" i="24"/>
  <c r="V35" i="24"/>
  <c r="U34" i="24"/>
  <c r="V34" i="24"/>
  <c r="U33" i="24"/>
  <c r="V33" i="24"/>
  <c r="U32" i="24"/>
  <c r="V32" i="24"/>
  <c r="U31" i="24"/>
  <c r="V31" i="24"/>
  <c r="U15" i="24"/>
  <c r="V15" i="24"/>
  <c r="U14" i="24"/>
  <c r="V14" i="24"/>
  <c r="U13" i="24"/>
  <c r="V13" i="24"/>
  <c r="U12" i="24"/>
  <c r="V12" i="24"/>
  <c r="U11" i="24"/>
  <c r="V11" i="24"/>
  <c r="U10" i="24"/>
  <c r="V10" i="24"/>
  <c r="U9" i="24"/>
  <c r="V9" i="24"/>
  <c r="U8" i="24"/>
  <c r="V8" i="24"/>
  <c r="U7" i="24"/>
  <c r="V7" i="24"/>
  <c r="U6" i="24"/>
  <c r="V6" i="24"/>
  <c r="U5" i="24"/>
  <c r="V5" i="24"/>
  <c r="R55" i="24"/>
  <c r="S55" i="24"/>
  <c r="S54" i="24"/>
  <c r="R37" i="24"/>
  <c r="R36" i="24"/>
  <c r="S36" i="24"/>
  <c r="R35" i="24"/>
  <c r="S35" i="24"/>
  <c r="R34" i="24"/>
  <c r="S34" i="24"/>
  <c r="R33" i="24"/>
  <c r="S32" i="24"/>
  <c r="R31" i="24"/>
  <c r="S31" i="24"/>
  <c r="R15" i="24"/>
  <c r="R14" i="24"/>
  <c r="R13" i="24"/>
  <c r="S13" i="24"/>
  <c r="R12" i="24"/>
  <c r="S12" i="24"/>
  <c r="R11" i="24"/>
  <c r="S11" i="24"/>
  <c r="R10" i="24"/>
  <c r="S10" i="24"/>
  <c r="R9" i="24"/>
  <c r="R8" i="24"/>
  <c r="S8" i="24"/>
  <c r="R7" i="24"/>
  <c r="S7" i="24"/>
  <c r="R6" i="24"/>
  <c r="S6" i="24"/>
  <c r="R5" i="24"/>
  <c r="S5" i="24"/>
  <c r="P28" i="24"/>
  <c r="O28" i="24"/>
  <c r="M28" i="24"/>
  <c r="L28" i="24"/>
  <c r="Q54" i="24"/>
  <c r="Q55" i="24"/>
  <c r="P49" i="24"/>
  <c r="O49" i="24"/>
  <c r="M49" i="24"/>
  <c r="M56" i="24"/>
  <c r="L49" i="24"/>
  <c r="L56" i="24"/>
  <c r="K31" i="24"/>
  <c r="J42" i="24" l="1"/>
  <c r="K42" i="24" s="1"/>
  <c r="J21" i="24"/>
  <c r="K21" i="24" s="1"/>
  <c r="W42" i="24"/>
  <c r="X42" i="24" s="1"/>
  <c r="W41" i="24"/>
  <c r="X41" i="24" s="1"/>
  <c r="R42" i="24"/>
  <c r="T42" i="24" s="1"/>
  <c r="R21" i="24"/>
  <c r="T21" i="24" s="1"/>
  <c r="T24" i="24"/>
  <c r="W47" i="24"/>
  <c r="X47" i="24" s="1"/>
  <c r="J24" i="24"/>
  <c r="K24" i="24" s="1"/>
  <c r="J26" i="24"/>
  <c r="K26" i="24" s="1"/>
  <c r="J40" i="24"/>
  <c r="K40" i="24" s="1"/>
  <c r="J44" i="24"/>
  <c r="K44" i="24" s="1"/>
  <c r="W23" i="24"/>
  <c r="X23" i="24" s="1"/>
  <c r="W54" i="24"/>
  <c r="X54" i="24" s="1"/>
  <c r="T18" i="24"/>
  <c r="W26" i="24"/>
  <c r="X26" i="24" s="1"/>
  <c r="W17" i="24"/>
  <c r="X17" i="24" s="1"/>
  <c r="T25" i="24"/>
  <c r="W24" i="24"/>
  <c r="X24" i="24" s="1"/>
  <c r="W21" i="24"/>
  <c r="X21" i="24" s="1"/>
  <c r="J18" i="24"/>
  <c r="K18" i="24" s="1"/>
  <c r="W32" i="24"/>
  <c r="X32" i="24" s="1"/>
  <c r="W36" i="24"/>
  <c r="X36" i="24" s="1"/>
  <c r="K32" i="24"/>
  <c r="K34" i="24"/>
  <c r="W15" i="24"/>
  <c r="X15" i="24" s="1"/>
  <c r="J17" i="24"/>
  <c r="K17" i="24" s="1"/>
  <c r="T45" i="24"/>
  <c r="R32" i="24"/>
  <c r="T32" i="24" s="1"/>
  <c r="W8" i="24"/>
  <c r="X8" i="24" s="1"/>
  <c r="W34" i="24"/>
  <c r="X34" i="24" s="1"/>
  <c r="J38" i="24"/>
  <c r="K38" i="24" s="1"/>
  <c r="J25" i="24"/>
  <c r="K25" i="24" s="1"/>
  <c r="J7" i="24"/>
  <c r="K7" i="24" s="1"/>
  <c r="J55" i="24"/>
  <c r="K55" i="24" s="1"/>
  <c r="W22" i="24"/>
  <c r="X22" i="24" s="1"/>
  <c r="T35" i="24"/>
  <c r="J35" i="24"/>
  <c r="K35" i="24" s="1"/>
  <c r="J6" i="24"/>
  <c r="K6" i="24" s="1"/>
  <c r="T36" i="24"/>
  <c r="J14" i="24"/>
  <c r="K14" i="24" s="1"/>
  <c r="J37" i="24"/>
  <c r="K37" i="24" s="1"/>
  <c r="T23" i="24"/>
  <c r="J23" i="24"/>
  <c r="K23" i="24" s="1"/>
  <c r="T43" i="24"/>
  <c r="R17" i="24"/>
  <c r="T17" i="24" s="1"/>
  <c r="H56" i="24"/>
  <c r="J39" i="24"/>
  <c r="K39" i="24" s="1"/>
  <c r="J54" i="24"/>
  <c r="K54" i="24" s="1"/>
  <c r="W37" i="24"/>
  <c r="X37" i="24" s="1"/>
  <c r="J43" i="24"/>
  <c r="K43" i="24" s="1"/>
  <c r="T39" i="24"/>
  <c r="T12" i="24"/>
  <c r="W7" i="24"/>
  <c r="X7" i="24" s="1"/>
  <c r="W10" i="24"/>
  <c r="X10" i="24" s="1"/>
  <c r="W55" i="24"/>
  <c r="X55" i="24" s="1"/>
  <c r="T41" i="24"/>
  <c r="T11" i="24"/>
  <c r="T55" i="24"/>
  <c r="W11" i="24"/>
  <c r="X11" i="24" s="1"/>
  <c r="W14" i="24"/>
  <c r="X14" i="24" s="1"/>
  <c r="T6" i="24"/>
  <c r="T13" i="24"/>
  <c r="T40" i="24"/>
  <c r="K33" i="24"/>
  <c r="W6" i="24"/>
  <c r="X6" i="24" s="1"/>
  <c r="W9" i="24"/>
  <c r="X9" i="24" s="1"/>
  <c r="W12" i="24"/>
  <c r="X12" i="24" s="1"/>
  <c r="T31" i="24"/>
  <c r="U56" i="24"/>
  <c r="I49" i="24"/>
  <c r="T38" i="24"/>
  <c r="T10" i="24"/>
  <c r="R54" i="24"/>
  <c r="T54" i="24" s="1"/>
  <c r="T20" i="24"/>
  <c r="W38" i="24"/>
  <c r="X38" i="24" s="1"/>
  <c r="T34" i="24"/>
  <c r="J41" i="24"/>
  <c r="K41" i="24" s="1"/>
  <c r="J11" i="24"/>
  <c r="K11" i="24" s="1"/>
  <c r="J36" i="24"/>
  <c r="K36" i="24" s="1"/>
  <c r="W33" i="24"/>
  <c r="X33" i="24" s="1"/>
  <c r="W20" i="24"/>
  <c r="X20" i="24" s="1"/>
  <c r="J10" i="24"/>
  <c r="K10" i="24" s="1"/>
  <c r="V49" i="24"/>
  <c r="W19" i="24"/>
  <c r="X19" i="24" s="1"/>
  <c r="T5" i="24"/>
  <c r="J5" i="24"/>
  <c r="K5" i="24" s="1"/>
  <c r="T8" i="24"/>
  <c r="S14" i="24"/>
  <c r="T14" i="24" s="1"/>
  <c r="W35" i="24"/>
  <c r="X35" i="24" s="1"/>
  <c r="W43" i="24"/>
  <c r="X43" i="24" s="1"/>
  <c r="W45" i="24"/>
  <c r="X45" i="24" s="1"/>
  <c r="W44" i="24"/>
  <c r="X44" i="24" s="1"/>
  <c r="W25" i="24"/>
  <c r="X25" i="24" s="1"/>
  <c r="W39" i="24"/>
  <c r="X39" i="24" s="1"/>
  <c r="T7" i="24"/>
  <c r="J13" i="24"/>
  <c r="K13" i="24" s="1"/>
  <c r="J8" i="24"/>
  <c r="M59" i="24"/>
  <c r="J15" i="24"/>
  <c r="K15" i="24" s="1"/>
  <c r="S15" i="24"/>
  <c r="T15" i="24" s="1"/>
  <c r="J19" i="24"/>
  <c r="K19" i="24" s="1"/>
  <c r="S19" i="24"/>
  <c r="T19" i="24" s="1"/>
  <c r="V28" i="24"/>
  <c r="W5" i="24"/>
  <c r="S37" i="24"/>
  <c r="T37" i="24" s="1"/>
  <c r="U49" i="24"/>
  <c r="O56" i="24"/>
  <c r="O59" i="24" s="1"/>
  <c r="U28" i="24"/>
  <c r="S33" i="24"/>
  <c r="I56" i="24"/>
  <c r="R46" i="24"/>
  <c r="J46" i="24"/>
  <c r="K46" i="24" s="1"/>
  <c r="I28" i="24"/>
  <c r="S47" i="24"/>
  <c r="T47" i="24" s="1"/>
  <c r="J47" i="24"/>
  <c r="K47" i="24" s="1"/>
  <c r="H49" i="24"/>
  <c r="J16" i="24"/>
  <c r="K16" i="24" s="1"/>
  <c r="S16" i="24"/>
  <c r="T16" i="24" s="1"/>
  <c r="J22" i="24"/>
  <c r="K22" i="24" s="1"/>
  <c r="S22" i="24"/>
  <c r="T22" i="24" s="1"/>
  <c r="T26" i="24"/>
  <c r="J20" i="24"/>
  <c r="K20" i="24" s="1"/>
  <c r="H28" i="24"/>
  <c r="J9" i="24"/>
  <c r="K9" i="24" s="1"/>
  <c r="S9" i="24"/>
  <c r="T9" i="24" s="1"/>
  <c r="J12" i="24"/>
  <c r="K12" i="24" s="1"/>
  <c r="W46" i="24"/>
  <c r="X46" i="24" s="1"/>
  <c r="W40" i="24"/>
  <c r="X40" i="24" s="1"/>
  <c r="T44" i="24"/>
  <c r="W16" i="24"/>
  <c r="X16" i="24" s="1"/>
  <c r="W13" i="24"/>
  <c r="X13" i="24" s="1"/>
  <c r="W31" i="24"/>
  <c r="X31" i="24" s="1"/>
  <c r="J45" i="24"/>
  <c r="K45" i="24" s="1"/>
  <c r="W18" i="24"/>
  <c r="X18" i="24" s="1"/>
  <c r="L59" i="24"/>
  <c r="N49" i="24"/>
  <c r="N56" i="24"/>
  <c r="N28" i="24"/>
  <c r="Q28" i="24"/>
  <c r="N59" i="24" l="1"/>
  <c r="X49" i="24"/>
  <c r="R28" i="24"/>
  <c r="T28" i="24"/>
  <c r="K49" i="24"/>
  <c r="J49" i="24"/>
  <c r="I59" i="24"/>
  <c r="R56" i="24"/>
  <c r="H59" i="24"/>
  <c r="W49" i="24"/>
  <c r="S49" i="24"/>
  <c r="T33" i="24"/>
  <c r="J56" i="24"/>
  <c r="K56" i="24"/>
  <c r="R49" i="24"/>
  <c r="T46" i="24"/>
  <c r="U59" i="24"/>
  <c r="K8" i="24"/>
  <c r="K28" i="24" s="1"/>
  <c r="J28" i="24"/>
  <c r="S28" i="24"/>
  <c r="W28" i="24"/>
  <c r="X5" i="24"/>
  <c r="X28" i="24" s="1"/>
  <c r="S56" i="24"/>
  <c r="K59" i="24" l="1"/>
  <c r="J59" i="24"/>
  <c r="R59" i="24"/>
  <c r="S59" i="24"/>
  <c r="Q56" i="24"/>
  <c r="Q59" i="24" s="1"/>
  <c r="P56" i="24"/>
  <c r="P59" i="24" s="1"/>
  <c r="T49" i="24"/>
  <c r="T56" i="24"/>
  <c r="T59" i="24" l="1"/>
  <c r="V56" i="24"/>
  <c r="V59" i="24" s="1"/>
  <c r="W56" i="24" l="1"/>
  <c r="W59" i="24" s="1"/>
  <c r="X56" i="24"/>
  <c r="X59" i="24" s="1"/>
</calcChain>
</file>

<file path=xl/sharedStrings.xml><?xml version="1.0" encoding="utf-8"?>
<sst xmlns="http://schemas.openxmlformats.org/spreadsheetml/2006/main" count="131" uniqueCount="90">
  <si>
    <t xml:space="preserve"> </t>
  </si>
  <si>
    <t>Gemeentelijk Bezit:</t>
  </si>
  <si>
    <t>Indexering per 1 januari  2024:</t>
  </si>
  <si>
    <t>Mutaties termijn 1 januari 2023/2024:</t>
  </si>
  <si>
    <t>No.</t>
  </si>
  <si>
    <t>Gebouwen:</t>
  </si>
  <si>
    <t>Inventaris:</t>
  </si>
  <si>
    <t>Totaal</t>
  </si>
  <si>
    <t>Premie in EUR:</t>
  </si>
  <si>
    <t>Premieverr. 50%</t>
  </si>
  <si>
    <t>reserve</t>
  </si>
  <si>
    <t>Totaal Gemeentelijk Bezit:</t>
  </si>
  <si>
    <t>Reserve</t>
  </si>
  <si>
    <t>Eindtotaal:</t>
  </si>
  <si>
    <t>Gemeente Westervoort</t>
  </si>
  <si>
    <t>Budget</t>
  </si>
  <si>
    <t>Naam en adres</t>
  </si>
  <si>
    <t>Reactie tbv jaarlijkse opgave</t>
  </si>
  <si>
    <t>Gemeentehuis
Dorpsplein 1
6931 CZ  WESTERVOORT
Taxatie is inclusief installaties en zonnepanelen op het dak van Dorpsplein 115A</t>
  </si>
  <si>
    <t>Taxatierapport is geactualiseerd, zie bijlage. Oude deel gemeentehuis is in verhuur gebracht aan vluchtelingen Oekraine; 2e etage (3e verdieping) is verhuurd aan MGR, en daarvoor svp ook huurdersbelang meenemen.  Taxatie is inclusief installaties en zonnepanelen op het dak van Dorpsplein 115A</t>
  </si>
  <si>
    <t>Carillon
Dorpsplein 1
6931 CZ  WESTERVOORT</t>
  </si>
  <si>
    <t>Geen eigendoms- of gebruikswijziging van toepassing. Aanhouden.</t>
  </si>
  <si>
    <t>Paepestraat 27, Westervoort, Scoutinggroep Sint Joris.</t>
  </si>
  <si>
    <t>Geen eigendoms- of gebruikswijziging van toepassing. Aanhouden. (In WOZ is onderwijsfunctie opgenomen. Pand was en is in gebruik bij Scoutinggroep).</t>
  </si>
  <si>
    <t>Kasteeltje Huize Vredenburg (Hist.Kring)
Klapstraat 112
6931 CM  WESTERVOORT</t>
  </si>
  <si>
    <t>Gebouwtje op begraafplaats Kerkstraat 40
WESTERVOORT</t>
  </si>
  <si>
    <t>Geen eigendoms- of gebruikswijziging van toepassing. Aanhouden. Inventaris van de twee begraafplaatsgebouwtjes zijn bij één opgenomen, maar worden onderling gebruikt/opgeslagen waar op dat moment activiteit is/was.</t>
  </si>
  <si>
    <t>Gebouwtje op begraafplaats Brouwerslaan 5A
WESTERVOORT</t>
  </si>
  <si>
    <t>Jongerenaccommodatiecentrum "At Last"
Rosmolen 27
6932 NA  WESTERVOORT</t>
  </si>
  <si>
    <t>Kunstvoorwerpen</t>
  </si>
  <si>
    <t>Zijn dit de kunstvoorwerpen in het gemeentehuis van Westervoort? Of elders in de openbare ruimte? Waaraan regereert code 65.410.102? Kan overigens voorlopig aangehouden worden, in afwachting van toelichting Aon.</t>
  </si>
  <si>
    <t>De Nieuwhof, cultureel centrum, Rivierweg 1 Westervoort</t>
  </si>
  <si>
    <t>Geen eigendoms- of gebruikswijziging van toepassing. Aanhouden. Wel voorzien dat medio 2023 eigendomsoverdracht plaatsvindt aan samenwerkende huisartsen.</t>
  </si>
  <si>
    <t>Onderwijs:</t>
  </si>
  <si>
    <t>Totaal Onderwijs:</t>
  </si>
  <si>
    <t>Geen eigendoms- of gebruikswijziging van toepassing. Aanhouden. Taxatierapport is jonger (nu 7 jaar oud), maar zal in 2023 worden geactualiseerd.</t>
  </si>
  <si>
    <t xml:space="preserve">Montessori onderwijs + Da Vinci onderwijs, Paepestraat 23
6931 CP  WESTERVOORT
</t>
  </si>
  <si>
    <t>Geen school meer
Vrouwenslag 59-61
6931 WP  WESTERVOORT</t>
  </si>
  <si>
    <t>Dit pand is sinds een jaar in ombouw van voormalige school, en voormalig tijdelijke woonvoorziening mbt antikraak. Pand is in ombouw voor verkoop in appartementen, maar overdracht is nog niet gerealiseerd. Aanhouden tot eigendom definitief is overgedragen.</t>
  </si>
  <si>
    <t>Dit is een ondernemerscentrum/gezondheidscentrum, met verschillende huurders onder één dak. Er zal een taxatierapport worden overlegd in de loop van dit jaar, waarmee ook eigendom/evt. huurdersbelang helder wordt.</t>
  </si>
  <si>
    <t>Diverse</t>
  </si>
  <si>
    <t>Totaal diverse:</t>
  </si>
  <si>
    <t>Door tussentijds afronden kan dit eindtotaal verschillen van het eindtotaal zoals vernoemd op het tabblad "Polisblad". Het premie totaal op het tabblad "Polisblad" is leidend.</t>
  </si>
  <si>
    <t>Uitterweert 2
6932 ML  WESTERVOORT</t>
  </si>
  <si>
    <t>Taxatiedatum</t>
  </si>
  <si>
    <t>Taxatierapport nr.</t>
  </si>
  <si>
    <t>232546.002</t>
  </si>
  <si>
    <t>232546.001</t>
  </si>
  <si>
    <t>232546.003</t>
  </si>
  <si>
    <t>Wijkcentrum  Broeklanden "De Bult" Koeweide 116.
6931 WJ  WESTERVOORT</t>
  </si>
  <si>
    <t>232546.005</t>
  </si>
  <si>
    <t>232546.006</t>
  </si>
  <si>
    <t>232546.008</t>
  </si>
  <si>
    <t>232546.011</t>
  </si>
  <si>
    <t>Brouwerslaan 5a / Kerkstraat 40
6931 AC WESTERVOORT</t>
  </si>
  <si>
    <t>232546.016</t>
  </si>
  <si>
    <t>3-10-2023</t>
  </si>
  <si>
    <t>232546.009
232546.017</t>
  </si>
  <si>
    <t>Gedeelde inventaris van de Brouwerslaan 5a en Kerkstraat 40</t>
  </si>
  <si>
    <t>232546.012
232546.018</t>
  </si>
  <si>
    <t>232546.007
232546.019</t>
  </si>
  <si>
    <t>232546.015
232546.020</t>
  </si>
  <si>
    <t>232546.014
232546.021</t>
  </si>
  <si>
    <t>232546.004
232546.022</t>
  </si>
  <si>
    <t>232546.013
232546.023</t>
  </si>
  <si>
    <t>Opmerkingen</t>
  </si>
  <si>
    <t>Bedrag inventaris waarvan €357.753.000,00 buiten vaste taxatie</t>
  </si>
  <si>
    <t>Bedrag inventaris waarvan €49.300,00 buiten vaste taxatie</t>
  </si>
  <si>
    <t>Bedrag inventaris waarvan €6.690,00 buiten vaste taxatie</t>
  </si>
  <si>
    <t>Bedrag inventaris waarvan €121.352,00 buiten vaste taxatie</t>
  </si>
  <si>
    <t>112-23</t>
  </si>
  <si>
    <t>Kunstwerk Dado
Dorpsplein 66-70 WESTERVOORT</t>
  </si>
  <si>
    <t>Ten behoeve van een verzekering als bedoeld in artikel 7:960 BW, een soortgelijke waarde of vervangingswaarde</t>
  </si>
  <si>
    <t xml:space="preserve">opvang asielzoekers </t>
  </si>
  <si>
    <t>IKC "Ravelijn (inclusief noodlokalen)
De Steenderens 1
6932 CA  WESTERVOORT</t>
  </si>
  <si>
    <t>Stand per 1 januari 2025</t>
  </si>
  <si>
    <t>Stand per 1 januari 2026 (na indexering)</t>
  </si>
  <si>
    <t>"IKC De Hoge Hoeve"
De Hoge Hoeve 70 en 74
6932 DJ  WESTERVOORT (incl zonnepanelen)</t>
  </si>
  <si>
    <t>IKC "Het Startblok"
Klapstraat 205
6931 CH  WESTERVOORT (incl zonnepanelen)</t>
  </si>
  <si>
    <t>De Brug, Schoolstraat 7 ( inclusief zonnepanelen )</t>
  </si>
  <si>
    <t xml:space="preserve">Dorpsstraat 94,6931 BM Westervoort </t>
  </si>
  <si>
    <t>Geen eigendoms- of gebruikswijziging van toepassing. Aanhouden.LET OP TOEVOEGING ZONNEPANELEN</t>
  </si>
  <si>
    <t>Woonhuis dat bij vertrek bewoonster gesloopt gaat worden</t>
  </si>
  <si>
    <t xml:space="preserve">sloopwaarde </t>
  </si>
  <si>
    <t xml:space="preserve">geen taxatie </t>
  </si>
  <si>
    <t>Bedrag inventaris waarvan €286.435,00 buiten vaste taxatie Aangepast inclusief inventaris 2e lijns school €60,000 ( Innerwaard)</t>
  </si>
  <si>
    <t>Bedrag inventaris waarvan €158.482,00 buiten vaste taxatie, noodlokalen toevoegd per 1-1-2025 twv € 60.000 ( Liemers Novum)</t>
  </si>
  <si>
    <t xml:space="preserve">Bedrag inventaris waarvan €252.446,00 buiten vaste taxatie. Aangepast inclusief inventaris 2e lijns school €60,000 (innerwaard) </t>
  </si>
  <si>
    <t>Bedrag inventaris waarvan €229.382,00 buiten vaste taxatie. Zonnepanelen zijn einde van oktober weer teruggelegd ivm eerdere dakproblemen. Vanaf heden meeverzekeren. Ook aangepast inclusief inventaris 2e lijns school €60,000 (Innerwaard )</t>
  </si>
  <si>
    <t>Stand per 1 januari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</si>
</sst>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EUR]\ * #,##0.00_-;_-[$EUR]\ * #,##0.00\-;_-[$EUR]\ * &quot;-&quot;??_-;_-@_-"/>
    <numFmt numFmtId="166" formatCode="[$-413]dd/mmm/yy;@"/>
  </numFmts>
  <fonts count="18">
    <font>
      <sz val="10"/>
      <name val="Times New Roman"/>
    </font>
    <font>
      <sz val="11"/>
      <color theme="1"/>
      <name val="Calibri"/>
      <family val="2"/>
      <scheme val="minor"/>
    </font>
    <font>
      <sz val="10"/>
      <name val="Times New Roman"/>
      <family val="1"/>
    </font>
    <font>
      <sz val="8"/>
      <color indexed="8"/>
      <name val="Univers (W1)"/>
      <family val="2"/>
    </font>
    <font>
      <sz val="10"/>
      <color indexed="8"/>
      <name val="Times New Roman"/>
      <family val="1"/>
    </font>
    <font>
      <b/>
      <i/>
      <sz val="12"/>
      <color indexed="8"/>
      <name val="Univers (W1)"/>
    </font>
    <font>
      <b/>
      <i/>
      <sz val="8"/>
      <color indexed="8"/>
      <name val="Univers (W1)"/>
    </font>
    <font>
      <b/>
      <i/>
      <sz val="18"/>
      <color indexed="8"/>
      <name val="Univers (W1)"/>
      <family val="2"/>
    </font>
    <font>
      <sz val="18"/>
      <color indexed="8"/>
      <name val="Univers (W1)"/>
      <family val="2"/>
    </font>
    <font>
      <b/>
      <i/>
      <sz val="8"/>
      <color indexed="8"/>
      <name val="Univers (W1)"/>
      <family val="2"/>
    </font>
    <font>
      <sz val="8"/>
      <color indexed="8"/>
      <name val="Univers (W1)"/>
    </font>
    <font>
      <b/>
      <i/>
      <sz val="10"/>
      <color indexed="8"/>
      <name val="Arial"/>
      <family val="2"/>
    </font>
    <font>
      <sz val="10"/>
      <color indexed="10"/>
      <name val="Times New Roman"/>
      <family val="1"/>
    </font>
    <font>
      <sz val="10"/>
      <color indexed="8"/>
      <name val="Arial"/>
      <family val="2"/>
    </font>
    <font>
      <b/>
      <sz val="10"/>
      <color indexed="8"/>
      <name val="Arial"/>
      <family val="2"/>
    </font>
    <font>
      <b/>
      <sz val="10"/>
      <color indexed="10"/>
      <name val="Arial"/>
      <family val="2"/>
    </font>
    <font>
      <b/>
      <sz val="12"/>
      <color indexed="10"/>
      <name val="Arial"/>
      <family val="2"/>
    </font>
    <font>
      <sz val="10"/>
      <name val="Times New Roman"/>
    </font>
  </fonts>
  <fills count="8">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9"/>
        <bgColor indexed="64"/>
      </patternFill>
    </fill>
    <fill>
      <patternFill patternType="solid">
        <fgColor indexed="14"/>
        <bgColor indexed="64"/>
      </patternFill>
    </fill>
    <fill>
      <patternFill patternType="solid">
        <fgColor indexed="22"/>
        <bgColor indexed="64"/>
      </patternFill>
    </fill>
    <fill>
      <patternFill patternType="solid">
        <fgColor indexed="44"/>
        <bgColor indexed="64"/>
      </patternFill>
    </fill>
  </fills>
  <borders count="29">
    <border>
      <left/>
      <right/>
      <top/>
      <bottom/>
      <diagonal/>
    </border>
    <border>
      <left style="thin">
        <color indexed="64"/>
      </left>
      <right/>
      <top/>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medium">
        <color indexed="64"/>
      </right>
      <top/>
      <bottom/>
      <diagonal/>
    </border>
    <border>
      <left style="thin">
        <color indexed="64"/>
      </left>
      <right style="medium">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style="thin">
        <color indexed="64"/>
      </right>
      <top/>
      <bottom/>
      <diagonal/>
    </border>
    <border>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s>
  <cellStyleXfs count="7">
    <xf numFmtId="0" fontId="0" fillId="0" borderId="0"/>
    <xf numFmtId="164" fontId="2" fillId="0" borderId="0" applyFont="0" applyFill="0" applyBorder="0" applyAlignment="0" applyProtection="0"/>
    <xf numFmtId="0" fontId="1" fillId="0" borderId="0"/>
    <xf numFmtId="9" fontId="2" fillId="0" borderId="0" applyFont="0" applyFill="0" applyBorder="0" applyAlignment="0" applyProtection="0"/>
    <xf numFmtId="164" fontId="17" fillId="0" borderId="0" applyFont="0" applyFill="0" applyBorder="0" applyAlignment="0" applyProtection="0"/>
    <xf numFmtId="0" fontId="2" fillId="0" borderId="0"/>
    <xf numFmtId="164" fontId="2" fillId="0" borderId="0" applyFont="0" applyFill="0" applyBorder="0" applyAlignment="0" applyProtection="0"/>
  </cellStyleXfs>
  <cellXfs count="127">
    <xf numFmtId="0" fontId="0" fillId="0" borderId="0" xfId="0"/>
    <xf numFmtId="164" fontId="4" fillId="0" borderId="0" xfId="1" applyFont="1" applyAlignment="1">
      <alignment horizontal="left" vertical="top"/>
    </xf>
    <xf numFmtId="0" fontId="4" fillId="0" borderId="0" xfId="0" applyFont="1" applyAlignment="1">
      <alignment horizontal="left" vertical="top"/>
    </xf>
    <xf numFmtId="164" fontId="8" fillId="0" borderId="0" xfId="1" applyFont="1" applyAlignment="1">
      <alignment horizontal="left" vertical="top"/>
    </xf>
    <xf numFmtId="164" fontId="8" fillId="0" borderId="0" xfId="1" applyFont="1" applyBorder="1" applyAlignment="1">
      <alignment horizontal="left" vertical="top"/>
    </xf>
    <xf numFmtId="4" fontId="9" fillId="2" borderId="2" xfId="1" applyNumberFormat="1" applyFont="1" applyFill="1" applyBorder="1" applyAlignment="1">
      <alignment horizontal="left" vertical="top" wrapText="1"/>
    </xf>
    <xf numFmtId="1" fontId="9" fillId="2" borderId="2" xfId="1" applyNumberFormat="1" applyFont="1" applyFill="1" applyBorder="1" applyAlignment="1">
      <alignment horizontal="center" vertical="top" wrapText="1"/>
    </xf>
    <xf numFmtId="164" fontId="9" fillId="2" borderId="3" xfId="1" applyFont="1" applyFill="1" applyBorder="1" applyAlignment="1">
      <alignment horizontal="left" vertical="top" wrapText="1"/>
    </xf>
    <xf numFmtId="164" fontId="9" fillId="2" borderId="2" xfId="1" applyFont="1" applyFill="1" applyBorder="1" applyAlignment="1">
      <alignment horizontal="left" vertical="top" wrapText="1"/>
    </xf>
    <xf numFmtId="164" fontId="9" fillId="2" borderId="4" xfId="1" applyFont="1" applyFill="1" applyBorder="1" applyAlignment="1">
      <alignment horizontal="left" vertical="top" wrapText="1"/>
    </xf>
    <xf numFmtId="164" fontId="4" fillId="0" borderId="0" xfId="1" applyFont="1" applyAlignment="1">
      <alignment horizontal="left" vertical="top" wrapText="1"/>
    </xf>
    <xf numFmtId="0" fontId="4" fillId="0" borderId="0" xfId="0" applyFont="1" applyAlignment="1">
      <alignment horizontal="left" vertical="top" wrapText="1"/>
    </xf>
    <xf numFmtId="165" fontId="10" fillId="0" borderId="5" xfId="1" applyNumberFormat="1" applyFont="1" applyBorder="1" applyAlignment="1">
      <alignment horizontal="left" vertical="top"/>
    </xf>
    <xf numFmtId="165" fontId="10" fillId="0" borderId="1" xfId="1" applyNumberFormat="1" applyFont="1" applyBorder="1" applyAlignment="1">
      <alignment horizontal="left" vertical="top"/>
    </xf>
    <xf numFmtId="4" fontId="6" fillId="0" borderId="6" xfId="0" applyNumberFormat="1" applyFont="1" applyBorder="1" applyAlignment="1">
      <alignment horizontal="left" vertical="top"/>
    </xf>
    <xf numFmtId="1" fontId="3" fillId="0" borderId="6" xfId="0" applyNumberFormat="1" applyFont="1" applyBorder="1" applyAlignment="1">
      <alignment horizontal="center" vertical="top"/>
    </xf>
    <xf numFmtId="4" fontId="3" fillId="0" borderId="6" xfId="0" applyNumberFormat="1" applyFont="1" applyBorder="1" applyAlignment="1">
      <alignment horizontal="left" vertical="top"/>
    </xf>
    <xf numFmtId="165" fontId="6" fillId="0" borderId="7" xfId="1" applyNumberFormat="1" applyFont="1" applyBorder="1" applyAlignment="1">
      <alignment horizontal="left" vertical="top"/>
    </xf>
    <xf numFmtId="165" fontId="6" fillId="0" borderId="6" xfId="1" applyNumberFormat="1" applyFont="1" applyBorder="1" applyAlignment="1">
      <alignment horizontal="left" vertical="top"/>
    </xf>
    <xf numFmtId="1" fontId="4" fillId="0" borderId="0" xfId="0" applyNumberFormat="1" applyFont="1" applyAlignment="1">
      <alignment horizontal="center" vertical="top"/>
    </xf>
    <xf numFmtId="165" fontId="3" fillId="0" borderId="1" xfId="1" applyNumberFormat="1" applyFont="1" applyFill="1" applyBorder="1" applyAlignment="1">
      <alignment horizontal="left" vertical="top"/>
    </xf>
    <xf numFmtId="165" fontId="3" fillId="0" borderId="8" xfId="1" applyNumberFormat="1" applyFont="1" applyFill="1" applyBorder="1" applyAlignment="1">
      <alignment horizontal="left" vertical="top"/>
    </xf>
    <xf numFmtId="165" fontId="6" fillId="0" borderId="6" xfId="1" applyNumberFormat="1" applyFont="1" applyFill="1" applyBorder="1" applyAlignment="1">
      <alignment horizontal="left" vertical="top"/>
    </xf>
    <xf numFmtId="165" fontId="6" fillId="0" borderId="9" xfId="1" applyNumberFormat="1" applyFont="1" applyFill="1" applyBorder="1" applyAlignment="1">
      <alignment horizontal="left" vertical="top"/>
    </xf>
    <xf numFmtId="164" fontId="9" fillId="2" borderId="13" xfId="1" applyFont="1" applyFill="1" applyBorder="1" applyAlignment="1">
      <alignment horizontal="left" vertical="top" wrapText="1"/>
    </xf>
    <xf numFmtId="165" fontId="3" fillId="0" borderId="12" xfId="1" applyNumberFormat="1" applyFont="1" applyFill="1" applyBorder="1" applyAlignment="1">
      <alignment horizontal="left" vertical="top"/>
    </xf>
    <xf numFmtId="165" fontId="6" fillId="0" borderId="14" xfId="1" applyNumberFormat="1" applyFont="1" applyFill="1" applyBorder="1" applyAlignment="1">
      <alignment horizontal="left" vertical="top"/>
    </xf>
    <xf numFmtId="164" fontId="9" fillId="0" borderId="5" xfId="1" applyFont="1" applyFill="1" applyBorder="1" applyAlignment="1">
      <alignment horizontal="left" vertical="top" wrapText="1"/>
    </xf>
    <xf numFmtId="164" fontId="9" fillId="0" borderId="1" xfId="1" applyFont="1" applyFill="1" applyBorder="1" applyAlignment="1">
      <alignment horizontal="left" vertical="top" wrapText="1"/>
    </xf>
    <xf numFmtId="164" fontId="9" fillId="0" borderId="8" xfId="1" applyFont="1" applyFill="1" applyBorder="1" applyAlignment="1">
      <alignment horizontal="left" vertical="top" wrapText="1"/>
    </xf>
    <xf numFmtId="164" fontId="9" fillId="0" borderId="12" xfId="1" applyFont="1" applyFill="1" applyBorder="1" applyAlignment="1">
      <alignment horizontal="left" vertical="top" wrapText="1"/>
    </xf>
    <xf numFmtId="164" fontId="4" fillId="0" borderId="0" xfId="1" applyFont="1" applyFill="1" applyAlignment="1">
      <alignment horizontal="left" vertical="top" wrapText="1"/>
    </xf>
    <xf numFmtId="165" fontId="6" fillId="0" borderId="15" xfId="1" applyNumberFormat="1" applyFont="1" applyBorder="1" applyAlignment="1">
      <alignment horizontal="left" vertical="top"/>
    </xf>
    <xf numFmtId="165" fontId="6" fillId="0" borderId="16" xfId="1" applyNumberFormat="1" applyFont="1" applyBorder="1" applyAlignment="1">
      <alignment horizontal="left" vertical="top"/>
    </xf>
    <xf numFmtId="164" fontId="12" fillId="0" borderId="0" xfId="1" applyFont="1" applyAlignment="1">
      <alignment horizontal="left" vertical="top"/>
    </xf>
    <xf numFmtId="0" fontId="12" fillId="0" borderId="0" xfId="0" applyFont="1" applyAlignment="1">
      <alignment horizontal="left" vertical="top"/>
    </xf>
    <xf numFmtId="165" fontId="6" fillId="0" borderId="5" xfId="1" applyNumberFormat="1" applyFont="1" applyBorder="1" applyAlignment="1">
      <alignment horizontal="left" vertical="top"/>
    </xf>
    <xf numFmtId="165" fontId="6" fillId="0" borderId="0" xfId="1" applyNumberFormat="1" applyFont="1" applyBorder="1" applyAlignment="1">
      <alignment horizontal="left" vertical="top"/>
    </xf>
    <xf numFmtId="165" fontId="6" fillId="0" borderId="18" xfId="1" applyNumberFormat="1" applyFont="1" applyBorder="1" applyAlignment="1">
      <alignment horizontal="left" vertical="top"/>
    </xf>
    <xf numFmtId="165" fontId="6" fillId="0" borderId="19" xfId="1" applyNumberFormat="1" applyFont="1" applyBorder="1" applyAlignment="1">
      <alignment horizontal="left" vertical="top"/>
    </xf>
    <xf numFmtId="165" fontId="10" fillId="0" borderId="8" xfId="1" applyNumberFormat="1" applyFont="1" applyFill="1" applyBorder="1" applyAlignment="1">
      <alignment horizontal="left" vertical="top"/>
    </xf>
    <xf numFmtId="165" fontId="10" fillId="0" borderId="12" xfId="1" applyNumberFormat="1" applyFont="1" applyFill="1" applyBorder="1" applyAlignment="1">
      <alignment horizontal="left" vertical="top"/>
    </xf>
    <xf numFmtId="165" fontId="10" fillId="0" borderId="0" xfId="1" applyNumberFormat="1" applyFont="1" applyBorder="1" applyAlignment="1">
      <alignment horizontal="left" vertical="top"/>
    </xf>
    <xf numFmtId="165" fontId="10" fillId="0" borderId="0" xfId="1" applyNumberFormat="1" applyFont="1" applyFill="1" applyBorder="1" applyAlignment="1">
      <alignment horizontal="left" vertical="top"/>
    </xf>
    <xf numFmtId="165" fontId="10" fillId="0" borderId="18" xfId="1" applyNumberFormat="1" applyFont="1" applyFill="1" applyBorder="1" applyAlignment="1">
      <alignment horizontal="left" vertical="top"/>
    </xf>
    <xf numFmtId="165" fontId="10" fillId="0" borderId="19" xfId="1" applyNumberFormat="1" applyFont="1" applyFill="1" applyBorder="1" applyAlignment="1">
      <alignment horizontal="left" vertical="top"/>
    </xf>
    <xf numFmtId="4" fontId="10" fillId="0" borderId="1" xfId="0" applyNumberFormat="1" applyFont="1" applyBorder="1" applyAlignment="1" applyProtection="1">
      <alignment horizontal="left" vertical="top" wrapText="1"/>
      <protection locked="0"/>
    </xf>
    <xf numFmtId="165" fontId="10" fillId="0" borderId="5" xfId="1" applyNumberFormat="1" applyFont="1" applyBorder="1" applyAlignment="1" applyProtection="1">
      <alignment horizontal="left" vertical="top"/>
      <protection locked="0"/>
    </xf>
    <xf numFmtId="165" fontId="10" fillId="0" borderId="1" xfId="1" applyNumberFormat="1" applyFont="1" applyBorder="1" applyAlignment="1" applyProtection="1">
      <alignment horizontal="left" vertical="top"/>
      <protection locked="0"/>
    </xf>
    <xf numFmtId="165" fontId="10" fillId="0" borderId="8" xfId="1" applyNumberFormat="1" applyFont="1" applyFill="1" applyBorder="1" applyAlignment="1" applyProtection="1">
      <alignment horizontal="left" vertical="top"/>
      <protection locked="0"/>
    </xf>
    <xf numFmtId="165" fontId="10" fillId="0" borderId="0" xfId="1" applyNumberFormat="1" applyFont="1" applyBorder="1" applyAlignment="1" applyProtection="1">
      <alignment horizontal="left" vertical="top"/>
      <protection locked="0"/>
    </xf>
    <xf numFmtId="165" fontId="10" fillId="0" borderId="0" xfId="1" applyNumberFormat="1" applyFont="1" applyFill="1" applyBorder="1" applyAlignment="1" applyProtection="1">
      <alignment horizontal="left" vertical="top"/>
      <protection locked="0"/>
    </xf>
    <xf numFmtId="165" fontId="3" fillId="0" borderId="8" xfId="1" applyNumberFormat="1" applyFont="1" applyFill="1" applyBorder="1" applyAlignment="1" applyProtection="1">
      <alignment horizontal="left" vertical="top"/>
      <protection locked="0"/>
    </xf>
    <xf numFmtId="0" fontId="13" fillId="0" borderId="0" xfId="0" applyFont="1" applyAlignment="1">
      <alignment horizontal="left" vertical="top"/>
    </xf>
    <xf numFmtId="0" fontId="14" fillId="0" borderId="0" xfId="0" applyFont="1" applyAlignment="1">
      <alignment horizontal="left" vertical="top"/>
    </xf>
    <xf numFmtId="0" fontId="11" fillId="0" borderId="0" xfId="0" applyFont="1" applyAlignment="1">
      <alignment horizontal="left" vertical="top"/>
    </xf>
    <xf numFmtId="0" fontId="15" fillId="0" borderId="0" xfId="0" applyFont="1" applyAlignment="1">
      <alignment horizontal="left" vertical="top"/>
    </xf>
    <xf numFmtId="164" fontId="16" fillId="0" borderId="0" xfId="1" applyFont="1" applyAlignment="1">
      <alignment horizontal="left" vertical="top"/>
    </xf>
    <xf numFmtId="4" fontId="9" fillId="0" borderId="1" xfId="1" applyNumberFormat="1" applyFont="1" applyFill="1" applyBorder="1" applyAlignment="1" applyProtection="1">
      <alignment horizontal="left" vertical="top" wrapText="1"/>
      <protection locked="0"/>
    </xf>
    <xf numFmtId="1" fontId="9" fillId="0" borderId="1" xfId="1" applyNumberFormat="1" applyFont="1" applyFill="1" applyBorder="1" applyAlignment="1" applyProtection="1">
      <alignment horizontal="center" vertical="top" wrapText="1"/>
      <protection locked="0"/>
    </xf>
    <xf numFmtId="164" fontId="9" fillId="0" borderId="5" xfId="1" applyFont="1" applyFill="1" applyBorder="1" applyAlignment="1" applyProtection="1">
      <alignment horizontal="left" vertical="top" wrapText="1"/>
      <protection locked="0"/>
    </xf>
    <xf numFmtId="164" fontId="9" fillId="0" borderId="1" xfId="1" applyFont="1" applyFill="1" applyBorder="1" applyAlignment="1" applyProtection="1">
      <alignment horizontal="left" vertical="top" wrapText="1"/>
      <protection locked="0"/>
    </xf>
    <xf numFmtId="164" fontId="9" fillId="0" borderId="8" xfId="1" applyFont="1" applyFill="1" applyBorder="1" applyAlignment="1" applyProtection="1">
      <alignment horizontal="left" vertical="top" wrapText="1"/>
      <protection locked="0"/>
    </xf>
    <xf numFmtId="165" fontId="10" fillId="0" borderId="1" xfId="1" applyNumberFormat="1" applyFont="1" applyFill="1" applyBorder="1" applyAlignment="1" applyProtection="1">
      <alignment horizontal="left" vertical="top"/>
      <protection locked="0"/>
    </xf>
    <xf numFmtId="165" fontId="3" fillId="0" borderId="1" xfId="1" applyNumberFormat="1" applyFont="1" applyFill="1" applyBorder="1" applyAlignment="1" applyProtection="1">
      <alignment horizontal="left" vertical="top"/>
      <protection locked="0"/>
    </xf>
    <xf numFmtId="0" fontId="4" fillId="2" borderId="0" xfId="0" applyFont="1" applyFill="1" applyAlignment="1">
      <alignment horizontal="center" vertical="top"/>
    </xf>
    <xf numFmtId="1" fontId="3" fillId="2" borderId="0" xfId="1" quotePrefix="1" applyNumberFormat="1" applyFont="1" applyFill="1" applyAlignment="1">
      <alignment horizontal="left" vertical="top"/>
    </xf>
    <xf numFmtId="1" fontId="7" fillId="2" borderId="0" xfId="1" applyNumberFormat="1" applyFont="1" applyFill="1" applyAlignment="1">
      <alignment horizontal="left" vertical="top"/>
    </xf>
    <xf numFmtId="164" fontId="8" fillId="2" borderId="0" xfId="1" applyFont="1" applyFill="1" applyAlignment="1">
      <alignment horizontal="left" vertical="top"/>
    </xf>
    <xf numFmtId="164" fontId="8" fillId="2" borderId="0" xfId="1" applyFont="1" applyFill="1" applyBorder="1" applyAlignment="1">
      <alignment horizontal="left" vertical="top"/>
    </xf>
    <xf numFmtId="0" fontId="4" fillId="3" borderId="20" xfId="0" applyFont="1" applyFill="1" applyBorder="1" applyAlignment="1">
      <alignment horizontal="left" vertical="top"/>
    </xf>
    <xf numFmtId="1" fontId="4" fillId="3" borderId="20" xfId="0" applyNumberFormat="1" applyFont="1" applyFill="1" applyBorder="1" applyAlignment="1">
      <alignment horizontal="center" vertical="top"/>
    </xf>
    <xf numFmtId="164" fontId="3" fillId="3" borderId="20" xfId="1" applyFont="1" applyFill="1" applyBorder="1" applyAlignment="1">
      <alignment horizontal="left" vertical="top"/>
    </xf>
    <xf numFmtId="1" fontId="10" fillId="0" borderId="1" xfId="0" applyNumberFormat="1" applyFont="1" applyBorder="1" applyAlignment="1" applyProtection="1">
      <alignment horizontal="center" vertical="top" wrapText="1"/>
      <protection locked="0"/>
    </xf>
    <xf numFmtId="4" fontId="10" fillId="0" borderId="1" xfId="0" applyNumberFormat="1" applyFont="1" applyBorder="1" applyAlignment="1" applyProtection="1">
      <alignment vertical="top" wrapText="1"/>
      <protection locked="0"/>
    </xf>
    <xf numFmtId="1" fontId="10" fillId="0" borderId="1" xfId="0" applyNumberFormat="1" applyFont="1" applyBorder="1" applyAlignment="1" applyProtection="1">
      <alignment vertical="top" wrapText="1"/>
      <protection locked="0"/>
    </xf>
    <xf numFmtId="1" fontId="10" fillId="0" borderId="1" xfId="0" quotePrefix="1" applyNumberFormat="1" applyFont="1" applyBorder="1" applyAlignment="1" applyProtection="1">
      <alignment horizontal="center" vertical="top" wrapText="1"/>
      <protection locked="0"/>
    </xf>
    <xf numFmtId="4" fontId="6" fillId="0" borderId="6" xfId="0" applyNumberFormat="1" applyFont="1" applyBorder="1" applyAlignment="1">
      <alignment horizontal="left" vertical="top" wrapText="1"/>
    </xf>
    <xf numFmtId="1" fontId="3" fillId="0" borderId="6" xfId="0" applyNumberFormat="1" applyFont="1" applyBorder="1" applyAlignment="1">
      <alignment horizontal="center" vertical="top" wrapText="1"/>
    </xf>
    <xf numFmtId="4" fontId="3" fillId="0" borderId="6" xfId="0" applyNumberFormat="1" applyFont="1" applyBorder="1" applyAlignment="1">
      <alignment horizontal="left" vertical="top" wrapText="1"/>
    </xf>
    <xf numFmtId="4" fontId="6" fillId="0" borderId="1" xfId="0" applyNumberFormat="1" applyFont="1" applyBorder="1" applyAlignment="1">
      <alignment horizontal="left" vertical="top" wrapText="1"/>
    </xf>
    <xf numFmtId="1" fontId="3" fillId="0" borderId="1" xfId="0" applyNumberFormat="1" applyFont="1" applyBorder="1" applyAlignment="1">
      <alignment horizontal="center" vertical="top" wrapText="1"/>
    </xf>
    <xf numFmtId="4" fontId="3" fillId="0" borderId="1" xfId="0" applyNumberFormat="1" applyFont="1" applyBorder="1" applyAlignment="1">
      <alignment horizontal="left" vertical="top" wrapText="1"/>
    </xf>
    <xf numFmtId="4" fontId="6" fillId="0" borderId="1" xfId="0" applyNumberFormat="1" applyFont="1" applyBorder="1" applyAlignment="1" applyProtection="1">
      <alignment horizontal="left" vertical="top" wrapText="1"/>
      <protection locked="0"/>
    </xf>
    <xf numFmtId="1" fontId="3" fillId="0" borderId="1" xfId="0" applyNumberFormat="1" applyFont="1" applyBorder="1" applyAlignment="1" applyProtection="1">
      <alignment horizontal="center" vertical="top" wrapText="1"/>
      <protection locked="0"/>
    </xf>
    <xf numFmtId="4" fontId="3" fillId="0" borderId="1" xfId="0" applyNumberFormat="1" applyFont="1" applyBorder="1" applyAlignment="1" applyProtection="1">
      <alignment horizontal="left" vertical="top" wrapText="1"/>
      <protection locked="0"/>
    </xf>
    <xf numFmtId="165" fontId="6" fillId="0" borderId="24" xfId="1" applyNumberFormat="1" applyFont="1" applyBorder="1" applyAlignment="1">
      <alignment horizontal="left" vertical="top"/>
    </xf>
    <xf numFmtId="165" fontId="6" fillId="0" borderId="26" xfId="1" applyNumberFormat="1" applyFont="1" applyBorder="1" applyAlignment="1">
      <alignment horizontal="left" vertical="top"/>
    </xf>
    <xf numFmtId="165" fontId="6" fillId="0" borderId="25" xfId="1" applyNumberFormat="1" applyFont="1" applyBorder="1" applyAlignment="1">
      <alignment horizontal="left" vertical="top"/>
    </xf>
    <xf numFmtId="165" fontId="10" fillId="0" borderId="10" xfId="1" applyNumberFormat="1" applyFont="1" applyFill="1" applyBorder="1" applyAlignment="1" applyProtection="1">
      <alignment horizontal="left" vertical="top"/>
      <protection locked="0"/>
    </xf>
    <xf numFmtId="165" fontId="10" fillId="0" borderId="11" xfId="1" applyNumberFormat="1" applyFont="1" applyBorder="1" applyAlignment="1" applyProtection="1">
      <alignment horizontal="left" vertical="top"/>
      <protection locked="0"/>
    </xf>
    <xf numFmtId="165" fontId="10" fillId="0" borderId="27" xfId="1" applyNumberFormat="1" applyFont="1" applyFill="1" applyBorder="1" applyAlignment="1" applyProtection="1">
      <alignment horizontal="left" vertical="top"/>
      <protection locked="0"/>
    </xf>
    <xf numFmtId="164" fontId="10" fillId="0" borderId="0" xfId="1" applyFont="1" applyAlignment="1">
      <alignment horizontal="right" vertical="top"/>
    </xf>
    <xf numFmtId="1" fontId="9" fillId="2" borderId="28" xfId="1" applyNumberFormat="1" applyFont="1" applyFill="1" applyBorder="1" applyAlignment="1">
      <alignment horizontal="center" vertical="top" wrapText="1"/>
    </xf>
    <xf numFmtId="1" fontId="9" fillId="0" borderId="0" xfId="1" applyNumberFormat="1" applyFont="1" applyFill="1" applyBorder="1" applyAlignment="1" applyProtection="1">
      <alignment horizontal="center" vertical="top" wrapText="1"/>
      <protection locked="0"/>
    </xf>
    <xf numFmtId="1" fontId="10" fillId="0" borderId="0" xfId="0" applyNumberFormat="1" applyFont="1" applyAlignment="1" applyProtection="1">
      <alignment vertical="top" wrapText="1"/>
      <protection locked="0"/>
    </xf>
    <xf numFmtId="1" fontId="10" fillId="0" borderId="0" xfId="0" applyNumberFormat="1" applyFont="1" applyAlignment="1" applyProtection="1">
      <alignment horizontal="center" vertical="top" wrapText="1"/>
      <protection locked="0"/>
    </xf>
    <xf numFmtId="1" fontId="3" fillId="0" borderId="17" xfId="0" applyNumberFormat="1" applyFont="1" applyBorder="1" applyAlignment="1">
      <alignment horizontal="center" vertical="top" wrapText="1"/>
    </xf>
    <xf numFmtId="1" fontId="3" fillId="0" borderId="0" xfId="0" applyNumberFormat="1" applyFont="1" applyAlignment="1">
      <alignment horizontal="center" vertical="top" wrapText="1"/>
    </xf>
    <xf numFmtId="1" fontId="3" fillId="0" borderId="0" xfId="0" applyNumberFormat="1" applyFont="1" applyAlignment="1" applyProtection="1">
      <alignment horizontal="center" vertical="top" wrapText="1"/>
      <protection locked="0"/>
    </xf>
    <xf numFmtId="1" fontId="3" fillId="0" borderId="17" xfId="0" applyNumberFormat="1" applyFont="1" applyBorder="1" applyAlignment="1">
      <alignment horizontal="center" vertical="top"/>
    </xf>
    <xf numFmtId="166" fontId="10" fillId="0" borderId="0" xfId="0" applyNumberFormat="1" applyFont="1" applyAlignment="1" applyProtection="1">
      <alignment vertical="top" wrapText="1"/>
      <protection locked="0"/>
    </xf>
    <xf numFmtId="49" fontId="10" fillId="0" borderId="0" xfId="0" applyNumberFormat="1" applyFont="1" applyAlignment="1" applyProtection="1">
      <alignment vertical="top" wrapText="1"/>
      <protection locked="0"/>
    </xf>
    <xf numFmtId="49" fontId="10" fillId="0" borderId="0" xfId="0" applyNumberFormat="1" applyFont="1" applyAlignment="1" applyProtection="1">
      <alignment horizontal="center" vertical="top" wrapText="1"/>
      <protection locked="0"/>
    </xf>
    <xf numFmtId="49" fontId="3" fillId="0" borderId="17" xfId="0" applyNumberFormat="1" applyFont="1" applyBorder="1" applyAlignment="1">
      <alignment horizontal="center" vertical="top" wrapText="1"/>
    </xf>
    <xf numFmtId="49" fontId="3" fillId="0" borderId="0" xfId="0" applyNumberFormat="1" applyFont="1" applyAlignment="1">
      <alignment horizontal="center" vertical="top" wrapText="1"/>
    </xf>
    <xf numFmtId="49" fontId="3" fillId="0" borderId="0" xfId="0" applyNumberFormat="1" applyFont="1" applyAlignment="1" applyProtection="1">
      <alignment horizontal="center" vertical="top" wrapText="1"/>
      <protection locked="0"/>
    </xf>
    <xf numFmtId="165" fontId="3" fillId="0" borderId="0" xfId="1" applyNumberFormat="1" applyFont="1" applyFill="1" applyBorder="1" applyAlignment="1" applyProtection="1">
      <alignment horizontal="left" vertical="top"/>
      <protection locked="0"/>
    </xf>
    <xf numFmtId="165" fontId="3" fillId="0" borderId="19" xfId="1" applyNumberFormat="1" applyFont="1" applyFill="1" applyBorder="1" applyAlignment="1" applyProtection="1">
      <alignment horizontal="left" vertical="top"/>
      <protection locked="0"/>
    </xf>
    <xf numFmtId="165" fontId="3" fillId="0" borderId="0" xfId="1" applyNumberFormat="1" applyFont="1" applyFill="1" applyBorder="1" applyAlignment="1">
      <alignment horizontal="left" vertical="top"/>
    </xf>
    <xf numFmtId="165" fontId="3" fillId="0" borderId="18" xfId="1" applyNumberFormat="1" applyFont="1" applyFill="1" applyBorder="1" applyAlignment="1">
      <alignment horizontal="left" vertical="top"/>
    </xf>
    <xf numFmtId="165" fontId="3" fillId="0" borderId="19" xfId="1" applyNumberFormat="1" applyFont="1" applyFill="1" applyBorder="1" applyAlignment="1">
      <alignment horizontal="left" vertical="top"/>
    </xf>
    <xf numFmtId="164" fontId="5" fillId="4" borderId="21" xfId="1" applyFont="1" applyFill="1" applyBorder="1" applyAlignment="1">
      <alignment horizontal="center" vertical="top"/>
    </xf>
    <xf numFmtId="164" fontId="5" fillId="4" borderId="22" xfId="1" applyFont="1" applyFill="1" applyBorder="1" applyAlignment="1">
      <alignment horizontal="center" vertical="top"/>
    </xf>
    <xf numFmtId="164" fontId="5" fillId="4" borderId="23" xfId="1" applyFont="1" applyFill="1" applyBorder="1" applyAlignment="1">
      <alignment horizontal="center" vertical="top"/>
    </xf>
    <xf numFmtId="164" fontId="5" fillId="3" borderId="21" xfId="1" applyFont="1" applyFill="1" applyBorder="1" applyAlignment="1">
      <alignment horizontal="center" vertical="top"/>
    </xf>
    <xf numFmtId="164" fontId="5" fillId="3" borderId="22" xfId="1" applyFont="1" applyFill="1" applyBorder="1" applyAlignment="1">
      <alignment horizontal="center" vertical="top"/>
    </xf>
    <xf numFmtId="164" fontId="5" fillId="3" borderId="23" xfId="1" applyFont="1" applyFill="1" applyBorder="1" applyAlignment="1">
      <alignment horizontal="center" vertical="top"/>
    </xf>
    <xf numFmtId="164" fontId="5" fillId="5" borderId="21" xfId="1" applyFont="1" applyFill="1" applyBorder="1" applyAlignment="1">
      <alignment horizontal="center" vertical="top"/>
    </xf>
    <xf numFmtId="164" fontId="5" fillId="5" borderId="22" xfId="1" applyFont="1" applyFill="1" applyBorder="1" applyAlignment="1">
      <alignment horizontal="center" vertical="top"/>
    </xf>
    <xf numFmtId="164" fontId="5" fillId="5" borderId="23" xfId="1" applyFont="1" applyFill="1" applyBorder="1" applyAlignment="1">
      <alignment horizontal="center" vertical="top"/>
    </xf>
    <xf numFmtId="164" fontId="5" fillId="6" borderId="21" xfId="1" applyFont="1" applyFill="1" applyBorder="1" applyAlignment="1">
      <alignment horizontal="center" vertical="top"/>
    </xf>
    <xf numFmtId="164" fontId="5" fillId="6" borderId="22" xfId="1" applyFont="1" applyFill="1" applyBorder="1" applyAlignment="1">
      <alignment horizontal="center" vertical="top"/>
    </xf>
    <xf numFmtId="164" fontId="5" fillId="6" borderId="23" xfId="1" applyFont="1" applyFill="1" applyBorder="1" applyAlignment="1">
      <alignment horizontal="center" vertical="top"/>
    </xf>
    <xf numFmtId="164" fontId="5" fillId="7" borderId="21" xfId="1" applyFont="1" applyFill="1" applyBorder="1" applyAlignment="1">
      <alignment horizontal="center" vertical="top"/>
    </xf>
    <xf numFmtId="164" fontId="5" fillId="7" borderId="22" xfId="1" applyFont="1" applyFill="1" applyBorder="1" applyAlignment="1">
      <alignment horizontal="center" vertical="top"/>
    </xf>
    <xf numFmtId="164" fontId="5" fillId="7" borderId="23" xfId="1" applyFont="1" applyFill="1" applyBorder="1" applyAlignment="1">
      <alignment horizontal="center" vertical="top"/>
    </xf>
  </cellXfs>
  <cellStyles count="7">
    <cellStyle name="Comma 2" xfId="6" xr:uid="{E5F66775-9AEE-4931-8DF8-9D12F9840B3E}"/>
    <cellStyle name="Komma" xfId="1" builtinId="3"/>
    <cellStyle name="Komma 2" xfId="4" xr:uid="{A78E39EF-E1C2-403E-B97F-0C47A1C9F773}"/>
    <cellStyle name="Normal 2" xfId="2" xr:uid="{DC2FDA2D-A2DE-458B-9173-6D1B23EFED14}"/>
    <cellStyle name="Normal 2 2" xfId="5" xr:uid="{043FC559-E3D4-4550-9B95-AEBEC024D588}"/>
    <cellStyle name="Procent 2" xfId="3" xr:uid="{D0CD8D67-03E9-4C8F-8743-A2CA56B27F94}"/>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U84"/>
  <sheetViews>
    <sheetView tabSelected="1" topLeftCell="G1" zoomScaleNormal="100" workbookViewId="0">
      <pane ySplit="3" topLeftCell="A4" activePane="bottomLeft" state="frozen"/>
      <selection activeCell="F23" sqref="F23"/>
      <selection pane="bottomLeft" activeCell="Y1" sqref="Y1:AI2"/>
    </sheetView>
  </sheetViews>
  <sheetFormatPr defaultColWidth="9.33203125" defaultRowHeight="12.75"/>
  <cols>
    <col min="1" max="1" width="24.33203125" style="2" customWidth="1"/>
    <col min="2" max="2" width="6.6640625" style="19" hidden="1" customWidth="1"/>
    <col min="3" max="3" width="34.1640625" style="2" customWidth="1"/>
    <col min="4" max="5" width="45.1640625" style="19" customWidth="1"/>
    <col min="6" max="7" width="22" style="19" customWidth="1"/>
    <col min="8" max="8" width="26.33203125" style="1" hidden="1" customWidth="1"/>
    <col min="9" max="9" width="24.83203125" style="1" hidden="1" customWidth="1"/>
    <col min="10" max="10" width="26.33203125" style="1" hidden="1" customWidth="1"/>
    <col min="11" max="11" width="25.83203125" style="1" hidden="1" customWidth="1"/>
    <col min="12" max="12" width="21.5" style="1" customWidth="1"/>
    <col min="13" max="13" width="24.33203125" style="1" customWidth="1"/>
    <col min="14" max="14" width="25.6640625" style="1" customWidth="1"/>
    <col min="15" max="15" width="25.6640625" style="1" hidden="1" customWidth="1"/>
    <col min="16" max="16" width="24.33203125" style="1" hidden="1" customWidth="1"/>
    <col min="17" max="17" width="25.6640625" style="1" hidden="1" customWidth="1"/>
    <col min="18" max="24" width="21.5" style="1" hidden="1" customWidth="1"/>
    <col min="25" max="25" width="13.1640625" style="1" customWidth="1"/>
    <col min="26" max="26" width="13.33203125" style="1" customWidth="1"/>
    <col min="27" max="27" width="11" style="1" customWidth="1"/>
    <col min="28" max="28" width="12.33203125" style="1" customWidth="1"/>
    <col min="29" max="29" width="12" style="1" customWidth="1"/>
    <col min="30" max="30" width="15" style="1" customWidth="1"/>
    <col min="31" max="31" width="14.1640625" style="1" customWidth="1"/>
    <col min="32" max="32" width="11.1640625" style="1" customWidth="1"/>
    <col min="33" max="33" width="10.5" style="1" customWidth="1"/>
    <col min="34" max="34" width="11.5" style="1" customWidth="1"/>
    <col min="35" max="229" width="9.33203125" style="1"/>
    <col min="230" max="16384" width="9.33203125" style="2"/>
  </cols>
  <sheetData>
    <row r="1" spans="1:229" ht="24" thickBot="1">
      <c r="A1" s="67" t="s">
        <v>14</v>
      </c>
      <c r="B1" s="65"/>
      <c r="C1" s="66"/>
      <c r="D1" s="65"/>
      <c r="E1" s="65"/>
      <c r="F1" s="65"/>
      <c r="G1" s="65"/>
      <c r="H1" s="68"/>
      <c r="I1" s="68"/>
      <c r="J1" s="69"/>
      <c r="K1" s="68"/>
      <c r="L1" s="57"/>
      <c r="M1" s="3"/>
      <c r="N1" s="4"/>
      <c r="O1" s="3"/>
      <c r="P1" s="3"/>
      <c r="Q1" s="4"/>
      <c r="R1" s="3"/>
      <c r="S1" s="3"/>
      <c r="T1" s="4"/>
      <c r="U1" s="3"/>
      <c r="V1" s="3"/>
      <c r="W1" s="4"/>
      <c r="X1" s="3"/>
    </row>
    <row r="2" spans="1:229" ht="15.75" thickBot="1">
      <c r="A2" s="70"/>
      <c r="B2" s="71"/>
      <c r="C2" s="72"/>
      <c r="D2" s="71"/>
      <c r="E2" s="71"/>
      <c r="F2" s="71"/>
      <c r="G2" s="71"/>
      <c r="H2" s="115" t="s">
        <v>76</v>
      </c>
      <c r="I2" s="116"/>
      <c r="J2" s="116"/>
      <c r="K2" s="117"/>
      <c r="L2" s="118" t="s">
        <v>89</v>
      </c>
      <c r="M2" s="119"/>
      <c r="N2" s="120"/>
      <c r="O2" s="121" t="s">
        <v>75</v>
      </c>
      <c r="P2" s="122"/>
      <c r="Q2" s="123"/>
      <c r="R2" s="124" t="s">
        <v>2</v>
      </c>
      <c r="S2" s="125"/>
      <c r="T2" s="126"/>
      <c r="U2" s="112" t="s">
        <v>3</v>
      </c>
      <c r="V2" s="113"/>
      <c r="W2" s="113"/>
      <c r="X2" s="114"/>
    </row>
    <row r="3" spans="1:229" s="11" customFormat="1">
      <c r="A3" s="5" t="s">
        <v>15</v>
      </c>
      <c r="B3" s="6" t="s">
        <v>4</v>
      </c>
      <c r="C3" s="5" t="s">
        <v>16</v>
      </c>
      <c r="D3" s="6" t="s">
        <v>17</v>
      </c>
      <c r="E3" s="93" t="s">
        <v>65</v>
      </c>
      <c r="F3" s="93" t="s">
        <v>45</v>
      </c>
      <c r="G3" s="93" t="s">
        <v>44</v>
      </c>
      <c r="H3" s="7" t="s">
        <v>5</v>
      </c>
      <c r="I3" s="8" t="s">
        <v>6</v>
      </c>
      <c r="J3" s="8" t="s">
        <v>7</v>
      </c>
      <c r="K3" s="9" t="s">
        <v>8</v>
      </c>
      <c r="L3" s="7" t="s">
        <v>5</v>
      </c>
      <c r="M3" s="8" t="s">
        <v>6</v>
      </c>
      <c r="N3" s="9" t="s">
        <v>7</v>
      </c>
      <c r="O3" s="7" t="s">
        <v>5</v>
      </c>
      <c r="P3" s="8" t="s">
        <v>6</v>
      </c>
      <c r="Q3" s="9" t="s">
        <v>7</v>
      </c>
      <c r="R3" s="7" t="s">
        <v>5</v>
      </c>
      <c r="S3" s="8" t="s">
        <v>6</v>
      </c>
      <c r="T3" s="9" t="s">
        <v>7</v>
      </c>
      <c r="U3" s="7" t="s">
        <v>5</v>
      </c>
      <c r="V3" s="8" t="s">
        <v>6</v>
      </c>
      <c r="W3" s="24" t="s">
        <v>7</v>
      </c>
      <c r="X3" s="9" t="s">
        <v>9</v>
      </c>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row>
    <row r="4" spans="1:229" s="11" customFormat="1">
      <c r="A4" s="58" t="s">
        <v>1</v>
      </c>
      <c r="B4" s="59"/>
      <c r="C4" s="58"/>
      <c r="D4" s="59"/>
      <c r="E4" s="94"/>
      <c r="F4" s="94"/>
      <c r="G4" s="94"/>
      <c r="H4" s="60"/>
      <c r="I4" s="61"/>
      <c r="J4" s="61"/>
      <c r="K4" s="62"/>
      <c r="L4" s="60"/>
      <c r="M4" s="61"/>
      <c r="N4" s="29"/>
      <c r="O4" s="27"/>
      <c r="P4" s="28"/>
      <c r="Q4" s="29"/>
      <c r="R4" s="27"/>
      <c r="S4" s="28"/>
      <c r="T4" s="29"/>
      <c r="U4" s="27"/>
      <c r="V4" s="28"/>
      <c r="W4" s="30"/>
      <c r="X4" s="29"/>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row>
    <row r="5" spans="1:229" s="35" customFormat="1" ht="68.25" customHeight="1">
      <c r="A5" s="46">
        <v>52300004</v>
      </c>
      <c r="B5" s="76">
        <v>44620</v>
      </c>
      <c r="C5" s="74" t="s">
        <v>18</v>
      </c>
      <c r="D5" s="75" t="s">
        <v>19</v>
      </c>
      <c r="E5" s="95" t="s">
        <v>66</v>
      </c>
      <c r="F5" s="102" t="s">
        <v>61</v>
      </c>
      <c r="G5" s="101">
        <v>45202</v>
      </c>
      <c r="H5" s="47" t="e">
        <f t="shared" ref="H5:H16" si="0">ROUND(L5*ign/igo,afrind)</f>
        <v>#REF!</v>
      </c>
      <c r="I5" s="48" t="e">
        <f t="shared" ref="I5:I16" si="1">ROUND(M5*iin/iio,afrind)</f>
        <v>#REF!</v>
      </c>
      <c r="J5" s="63" t="e">
        <f t="shared" ref="J5:J15" si="2">SUM(H5:I5)</f>
        <v>#REF!</v>
      </c>
      <c r="K5" s="49" t="e">
        <f>ROUND(J5*premieGM/1000,2)</f>
        <v>#REF!</v>
      </c>
      <c r="L5" s="47">
        <v>12685000</v>
      </c>
      <c r="M5" s="48">
        <v>1730000</v>
      </c>
      <c r="N5" s="49">
        <f t="shared" ref="N5:N26" si="3">SUM(L5:M5)</f>
        <v>14415000</v>
      </c>
      <c r="O5" s="12">
        <v>12685000</v>
      </c>
      <c r="P5" s="13">
        <v>1730000</v>
      </c>
      <c r="Q5" s="40">
        <f>SUM(O5:P5)</f>
        <v>14415000</v>
      </c>
      <c r="R5" s="12" t="e">
        <f t="shared" ref="R5:R26" si="4">H5-L5</f>
        <v>#REF!</v>
      </c>
      <c r="S5" s="13" t="e">
        <f t="shared" ref="S5:S26" si="5">I5-M5</f>
        <v>#REF!</v>
      </c>
      <c r="T5" s="40" t="e">
        <f t="shared" ref="T5:T12" si="6">SUM(R5:S5)</f>
        <v>#REF!</v>
      </c>
      <c r="U5" s="12">
        <f t="shared" ref="U5:U26" si="7">L5-O5</f>
        <v>0</v>
      </c>
      <c r="V5" s="13">
        <f t="shared" ref="V5:V26" si="8">M5-P5</f>
        <v>0</v>
      </c>
      <c r="W5" s="41">
        <f t="shared" ref="W5:W12" si="9">SUM(U5:V5)</f>
        <v>0</v>
      </c>
      <c r="X5" s="40" t="e">
        <f>ROUND(W5*premieGM,2)</f>
        <v>#REF!</v>
      </c>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row>
    <row r="6" spans="1:229" s="35" customFormat="1" ht="33.75">
      <c r="A6" s="46">
        <v>52300004</v>
      </c>
      <c r="B6" s="73">
        <v>44620</v>
      </c>
      <c r="C6" s="74" t="s">
        <v>20</v>
      </c>
      <c r="D6" s="75" t="s">
        <v>21</v>
      </c>
      <c r="E6" s="95" t="s">
        <v>73</v>
      </c>
      <c r="F6" s="102"/>
      <c r="G6" s="101"/>
      <c r="H6" s="47" t="e">
        <f t="shared" si="0"/>
        <v>#REF!</v>
      </c>
      <c r="I6" s="48" t="e">
        <f t="shared" si="1"/>
        <v>#REF!</v>
      </c>
      <c r="J6" s="63" t="e">
        <f t="shared" si="2"/>
        <v>#REF!</v>
      </c>
      <c r="K6" s="49" t="e">
        <f t="shared" ref="K6:K26" si="10">ROUND(J6*premieGM/1000,2)</f>
        <v>#REF!</v>
      </c>
      <c r="L6" s="47">
        <v>0</v>
      </c>
      <c r="M6" s="48">
        <v>116000</v>
      </c>
      <c r="N6" s="49">
        <f t="shared" si="3"/>
        <v>116000</v>
      </c>
      <c r="O6" s="12">
        <v>0</v>
      </c>
      <c r="P6" s="13">
        <v>116000</v>
      </c>
      <c r="Q6" s="40">
        <f t="shared" ref="Q6:Q16" si="11">SUM(O6:P6)</f>
        <v>116000</v>
      </c>
      <c r="R6" s="12" t="e">
        <f t="shared" si="4"/>
        <v>#REF!</v>
      </c>
      <c r="S6" s="13" t="e">
        <f t="shared" si="5"/>
        <v>#REF!</v>
      </c>
      <c r="T6" s="40" t="e">
        <f t="shared" si="6"/>
        <v>#REF!</v>
      </c>
      <c r="U6" s="12">
        <f t="shared" si="7"/>
        <v>0</v>
      </c>
      <c r="V6" s="13">
        <f t="shared" si="8"/>
        <v>0</v>
      </c>
      <c r="W6" s="41">
        <f t="shared" si="9"/>
        <v>0</v>
      </c>
      <c r="X6" s="40" t="e">
        <f t="shared" ref="X6:X26" si="12">ROUND(W6*premieGM,2)</f>
        <v>#REF!</v>
      </c>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34"/>
      <c r="EV6" s="34"/>
      <c r="EW6" s="34"/>
      <c r="EX6" s="34"/>
      <c r="EY6" s="34"/>
      <c r="EZ6" s="34"/>
      <c r="FA6" s="34"/>
      <c r="FB6" s="34"/>
      <c r="FC6" s="34"/>
      <c r="FD6" s="34"/>
      <c r="FE6" s="34"/>
      <c r="FF6" s="34"/>
      <c r="FG6" s="34"/>
      <c r="FH6" s="34"/>
      <c r="FI6" s="34"/>
      <c r="FJ6" s="34"/>
      <c r="FK6" s="34"/>
      <c r="FL6" s="34"/>
      <c r="FM6" s="34"/>
      <c r="FN6" s="34"/>
      <c r="FO6" s="34"/>
      <c r="FP6" s="34"/>
      <c r="FQ6" s="34"/>
      <c r="FR6" s="34"/>
      <c r="FS6" s="34"/>
      <c r="FT6" s="34"/>
      <c r="FU6" s="34"/>
      <c r="FV6" s="34"/>
      <c r="FW6" s="34"/>
      <c r="FX6" s="34"/>
      <c r="FY6" s="34"/>
      <c r="FZ6" s="34"/>
      <c r="GA6" s="34"/>
      <c r="GB6" s="34"/>
      <c r="GC6" s="34"/>
      <c r="GD6" s="34"/>
      <c r="GE6" s="34"/>
      <c r="GF6" s="34"/>
      <c r="GG6" s="34"/>
      <c r="GH6" s="34"/>
      <c r="GI6" s="34"/>
      <c r="GJ6" s="34"/>
      <c r="GK6" s="34"/>
      <c r="GL6" s="34"/>
      <c r="GM6" s="34"/>
      <c r="GN6" s="34"/>
      <c r="GO6" s="34"/>
      <c r="GP6" s="34"/>
      <c r="GQ6" s="34"/>
      <c r="GR6" s="34"/>
      <c r="GS6" s="34"/>
      <c r="GT6" s="34"/>
      <c r="GU6" s="34"/>
      <c r="GV6" s="34"/>
      <c r="GW6" s="34"/>
      <c r="GX6" s="34"/>
      <c r="GY6" s="34"/>
      <c r="GZ6" s="34"/>
      <c r="HA6" s="34"/>
      <c r="HB6" s="34"/>
      <c r="HC6" s="34"/>
      <c r="HD6" s="34"/>
      <c r="HE6" s="34"/>
      <c r="HF6" s="34"/>
      <c r="HG6" s="34"/>
      <c r="HH6" s="34"/>
      <c r="HI6" s="34"/>
      <c r="HJ6" s="34"/>
      <c r="HK6" s="34"/>
      <c r="HL6" s="34"/>
      <c r="HM6" s="34"/>
      <c r="HN6" s="34"/>
      <c r="HO6" s="34"/>
      <c r="HP6" s="34"/>
      <c r="HQ6" s="34"/>
      <c r="HR6" s="34"/>
      <c r="HS6" s="34"/>
      <c r="HT6" s="34"/>
      <c r="HU6" s="34"/>
    </row>
    <row r="7" spans="1:229" s="35" customFormat="1" ht="33.75">
      <c r="A7" s="46">
        <v>66500104</v>
      </c>
      <c r="B7" s="73">
        <v>44620</v>
      </c>
      <c r="C7" s="74" t="s">
        <v>49</v>
      </c>
      <c r="D7" s="75" t="s">
        <v>21</v>
      </c>
      <c r="E7" s="95"/>
      <c r="F7" s="102" t="s">
        <v>51</v>
      </c>
      <c r="G7" s="101">
        <v>45202</v>
      </c>
      <c r="H7" s="47" t="e">
        <f t="shared" si="0"/>
        <v>#REF!</v>
      </c>
      <c r="I7" s="48" t="e">
        <f t="shared" si="1"/>
        <v>#REF!</v>
      </c>
      <c r="J7" s="63" t="e">
        <f t="shared" si="2"/>
        <v>#REF!</v>
      </c>
      <c r="K7" s="49" t="e">
        <f t="shared" si="10"/>
        <v>#REF!</v>
      </c>
      <c r="L7" s="47">
        <v>320000</v>
      </c>
      <c r="M7" s="48">
        <v>0</v>
      </c>
      <c r="N7" s="49">
        <f t="shared" si="3"/>
        <v>320000</v>
      </c>
      <c r="O7" s="12">
        <v>320000</v>
      </c>
      <c r="P7" s="13">
        <v>0</v>
      </c>
      <c r="Q7" s="40">
        <f t="shared" si="11"/>
        <v>320000</v>
      </c>
      <c r="R7" s="12" t="e">
        <f t="shared" si="4"/>
        <v>#REF!</v>
      </c>
      <c r="S7" s="13" t="e">
        <f t="shared" si="5"/>
        <v>#REF!</v>
      </c>
      <c r="T7" s="40" t="e">
        <f t="shared" si="6"/>
        <v>#REF!</v>
      </c>
      <c r="U7" s="12">
        <f t="shared" si="7"/>
        <v>0</v>
      </c>
      <c r="V7" s="13">
        <f t="shared" si="8"/>
        <v>0</v>
      </c>
      <c r="W7" s="41">
        <f t="shared" si="9"/>
        <v>0</v>
      </c>
      <c r="X7" s="40" t="e">
        <f t="shared" si="12"/>
        <v>#REF!</v>
      </c>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row>
    <row r="8" spans="1:229" s="35" customFormat="1" ht="36" customHeight="1">
      <c r="A8" s="46">
        <v>66500104</v>
      </c>
      <c r="B8" s="73">
        <v>44620</v>
      </c>
      <c r="C8" s="74" t="s">
        <v>22</v>
      </c>
      <c r="D8" s="75" t="s">
        <v>23</v>
      </c>
      <c r="E8" s="95"/>
      <c r="F8" s="102" t="s">
        <v>48</v>
      </c>
      <c r="G8" s="101">
        <v>45202</v>
      </c>
      <c r="H8" s="47" t="e">
        <f t="shared" si="0"/>
        <v>#REF!</v>
      </c>
      <c r="I8" s="48" t="e">
        <f t="shared" si="1"/>
        <v>#REF!</v>
      </c>
      <c r="J8" s="63" t="e">
        <f t="shared" si="2"/>
        <v>#REF!</v>
      </c>
      <c r="K8" s="49" t="e">
        <f t="shared" si="10"/>
        <v>#REF!</v>
      </c>
      <c r="L8" s="47">
        <v>920000</v>
      </c>
      <c r="M8" s="48">
        <v>0</v>
      </c>
      <c r="N8" s="49">
        <f t="shared" si="3"/>
        <v>920000</v>
      </c>
      <c r="O8" s="12">
        <v>920000</v>
      </c>
      <c r="P8" s="13">
        <v>0</v>
      </c>
      <c r="Q8" s="40">
        <f t="shared" si="11"/>
        <v>920000</v>
      </c>
      <c r="R8" s="12" t="e">
        <f t="shared" si="4"/>
        <v>#REF!</v>
      </c>
      <c r="S8" s="13" t="e">
        <f t="shared" si="5"/>
        <v>#REF!</v>
      </c>
      <c r="T8" s="40" t="e">
        <f t="shared" si="6"/>
        <v>#REF!</v>
      </c>
      <c r="U8" s="12">
        <f t="shared" si="7"/>
        <v>0</v>
      </c>
      <c r="V8" s="13">
        <f t="shared" si="8"/>
        <v>0</v>
      </c>
      <c r="W8" s="41">
        <f t="shared" si="9"/>
        <v>0</v>
      </c>
      <c r="X8" s="40" t="e">
        <f t="shared" si="12"/>
        <v>#REF!</v>
      </c>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c r="HL8" s="34"/>
      <c r="HM8" s="34"/>
      <c r="HN8" s="34"/>
      <c r="HO8" s="34"/>
      <c r="HP8" s="34"/>
      <c r="HQ8" s="34"/>
      <c r="HR8" s="34"/>
      <c r="HS8" s="34"/>
      <c r="HT8" s="34"/>
      <c r="HU8" s="34"/>
    </row>
    <row r="9" spans="1:229" s="35" customFormat="1" ht="36" customHeight="1">
      <c r="A9" s="46">
        <v>52700024</v>
      </c>
      <c r="B9" s="73">
        <v>44620</v>
      </c>
      <c r="C9" s="74" t="s">
        <v>24</v>
      </c>
      <c r="D9" s="75" t="s">
        <v>21</v>
      </c>
      <c r="E9" s="95"/>
      <c r="F9" s="102" t="s">
        <v>53</v>
      </c>
      <c r="G9" s="101">
        <v>45202</v>
      </c>
      <c r="H9" s="47" t="e">
        <f t="shared" si="0"/>
        <v>#REF!</v>
      </c>
      <c r="I9" s="48" t="e">
        <f t="shared" si="1"/>
        <v>#REF!</v>
      </c>
      <c r="J9" s="63" t="e">
        <f t="shared" si="2"/>
        <v>#REF!</v>
      </c>
      <c r="K9" s="49" t="e">
        <f t="shared" si="10"/>
        <v>#REF!</v>
      </c>
      <c r="L9" s="47">
        <v>717000</v>
      </c>
      <c r="M9" s="48">
        <v>0</v>
      </c>
      <c r="N9" s="49">
        <f t="shared" si="3"/>
        <v>717000</v>
      </c>
      <c r="O9" s="12">
        <v>717000</v>
      </c>
      <c r="P9" s="13">
        <v>0</v>
      </c>
      <c r="Q9" s="40">
        <f t="shared" si="11"/>
        <v>717000</v>
      </c>
      <c r="R9" s="12" t="e">
        <f t="shared" si="4"/>
        <v>#REF!</v>
      </c>
      <c r="S9" s="13" t="e">
        <f t="shared" si="5"/>
        <v>#REF!</v>
      </c>
      <c r="T9" s="40" t="e">
        <f t="shared" si="6"/>
        <v>#REF!</v>
      </c>
      <c r="U9" s="12">
        <f t="shared" si="7"/>
        <v>0</v>
      </c>
      <c r="V9" s="13">
        <f t="shared" si="8"/>
        <v>0</v>
      </c>
      <c r="W9" s="41">
        <f t="shared" si="9"/>
        <v>0</v>
      </c>
      <c r="X9" s="40" t="e">
        <f t="shared" si="12"/>
        <v>#REF!</v>
      </c>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c r="HL9" s="34"/>
      <c r="HM9" s="34"/>
      <c r="HN9" s="34"/>
      <c r="HO9" s="34"/>
      <c r="HP9" s="34"/>
      <c r="HQ9" s="34"/>
      <c r="HR9" s="34"/>
      <c r="HS9" s="34"/>
      <c r="HT9" s="34"/>
      <c r="HU9" s="34"/>
    </row>
    <row r="10" spans="1:229" s="35" customFormat="1" ht="56.25">
      <c r="A10" s="46">
        <v>67240102</v>
      </c>
      <c r="B10" s="73">
        <v>44620</v>
      </c>
      <c r="C10" s="74" t="s">
        <v>25</v>
      </c>
      <c r="D10" s="75" t="s">
        <v>26</v>
      </c>
      <c r="E10" s="95"/>
      <c r="F10" s="102" t="s">
        <v>46</v>
      </c>
      <c r="G10" s="101">
        <v>45202</v>
      </c>
      <c r="H10" s="47" t="e">
        <f t="shared" si="0"/>
        <v>#REF!</v>
      </c>
      <c r="I10" s="48" t="e">
        <f t="shared" si="1"/>
        <v>#REF!</v>
      </c>
      <c r="J10" s="63" t="e">
        <f t="shared" si="2"/>
        <v>#REF!</v>
      </c>
      <c r="K10" s="49" t="e">
        <f t="shared" si="10"/>
        <v>#REF!</v>
      </c>
      <c r="L10" s="47">
        <v>30000</v>
      </c>
      <c r="M10" s="48">
        <v>0</v>
      </c>
      <c r="N10" s="49">
        <f t="shared" si="3"/>
        <v>30000</v>
      </c>
      <c r="O10" s="12">
        <v>30000</v>
      </c>
      <c r="P10" s="13">
        <v>0</v>
      </c>
      <c r="Q10" s="40">
        <f t="shared" si="11"/>
        <v>30000</v>
      </c>
      <c r="R10" s="12" t="e">
        <f t="shared" si="4"/>
        <v>#REF!</v>
      </c>
      <c r="S10" s="13" t="e">
        <f t="shared" si="5"/>
        <v>#REF!</v>
      </c>
      <c r="T10" s="40" t="e">
        <f t="shared" si="6"/>
        <v>#REF!</v>
      </c>
      <c r="U10" s="12">
        <f t="shared" si="7"/>
        <v>0</v>
      </c>
      <c r="V10" s="13">
        <f t="shared" si="8"/>
        <v>0</v>
      </c>
      <c r="W10" s="41">
        <f t="shared" si="9"/>
        <v>0</v>
      </c>
      <c r="X10" s="40" t="e">
        <f t="shared" si="12"/>
        <v>#REF!</v>
      </c>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row>
    <row r="11" spans="1:229" s="35" customFormat="1" ht="56.25">
      <c r="A11" s="46">
        <v>67240102</v>
      </c>
      <c r="B11" s="73">
        <v>44620</v>
      </c>
      <c r="C11" s="74" t="s">
        <v>27</v>
      </c>
      <c r="D11" s="75" t="s">
        <v>26</v>
      </c>
      <c r="E11" s="95"/>
      <c r="F11" s="102" t="s">
        <v>47</v>
      </c>
      <c r="G11" s="101">
        <v>45202</v>
      </c>
      <c r="H11" s="47" t="e">
        <f t="shared" si="0"/>
        <v>#REF!</v>
      </c>
      <c r="I11" s="48" t="e">
        <f t="shared" si="1"/>
        <v>#REF!</v>
      </c>
      <c r="J11" s="63" t="e">
        <f t="shared" si="2"/>
        <v>#REF!</v>
      </c>
      <c r="K11" s="49" t="e">
        <f t="shared" si="10"/>
        <v>#REF!</v>
      </c>
      <c r="L11" s="47">
        <v>31000</v>
      </c>
      <c r="M11" s="48">
        <v>0</v>
      </c>
      <c r="N11" s="49">
        <f t="shared" si="3"/>
        <v>31000</v>
      </c>
      <c r="O11" s="12">
        <v>31000</v>
      </c>
      <c r="P11" s="13">
        <v>0</v>
      </c>
      <c r="Q11" s="40">
        <f t="shared" si="11"/>
        <v>31000</v>
      </c>
      <c r="R11" s="12" t="e">
        <f t="shared" si="4"/>
        <v>#REF!</v>
      </c>
      <c r="S11" s="13" t="e">
        <f t="shared" si="5"/>
        <v>#REF!</v>
      </c>
      <c r="T11" s="40" t="e">
        <f t="shared" si="6"/>
        <v>#REF!</v>
      </c>
      <c r="U11" s="12">
        <f t="shared" si="7"/>
        <v>0</v>
      </c>
      <c r="V11" s="13">
        <f t="shared" si="8"/>
        <v>0</v>
      </c>
      <c r="W11" s="41">
        <f t="shared" si="9"/>
        <v>0</v>
      </c>
      <c r="X11" s="40" t="e">
        <f t="shared" si="12"/>
        <v>#REF!</v>
      </c>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row>
    <row r="12" spans="1:229" s="35" customFormat="1" ht="33.75">
      <c r="A12" s="46">
        <v>65400202</v>
      </c>
      <c r="B12" s="73">
        <v>44620</v>
      </c>
      <c r="C12" s="74" t="s">
        <v>71</v>
      </c>
      <c r="D12" s="75" t="s">
        <v>21</v>
      </c>
      <c r="E12" s="95" t="s">
        <v>72</v>
      </c>
      <c r="F12" s="102" t="s">
        <v>70</v>
      </c>
      <c r="G12" s="101">
        <v>45257</v>
      </c>
      <c r="H12" s="47" t="e">
        <f t="shared" si="0"/>
        <v>#REF!</v>
      </c>
      <c r="I12" s="48" t="e">
        <f t="shared" si="1"/>
        <v>#REF!</v>
      </c>
      <c r="J12" s="63" t="e">
        <f t="shared" si="2"/>
        <v>#REF!</v>
      </c>
      <c r="K12" s="49" t="e">
        <f t="shared" si="10"/>
        <v>#REF!</v>
      </c>
      <c r="L12" s="47">
        <v>12000</v>
      </c>
      <c r="M12" s="48">
        <v>0</v>
      </c>
      <c r="N12" s="49">
        <f t="shared" si="3"/>
        <v>12000</v>
      </c>
      <c r="O12" s="12">
        <v>12000</v>
      </c>
      <c r="P12" s="13">
        <v>0</v>
      </c>
      <c r="Q12" s="40">
        <f t="shared" si="11"/>
        <v>12000</v>
      </c>
      <c r="R12" s="12" t="e">
        <f t="shared" si="4"/>
        <v>#REF!</v>
      </c>
      <c r="S12" s="13" t="e">
        <f t="shared" si="5"/>
        <v>#REF!</v>
      </c>
      <c r="T12" s="40" t="e">
        <f t="shared" si="6"/>
        <v>#REF!</v>
      </c>
      <c r="U12" s="12">
        <f t="shared" si="7"/>
        <v>0</v>
      </c>
      <c r="V12" s="13">
        <f t="shared" si="8"/>
        <v>0</v>
      </c>
      <c r="W12" s="41">
        <f t="shared" si="9"/>
        <v>0</v>
      </c>
      <c r="X12" s="40" t="e">
        <f t="shared" si="12"/>
        <v>#REF!</v>
      </c>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row>
    <row r="13" spans="1:229" s="35" customFormat="1" ht="45">
      <c r="A13" s="46">
        <v>66300104</v>
      </c>
      <c r="B13" s="73">
        <v>44620</v>
      </c>
      <c r="C13" s="74" t="s">
        <v>28</v>
      </c>
      <c r="D13" s="75" t="s">
        <v>21</v>
      </c>
      <c r="E13" s="95"/>
      <c r="F13" s="102" t="s">
        <v>52</v>
      </c>
      <c r="G13" s="101">
        <v>45202</v>
      </c>
      <c r="H13" s="47" t="e">
        <f t="shared" si="0"/>
        <v>#REF!</v>
      </c>
      <c r="I13" s="48" t="e">
        <f t="shared" si="1"/>
        <v>#REF!</v>
      </c>
      <c r="J13" s="63" t="e">
        <f t="shared" si="2"/>
        <v>#REF!</v>
      </c>
      <c r="K13" s="49" t="e">
        <f t="shared" si="10"/>
        <v>#REF!</v>
      </c>
      <c r="L13" s="47">
        <v>1192000</v>
      </c>
      <c r="M13" s="48">
        <v>0</v>
      </c>
      <c r="N13" s="49">
        <f t="shared" si="3"/>
        <v>1192000</v>
      </c>
      <c r="O13" s="12">
        <v>1192000</v>
      </c>
      <c r="P13" s="13">
        <v>0</v>
      </c>
      <c r="Q13" s="40">
        <f t="shared" si="11"/>
        <v>1192000</v>
      </c>
      <c r="R13" s="12" t="e">
        <f t="shared" si="4"/>
        <v>#REF!</v>
      </c>
      <c r="S13" s="13" t="e">
        <f t="shared" si="5"/>
        <v>#REF!</v>
      </c>
      <c r="T13" s="40" t="e">
        <f t="shared" ref="T13:T15" si="13">SUM(R13:S13)</f>
        <v>#REF!</v>
      </c>
      <c r="U13" s="12">
        <f t="shared" si="7"/>
        <v>0</v>
      </c>
      <c r="V13" s="13">
        <f t="shared" si="8"/>
        <v>0</v>
      </c>
      <c r="W13" s="41">
        <f t="shared" ref="W13:W15" si="14">SUM(U13:V13)</f>
        <v>0</v>
      </c>
      <c r="X13" s="40" t="e">
        <f t="shared" si="12"/>
        <v>#REF!</v>
      </c>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row>
    <row r="14" spans="1:229" s="35" customFormat="1" ht="56.25">
      <c r="A14" s="46">
        <v>65410102</v>
      </c>
      <c r="B14" s="73">
        <v>44620</v>
      </c>
      <c r="C14" s="74" t="s">
        <v>29</v>
      </c>
      <c r="D14" s="75" t="s">
        <v>30</v>
      </c>
      <c r="E14" s="95"/>
      <c r="F14" s="102"/>
      <c r="G14" s="101"/>
      <c r="H14" s="47" t="e">
        <f t="shared" si="0"/>
        <v>#REF!</v>
      </c>
      <c r="I14" s="48" t="e">
        <f t="shared" si="1"/>
        <v>#REF!</v>
      </c>
      <c r="J14" s="63" t="e">
        <f t="shared" si="2"/>
        <v>#REF!</v>
      </c>
      <c r="K14" s="49" t="e">
        <f t="shared" si="10"/>
        <v>#REF!</v>
      </c>
      <c r="L14" s="47">
        <v>0</v>
      </c>
      <c r="M14" s="48">
        <v>25000</v>
      </c>
      <c r="N14" s="49">
        <f t="shared" si="3"/>
        <v>25000</v>
      </c>
      <c r="O14" s="12">
        <v>0</v>
      </c>
      <c r="P14" s="13">
        <v>25000</v>
      </c>
      <c r="Q14" s="40">
        <f t="shared" si="11"/>
        <v>25000</v>
      </c>
      <c r="R14" s="12" t="e">
        <f t="shared" si="4"/>
        <v>#REF!</v>
      </c>
      <c r="S14" s="13" t="e">
        <f t="shared" si="5"/>
        <v>#REF!</v>
      </c>
      <c r="T14" s="40" t="e">
        <f t="shared" si="13"/>
        <v>#REF!</v>
      </c>
      <c r="U14" s="12">
        <f t="shared" si="7"/>
        <v>0</v>
      </c>
      <c r="V14" s="13">
        <f t="shared" si="8"/>
        <v>0</v>
      </c>
      <c r="W14" s="41">
        <f t="shared" si="14"/>
        <v>0</v>
      </c>
      <c r="X14" s="40" t="e">
        <f t="shared" si="12"/>
        <v>#REF!</v>
      </c>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row>
    <row r="15" spans="1:229" s="35" customFormat="1" ht="45">
      <c r="A15" s="46"/>
      <c r="B15" s="73"/>
      <c r="C15" s="74" t="s">
        <v>31</v>
      </c>
      <c r="D15" s="75" t="s">
        <v>32</v>
      </c>
      <c r="E15" s="95" t="s">
        <v>67</v>
      </c>
      <c r="F15" s="102" t="s">
        <v>60</v>
      </c>
      <c r="G15" s="101">
        <v>45202</v>
      </c>
      <c r="H15" s="47" t="e">
        <f t="shared" si="0"/>
        <v>#REF!</v>
      </c>
      <c r="I15" s="48" t="e">
        <f t="shared" si="1"/>
        <v>#REF!</v>
      </c>
      <c r="J15" s="63" t="e">
        <f t="shared" si="2"/>
        <v>#REF!</v>
      </c>
      <c r="K15" s="49" t="e">
        <f t="shared" si="10"/>
        <v>#REF!</v>
      </c>
      <c r="L15" s="47">
        <v>7997000</v>
      </c>
      <c r="M15" s="48">
        <v>276000</v>
      </c>
      <c r="N15" s="49">
        <f t="shared" si="3"/>
        <v>8273000</v>
      </c>
      <c r="O15" s="12">
        <v>7997000</v>
      </c>
      <c r="P15" s="13">
        <v>276000</v>
      </c>
      <c r="Q15" s="40">
        <f t="shared" si="11"/>
        <v>8273000</v>
      </c>
      <c r="R15" s="12" t="e">
        <f t="shared" si="4"/>
        <v>#REF!</v>
      </c>
      <c r="S15" s="13" t="e">
        <f t="shared" si="5"/>
        <v>#REF!</v>
      </c>
      <c r="T15" s="40" t="e">
        <f t="shared" si="13"/>
        <v>#REF!</v>
      </c>
      <c r="U15" s="12">
        <f t="shared" si="7"/>
        <v>0</v>
      </c>
      <c r="V15" s="13">
        <f t="shared" si="8"/>
        <v>0</v>
      </c>
      <c r="W15" s="41">
        <f t="shared" si="14"/>
        <v>0</v>
      </c>
      <c r="X15" s="40" t="e">
        <f t="shared" si="12"/>
        <v>#REF!</v>
      </c>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row>
    <row r="16" spans="1:229" s="35" customFormat="1" ht="22.5">
      <c r="A16" s="46"/>
      <c r="B16" s="73"/>
      <c r="C16" s="74" t="s">
        <v>54</v>
      </c>
      <c r="D16" s="75" t="s">
        <v>58</v>
      </c>
      <c r="E16" s="95" t="s">
        <v>68</v>
      </c>
      <c r="F16" s="102" t="s">
        <v>55</v>
      </c>
      <c r="G16" s="101" t="s">
        <v>56</v>
      </c>
      <c r="H16" s="47" t="e">
        <f t="shared" si="0"/>
        <v>#REF!</v>
      </c>
      <c r="I16" s="48" t="e">
        <f t="shared" si="1"/>
        <v>#REF!</v>
      </c>
      <c r="J16" s="63" t="e">
        <f t="shared" ref="J16:J18" si="15">SUM(H16:I16)</f>
        <v>#REF!</v>
      </c>
      <c r="K16" s="49" t="e">
        <f t="shared" si="10"/>
        <v>#REF!</v>
      </c>
      <c r="L16" s="47">
        <v>0</v>
      </c>
      <c r="M16" s="48">
        <v>22000</v>
      </c>
      <c r="N16" s="49">
        <f t="shared" si="3"/>
        <v>22000</v>
      </c>
      <c r="O16" s="12">
        <v>0</v>
      </c>
      <c r="P16" s="13">
        <v>22000</v>
      </c>
      <c r="Q16" s="40">
        <f t="shared" si="11"/>
        <v>22000</v>
      </c>
      <c r="R16" s="12" t="e">
        <f t="shared" si="4"/>
        <v>#REF!</v>
      </c>
      <c r="S16" s="13" t="e">
        <f t="shared" si="5"/>
        <v>#REF!</v>
      </c>
      <c r="T16" s="40" t="e">
        <f t="shared" ref="T16:T18" si="16">SUM(R16:S16)</f>
        <v>#REF!</v>
      </c>
      <c r="U16" s="12">
        <f t="shared" si="7"/>
        <v>0</v>
      </c>
      <c r="V16" s="13">
        <f t="shared" si="8"/>
        <v>0</v>
      </c>
      <c r="W16" s="41">
        <f t="shared" ref="W16:W18" si="17">SUM(U16:V16)</f>
        <v>0</v>
      </c>
      <c r="X16" s="40" t="e">
        <f t="shared" si="12"/>
        <v>#REF!</v>
      </c>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row>
    <row r="17" spans="1:229" s="35" customFormat="1" ht="22.5">
      <c r="A17" s="46"/>
      <c r="B17" s="73"/>
      <c r="C17" s="74" t="s">
        <v>80</v>
      </c>
      <c r="D17" s="75" t="s">
        <v>82</v>
      </c>
      <c r="E17" s="95" t="s">
        <v>83</v>
      </c>
      <c r="F17" s="102" t="s">
        <v>84</v>
      </c>
      <c r="G17" s="101"/>
      <c r="H17" s="47" t="e">
        <f t="shared" ref="H17:H18" si="18">ROUND(L17*ign/igo,afrind)</f>
        <v>#REF!</v>
      </c>
      <c r="I17" s="48" t="e">
        <f t="shared" ref="I17:I18" si="19">ROUND(M17*iin/iio,afrind)</f>
        <v>#REF!</v>
      </c>
      <c r="J17" s="63" t="e">
        <f t="shared" si="15"/>
        <v>#REF!</v>
      </c>
      <c r="K17" s="49" t="e">
        <f t="shared" si="10"/>
        <v>#REF!</v>
      </c>
      <c r="L17" s="47">
        <v>52000</v>
      </c>
      <c r="M17" s="48">
        <v>0</v>
      </c>
      <c r="N17" s="49">
        <f t="shared" si="3"/>
        <v>52000</v>
      </c>
      <c r="O17" s="12">
        <v>52000</v>
      </c>
      <c r="P17" s="13">
        <v>0</v>
      </c>
      <c r="Q17" s="40">
        <f t="shared" ref="Q17:Q26" si="20">SUM(O17:P17)</f>
        <v>52000</v>
      </c>
      <c r="R17" s="12" t="e">
        <f t="shared" si="4"/>
        <v>#REF!</v>
      </c>
      <c r="S17" s="13" t="e">
        <f t="shared" si="5"/>
        <v>#REF!</v>
      </c>
      <c r="T17" s="40" t="e">
        <f t="shared" si="16"/>
        <v>#REF!</v>
      </c>
      <c r="U17" s="12">
        <f t="shared" si="7"/>
        <v>0</v>
      </c>
      <c r="V17" s="13">
        <f t="shared" si="8"/>
        <v>0</v>
      </c>
      <c r="W17" s="41">
        <f t="shared" si="17"/>
        <v>0</v>
      </c>
      <c r="X17" s="40" t="e">
        <f t="shared" si="12"/>
        <v>#REF!</v>
      </c>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row>
    <row r="18" spans="1:229" s="35" customFormat="1">
      <c r="A18" s="46" t="s">
        <v>10</v>
      </c>
      <c r="B18" s="73"/>
      <c r="C18" s="74"/>
      <c r="D18" s="75"/>
      <c r="E18" s="95"/>
      <c r="F18" s="102"/>
      <c r="G18" s="101"/>
      <c r="H18" s="47" t="e">
        <f t="shared" si="18"/>
        <v>#REF!</v>
      </c>
      <c r="I18" s="48" t="e">
        <f t="shared" si="19"/>
        <v>#REF!</v>
      </c>
      <c r="J18" s="63" t="e">
        <f t="shared" si="15"/>
        <v>#REF!</v>
      </c>
      <c r="K18" s="49" t="e">
        <f t="shared" si="10"/>
        <v>#REF!</v>
      </c>
      <c r="L18" s="47">
        <v>0</v>
      </c>
      <c r="M18" s="48">
        <v>0</v>
      </c>
      <c r="N18" s="49">
        <f t="shared" si="3"/>
        <v>0</v>
      </c>
      <c r="O18" s="12">
        <v>0</v>
      </c>
      <c r="P18" s="13">
        <v>0</v>
      </c>
      <c r="Q18" s="40">
        <f t="shared" si="20"/>
        <v>0</v>
      </c>
      <c r="R18" s="12" t="e">
        <f t="shared" si="4"/>
        <v>#REF!</v>
      </c>
      <c r="S18" s="13" t="e">
        <f t="shared" si="5"/>
        <v>#REF!</v>
      </c>
      <c r="T18" s="40" t="e">
        <f t="shared" si="16"/>
        <v>#REF!</v>
      </c>
      <c r="U18" s="12">
        <f t="shared" si="7"/>
        <v>0</v>
      </c>
      <c r="V18" s="13">
        <f t="shared" si="8"/>
        <v>0</v>
      </c>
      <c r="W18" s="41">
        <f t="shared" si="17"/>
        <v>0</v>
      </c>
      <c r="X18" s="40" t="e">
        <f t="shared" si="12"/>
        <v>#REF!</v>
      </c>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row>
    <row r="19" spans="1:229" s="35" customFormat="1">
      <c r="A19" s="46" t="s">
        <v>10</v>
      </c>
      <c r="B19" s="73"/>
      <c r="C19" s="74"/>
      <c r="D19" s="75"/>
      <c r="E19" s="95"/>
      <c r="F19" s="102"/>
      <c r="G19" s="101"/>
      <c r="H19" s="47" t="e">
        <f t="shared" ref="H19:H26" si="21">ROUND(L19*ign/igo,afrind)</f>
        <v>#REF!</v>
      </c>
      <c r="I19" s="48" t="e">
        <f t="shared" ref="I19:I26" si="22">ROUND(M19*iin/iio,afrind)</f>
        <v>#REF!</v>
      </c>
      <c r="J19" s="63" t="e">
        <f t="shared" ref="J19:J26" si="23">SUM(H19:I19)</f>
        <v>#REF!</v>
      </c>
      <c r="K19" s="49" t="e">
        <f t="shared" si="10"/>
        <v>#REF!</v>
      </c>
      <c r="L19" s="47">
        <v>0</v>
      </c>
      <c r="M19" s="48">
        <v>0</v>
      </c>
      <c r="N19" s="49">
        <f t="shared" si="3"/>
        <v>0</v>
      </c>
      <c r="O19" s="12">
        <v>0</v>
      </c>
      <c r="P19" s="13">
        <v>0</v>
      </c>
      <c r="Q19" s="40">
        <f t="shared" si="20"/>
        <v>0</v>
      </c>
      <c r="R19" s="12" t="e">
        <f t="shared" si="4"/>
        <v>#REF!</v>
      </c>
      <c r="S19" s="13" t="e">
        <f t="shared" si="5"/>
        <v>#REF!</v>
      </c>
      <c r="T19" s="40" t="e">
        <f t="shared" ref="T19:T26" si="24">SUM(R19:S19)</f>
        <v>#REF!</v>
      </c>
      <c r="U19" s="12">
        <f t="shared" si="7"/>
        <v>0</v>
      </c>
      <c r="V19" s="13">
        <f t="shared" si="8"/>
        <v>0</v>
      </c>
      <c r="W19" s="41">
        <f t="shared" ref="W19:W26" si="25">SUM(U19:V19)</f>
        <v>0</v>
      </c>
      <c r="X19" s="40" t="e">
        <f t="shared" si="12"/>
        <v>#REF!</v>
      </c>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row>
    <row r="20" spans="1:229" s="35" customFormat="1">
      <c r="A20" s="46" t="s">
        <v>10</v>
      </c>
      <c r="B20" s="73"/>
      <c r="C20" s="74"/>
      <c r="D20" s="75"/>
      <c r="E20" s="95"/>
      <c r="F20" s="102"/>
      <c r="G20" s="101"/>
      <c r="H20" s="47" t="e">
        <f t="shared" si="21"/>
        <v>#REF!</v>
      </c>
      <c r="I20" s="48" t="e">
        <f t="shared" si="22"/>
        <v>#REF!</v>
      </c>
      <c r="J20" s="63" t="e">
        <f t="shared" si="23"/>
        <v>#REF!</v>
      </c>
      <c r="K20" s="49" t="e">
        <f t="shared" si="10"/>
        <v>#REF!</v>
      </c>
      <c r="L20" s="47">
        <v>0</v>
      </c>
      <c r="M20" s="48">
        <v>0</v>
      </c>
      <c r="N20" s="49">
        <f t="shared" si="3"/>
        <v>0</v>
      </c>
      <c r="O20" s="12">
        <v>0</v>
      </c>
      <c r="P20" s="13">
        <v>0</v>
      </c>
      <c r="Q20" s="40">
        <f t="shared" si="20"/>
        <v>0</v>
      </c>
      <c r="R20" s="12" t="e">
        <f t="shared" si="4"/>
        <v>#REF!</v>
      </c>
      <c r="S20" s="13" t="e">
        <f t="shared" si="5"/>
        <v>#REF!</v>
      </c>
      <c r="T20" s="40" t="e">
        <f t="shared" si="24"/>
        <v>#REF!</v>
      </c>
      <c r="U20" s="12">
        <f t="shared" si="7"/>
        <v>0</v>
      </c>
      <c r="V20" s="13">
        <f t="shared" si="8"/>
        <v>0</v>
      </c>
      <c r="W20" s="41">
        <f t="shared" si="25"/>
        <v>0</v>
      </c>
      <c r="X20" s="40" t="e">
        <f t="shared" si="12"/>
        <v>#REF!</v>
      </c>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row>
    <row r="21" spans="1:229" s="35" customFormat="1">
      <c r="A21" s="46" t="s">
        <v>10</v>
      </c>
      <c r="B21" s="73"/>
      <c r="C21" s="74"/>
      <c r="D21" s="75"/>
      <c r="E21" s="95"/>
      <c r="F21" s="102"/>
      <c r="G21" s="101"/>
      <c r="H21" s="47" t="e">
        <f t="shared" si="21"/>
        <v>#REF!</v>
      </c>
      <c r="I21" s="48" t="e">
        <f t="shared" si="22"/>
        <v>#REF!</v>
      </c>
      <c r="J21" s="63" t="e">
        <f t="shared" si="23"/>
        <v>#REF!</v>
      </c>
      <c r="K21" s="49" t="e">
        <f t="shared" si="10"/>
        <v>#REF!</v>
      </c>
      <c r="L21" s="47">
        <v>0</v>
      </c>
      <c r="M21" s="48">
        <v>0</v>
      </c>
      <c r="N21" s="49">
        <f t="shared" si="3"/>
        <v>0</v>
      </c>
      <c r="O21" s="12">
        <v>0</v>
      </c>
      <c r="P21" s="13">
        <v>0</v>
      </c>
      <c r="Q21" s="40">
        <f t="shared" si="20"/>
        <v>0</v>
      </c>
      <c r="R21" s="12" t="e">
        <f t="shared" si="4"/>
        <v>#REF!</v>
      </c>
      <c r="S21" s="13" t="e">
        <f t="shared" si="5"/>
        <v>#REF!</v>
      </c>
      <c r="T21" s="40" t="e">
        <f t="shared" si="24"/>
        <v>#REF!</v>
      </c>
      <c r="U21" s="12">
        <f t="shared" si="7"/>
        <v>0</v>
      </c>
      <c r="V21" s="13">
        <f t="shared" si="8"/>
        <v>0</v>
      </c>
      <c r="W21" s="41">
        <f t="shared" si="25"/>
        <v>0</v>
      </c>
      <c r="X21" s="40" t="e">
        <f t="shared" si="12"/>
        <v>#REF!</v>
      </c>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row>
    <row r="22" spans="1:229" s="35" customFormat="1">
      <c r="A22" s="46" t="s">
        <v>10</v>
      </c>
      <c r="B22" s="73"/>
      <c r="C22" s="74"/>
      <c r="D22" s="75"/>
      <c r="E22" s="95"/>
      <c r="F22" s="102"/>
      <c r="G22" s="101"/>
      <c r="H22" s="47" t="e">
        <f t="shared" si="21"/>
        <v>#REF!</v>
      </c>
      <c r="I22" s="48" t="e">
        <f t="shared" si="22"/>
        <v>#REF!</v>
      </c>
      <c r="J22" s="63" t="e">
        <f t="shared" si="23"/>
        <v>#REF!</v>
      </c>
      <c r="K22" s="49" t="e">
        <f t="shared" si="10"/>
        <v>#REF!</v>
      </c>
      <c r="L22" s="47">
        <v>0</v>
      </c>
      <c r="M22" s="48">
        <v>0</v>
      </c>
      <c r="N22" s="49">
        <f t="shared" si="3"/>
        <v>0</v>
      </c>
      <c r="O22" s="12">
        <v>0</v>
      </c>
      <c r="P22" s="13">
        <v>0</v>
      </c>
      <c r="Q22" s="40">
        <f t="shared" si="20"/>
        <v>0</v>
      </c>
      <c r="R22" s="12" t="e">
        <f t="shared" si="4"/>
        <v>#REF!</v>
      </c>
      <c r="S22" s="13" t="e">
        <f t="shared" si="5"/>
        <v>#REF!</v>
      </c>
      <c r="T22" s="40" t="e">
        <f t="shared" si="24"/>
        <v>#REF!</v>
      </c>
      <c r="U22" s="12">
        <f t="shared" si="7"/>
        <v>0</v>
      </c>
      <c r="V22" s="13">
        <f t="shared" si="8"/>
        <v>0</v>
      </c>
      <c r="W22" s="41">
        <f t="shared" si="25"/>
        <v>0</v>
      </c>
      <c r="X22" s="40" t="e">
        <f t="shared" si="12"/>
        <v>#REF!</v>
      </c>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row>
    <row r="23" spans="1:229" s="35" customFormat="1">
      <c r="A23" s="46" t="s">
        <v>10</v>
      </c>
      <c r="B23" s="73"/>
      <c r="C23" s="74"/>
      <c r="D23" s="75"/>
      <c r="E23" s="95"/>
      <c r="F23" s="102"/>
      <c r="G23" s="101"/>
      <c r="H23" s="47" t="e">
        <f t="shared" si="21"/>
        <v>#REF!</v>
      </c>
      <c r="I23" s="48" t="e">
        <f t="shared" si="22"/>
        <v>#REF!</v>
      </c>
      <c r="J23" s="63" t="e">
        <f t="shared" si="23"/>
        <v>#REF!</v>
      </c>
      <c r="K23" s="49" t="e">
        <f t="shared" si="10"/>
        <v>#REF!</v>
      </c>
      <c r="L23" s="47">
        <v>0</v>
      </c>
      <c r="M23" s="48">
        <v>0</v>
      </c>
      <c r="N23" s="49">
        <f t="shared" si="3"/>
        <v>0</v>
      </c>
      <c r="O23" s="12">
        <v>0</v>
      </c>
      <c r="P23" s="13">
        <v>0</v>
      </c>
      <c r="Q23" s="40">
        <f t="shared" si="20"/>
        <v>0</v>
      </c>
      <c r="R23" s="12" t="e">
        <f t="shared" si="4"/>
        <v>#REF!</v>
      </c>
      <c r="S23" s="13" t="e">
        <f t="shared" si="5"/>
        <v>#REF!</v>
      </c>
      <c r="T23" s="40" t="e">
        <f t="shared" si="24"/>
        <v>#REF!</v>
      </c>
      <c r="U23" s="12">
        <f t="shared" si="7"/>
        <v>0</v>
      </c>
      <c r="V23" s="13">
        <f t="shared" si="8"/>
        <v>0</v>
      </c>
      <c r="W23" s="41">
        <f t="shared" si="25"/>
        <v>0</v>
      </c>
      <c r="X23" s="40" t="e">
        <f t="shared" si="12"/>
        <v>#REF!</v>
      </c>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row>
    <row r="24" spans="1:229" s="35" customFormat="1">
      <c r="A24" s="46" t="s">
        <v>10</v>
      </c>
      <c r="B24" s="73"/>
      <c r="C24" s="74"/>
      <c r="D24" s="75"/>
      <c r="E24" s="95"/>
      <c r="F24" s="102"/>
      <c r="G24" s="101"/>
      <c r="H24" s="47" t="e">
        <f t="shared" si="21"/>
        <v>#REF!</v>
      </c>
      <c r="I24" s="48" t="e">
        <f t="shared" si="22"/>
        <v>#REF!</v>
      </c>
      <c r="J24" s="63" t="e">
        <f t="shared" si="23"/>
        <v>#REF!</v>
      </c>
      <c r="K24" s="49" t="e">
        <f t="shared" si="10"/>
        <v>#REF!</v>
      </c>
      <c r="L24" s="47">
        <v>0</v>
      </c>
      <c r="M24" s="48">
        <v>0</v>
      </c>
      <c r="N24" s="49">
        <f t="shared" si="3"/>
        <v>0</v>
      </c>
      <c r="O24" s="12">
        <v>0</v>
      </c>
      <c r="P24" s="13">
        <v>0</v>
      </c>
      <c r="Q24" s="40">
        <f t="shared" si="20"/>
        <v>0</v>
      </c>
      <c r="R24" s="12" t="e">
        <f t="shared" si="4"/>
        <v>#REF!</v>
      </c>
      <c r="S24" s="13" t="e">
        <f t="shared" si="5"/>
        <v>#REF!</v>
      </c>
      <c r="T24" s="40" t="e">
        <f t="shared" si="24"/>
        <v>#REF!</v>
      </c>
      <c r="U24" s="12">
        <f t="shared" si="7"/>
        <v>0</v>
      </c>
      <c r="V24" s="13">
        <f t="shared" si="8"/>
        <v>0</v>
      </c>
      <c r="W24" s="41">
        <f t="shared" si="25"/>
        <v>0</v>
      </c>
      <c r="X24" s="40" t="e">
        <f t="shared" si="12"/>
        <v>#REF!</v>
      </c>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row>
    <row r="25" spans="1:229" s="35" customFormat="1">
      <c r="A25" s="46" t="s">
        <v>10</v>
      </c>
      <c r="B25" s="73"/>
      <c r="C25" s="74"/>
      <c r="D25" s="75"/>
      <c r="E25" s="95"/>
      <c r="F25" s="102"/>
      <c r="G25" s="101"/>
      <c r="H25" s="47" t="e">
        <f t="shared" si="21"/>
        <v>#REF!</v>
      </c>
      <c r="I25" s="48" t="e">
        <f t="shared" si="22"/>
        <v>#REF!</v>
      </c>
      <c r="J25" s="63" t="e">
        <f t="shared" si="23"/>
        <v>#REF!</v>
      </c>
      <c r="K25" s="49" t="e">
        <f t="shared" si="10"/>
        <v>#REF!</v>
      </c>
      <c r="L25" s="47">
        <v>0</v>
      </c>
      <c r="M25" s="48">
        <v>0</v>
      </c>
      <c r="N25" s="49">
        <f t="shared" si="3"/>
        <v>0</v>
      </c>
      <c r="O25" s="12">
        <v>0</v>
      </c>
      <c r="P25" s="13">
        <v>0</v>
      </c>
      <c r="Q25" s="40">
        <f t="shared" si="20"/>
        <v>0</v>
      </c>
      <c r="R25" s="12" t="e">
        <f t="shared" si="4"/>
        <v>#REF!</v>
      </c>
      <c r="S25" s="13" t="e">
        <f t="shared" si="5"/>
        <v>#REF!</v>
      </c>
      <c r="T25" s="40" t="e">
        <f t="shared" si="24"/>
        <v>#REF!</v>
      </c>
      <c r="U25" s="12">
        <f t="shared" si="7"/>
        <v>0</v>
      </c>
      <c r="V25" s="13">
        <f t="shared" si="8"/>
        <v>0</v>
      </c>
      <c r="W25" s="41">
        <f t="shared" si="25"/>
        <v>0</v>
      </c>
      <c r="X25" s="40" t="e">
        <f t="shared" si="12"/>
        <v>#REF!</v>
      </c>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row>
    <row r="26" spans="1:229" s="35" customFormat="1">
      <c r="A26" s="46" t="s">
        <v>10</v>
      </c>
      <c r="B26" s="73"/>
      <c r="C26" s="74"/>
      <c r="D26" s="75"/>
      <c r="E26" s="95"/>
      <c r="F26" s="102"/>
      <c r="G26" s="101"/>
      <c r="H26" s="47" t="e">
        <f t="shared" si="21"/>
        <v>#REF!</v>
      </c>
      <c r="I26" s="48" t="e">
        <f t="shared" si="22"/>
        <v>#REF!</v>
      </c>
      <c r="J26" s="63" t="e">
        <f t="shared" si="23"/>
        <v>#REF!</v>
      </c>
      <c r="K26" s="49" t="e">
        <f t="shared" si="10"/>
        <v>#REF!</v>
      </c>
      <c r="L26" s="47">
        <v>0</v>
      </c>
      <c r="M26" s="48">
        <v>0</v>
      </c>
      <c r="N26" s="49">
        <f t="shared" si="3"/>
        <v>0</v>
      </c>
      <c r="O26" s="12">
        <v>0</v>
      </c>
      <c r="P26" s="13">
        <v>0</v>
      </c>
      <c r="Q26" s="40">
        <f t="shared" si="20"/>
        <v>0</v>
      </c>
      <c r="R26" s="12" t="e">
        <f t="shared" si="4"/>
        <v>#REF!</v>
      </c>
      <c r="S26" s="13" t="e">
        <f t="shared" si="5"/>
        <v>#REF!</v>
      </c>
      <c r="T26" s="40" t="e">
        <f t="shared" si="24"/>
        <v>#REF!</v>
      </c>
      <c r="U26" s="12">
        <f t="shared" si="7"/>
        <v>0</v>
      </c>
      <c r="V26" s="13">
        <f t="shared" si="8"/>
        <v>0</v>
      </c>
      <c r="W26" s="41">
        <f t="shared" si="25"/>
        <v>0</v>
      </c>
      <c r="X26" s="40" t="e">
        <f t="shared" si="12"/>
        <v>#REF!</v>
      </c>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row>
    <row r="27" spans="1:229" s="35" customFormat="1">
      <c r="A27" s="46"/>
      <c r="B27" s="73"/>
      <c r="C27" s="46"/>
      <c r="D27" s="73"/>
      <c r="E27" s="96"/>
      <c r="F27" s="103"/>
      <c r="G27" s="103"/>
      <c r="H27" s="47"/>
      <c r="I27" s="90"/>
      <c r="J27" s="89"/>
      <c r="K27" s="91"/>
      <c r="L27" s="47"/>
      <c r="M27" s="50"/>
      <c r="N27" s="51"/>
      <c r="O27" s="12"/>
      <c r="P27" s="42"/>
      <c r="Q27" s="43"/>
      <c r="R27" s="12"/>
      <c r="S27" s="42"/>
      <c r="T27" s="43"/>
      <c r="U27" s="12"/>
      <c r="V27" s="42"/>
      <c r="W27" s="44"/>
      <c r="X27" s="45"/>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row>
    <row r="28" spans="1:229" ht="21.75" thickBot="1">
      <c r="A28" s="77" t="s">
        <v>11</v>
      </c>
      <c r="B28" s="78"/>
      <c r="C28" s="79"/>
      <c r="D28" s="78"/>
      <c r="E28" s="97"/>
      <c r="F28" s="104"/>
      <c r="G28" s="104"/>
      <c r="H28" s="32" t="e">
        <f t="shared" ref="H28:X28" si="26">SUM(H4:H27)</f>
        <v>#REF!</v>
      </c>
      <c r="I28" s="32" t="e">
        <f t="shared" si="26"/>
        <v>#REF!</v>
      </c>
      <c r="J28" s="32" t="e">
        <f t="shared" si="26"/>
        <v>#REF!</v>
      </c>
      <c r="K28" s="33" t="e">
        <f t="shared" si="26"/>
        <v>#REF!</v>
      </c>
      <c r="L28" s="32">
        <f t="shared" si="26"/>
        <v>23956000</v>
      </c>
      <c r="M28" s="32">
        <f t="shared" si="26"/>
        <v>2169000</v>
      </c>
      <c r="N28" s="32">
        <f t="shared" si="26"/>
        <v>26125000</v>
      </c>
      <c r="O28" s="32">
        <f t="shared" si="26"/>
        <v>23956000</v>
      </c>
      <c r="P28" s="32">
        <f t="shared" si="26"/>
        <v>2169000</v>
      </c>
      <c r="Q28" s="32">
        <f t="shared" si="26"/>
        <v>26125000</v>
      </c>
      <c r="R28" s="32" t="e">
        <f t="shared" si="26"/>
        <v>#REF!</v>
      </c>
      <c r="S28" s="32" t="e">
        <f t="shared" si="26"/>
        <v>#REF!</v>
      </c>
      <c r="T28" s="32" t="e">
        <f t="shared" si="26"/>
        <v>#REF!</v>
      </c>
      <c r="U28" s="32">
        <f t="shared" si="26"/>
        <v>0</v>
      </c>
      <c r="V28" s="32">
        <f t="shared" si="26"/>
        <v>0</v>
      </c>
      <c r="W28" s="32">
        <f t="shared" si="26"/>
        <v>0</v>
      </c>
      <c r="X28" s="33" t="e">
        <f t="shared" si="26"/>
        <v>#REF!</v>
      </c>
    </row>
    <row r="29" spans="1:229" ht="13.5" thickTop="1">
      <c r="A29" s="80"/>
      <c r="B29" s="81"/>
      <c r="C29" s="82"/>
      <c r="D29" s="81"/>
      <c r="E29" s="98"/>
      <c r="F29" s="105"/>
      <c r="G29" s="101"/>
      <c r="H29" s="36"/>
      <c r="I29" s="86"/>
      <c r="J29" s="88"/>
      <c r="K29" s="39"/>
      <c r="L29" s="36"/>
      <c r="M29" s="37"/>
      <c r="N29" s="37"/>
      <c r="O29" s="36"/>
      <c r="P29" s="37"/>
      <c r="Q29" s="37"/>
      <c r="R29" s="36"/>
      <c r="S29" s="37"/>
      <c r="T29" s="37"/>
      <c r="U29" s="36"/>
      <c r="V29" s="37"/>
      <c r="W29" s="38"/>
      <c r="X29" s="39"/>
    </row>
    <row r="30" spans="1:229">
      <c r="A30" s="83" t="s">
        <v>33</v>
      </c>
      <c r="B30" s="84"/>
      <c r="C30" s="85"/>
      <c r="D30" s="84"/>
      <c r="E30" s="99"/>
      <c r="F30" s="106"/>
      <c r="G30" s="101"/>
      <c r="H30" s="47"/>
      <c r="I30" s="48"/>
      <c r="J30" s="64"/>
      <c r="K30" s="52"/>
      <c r="L30" s="47"/>
      <c r="M30" s="48"/>
      <c r="N30" s="21"/>
      <c r="O30" s="12"/>
      <c r="P30" s="13"/>
      <c r="Q30" s="21"/>
      <c r="R30" s="12"/>
      <c r="S30" s="13"/>
      <c r="T30" s="21"/>
      <c r="U30" s="12"/>
      <c r="V30" s="13"/>
      <c r="W30" s="25"/>
      <c r="X30" s="21"/>
    </row>
    <row r="31" spans="1:229" s="35" customFormat="1" ht="45">
      <c r="A31" s="46">
        <v>64200160</v>
      </c>
      <c r="B31" s="73">
        <v>44620</v>
      </c>
      <c r="C31" s="74" t="s">
        <v>77</v>
      </c>
      <c r="D31" s="75" t="s">
        <v>35</v>
      </c>
      <c r="E31" s="95" t="s">
        <v>85</v>
      </c>
      <c r="F31" s="102" t="s">
        <v>59</v>
      </c>
      <c r="G31" s="101">
        <v>45202</v>
      </c>
      <c r="H31" s="47" t="e">
        <f t="shared" ref="H31:H37" si="27">ROUND(L31*ign/igo,afrind)</f>
        <v>#REF!</v>
      </c>
      <c r="I31" s="48" t="e">
        <f t="shared" ref="I31:I37" si="28">ROUND(M31*iin/iio,afrind)</f>
        <v>#REF!</v>
      </c>
      <c r="J31" s="63" t="e">
        <f>SUM(H31:I31)</f>
        <v>#REF!</v>
      </c>
      <c r="K31" s="49" t="e">
        <f>ROUND(J31*premieOW/1000,2)</f>
        <v>#REF!</v>
      </c>
      <c r="L31" s="47">
        <v>6193000</v>
      </c>
      <c r="M31" s="48">
        <v>1501000</v>
      </c>
      <c r="N31" s="49">
        <f t="shared" ref="N31:N47" si="29">SUM(L31:M31)</f>
        <v>7694000</v>
      </c>
      <c r="O31" s="47">
        <v>6193000</v>
      </c>
      <c r="P31" s="48">
        <v>1501000</v>
      </c>
      <c r="Q31" s="40">
        <f>SUM(O31:P31)</f>
        <v>7694000</v>
      </c>
      <c r="R31" s="12" t="e">
        <f t="shared" ref="R31:R47" si="30">H31-L31</f>
        <v>#REF!</v>
      </c>
      <c r="S31" s="13" t="e">
        <f t="shared" ref="S31:S47" si="31">I31-M31</f>
        <v>#REF!</v>
      </c>
      <c r="T31" s="40" t="e">
        <f>SUM(R31:S31)</f>
        <v>#REF!</v>
      </c>
      <c r="U31" s="12">
        <f t="shared" ref="U31:U47" si="32">L31-O31</f>
        <v>0</v>
      </c>
      <c r="V31" s="13">
        <f t="shared" ref="V31:V47" si="33">M31-P31</f>
        <v>0</v>
      </c>
      <c r="W31" s="41">
        <f>SUM(U31:V31)</f>
        <v>0</v>
      </c>
      <c r="X31" s="40" t="e">
        <f>ROUND(W31*premieGM,2)</f>
        <v>#REF!</v>
      </c>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row>
    <row r="32" spans="1:229" s="35" customFormat="1" ht="45">
      <c r="A32" s="46">
        <v>64200160</v>
      </c>
      <c r="B32" s="73">
        <v>44620</v>
      </c>
      <c r="C32" s="74" t="s">
        <v>36</v>
      </c>
      <c r="D32" s="75" t="s">
        <v>35</v>
      </c>
      <c r="E32" s="95" t="s">
        <v>69</v>
      </c>
      <c r="F32" s="102" t="s">
        <v>63</v>
      </c>
      <c r="G32" s="101">
        <v>45202</v>
      </c>
      <c r="H32" s="47" t="e">
        <f t="shared" si="27"/>
        <v>#REF!</v>
      </c>
      <c r="I32" s="48" t="e">
        <f t="shared" si="28"/>
        <v>#REF!</v>
      </c>
      <c r="J32" s="63" t="e">
        <f>SUM(H32:I32)</f>
        <v>#REF!</v>
      </c>
      <c r="K32" s="49" t="e">
        <f t="shared" ref="K32:K47" si="34">ROUND(J32*premieOW/1000,2)</f>
        <v>#REF!</v>
      </c>
      <c r="L32" s="47">
        <v>2504000</v>
      </c>
      <c r="M32" s="48">
        <v>535000</v>
      </c>
      <c r="N32" s="49">
        <f t="shared" si="29"/>
        <v>3039000</v>
      </c>
      <c r="O32" s="47">
        <v>2504000</v>
      </c>
      <c r="P32" s="48">
        <v>535000</v>
      </c>
      <c r="Q32" s="40">
        <f t="shared" ref="Q32:Q37" si="35">SUM(O32:P32)</f>
        <v>3039000</v>
      </c>
      <c r="R32" s="12" t="e">
        <f>H32-L32</f>
        <v>#REF!</v>
      </c>
      <c r="S32" s="13" t="e">
        <f t="shared" si="31"/>
        <v>#REF!</v>
      </c>
      <c r="T32" s="40" t="e">
        <f>SUM(R32:S32)</f>
        <v>#REF!</v>
      </c>
      <c r="U32" s="12">
        <f t="shared" si="32"/>
        <v>0</v>
      </c>
      <c r="V32" s="13">
        <f t="shared" si="33"/>
        <v>0</v>
      </c>
      <c r="W32" s="41">
        <f>SUM(U32:V32)</f>
        <v>0</v>
      </c>
      <c r="X32" s="40" t="e">
        <f t="shared" ref="X32:X47" si="36">ROUND(W32*premieGM,2)</f>
        <v>#REF!</v>
      </c>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row>
    <row r="33" spans="1:229" s="35" customFormat="1" ht="33.75">
      <c r="A33" s="46">
        <v>64200260</v>
      </c>
      <c r="B33" s="73">
        <v>44620</v>
      </c>
      <c r="C33" s="74" t="s">
        <v>74</v>
      </c>
      <c r="D33" s="75" t="s">
        <v>35</v>
      </c>
      <c r="E33" s="95" t="s">
        <v>86</v>
      </c>
      <c r="F33" s="102" t="s">
        <v>64</v>
      </c>
      <c r="G33" s="101">
        <v>45202</v>
      </c>
      <c r="H33" s="47" t="e">
        <f t="shared" si="27"/>
        <v>#REF!</v>
      </c>
      <c r="I33" s="48" t="e">
        <f t="shared" si="28"/>
        <v>#REF!</v>
      </c>
      <c r="J33" s="63" t="e">
        <f t="shared" ref="J33:J37" si="37">SUM(H33:I33)</f>
        <v>#REF!</v>
      </c>
      <c r="K33" s="49" t="e">
        <f t="shared" si="34"/>
        <v>#REF!</v>
      </c>
      <c r="L33" s="47">
        <v>4160000</v>
      </c>
      <c r="M33" s="48">
        <v>806000</v>
      </c>
      <c r="N33" s="49">
        <f t="shared" si="29"/>
        <v>4966000</v>
      </c>
      <c r="O33" s="47">
        <v>4160000</v>
      </c>
      <c r="P33" s="48">
        <v>806000</v>
      </c>
      <c r="Q33" s="40">
        <f t="shared" si="35"/>
        <v>4966000</v>
      </c>
      <c r="R33" s="12" t="e">
        <f t="shared" si="30"/>
        <v>#REF!</v>
      </c>
      <c r="S33" s="13" t="e">
        <f t="shared" si="31"/>
        <v>#REF!</v>
      </c>
      <c r="T33" s="40" t="e">
        <f t="shared" ref="T33:T37" si="38">SUM(R33:S33)</f>
        <v>#REF!</v>
      </c>
      <c r="U33" s="12">
        <f t="shared" si="32"/>
        <v>0</v>
      </c>
      <c r="V33" s="13">
        <f t="shared" si="33"/>
        <v>0</v>
      </c>
      <c r="W33" s="41">
        <f t="shared" ref="W33:W37" si="39">SUM(U33:V33)</f>
        <v>0</v>
      </c>
      <c r="X33" s="40" t="e">
        <f t="shared" si="36"/>
        <v>#REF!</v>
      </c>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row>
    <row r="34" spans="1:229" s="35" customFormat="1" ht="45">
      <c r="A34" s="46">
        <v>64210118</v>
      </c>
      <c r="B34" s="73">
        <v>44620</v>
      </c>
      <c r="C34" s="74" t="s">
        <v>78</v>
      </c>
      <c r="D34" s="75" t="s">
        <v>35</v>
      </c>
      <c r="E34" s="95" t="s">
        <v>87</v>
      </c>
      <c r="F34" s="102" t="s">
        <v>62</v>
      </c>
      <c r="G34" s="101">
        <v>45202</v>
      </c>
      <c r="H34" s="47" t="e">
        <f t="shared" si="27"/>
        <v>#REF!</v>
      </c>
      <c r="I34" s="48" t="e">
        <f t="shared" si="28"/>
        <v>#REF!</v>
      </c>
      <c r="J34" s="63" t="e">
        <f t="shared" si="37"/>
        <v>#REF!</v>
      </c>
      <c r="K34" s="49" t="e">
        <f t="shared" si="34"/>
        <v>#REF!</v>
      </c>
      <c r="L34" s="47">
        <v>4240000</v>
      </c>
      <c r="M34" s="48">
        <v>1004000</v>
      </c>
      <c r="N34" s="49">
        <f t="shared" si="29"/>
        <v>5244000</v>
      </c>
      <c r="O34" s="47">
        <v>4240000</v>
      </c>
      <c r="P34" s="48">
        <v>1004000</v>
      </c>
      <c r="Q34" s="40">
        <f t="shared" si="35"/>
        <v>5244000</v>
      </c>
      <c r="R34" s="12" t="e">
        <f t="shared" si="30"/>
        <v>#REF!</v>
      </c>
      <c r="S34" s="13" t="e">
        <f t="shared" si="31"/>
        <v>#REF!</v>
      </c>
      <c r="T34" s="40" t="e">
        <f t="shared" si="38"/>
        <v>#REF!</v>
      </c>
      <c r="U34" s="12">
        <f t="shared" si="32"/>
        <v>0</v>
      </c>
      <c r="V34" s="13">
        <f t="shared" si="33"/>
        <v>0</v>
      </c>
      <c r="W34" s="41">
        <f t="shared" si="39"/>
        <v>0</v>
      </c>
      <c r="X34" s="40" t="e">
        <f t="shared" si="36"/>
        <v>#REF!</v>
      </c>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4"/>
      <c r="HK34" s="34"/>
      <c r="HL34" s="34"/>
      <c r="HM34" s="34"/>
      <c r="HN34" s="34"/>
      <c r="HO34" s="34"/>
      <c r="HP34" s="34"/>
      <c r="HQ34" s="34"/>
      <c r="HR34" s="34"/>
      <c r="HS34" s="34"/>
      <c r="HT34" s="34"/>
      <c r="HU34" s="34"/>
    </row>
    <row r="35" spans="1:229" s="35" customFormat="1" ht="67.5">
      <c r="A35" s="46">
        <v>64210118</v>
      </c>
      <c r="B35" s="73">
        <v>44620</v>
      </c>
      <c r="C35" s="74" t="s">
        <v>37</v>
      </c>
      <c r="D35" s="75" t="s">
        <v>38</v>
      </c>
      <c r="E35" s="95"/>
      <c r="F35" s="102"/>
      <c r="G35" s="101"/>
      <c r="H35" s="47" t="e">
        <f t="shared" si="27"/>
        <v>#REF!</v>
      </c>
      <c r="I35" s="48" t="e">
        <f t="shared" si="28"/>
        <v>#REF!</v>
      </c>
      <c r="J35" s="63" t="e">
        <f t="shared" si="37"/>
        <v>#REF!</v>
      </c>
      <c r="K35" s="49" t="e">
        <f t="shared" si="34"/>
        <v>#REF!</v>
      </c>
      <c r="L35" s="47">
        <v>3926000</v>
      </c>
      <c r="M35" s="48">
        <v>489000</v>
      </c>
      <c r="N35" s="49">
        <f t="shared" si="29"/>
        <v>4415000</v>
      </c>
      <c r="O35" s="47">
        <v>3926000</v>
      </c>
      <c r="P35" s="48">
        <v>489000</v>
      </c>
      <c r="Q35" s="40">
        <f t="shared" si="35"/>
        <v>4415000</v>
      </c>
      <c r="R35" s="12" t="e">
        <f t="shared" si="30"/>
        <v>#REF!</v>
      </c>
      <c r="S35" s="13" t="e">
        <f t="shared" si="31"/>
        <v>#REF!</v>
      </c>
      <c r="T35" s="40" t="e">
        <f t="shared" si="38"/>
        <v>#REF!</v>
      </c>
      <c r="U35" s="12">
        <f t="shared" si="32"/>
        <v>0</v>
      </c>
      <c r="V35" s="13">
        <f t="shared" si="33"/>
        <v>0</v>
      </c>
      <c r="W35" s="41">
        <f t="shared" si="39"/>
        <v>0</v>
      </c>
      <c r="X35" s="40" t="e">
        <f t="shared" si="36"/>
        <v>#REF!</v>
      </c>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34"/>
      <c r="DL35" s="34"/>
      <c r="DM35" s="34"/>
      <c r="DN35" s="34"/>
      <c r="DO35" s="34"/>
      <c r="DP35" s="34"/>
      <c r="DQ35" s="34"/>
      <c r="DR35" s="34"/>
      <c r="DS35" s="34"/>
      <c r="DT35" s="34"/>
      <c r="DU35" s="34"/>
      <c r="DV35" s="34"/>
      <c r="DW35" s="34"/>
      <c r="DX35" s="34"/>
      <c r="DY35" s="34"/>
      <c r="DZ35" s="34"/>
      <c r="EA35" s="34"/>
      <c r="EB35" s="34"/>
      <c r="EC35" s="34"/>
      <c r="ED35" s="34"/>
      <c r="EE35" s="34"/>
      <c r="EF35" s="34"/>
      <c r="EG35" s="34"/>
      <c r="EH35" s="34"/>
      <c r="EI35" s="34"/>
      <c r="EJ35" s="34"/>
      <c r="EK35" s="34"/>
      <c r="EL35" s="34"/>
      <c r="EM35" s="34"/>
      <c r="EN35" s="34"/>
      <c r="EO35" s="34"/>
      <c r="EP35" s="34"/>
      <c r="EQ35" s="34"/>
      <c r="ER35" s="34"/>
      <c r="ES35" s="34"/>
      <c r="ET35" s="34"/>
      <c r="EU35" s="34"/>
      <c r="EV35" s="34"/>
      <c r="EW35" s="34"/>
      <c r="EX35" s="34"/>
      <c r="EY35" s="34"/>
      <c r="EZ35" s="34"/>
      <c r="FA35" s="34"/>
      <c r="FB35" s="34"/>
      <c r="FC35" s="34"/>
      <c r="FD35" s="34"/>
      <c r="FE35" s="34"/>
      <c r="FF35" s="34"/>
      <c r="FG35" s="34"/>
      <c r="FH35" s="34"/>
      <c r="FI35" s="34"/>
      <c r="FJ35" s="34"/>
      <c r="FK35" s="34"/>
      <c r="FL35" s="34"/>
      <c r="FM35" s="34"/>
      <c r="FN35" s="34"/>
      <c r="FO35" s="34"/>
      <c r="FP35" s="34"/>
      <c r="FQ35" s="34"/>
      <c r="FR35" s="34"/>
      <c r="FS35" s="34"/>
      <c r="FT35" s="34"/>
      <c r="FU35" s="34"/>
      <c r="FV35" s="34"/>
      <c r="FW35" s="34"/>
      <c r="FX35" s="34"/>
      <c r="FY35" s="34"/>
      <c r="FZ35" s="34"/>
      <c r="GA35" s="34"/>
      <c r="GB35" s="34"/>
      <c r="GC35" s="34"/>
      <c r="GD35" s="34"/>
      <c r="GE35" s="34"/>
      <c r="GF35" s="34"/>
      <c r="GG35" s="34"/>
      <c r="GH35" s="34"/>
      <c r="GI35" s="34"/>
      <c r="GJ35" s="34"/>
      <c r="GK35" s="34"/>
      <c r="GL35" s="34"/>
      <c r="GM35" s="34"/>
      <c r="GN35" s="34"/>
      <c r="GO35" s="34"/>
      <c r="GP35" s="34"/>
      <c r="GQ35" s="34"/>
      <c r="GR35" s="34"/>
      <c r="GS35" s="34"/>
      <c r="GT35" s="34"/>
      <c r="GU35" s="34"/>
      <c r="GV35" s="34"/>
      <c r="GW35" s="34"/>
      <c r="GX35" s="34"/>
      <c r="GY35" s="34"/>
      <c r="GZ35" s="34"/>
      <c r="HA35" s="34"/>
      <c r="HB35" s="34"/>
      <c r="HC35" s="34"/>
      <c r="HD35" s="34"/>
      <c r="HE35" s="34"/>
      <c r="HF35" s="34"/>
      <c r="HG35" s="34"/>
      <c r="HH35" s="34"/>
      <c r="HI35" s="34"/>
      <c r="HJ35" s="34"/>
      <c r="HK35" s="34"/>
      <c r="HL35" s="34"/>
      <c r="HM35" s="34"/>
      <c r="HN35" s="34"/>
      <c r="HO35" s="34"/>
      <c r="HP35" s="34"/>
      <c r="HQ35" s="34"/>
      <c r="HR35" s="34"/>
      <c r="HS35" s="34"/>
      <c r="HT35" s="34"/>
      <c r="HU35" s="34"/>
    </row>
    <row r="36" spans="1:229" s="35" customFormat="1" ht="67.5">
      <c r="A36" s="46">
        <v>64210118</v>
      </c>
      <c r="B36" s="73">
        <v>44620</v>
      </c>
      <c r="C36" s="74" t="s">
        <v>43</v>
      </c>
      <c r="D36" s="75" t="s">
        <v>39</v>
      </c>
      <c r="E36" s="95"/>
      <c r="F36" s="102" t="s">
        <v>50</v>
      </c>
      <c r="G36" s="101">
        <v>45202</v>
      </c>
      <c r="H36" s="47" t="e">
        <f t="shared" si="27"/>
        <v>#REF!</v>
      </c>
      <c r="I36" s="48" t="e">
        <f t="shared" si="28"/>
        <v>#REF!</v>
      </c>
      <c r="J36" s="63" t="e">
        <f t="shared" si="37"/>
        <v>#REF!</v>
      </c>
      <c r="K36" s="49" t="e">
        <f t="shared" si="34"/>
        <v>#REF!</v>
      </c>
      <c r="L36" s="47">
        <v>2829000</v>
      </c>
      <c r="M36" s="48">
        <v>447000</v>
      </c>
      <c r="N36" s="49">
        <f t="shared" si="29"/>
        <v>3276000</v>
      </c>
      <c r="O36" s="47">
        <v>2829000</v>
      </c>
      <c r="P36" s="48">
        <v>447000</v>
      </c>
      <c r="Q36" s="40">
        <f t="shared" si="35"/>
        <v>3276000</v>
      </c>
      <c r="R36" s="12" t="e">
        <f t="shared" si="30"/>
        <v>#REF!</v>
      </c>
      <c r="S36" s="13" t="e">
        <f t="shared" si="31"/>
        <v>#REF!</v>
      </c>
      <c r="T36" s="40" t="e">
        <f t="shared" si="38"/>
        <v>#REF!</v>
      </c>
      <c r="U36" s="12">
        <f t="shared" si="32"/>
        <v>0</v>
      </c>
      <c r="V36" s="13">
        <f t="shared" si="33"/>
        <v>0</v>
      </c>
      <c r="W36" s="41">
        <f t="shared" si="39"/>
        <v>0</v>
      </c>
      <c r="X36" s="40" t="e">
        <f t="shared" si="36"/>
        <v>#REF!</v>
      </c>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c r="DC36" s="34"/>
      <c r="DD36" s="34"/>
      <c r="DE36" s="34"/>
      <c r="DF36" s="34"/>
      <c r="DG36" s="34"/>
      <c r="DH36" s="34"/>
      <c r="DI36" s="34"/>
      <c r="DJ36" s="34"/>
      <c r="DK36" s="34"/>
      <c r="DL36" s="34"/>
      <c r="DM36" s="34"/>
      <c r="DN36" s="34"/>
      <c r="DO36" s="34"/>
      <c r="DP36" s="34"/>
      <c r="DQ36" s="34"/>
      <c r="DR36" s="34"/>
      <c r="DS36" s="34"/>
      <c r="DT36" s="34"/>
      <c r="DU36" s="34"/>
      <c r="DV36" s="34"/>
      <c r="DW36" s="34"/>
      <c r="DX36" s="34"/>
      <c r="DY36" s="34"/>
      <c r="DZ36" s="34"/>
      <c r="EA36" s="34"/>
      <c r="EB36" s="34"/>
      <c r="EC36" s="34"/>
      <c r="ED36" s="34"/>
      <c r="EE36" s="34"/>
      <c r="EF36" s="34"/>
      <c r="EG36" s="34"/>
      <c r="EH36" s="34"/>
      <c r="EI36" s="34"/>
      <c r="EJ36" s="34"/>
      <c r="EK36" s="34"/>
      <c r="EL36" s="34"/>
      <c r="EM36" s="34"/>
      <c r="EN36" s="34"/>
      <c r="EO36" s="34"/>
      <c r="EP36" s="34"/>
      <c r="EQ36" s="34"/>
      <c r="ER36" s="34"/>
      <c r="ES36" s="34"/>
      <c r="ET36" s="34"/>
      <c r="EU36" s="34"/>
      <c r="EV36" s="34"/>
      <c r="EW36" s="34"/>
      <c r="EX36" s="34"/>
      <c r="EY36" s="34"/>
      <c r="EZ36" s="34"/>
      <c r="FA36" s="34"/>
      <c r="FB36" s="34"/>
      <c r="FC36" s="34"/>
      <c r="FD36" s="34"/>
      <c r="FE36" s="34"/>
      <c r="FF36" s="34"/>
      <c r="FG36" s="34"/>
      <c r="FH36" s="34"/>
      <c r="FI36" s="34"/>
      <c r="FJ36" s="34"/>
      <c r="FK36" s="34"/>
      <c r="FL36" s="34"/>
      <c r="FM36" s="34"/>
      <c r="FN36" s="34"/>
      <c r="FO36" s="34"/>
      <c r="FP36" s="34"/>
      <c r="FQ36" s="34"/>
      <c r="FR36" s="34"/>
      <c r="FS36" s="34"/>
      <c r="FT36" s="34"/>
      <c r="FU36" s="34"/>
      <c r="FV36" s="34"/>
      <c r="FW36" s="34"/>
      <c r="FX36" s="34"/>
      <c r="FY36" s="34"/>
      <c r="FZ36" s="34"/>
      <c r="GA36" s="34"/>
      <c r="GB36" s="34"/>
      <c r="GC36" s="34"/>
      <c r="GD36" s="34"/>
      <c r="GE36" s="34"/>
      <c r="GF36" s="34"/>
      <c r="GG36" s="34"/>
      <c r="GH36" s="34"/>
      <c r="GI36" s="34"/>
      <c r="GJ36" s="34"/>
      <c r="GK36" s="34"/>
      <c r="GL36" s="34"/>
      <c r="GM36" s="34"/>
      <c r="GN36" s="34"/>
      <c r="GO36" s="34"/>
      <c r="GP36" s="34"/>
      <c r="GQ36" s="34"/>
      <c r="GR36" s="34"/>
      <c r="GS36" s="34"/>
      <c r="GT36" s="34"/>
      <c r="GU36" s="34"/>
      <c r="GV36" s="34"/>
      <c r="GW36" s="34"/>
      <c r="GX36" s="34"/>
      <c r="GY36" s="34"/>
      <c r="GZ36" s="34"/>
      <c r="HA36" s="34"/>
      <c r="HB36" s="34"/>
      <c r="HC36" s="34"/>
      <c r="HD36" s="34"/>
      <c r="HE36" s="34"/>
      <c r="HF36" s="34"/>
      <c r="HG36" s="34"/>
      <c r="HH36" s="34"/>
      <c r="HI36" s="34"/>
      <c r="HJ36" s="34"/>
      <c r="HK36" s="34"/>
      <c r="HL36" s="34"/>
      <c r="HM36" s="34"/>
      <c r="HN36" s="34"/>
      <c r="HO36" s="34"/>
      <c r="HP36" s="34"/>
      <c r="HQ36" s="34"/>
      <c r="HR36" s="34"/>
      <c r="HS36" s="34"/>
      <c r="HT36" s="34"/>
      <c r="HU36" s="34"/>
    </row>
    <row r="37" spans="1:229" s="35" customFormat="1" ht="56.25">
      <c r="A37" s="46"/>
      <c r="B37" s="73"/>
      <c r="C37" s="74" t="s">
        <v>79</v>
      </c>
      <c r="D37" s="75" t="s">
        <v>81</v>
      </c>
      <c r="E37" s="95" t="s">
        <v>88</v>
      </c>
      <c r="F37" s="102" t="s">
        <v>57</v>
      </c>
      <c r="G37" s="101">
        <v>45202</v>
      </c>
      <c r="H37" s="47" t="e">
        <f t="shared" si="27"/>
        <v>#REF!</v>
      </c>
      <c r="I37" s="48" t="e">
        <f t="shared" si="28"/>
        <v>#REF!</v>
      </c>
      <c r="J37" s="63" t="e">
        <f t="shared" si="37"/>
        <v>#REF!</v>
      </c>
      <c r="K37" s="49" t="e">
        <f t="shared" si="34"/>
        <v>#REF!</v>
      </c>
      <c r="L37" s="47">
        <v>4052000</v>
      </c>
      <c r="M37" s="48">
        <v>977000</v>
      </c>
      <c r="N37" s="49">
        <f t="shared" si="29"/>
        <v>5029000</v>
      </c>
      <c r="O37" s="47">
        <v>4052000</v>
      </c>
      <c r="P37" s="48">
        <v>977000</v>
      </c>
      <c r="Q37" s="40">
        <f t="shared" si="35"/>
        <v>5029000</v>
      </c>
      <c r="R37" s="12" t="e">
        <f t="shared" si="30"/>
        <v>#REF!</v>
      </c>
      <c r="S37" s="13" t="e">
        <f t="shared" si="31"/>
        <v>#REF!</v>
      </c>
      <c r="T37" s="40" t="e">
        <f t="shared" si="38"/>
        <v>#REF!</v>
      </c>
      <c r="U37" s="12">
        <f t="shared" si="32"/>
        <v>0</v>
      </c>
      <c r="V37" s="13">
        <f t="shared" si="33"/>
        <v>0</v>
      </c>
      <c r="W37" s="41">
        <f t="shared" si="39"/>
        <v>0</v>
      </c>
      <c r="X37" s="40" t="e">
        <f t="shared" si="36"/>
        <v>#REF!</v>
      </c>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c r="EI37" s="34"/>
      <c r="EJ37" s="34"/>
      <c r="EK37" s="34"/>
      <c r="EL37" s="34"/>
      <c r="EM37" s="34"/>
      <c r="EN37" s="34"/>
      <c r="EO37" s="34"/>
      <c r="EP37" s="34"/>
      <c r="EQ37" s="34"/>
      <c r="ER37" s="34"/>
      <c r="ES37" s="34"/>
      <c r="ET37" s="34"/>
      <c r="EU37" s="34"/>
      <c r="EV37" s="34"/>
      <c r="EW37" s="34"/>
      <c r="EX37" s="34"/>
      <c r="EY37" s="34"/>
      <c r="EZ37" s="34"/>
      <c r="FA37" s="34"/>
      <c r="FB37" s="34"/>
      <c r="FC37" s="34"/>
      <c r="FD37" s="34"/>
      <c r="FE37" s="34"/>
      <c r="FF37" s="34"/>
      <c r="FG37" s="34"/>
      <c r="FH37" s="34"/>
      <c r="FI37" s="34"/>
      <c r="FJ37" s="34"/>
      <c r="FK37" s="34"/>
      <c r="FL37" s="34"/>
      <c r="FM37" s="34"/>
      <c r="FN37" s="34"/>
      <c r="FO37" s="34"/>
      <c r="FP37" s="34"/>
      <c r="FQ37" s="34"/>
      <c r="FR37" s="34"/>
      <c r="FS37" s="34"/>
      <c r="FT37" s="34"/>
      <c r="FU37" s="34"/>
      <c r="FV37" s="34"/>
      <c r="FW37" s="34"/>
      <c r="FX37" s="34"/>
      <c r="FY37" s="34"/>
      <c r="FZ37" s="34"/>
      <c r="GA37" s="34"/>
      <c r="GB37" s="34"/>
      <c r="GC37" s="34"/>
      <c r="GD37" s="34"/>
      <c r="GE37" s="34"/>
      <c r="GF37" s="34"/>
      <c r="GG37" s="34"/>
      <c r="GH37" s="34"/>
      <c r="GI37" s="34"/>
      <c r="GJ37" s="34"/>
      <c r="GK37" s="34"/>
      <c r="GL37" s="34"/>
      <c r="GM37" s="34"/>
      <c r="GN37" s="34"/>
      <c r="GO37" s="34"/>
      <c r="GP37" s="34"/>
      <c r="GQ37" s="34"/>
      <c r="GR37" s="34"/>
      <c r="GS37" s="34"/>
      <c r="GT37" s="34"/>
      <c r="GU37" s="34"/>
      <c r="GV37" s="34"/>
      <c r="GW37" s="34"/>
      <c r="GX37" s="34"/>
      <c r="GY37" s="34"/>
      <c r="GZ37" s="34"/>
      <c r="HA37" s="34"/>
      <c r="HB37" s="34"/>
      <c r="HC37" s="34"/>
      <c r="HD37" s="34"/>
      <c r="HE37" s="34"/>
      <c r="HF37" s="34"/>
      <c r="HG37" s="34"/>
      <c r="HH37" s="34"/>
      <c r="HI37" s="34"/>
      <c r="HJ37" s="34"/>
      <c r="HK37" s="34"/>
      <c r="HL37" s="34"/>
      <c r="HM37" s="34"/>
      <c r="HN37" s="34"/>
      <c r="HO37" s="34"/>
      <c r="HP37" s="34"/>
      <c r="HQ37" s="34"/>
      <c r="HR37" s="34"/>
      <c r="HS37" s="34"/>
      <c r="HT37" s="34"/>
      <c r="HU37" s="34"/>
    </row>
    <row r="38" spans="1:229">
      <c r="A38" s="85" t="s">
        <v>12</v>
      </c>
      <c r="B38" s="84"/>
      <c r="C38" s="85" t="s">
        <v>0</v>
      </c>
      <c r="D38" s="84"/>
      <c r="E38" s="99"/>
      <c r="F38" s="99"/>
      <c r="G38" s="101"/>
      <c r="H38" s="47" t="e">
        <f>ROUND(L38*ign/igo,afrind)</f>
        <v>#REF!</v>
      </c>
      <c r="I38" s="48" t="e">
        <f t="shared" ref="I38:I47" si="40">ROUND(M38*iin/iio,afrind)</f>
        <v>#REF!</v>
      </c>
      <c r="J38" s="64" t="e">
        <f>SUM(H38:I38)</f>
        <v>#REF!</v>
      </c>
      <c r="K38" s="52" t="e">
        <f t="shared" si="34"/>
        <v>#REF!</v>
      </c>
      <c r="L38" s="47">
        <v>0</v>
      </c>
      <c r="M38" s="48">
        <v>0</v>
      </c>
      <c r="N38" s="52">
        <f t="shared" si="29"/>
        <v>0</v>
      </c>
      <c r="O38" s="12">
        <v>0</v>
      </c>
      <c r="P38" s="13">
        <v>0</v>
      </c>
      <c r="Q38" s="21">
        <f t="shared" ref="Q38:Q47" si="41">SUM(O38:P38)</f>
        <v>0</v>
      </c>
      <c r="R38" s="12" t="e">
        <f t="shared" si="30"/>
        <v>#REF!</v>
      </c>
      <c r="S38" s="13" t="e">
        <f t="shared" si="31"/>
        <v>#REF!</v>
      </c>
      <c r="T38" s="21" t="e">
        <f>SUM(R38:S38)</f>
        <v>#REF!</v>
      </c>
      <c r="U38" s="12">
        <f t="shared" si="32"/>
        <v>0</v>
      </c>
      <c r="V38" s="13">
        <f t="shared" si="33"/>
        <v>0</v>
      </c>
      <c r="W38" s="25">
        <f>SUM(U38:V38)</f>
        <v>0</v>
      </c>
      <c r="X38" s="21" t="e">
        <f t="shared" si="36"/>
        <v>#REF!</v>
      </c>
    </row>
    <row r="39" spans="1:229">
      <c r="A39" s="85" t="s">
        <v>12</v>
      </c>
      <c r="B39" s="84"/>
      <c r="C39" s="85"/>
      <c r="D39" s="84"/>
      <c r="E39" s="99"/>
      <c r="F39" s="99"/>
      <c r="G39" s="101"/>
      <c r="H39" s="47" t="e">
        <f>ROUND(L39*ign/igo,afrind)</f>
        <v>#REF!</v>
      </c>
      <c r="I39" s="48" t="e">
        <f t="shared" si="40"/>
        <v>#REF!</v>
      </c>
      <c r="J39" s="64" t="e">
        <f>SUM(H39:I39)</f>
        <v>#REF!</v>
      </c>
      <c r="K39" s="52" t="e">
        <f t="shared" si="34"/>
        <v>#REF!</v>
      </c>
      <c r="L39" s="47">
        <v>0</v>
      </c>
      <c r="M39" s="48">
        <v>0</v>
      </c>
      <c r="N39" s="52">
        <f t="shared" si="29"/>
        <v>0</v>
      </c>
      <c r="O39" s="12">
        <v>0</v>
      </c>
      <c r="P39" s="13">
        <v>0</v>
      </c>
      <c r="Q39" s="21">
        <f t="shared" si="41"/>
        <v>0</v>
      </c>
      <c r="R39" s="12" t="e">
        <f t="shared" si="30"/>
        <v>#REF!</v>
      </c>
      <c r="S39" s="13" t="e">
        <f t="shared" si="31"/>
        <v>#REF!</v>
      </c>
      <c r="T39" s="21" t="e">
        <f>SUM(R39:S39)</f>
        <v>#REF!</v>
      </c>
      <c r="U39" s="12">
        <f t="shared" si="32"/>
        <v>0</v>
      </c>
      <c r="V39" s="13">
        <f t="shared" si="33"/>
        <v>0</v>
      </c>
      <c r="W39" s="25">
        <f>SUM(U39:V39)</f>
        <v>0</v>
      </c>
      <c r="X39" s="21" t="e">
        <f t="shared" si="36"/>
        <v>#REF!</v>
      </c>
    </row>
    <row r="40" spans="1:229">
      <c r="A40" s="85" t="s">
        <v>12</v>
      </c>
      <c r="B40" s="84"/>
      <c r="C40" s="85"/>
      <c r="D40" s="84"/>
      <c r="E40" s="99"/>
      <c r="F40" s="99"/>
      <c r="G40" s="101"/>
      <c r="H40" s="47" t="e">
        <f>ROUND(L40*ign/igo,afrind)</f>
        <v>#REF!</v>
      </c>
      <c r="I40" s="48" t="e">
        <f t="shared" si="40"/>
        <v>#REF!</v>
      </c>
      <c r="J40" s="64" t="e">
        <f>SUM(H40:I40)</f>
        <v>#REF!</v>
      </c>
      <c r="K40" s="52" t="e">
        <f t="shared" si="34"/>
        <v>#REF!</v>
      </c>
      <c r="L40" s="47">
        <v>0</v>
      </c>
      <c r="M40" s="48">
        <v>0</v>
      </c>
      <c r="N40" s="52">
        <f t="shared" si="29"/>
        <v>0</v>
      </c>
      <c r="O40" s="12">
        <v>0</v>
      </c>
      <c r="P40" s="13">
        <v>0</v>
      </c>
      <c r="Q40" s="21">
        <f t="shared" si="41"/>
        <v>0</v>
      </c>
      <c r="R40" s="12" t="e">
        <f t="shared" si="30"/>
        <v>#REF!</v>
      </c>
      <c r="S40" s="13" t="e">
        <f t="shared" si="31"/>
        <v>#REF!</v>
      </c>
      <c r="T40" s="21" t="e">
        <f>SUM(R40:S40)</f>
        <v>#REF!</v>
      </c>
      <c r="U40" s="12">
        <f t="shared" si="32"/>
        <v>0</v>
      </c>
      <c r="V40" s="13">
        <f t="shared" si="33"/>
        <v>0</v>
      </c>
      <c r="W40" s="25">
        <f>SUM(U40:V40)</f>
        <v>0</v>
      </c>
      <c r="X40" s="21" t="e">
        <f t="shared" si="36"/>
        <v>#REF!</v>
      </c>
    </row>
    <row r="41" spans="1:229">
      <c r="A41" s="85" t="s">
        <v>12</v>
      </c>
      <c r="B41" s="84"/>
      <c r="C41" s="85"/>
      <c r="D41" s="84"/>
      <c r="E41" s="99"/>
      <c r="F41" s="99"/>
      <c r="G41" s="101"/>
      <c r="H41" s="47" t="e">
        <f>ROUND(L41*ign/igo,afrind)</f>
        <v>#REF!</v>
      </c>
      <c r="I41" s="48" t="e">
        <f t="shared" si="40"/>
        <v>#REF!</v>
      </c>
      <c r="J41" s="64" t="e">
        <f>SUM(H41:I41)</f>
        <v>#REF!</v>
      </c>
      <c r="K41" s="52" t="e">
        <f t="shared" si="34"/>
        <v>#REF!</v>
      </c>
      <c r="L41" s="47">
        <v>0</v>
      </c>
      <c r="M41" s="48">
        <v>0</v>
      </c>
      <c r="N41" s="52">
        <f t="shared" si="29"/>
        <v>0</v>
      </c>
      <c r="O41" s="12">
        <v>0</v>
      </c>
      <c r="P41" s="13">
        <v>0</v>
      </c>
      <c r="Q41" s="21">
        <f t="shared" si="41"/>
        <v>0</v>
      </c>
      <c r="R41" s="12" t="e">
        <f t="shared" si="30"/>
        <v>#REF!</v>
      </c>
      <c r="S41" s="13" t="e">
        <f t="shared" si="31"/>
        <v>#REF!</v>
      </c>
      <c r="T41" s="21" t="e">
        <f>SUM(R41:S41)</f>
        <v>#REF!</v>
      </c>
      <c r="U41" s="12">
        <f t="shared" si="32"/>
        <v>0</v>
      </c>
      <c r="V41" s="13">
        <f t="shared" si="33"/>
        <v>0</v>
      </c>
      <c r="W41" s="25">
        <f>SUM(U41:V41)</f>
        <v>0</v>
      </c>
      <c r="X41" s="21" t="e">
        <f t="shared" si="36"/>
        <v>#REF!</v>
      </c>
    </row>
    <row r="42" spans="1:229">
      <c r="A42" s="85" t="s">
        <v>12</v>
      </c>
      <c r="B42" s="84"/>
      <c r="C42" s="85"/>
      <c r="D42" s="84"/>
      <c r="E42" s="99"/>
      <c r="F42" s="99"/>
      <c r="G42" s="101"/>
      <c r="H42" s="47" t="e">
        <f>ROUND(L42*ign/igo,afrind)</f>
        <v>#REF!</v>
      </c>
      <c r="I42" s="48" t="e">
        <f t="shared" si="40"/>
        <v>#REF!</v>
      </c>
      <c r="J42" s="64" t="e">
        <f>SUM(H42:I42)</f>
        <v>#REF!</v>
      </c>
      <c r="K42" s="52" t="e">
        <f t="shared" si="34"/>
        <v>#REF!</v>
      </c>
      <c r="L42" s="47">
        <v>0</v>
      </c>
      <c r="M42" s="48">
        <v>0</v>
      </c>
      <c r="N42" s="52">
        <f t="shared" si="29"/>
        <v>0</v>
      </c>
      <c r="O42" s="12">
        <v>0</v>
      </c>
      <c r="P42" s="13">
        <v>0</v>
      </c>
      <c r="Q42" s="21">
        <f t="shared" si="41"/>
        <v>0</v>
      </c>
      <c r="R42" s="12" t="e">
        <f t="shared" si="30"/>
        <v>#REF!</v>
      </c>
      <c r="S42" s="13" t="e">
        <f t="shared" si="31"/>
        <v>#REF!</v>
      </c>
      <c r="T42" s="21" t="e">
        <f>SUM(R42:S42)</f>
        <v>#REF!</v>
      </c>
      <c r="U42" s="12">
        <f t="shared" si="32"/>
        <v>0</v>
      </c>
      <c r="V42" s="13">
        <f t="shared" si="33"/>
        <v>0</v>
      </c>
      <c r="W42" s="25">
        <f>SUM(U42:V42)</f>
        <v>0</v>
      </c>
      <c r="X42" s="21" t="e">
        <f t="shared" si="36"/>
        <v>#REF!</v>
      </c>
    </row>
    <row r="43" spans="1:229">
      <c r="A43" s="85" t="s">
        <v>12</v>
      </c>
      <c r="B43" s="84"/>
      <c r="C43" s="85"/>
      <c r="D43" s="84"/>
      <c r="E43" s="99"/>
      <c r="F43" s="99"/>
      <c r="G43" s="101"/>
      <c r="H43" s="47" t="e">
        <f t="shared" ref="H43:H47" si="42">ROUND(L43*ign/igo,afrind)</f>
        <v>#REF!</v>
      </c>
      <c r="I43" s="48" t="e">
        <f t="shared" si="40"/>
        <v>#REF!</v>
      </c>
      <c r="J43" s="64" t="e">
        <f t="shared" ref="J43:J47" si="43">SUM(H43:I43)</f>
        <v>#REF!</v>
      </c>
      <c r="K43" s="52" t="e">
        <f t="shared" si="34"/>
        <v>#REF!</v>
      </c>
      <c r="L43" s="47">
        <v>0</v>
      </c>
      <c r="M43" s="48">
        <v>0</v>
      </c>
      <c r="N43" s="52">
        <f t="shared" si="29"/>
        <v>0</v>
      </c>
      <c r="O43" s="12">
        <v>0</v>
      </c>
      <c r="P43" s="13">
        <v>0</v>
      </c>
      <c r="Q43" s="21">
        <f t="shared" si="41"/>
        <v>0</v>
      </c>
      <c r="R43" s="12" t="e">
        <f t="shared" si="30"/>
        <v>#REF!</v>
      </c>
      <c r="S43" s="13" t="e">
        <f t="shared" si="31"/>
        <v>#REF!</v>
      </c>
      <c r="T43" s="21" t="e">
        <f t="shared" ref="T43:T47" si="44">SUM(R43:S43)</f>
        <v>#REF!</v>
      </c>
      <c r="U43" s="12">
        <f t="shared" si="32"/>
        <v>0</v>
      </c>
      <c r="V43" s="13">
        <f t="shared" si="33"/>
        <v>0</v>
      </c>
      <c r="W43" s="25">
        <f t="shared" ref="W43:W47" si="45">SUM(U43:V43)</f>
        <v>0</v>
      </c>
      <c r="X43" s="21" t="e">
        <f t="shared" si="36"/>
        <v>#REF!</v>
      </c>
    </row>
    <row r="44" spans="1:229">
      <c r="A44" s="85" t="s">
        <v>12</v>
      </c>
      <c r="B44" s="84"/>
      <c r="C44" s="85"/>
      <c r="D44" s="84"/>
      <c r="E44" s="99"/>
      <c r="F44" s="99"/>
      <c r="G44" s="101"/>
      <c r="H44" s="47" t="e">
        <f t="shared" si="42"/>
        <v>#REF!</v>
      </c>
      <c r="I44" s="48" t="e">
        <f t="shared" si="40"/>
        <v>#REF!</v>
      </c>
      <c r="J44" s="64" t="e">
        <f t="shared" si="43"/>
        <v>#REF!</v>
      </c>
      <c r="K44" s="52" t="e">
        <f t="shared" si="34"/>
        <v>#REF!</v>
      </c>
      <c r="L44" s="47">
        <v>0</v>
      </c>
      <c r="M44" s="48">
        <v>0</v>
      </c>
      <c r="N44" s="52">
        <f t="shared" si="29"/>
        <v>0</v>
      </c>
      <c r="O44" s="12">
        <v>0</v>
      </c>
      <c r="P44" s="13">
        <v>0</v>
      </c>
      <c r="Q44" s="21">
        <f t="shared" si="41"/>
        <v>0</v>
      </c>
      <c r="R44" s="12" t="e">
        <f t="shared" si="30"/>
        <v>#REF!</v>
      </c>
      <c r="S44" s="13" t="e">
        <f t="shared" si="31"/>
        <v>#REF!</v>
      </c>
      <c r="T44" s="21" t="e">
        <f t="shared" si="44"/>
        <v>#REF!</v>
      </c>
      <c r="U44" s="12">
        <f t="shared" si="32"/>
        <v>0</v>
      </c>
      <c r="V44" s="13">
        <f t="shared" si="33"/>
        <v>0</v>
      </c>
      <c r="W44" s="25">
        <f t="shared" si="45"/>
        <v>0</v>
      </c>
      <c r="X44" s="21" t="e">
        <f t="shared" si="36"/>
        <v>#REF!</v>
      </c>
    </row>
    <row r="45" spans="1:229">
      <c r="A45" s="85" t="s">
        <v>12</v>
      </c>
      <c r="B45" s="84"/>
      <c r="C45" s="85"/>
      <c r="D45" s="84"/>
      <c r="E45" s="99"/>
      <c r="F45" s="99"/>
      <c r="G45" s="101"/>
      <c r="H45" s="47" t="e">
        <f t="shared" si="42"/>
        <v>#REF!</v>
      </c>
      <c r="I45" s="48" t="e">
        <f t="shared" si="40"/>
        <v>#REF!</v>
      </c>
      <c r="J45" s="64" t="e">
        <f t="shared" si="43"/>
        <v>#REF!</v>
      </c>
      <c r="K45" s="52" t="e">
        <f t="shared" si="34"/>
        <v>#REF!</v>
      </c>
      <c r="L45" s="47">
        <v>0</v>
      </c>
      <c r="M45" s="48">
        <v>0</v>
      </c>
      <c r="N45" s="52">
        <f t="shared" si="29"/>
        <v>0</v>
      </c>
      <c r="O45" s="12">
        <v>0</v>
      </c>
      <c r="P45" s="13">
        <v>0</v>
      </c>
      <c r="Q45" s="21">
        <f t="shared" si="41"/>
        <v>0</v>
      </c>
      <c r="R45" s="12" t="e">
        <f t="shared" si="30"/>
        <v>#REF!</v>
      </c>
      <c r="S45" s="13" t="e">
        <f t="shared" si="31"/>
        <v>#REF!</v>
      </c>
      <c r="T45" s="21" t="e">
        <f t="shared" si="44"/>
        <v>#REF!</v>
      </c>
      <c r="U45" s="12">
        <f t="shared" si="32"/>
        <v>0</v>
      </c>
      <c r="V45" s="13">
        <f t="shared" si="33"/>
        <v>0</v>
      </c>
      <c r="W45" s="25">
        <f t="shared" si="45"/>
        <v>0</v>
      </c>
      <c r="X45" s="21" t="e">
        <f t="shared" si="36"/>
        <v>#REF!</v>
      </c>
    </row>
    <row r="46" spans="1:229">
      <c r="A46" s="85" t="s">
        <v>12</v>
      </c>
      <c r="B46" s="84"/>
      <c r="C46" s="85"/>
      <c r="D46" s="84"/>
      <c r="E46" s="99"/>
      <c r="F46" s="99"/>
      <c r="G46" s="101"/>
      <c r="H46" s="47" t="e">
        <f t="shared" si="42"/>
        <v>#REF!</v>
      </c>
      <c r="I46" s="48" t="e">
        <f t="shared" si="40"/>
        <v>#REF!</v>
      </c>
      <c r="J46" s="64" t="e">
        <f t="shared" si="43"/>
        <v>#REF!</v>
      </c>
      <c r="K46" s="52" t="e">
        <f t="shared" si="34"/>
        <v>#REF!</v>
      </c>
      <c r="L46" s="47">
        <v>0</v>
      </c>
      <c r="M46" s="48">
        <v>0</v>
      </c>
      <c r="N46" s="52">
        <f t="shared" si="29"/>
        <v>0</v>
      </c>
      <c r="O46" s="12">
        <v>0</v>
      </c>
      <c r="P46" s="13">
        <v>0</v>
      </c>
      <c r="Q46" s="21">
        <f t="shared" si="41"/>
        <v>0</v>
      </c>
      <c r="R46" s="12" t="e">
        <f t="shared" si="30"/>
        <v>#REF!</v>
      </c>
      <c r="S46" s="13" t="e">
        <f t="shared" si="31"/>
        <v>#REF!</v>
      </c>
      <c r="T46" s="21" t="e">
        <f t="shared" si="44"/>
        <v>#REF!</v>
      </c>
      <c r="U46" s="12">
        <f t="shared" si="32"/>
        <v>0</v>
      </c>
      <c r="V46" s="13">
        <f t="shared" si="33"/>
        <v>0</v>
      </c>
      <c r="W46" s="25">
        <f t="shared" si="45"/>
        <v>0</v>
      </c>
      <c r="X46" s="21" t="e">
        <f t="shared" si="36"/>
        <v>#REF!</v>
      </c>
    </row>
    <row r="47" spans="1:229">
      <c r="A47" s="85" t="s">
        <v>12</v>
      </c>
      <c r="B47" s="84"/>
      <c r="C47" s="85"/>
      <c r="D47" s="84"/>
      <c r="E47" s="99"/>
      <c r="F47" s="99"/>
      <c r="G47" s="101"/>
      <c r="H47" s="47" t="e">
        <f t="shared" si="42"/>
        <v>#REF!</v>
      </c>
      <c r="I47" s="48" t="e">
        <f t="shared" si="40"/>
        <v>#REF!</v>
      </c>
      <c r="J47" s="64" t="e">
        <f t="shared" si="43"/>
        <v>#REF!</v>
      </c>
      <c r="K47" s="52" t="e">
        <f t="shared" si="34"/>
        <v>#REF!</v>
      </c>
      <c r="L47" s="47">
        <v>0</v>
      </c>
      <c r="M47" s="48">
        <v>0</v>
      </c>
      <c r="N47" s="52">
        <f t="shared" si="29"/>
        <v>0</v>
      </c>
      <c r="O47" s="12">
        <v>0</v>
      </c>
      <c r="P47" s="13">
        <v>0</v>
      </c>
      <c r="Q47" s="21">
        <f t="shared" si="41"/>
        <v>0</v>
      </c>
      <c r="R47" s="12" t="e">
        <f t="shared" si="30"/>
        <v>#REF!</v>
      </c>
      <c r="S47" s="13" t="e">
        <f t="shared" si="31"/>
        <v>#REF!</v>
      </c>
      <c r="T47" s="21" t="e">
        <f t="shared" si="44"/>
        <v>#REF!</v>
      </c>
      <c r="U47" s="12">
        <f t="shared" si="32"/>
        <v>0</v>
      </c>
      <c r="V47" s="13">
        <f t="shared" si="33"/>
        <v>0</v>
      </c>
      <c r="W47" s="25">
        <f t="shared" si="45"/>
        <v>0</v>
      </c>
      <c r="X47" s="21" t="e">
        <f t="shared" si="36"/>
        <v>#REF!</v>
      </c>
    </row>
    <row r="48" spans="1:229">
      <c r="A48" s="85"/>
      <c r="B48" s="84"/>
      <c r="C48" s="85"/>
      <c r="D48" s="84"/>
      <c r="E48" s="99"/>
      <c r="F48" s="99"/>
      <c r="G48" s="101"/>
      <c r="H48" s="47"/>
      <c r="I48" s="50"/>
      <c r="J48" s="107"/>
      <c r="K48" s="108"/>
      <c r="L48" s="47"/>
      <c r="M48" s="50"/>
      <c r="N48" s="107"/>
      <c r="O48" s="12"/>
      <c r="P48" s="42"/>
      <c r="Q48" s="109"/>
      <c r="R48" s="12"/>
      <c r="S48" s="42"/>
      <c r="T48" s="109"/>
      <c r="U48" s="12"/>
      <c r="V48" s="42"/>
      <c r="W48" s="110"/>
      <c r="X48" s="111"/>
    </row>
    <row r="49" spans="1:24" ht="13.5" thickBot="1">
      <c r="A49" s="77" t="s">
        <v>34</v>
      </c>
      <c r="B49" s="78"/>
      <c r="C49" s="79"/>
      <c r="D49" s="78"/>
      <c r="E49" s="97"/>
      <c r="F49" s="97"/>
      <c r="G49" s="97"/>
      <c r="H49" s="32" t="e">
        <f t="shared" ref="H49:X49" si="46">SUM(H31:H47)</f>
        <v>#REF!</v>
      </c>
      <c r="I49" s="32" t="e">
        <f t="shared" si="46"/>
        <v>#REF!</v>
      </c>
      <c r="J49" s="32" t="e">
        <f t="shared" si="46"/>
        <v>#REF!</v>
      </c>
      <c r="K49" s="33" t="e">
        <f t="shared" si="46"/>
        <v>#REF!</v>
      </c>
      <c r="L49" s="32">
        <f t="shared" si="46"/>
        <v>27904000</v>
      </c>
      <c r="M49" s="32">
        <f t="shared" si="46"/>
        <v>5759000</v>
      </c>
      <c r="N49" s="32">
        <f t="shared" si="46"/>
        <v>33663000</v>
      </c>
      <c r="O49" s="32">
        <f t="shared" si="46"/>
        <v>27904000</v>
      </c>
      <c r="P49" s="32">
        <f t="shared" si="46"/>
        <v>5759000</v>
      </c>
      <c r="Q49" s="32">
        <f>SUM(Q31:Q47)</f>
        <v>33663000</v>
      </c>
      <c r="R49" s="32" t="e">
        <f t="shared" si="46"/>
        <v>#REF!</v>
      </c>
      <c r="S49" s="32" t="e">
        <f t="shared" si="46"/>
        <v>#REF!</v>
      </c>
      <c r="T49" s="32" t="e">
        <f t="shared" si="46"/>
        <v>#REF!</v>
      </c>
      <c r="U49" s="32">
        <f t="shared" si="46"/>
        <v>0</v>
      </c>
      <c r="V49" s="32">
        <f t="shared" si="46"/>
        <v>0</v>
      </c>
      <c r="W49" s="32">
        <f t="shared" si="46"/>
        <v>0</v>
      </c>
      <c r="X49" s="33" t="e">
        <f t="shared" si="46"/>
        <v>#REF!</v>
      </c>
    </row>
    <row r="50" spans="1:24" ht="13.5" thickTop="1">
      <c r="A50" s="80"/>
      <c r="B50" s="81"/>
      <c r="C50" s="82"/>
      <c r="D50" s="81"/>
      <c r="E50" s="98"/>
      <c r="F50" s="98"/>
      <c r="G50" s="101"/>
      <c r="H50" s="36"/>
      <c r="I50" s="88"/>
      <c r="J50" s="87"/>
      <c r="K50" s="39"/>
      <c r="L50" s="36"/>
      <c r="M50" s="37"/>
      <c r="N50" s="37"/>
      <c r="O50" s="36"/>
      <c r="P50" s="37"/>
      <c r="Q50" s="37"/>
      <c r="R50" s="36"/>
      <c r="S50" s="37"/>
      <c r="T50" s="37"/>
      <c r="U50" s="36"/>
      <c r="V50" s="37"/>
      <c r="W50" s="38"/>
      <c r="X50" s="39"/>
    </row>
    <row r="51" spans="1:24">
      <c r="A51" s="83" t="s">
        <v>40</v>
      </c>
      <c r="B51" s="84"/>
      <c r="C51" s="85"/>
      <c r="D51" s="84"/>
      <c r="E51" s="99"/>
      <c r="F51" s="99"/>
      <c r="G51" s="101"/>
      <c r="H51" s="47"/>
      <c r="I51" s="48"/>
      <c r="J51" s="64"/>
      <c r="K51" s="52"/>
      <c r="L51" s="47"/>
      <c r="M51" s="48"/>
      <c r="N51" s="21"/>
      <c r="O51" s="12"/>
      <c r="P51" s="13"/>
      <c r="Q51" s="21"/>
      <c r="R51" s="12"/>
      <c r="S51" s="13"/>
      <c r="T51" s="21"/>
      <c r="U51" s="12"/>
      <c r="V51" s="13"/>
      <c r="W51" s="25"/>
      <c r="X51" s="21"/>
    </row>
    <row r="52" spans="1:24">
      <c r="A52" s="85" t="s">
        <v>12</v>
      </c>
      <c r="B52" s="84"/>
      <c r="C52" s="85"/>
      <c r="D52" s="84"/>
      <c r="E52" s="99"/>
      <c r="F52" s="99"/>
      <c r="G52" s="101"/>
      <c r="H52" s="47">
        <f t="shared" ref="H52:H55" si="47">L52</f>
        <v>0</v>
      </c>
      <c r="I52" s="47">
        <f t="shared" ref="I52:I55" si="48">M52</f>
        <v>0</v>
      </c>
      <c r="J52" s="64">
        <f t="shared" ref="J52:J55" si="49">SUM(H52:I52)</f>
        <v>0</v>
      </c>
      <c r="K52" s="52" t="e">
        <f t="shared" ref="K52:K55" si="50">ROUND(J52*premieOW/1000,2)</f>
        <v>#REF!</v>
      </c>
      <c r="L52" s="47">
        <v>0</v>
      </c>
      <c r="M52" s="48">
        <v>0</v>
      </c>
      <c r="N52" s="52">
        <f>SUM(L52:M52)</f>
        <v>0</v>
      </c>
      <c r="O52" s="12">
        <v>0</v>
      </c>
      <c r="P52" s="13">
        <v>0</v>
      </c>
      <c r="Q52" s="21">
        <f>SUM(O52:P52)</f>
        <v>0</v>
      </c>
      <c r="R52" s="12">
        <f t="shared" ref="R52:S55" si="51">H52-L52</f>
        <v>0</v>
      </c>
      <c r="S52" s="13">
        <f t="shared" si="51"/>
        <v>0</v>
      </c>
      <c r="T52" s="21">
        <f t="shared" ref="T52:T55" si="52">SUM(R52:S52)</f>
        <v>0</v>
      </c>
      <c r="U52" s="12">
        <f t="shared" ref="U52:V55" si="53">L52-O52</f>
        <v>0</v>
      </c>
      <c r="V52" s="13">
        <f t="shared" si="53"/>
        <v>0</v>
      </c>
      <c r="W52" s="25">
        <f t="shared" ref="W52:W55" si="54">SUM(U52:V52)</f>
        <v>0</v>
      </c>
      <c r="X52" s="21" t="e">
        <f t="shared" ref="X52:X55" si="55">ROUND(W52*premieGM,2)</f>
        <v>#REF!</v>
      </c>
    </row>
    <row r="53" spans="1:24">
      <c r="A53" s="85" t="s">
        <v>12</v>
      </c>
      <c r="B53" s="84"/>
      <c r="C53" s="85"/>
      <c r="D53" s="84"/>
      <c r="E53" s="99"/>
      <c r="F53" s="99"/>
      <c r="G53" s="101"/>
      <c r="H53" s="47">
        <f t="shared" si="47"/>
        <v>0</v>
      </c>
      <c r="I53" s="47">
        <f t="shared" si="48"/>
        <v>0</v>
      </c>
      <c r="J53" s="64">
        <f t="shared" si="49"/>
        <v>0</v>
      </c>
      <c r="K53" s="52" t="e">
        <f t="shared" si="50"/>
        <v>#REF!</v>
      </c>
      <c r="L53" s="47">
        <v>0</v>
      </c>
      <c r="M53" s="48">
        <v>0</v>
      </c>
      <c r="N53" s="52">
        <f>SUM(L53:M53)</f>
        <v>0</v>
      </c>
      <c r="O53" s="12">
        <v>0</v>
      </c>
      <c r="P53" s="13">
        <v>0</v>
      </c>
      <c r="Q53" s="21">
        <f>SUM(O53:P53)</f>
        <v>0</v>
      </c>
      <c r="R53" s="12">
        <f t="shared" si="51"/>
        <v>0</v>
      </c>
      <c r="S53" s="13">
        <f t="shared" si="51"/>
        <v>0</v>
      </c>
      <c r="T53" s="21">
        <f t="shared" si="52"/>
        <v>0</v>
      </c>
      <c r="U53" s="12">
        <f t="shared" si="53"/>
        <v>0</v>
      </c>
      <c r="V53" s="13">
        <f t="shared" si="53"/>
        <v>0</v>
      </c>
      <c r="W53" s="25">
        <f t="shared" si="54"/>
        <v>0</v>
      </c>
      <c r="X53" s="21" t="e">
        <f t="shared" si="55"/>
        <v>#REF!</v>
      </c>
    </row>
    <row r="54" spans="1:24">
      <c r="A54" s="85" t="s">
        <v>12</v>
      </c>
      <c r="B54" s="84"/>
      <c r="C54" s="85"/>
      <c r="D54" s="84"/>
      <c r="E54" s="99"/>
      <c r="F54" s="99"/>
      <c r="G54" s="101"/>
      <c r="H54" s="47">
        <f t="shared" si="47"/>
        <v>0</v>
      </c>
      <c r="I54" s="47">
        <f t="shared" si="48"/>
        <v>0</v>
      </c>
      <c r="J54" s="64">
        <f t="shared" si="49"/>
        <v>0</v>
      </c>
      <c r="K54" s="52" t="e">
        <f t="shared" si="50"/>
        <v>#REF!</v>
      </c>
      <c r="L54" s="47">
        <v>0</v>
      </c>
      <c r="M54" s="48">
        <v>0</v>
      </c>
      <c r="N54" s="52">
        <f>SUM(L54:M54)</f>
        <v>0</v>
      </c>
      <c r="O54" s="12">
        <v>0</v>
      </c>
      <c r="P54" s="13">
        <v>0</v>
      </c>
      <c r="Q54" s="21">
        <f>SUM(O54:P54)</f>
        <v>0</v>
      </c>
      <c r="R54" s="12">
        <f t="shared" si="51"/>
        <v>0</v>
      </c>
      <c r="S54" s="13">
        <f t="shared" si="51"/>
        <v>0</v>
      </c>
      <c r="T54" s="21">
        <f t="shared" si="52"/>
        <v>0</v>
      </c>
      <c r="U54" s="12">
        <f t="shared" si="53"/>
        <v>0</v>
      </c>
      <c r="V54" s="13">
        <f t="shared" si="53"/>
        <v>0</v>
      </c>
      <c r="W54" s="25">
        <f t="shared" si="54"/>
        <v>0</v>
      </c>
      <c r="X54" s="21" t="e">
        <f t="shared" si="55"/>
        <v>#REF!</v>
      </c>
    </row>
    <row r="55" spans="1:24">
      <c r="A55" s="85" t="s">
        <v>12</v>
      </c>
      <c r="B55" s="84"/>
      <c r="C55" s="85"/>
      <c r="D55" s="84"/>
      <c r="E55" s="99"/>
      <c r="F55" s="99"/>
      <c r="G55" s="101"/>
      <c r="H55" s="47">
        <f t="shared" si="47"/>
        <v>0</v>
      </c>
      <c r="I55" s="47">
        <f t="shared" si="48"/>
        <v>0</v>
      </c>
      <c r="J55" s="64">
        <f t="shared" si="49"/>
        <v>0</v>
      </c>
      <c r="K55" s="52" t="e">
        <f t="shared" si="50"/>
        <v>#REF!</v>
      </c>
      <c r="L55" s="47">
        <v>0</v>
      </c>
      <c r="M55" s="48">
        <v>0</v>
      </c>
      <c r="N55" s="52">
        <f>SUM(L55:M55)</f>
        <v>0</v>
      </c>
      <c r="O55" s="12">
        <v>0</v>
      </c>
      <c r="P55" s="13">
        <v>0</v>
      </c>
      <c r="Q55" s="21">
        <f>SUM(O55:P55)</f>
        <v>0</v>
      </c>
      <c r="R55" s="12">
        <f t="shared" si="51"/>
        <v>0</v>
      </c>
      <c r="S55" s="13">
        <f t="shared" si="51"/>
        <v>0</v>
      </c>
      <c r="T55" s="21">
        <f t="shared" si="52"/>
        <v>0</v>
      </c>
      <c r="U55" s="12">
        <f t="shared" si="53"/>
        <v>0</v>
      </c>
      <c r="V55" s="13">
        <f t="shared" si="53"/>
        <v>0</v>
      </c>
      <c r="W55" s="25">
        <f t="shared" si="54"/>
        <v>0</v>
      </c>
      <c r="X55" s="21" t="e">
        <f t="shared" si="55"/>
        <v>#REF!</v>
      </c>
    </row>
    <row r="56" spans="1:24" ht="13.5" thickBot="1">
      <c r="A56" s="77" t="s">
        <v>41</v>
      </c>
      <c r="B56" s="78"/>
      <c r="C56" s="79"/>
      <c r="D56" s="78"/>
      <c r="E56" s="97"/>
      <c r="F56" s="97"/>
      <c r="G56" s="97"/>
      <c r="H56" s="32">
        <f t="shared" ref="H56:X56" si="56">SUM(H52:H55)</f>
        <v>0</v>
      </c>
      <c r="I56" s="32">
        <f t="shared" si="56"/>
        <v>0</v>
      </c>
      <c r="J56" s="32">
        <f t="shared" si="56"/>
        <v>0</v>
      </c>
      <c r="K56" s="33" t="e">
        <f t="shared" si="56"/>
        <v>#REF!</v>
      </c>
      <c r="L56" s="32">
        <f t="shared" si="56"/>
        <v>0</v>
      </c>
      <c r="M56" s="32">
        <f t="shared" si="56"/>
        <v>0</v>
      </c>
      <c r="N56" s="32">
        <f t="shared" si="56"/>
        <v>0</v>
      </c>
      <c r="O56" s="32">
        <f t="shared" si="56"/>
        <v>0</v>
      </c>
      <c r="P56" s="32">
        <f t="shared" si="56"/>
        <v>0</v>
      </c>
      <c r="Q56" s="32">
        <f t="shared" si="56"/>
        <v>0</v>
      </c>
      <c r="R56" s="32">
        <f t="shared" si="56"/>
        <v>0</v>
      </c>
      <c r="S56" s="32">
        <f t="shared" si="56"/>
        <v>0</v>
      </c>
      <c r="T56" s="32">
        <f t="shared" si="56"/>
        <v>0</v>
      </c>
      <c r="U56" s="32">
        <f t="shared" si="56"/>
        <v>0</v>
      </c>
      <c r="V56" s="32">
        <f t="shared" si="56"/>
        <v>0</v>
      </c>
      <c r="W56" s="32">
        <f t="shared" si="56"/>
        <v>0</v>
      </c>
      <c r="X56" s="33" t="e">
        <f t="shared" si="56"/>
        <v>#REF!</v>
      </c>
    </row>
    <row r="57" spans="1:24" ht="13.5" thickTop="1">
      <c r="A57" s="82"/>
      <c r="B57" s="81"/>
      <c r="C57" s="82"/>
      <c r="D57" s="81"/>
      <c r="E57" s="98"/>
      <c r="F57" s="98"/>
      <c r="G57" s="101"/>
      <c r="H57" s="12"/>
      <c r="I57" s="13"/>
      <c r="J57" s="20"/>
      <c r="K57" s="21"/>
      <c r="L57" s="12"/>
      <c r="M57" s="13"/>
      <c r="N57" s="21"/>
      <c r="O57" s="12"/>
      <c r="P57" s="13"/>
      <c r="Q57" s="21"/>
      <c r="R57" s="12"/>
      <c r="S57" s="13"/>
      <c r="T57" s="21"/>
      <c r="U57" s="12"/>
      <c r="V57" s="13"/>
      <c r="W57" s="25"/>
      <c r="X57" s="21"/>
    </row>
    <row r="58" spans="1:24">
      <c r="A58" s="82"/>
      <c r="B58" s="81"/>
      <c r="C58" s="82"/>
      <c r="D58" s="81"/>
      <c r="E58" s="98"/>
      <c r="F58" s="98"/>
      <c r="G58" s="101"/>
      <c r="H58" s="12"/>
      <c r="I58" s="13"/>
      <c r="J58" s="20"/>
      <c r="K58" s="21"/>
      <c r="L58" s="12"/>
      <c r="M58" s="13"/>
      <c r="N58" s="21"/>
      <c r="O58" s="12"/>
      <c r="P58" s="13"/>
      <c r="Q58" s="21"/>
      <c r="R58" s="12"/>
      <c r="S58" s="13"/>
      <c r="T58" s="21"/>
      <c r="U58" s="12"/>
      <c r="V58" s="13"/>
      <c r="W58" s="25"/>
      <c r="X58" s="21"/>
    </row>
    <row r="59" spans="1:24" ht="13.5" thickBot="1">
      <c r="A59" s="14" t="s">
        <v>13</v>
      </c>
      <c r="B59" s="15"/>
      <c r="C59" s="16"/>
      <c r="D59" s="15"/>
      <c r="E59" s="100"/>
      <c r="F59" s="100"/>
      <c r="G59" s="100"/>
      <c r="H59" s="17" t="e">
        <f t="shared" ref="H59:X59" si="57">H28+H49+H56</f>
        <v>#REF!</v>
      </c>
      <c r="I59" s="18" t="e">
        <f t="shared" si="57"/>
        <v>#REF!</v>
      </c>
      <c r="J59" s="22" t="e">
        <f t="shared" si="57"/>
        <v>#REF!</v>
      </c>
      <c r="K59" s="23" t="e">
        <f t="shared" si="57"/>
        <v>#REF!</v>
      </c>
      <c r="L59" s="17">
        <f t="shared" si="57"/>
        <v>51860000</v>
      </c>
      <c r="M59" s="18">
        <f t="shared" si="57"/>
        <v>7928000</v>
      </c>
      <c r="N59" s="23">
        <f t="shared" si="57"/>
        <v>59788000</v>
      </c>
      <c r="O59" s="17">
        <f t="shared" si="57"/>
        <v>51860000</v>
      </c>
      <c r="P59" s="18">
        <f t="shared" si="57"/>
        <v>7928000</v>
      </c>
      <c r="Q59" s="23">
        <f t="shared" si="57"/>
        <v>59788000</v>
      </c>
      <c r="R59" s="17" t="e">
        <f t="shared" si="57"/>
        <v>#REF!</v>
      </c>
      <c r="S59" s="18" t="e">
        <f t="shared" si="57"/>
        <v>#REF!</v>
      </c>
      <c r="T59" s="23" t="e">
        <f t="shared" si="57"/>
        <v>#REF!</v>
      </c>
      <c r="U59" s="17">
        <f t="shared" si="57"/>
        <v>0</v>
      </c>
      <c r="V59" s="18">
        <f t="shared" si="57"/>
        <v>0</v>
      </c>
      <c r="W59" s="26">
        <f t="shared" si="57"/>
        <v>0</v>
      </c>
      <c r="X59" s="23" t="e">
        <f t="shared" si="57"/>
        <v>#REF!</v>
      </c>
    </row>
    <row r="60" spans="1:24" ht="13.5" thickTop="1">
      <c r="K60" s="92" t="s">
        <v>42</v>
      </c>
    </row>
    <row r="61" spans="1:24">
      <c r="H61" s="11"/>
      <c r="I61" s="11"/>
      <c r="L61" s="11"/>
      <c r="M61" s="11"/>
      <c r="O61" s="11"/>
      <c r="P61" s="11"/>
      <c r="R61" s="11"/>
      <c r="S61" s="11"/>
      <c r="U61" s="11"/>
      <c r="V61" s="11"/>
    </row>
    <row r="62" spans="1:24">
      <c r="A62" s="55"/>
    </row>
    <row r="64" spans="1:24">
      <c r="A64" s="55"/>
    </row>
    <row r="65" spans="1:1">
      <c r="A65" s="53"/>
    </row>
    <row r="66" spans="1:1">
      <c r="A66" s="53"/>
    </row>
    <row r="67" spans="1:1">
      <c r="A67" s="54"/>
    </row>
    <row r="68" spans="1:1">
      <c r="A68" s="54"/>
    </row>
    <row r="70" spans="1:1">
      <c r="A70" s="55"/>
    </row>
    <row r="71" spans="1:1">
      <c r="A71" s="53"/>
    </row>
    <row r="73" spans="1:1">
      <c r="A73" s="55"/>
    </row>
    <row r="75" spans="1:1">
      <c r="A75" s="53"/>
    </row>
    <row r="76" spans="1:1">
      <c r="A76" s="56"/>
    </row>
    <row r="77" spans="1:1">
      <c r="A77" s="56"/>
    </row>
    <row r="79" spans="1:1">
      <c r="A79" s="55"/>
    </row>
    <row r="80" spans="1:1">
      <c r="A80" s="53"/>
    </row>
    <row r="81" spans="1:1">
      <c r="A81" s="53"/>
    </row>
    <row r="82" spans="1:1">
      <c r="A82" s="53"/>
    </row>
    <row r="84" spans="1:1">
      <c r="A84" s="56"/>
    </row>
  </sheetData>
  <mergeCells count="5">
    <mergeCell ref="U2:X2"/>
    <mergeCell ref="H2:K2"/>
    <mergeCell ref="L2:N2"/>
    <mergeCell ref="O2:Q2"/>
    <mergeCell ref="R2:T2"/>
  </mergeCells>
  <phoneticPr fontId="0" type="noConversion"/>
  <printOptions horizontalCentered="1" gridLines="1"/>
  <pageMargins left="0.19685039370078741" right="0.19685039370078741" top="0.98425196850393704" bottom="0.98425196850393704" header="0.51181102362204722" footer="0.51181102362204722"/>
  <pageSetup paperSize="9" scale="83" fitToHeight="0" orientation="landscape" r:id="rId1"/>
  <headerFooter alignWithMargins="0">
    <oddFooter>&amp;L&amp;F
Uniek nr. e-ABS XXXXXXXXXXXXXXXXXXX&amp;C&amp;D &amp;T&amp;RPage &amp;P</oddFooter>
  </headerFooter>
  <rowBreaks count="1" manualBreakCount="1">
    <brk id="28"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DF281D00C269489281DE7F14F78398" ma:contentTypeVersion="12" ma:contentTypeDescription="Create a new document." ma:contentTypeScope="" ma:versionID="2513e7ff1abbf8e6126484be9d3cb305">
  <xsd:schema xmlns:xsd="http://www.w3.org/2001/XMLSchema" xmlns:xs="http://www.w3.org/2001/XMLSchema" xmlns:p="http://schemas.microsoft.com/office/2006/metadata/properties" xmlns:ns2="891da25e-cd0b-4a73-9945-f6ffa3ddeda5" xmlns:ns3="5c2d9fa0-5206-444a-a80c-efbc12ab33bb" targetNamespace="http://schemas.microsoft.com/office/2006/metadata/properties" ma:root="true" ma:fieldsID="b7d92d02e9da59c08ae93a58a150735a" ns2:_="" ns3:_="">
    <xsd:import namespace="891da25e-cd0b-4a73-9945-f6ffa3ddeda5"/>
    <xsd:import namespace="5c2d9fa0-5206-444a-a80c-efbc12ab33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da25e-cd0b-4a73-9945-f6ffa3dded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6fd1003-5b33-4de4-9262-e05fbb21b08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2d9fa0-5206-444a-a80c-efbc12ab33b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56caffa-3cd0-418b-af04-f47d105e6af2}" ma:internalName="TaxCatchAll" ma:showField="CatchAllData" ma:web="5c2d9fa0-5206-444a-a80c-efbc12ab3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1da25e-cd0b-4a73-9945-f6ffa3ddeda5">
      <Terms xmlns="http://schemas.microsoft.com/office/infopath/2007/PartnerControls"/>
    </lcf76f155ced4ddcb4097134ff3c332f>
    <TaxCatchAll xmlns="5c2d9fa0-5206-444a-a80c-efbc12ab33bb" xsi:nil="true"/>
  </documentManagement>
</p:properties>
</file>

<file path=customXml/itemProps1.xml><?xml version="1.0" encoding="utf-8"?>
<ds:datastoreItem xmlns:ds="http://schemas.openxmlformats.org/officeDocument/2006/customXml" ds:itemID="{977F505A-9FCD-4CB3-B7B0-947EB0BDE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1da25e-cd0b-4a73-9945-f6ffa3ddeda5"/>
    <ds:schemaRef ds:uri="5c2d9fa0-5206-444a-a80c-efbc12ab3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A6D468-72F5-4726-AC3A-DAECF689534E}">
  <ds:schemaRefs>
    <ds:schemaRef ds:uri="http://schemas.microsoft.com/sharepoint/v3/contenttype/forms"/>
  </ds:schemaRefs>
</ds:datastoreItem>
</file>

<file path=customXml/itemProps3.xml><?xml version="1.0" encoding="utf-8"?>
<ds:datastoreItem xmlns:ds="http://schemas.openxmlformats.org/officeDocument/2006/customXml" ds:itemID="{56E201E8-24E1-4D02-A9B9-D8ACE40E8D7A}">
  <ds:schemaRefs>
    <ds:schemaRef ds:uri="http://schemas.microsoft.com/office/infopath/2007/PartnerControls"/>
    <ds:schemaRef ds:uri="http://purl.org/dc/elements/1.1/"/>
    <ds:schemaRef ds:uri="http://schemas.microsoft.com/office/2006/documentManagement/types"/>
    <ds:schemaRef ds:uri="http://purl.org/dc/terms/"/>
    <ds:schemaRef ds:uri="5c2d9fa0-5206-444a-a80c-efbc12ab33bb"/>
    <ds:schemaRef ds:uri="http://schemas.openxmlformats.org/package/2006/metadata/core-properties"/>
    <ds:schemaRef ds:uri="http://purl.org/dc/dcmitype/"/>
    <ds:schemaRef ds:uri="891da25e-cd0b-4a73-9945-f6ffa3ddeda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4</vt:i4>
      </vt:variant>
    </vt:vector>
  </HeadingPairs>
  <TitlesOfParts>
    <vt:vector size="5" baseType="lpstr">
      <vt:lpstr>Bestand dd 31 december 2026</vt:lpstr>
      <vt:lpstr>'Bestand dd 31 december 2026'!Afdrukbereik</vt:lpstr>
      <vt:lpstr>'Bestand dd 31 december 2026'!Afdruktitels</vt:lpstr>
      <vt:lpstr>cad</vt:lpstr>
      <vt:lpstr>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Gemeente Dantumadeel</dc:title>
  <dc:subject/>
  <dc:creator>C.J. van Doornewaard</dc:creator>
  <cp:keywords/>
  <dc:description/>
  <cp:lastModifiedBy>Nina Hollander</cp:lastModifiedBy>
  <cp:revision/>
  <cp:lastPrinted>2026-09-15T10:02:15Z</cp:lastPrinted>
  <dcterms:created xsi:type="dcterms:W3CDTF">2000-08-08T13:09:59Z</dcterms:created>
  <dcterms:modified xsi:type="dcterms:W3CDTF">2026-09-15T10:02:54Z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213f7cf8-533b-44c2-977d-56d1df31a213</vt:lpwstr>
  </property>
  <property fmtid="{D5CDD505-2E9C-101B-9397-08002B2CF9AE}" pid="3" name="AonClassification">
    <vt:lpwstr>ADC_class_200</vt:lpwstr>
  </property>
  <property fmtid="{D5CDD505-2E9C-101B-9397-08002B2CF9AE}" pid="4" name="MSIP_Label_9043f10a-881e-4653-a55e-02ca2cc829dc_Enabled">
    <vt:lpwstr>true</vt:lpwstr>
  </property>
  <property fmtid="{D5CDD505-2E9C-101B-9397-08002B2CF9AE}" pid="5" name="MSIP_Label_9043f10a-881e-4653-a55e-02ca2cc829dc_SetDate">
    <vt:lpwstr>2024-02-08T12:54:06Z</vt:lpwstr>
  </property>
  <property fmtid="{D5CDD505-2E9C-101B-9397-08002B2CF9AE}" pid="6" name="MSIP_Label_9043f10a-881e-4653-a55e-02ca2cc829dc_Method">
    <vt:lpwstr>Standard</vt:lpwstr>
  </property>
  <property fmtid="{D5CDD505-2E9C-101B-9397-08002B2CF9AE}" pid="7" name="MSIP_Label_9043f10a-881e-4653-a55e-02ca2cc829dc_Name">
    <vt:lpwstr>ADC_class_200</vt:lpwstr>
  </property>
  <property fmtid="{D5CDD505-2E9C-101B-9397-08002B2CF9AE}" pid="8" name="MSIP_Label_9043f10a-881e-4653-a55e-02ca2cc829dc_SiteId">
    <vt:lpwstr>94cfddbc-0627-494a-ad7a-29aea3aea832</vt:lpwstr>
  </property>
  <property fmtid="{D5CDD505-2E9C-101B-9397-08002B2CF9AE}" pid="9" name="MSIP_Label_9043f10a-881e-4653-a55e-02ca2cc829dc_ActionId">
    <vt:lpwstr>db0afda6-f8a0-4840-a9a4-51415302d711</vt:lpwstr>
  </property>
  <property fmtid="{D5CDD505-2E9C-101B-9397-08002B2CF9AE}" pid="10" name="MSIP_Label_9043f10a-881e-4653-a55e-02ca2cc829dc_ContentBits">
    <vt:lpwstr>0</vt:lpwstr>
  </property>
  <property fmtid="{D5CDD505-2E9C-101B-9397-08002B2CF9AE}" pid="11" name="MSIP_Label_84d32305-c103-45a6-aabe-c812d64e8233_Enabled">
    <vt:lpwstr>true</vt:lpwstr>
  </property>
  <property fmtid="{D5CDD505-2E9C-101B-9397-08002B2CF9AE}" pid="12" name="MSIP_Label_84d32305-c103-45a6-aabe-c812d64e8233_SetDate">
    <vt:lpwstr>2025-12-17T08:51:57Z</vt:lpwstr>
  </property>
  <property fmtid="{D5CDD505-2E9C-101B-9397-08002B2CF9AE}" pid="13" name="MSIP_Label_84d32305-c103-45a6-aabe-c812d64e8233_Method">
    <vt:lpwstr>Privileged</vt:lpwstr>
  </property>
  <property fmtid="{D5CDD505-2E9C-101B-9397-08002B2CF9AE}" pid="14" name="MSIP_Label_84d32305-c103-45a6-aabe-c812d64e8233_Name">
    <vt:lpwstr>Label_Openbaar_Zevenaar</vt:lpwstr>
  </property>
  <property fmtid="{D5CDD505-2E9C-101B-9397-08002B2CF9AE}" pid="15" name="MSIP_Label_84d32305-c103-45a6-aabe-c812d64e8233_SiteId">
    <vt:lpwstr>e5947121-32a1-4cdf-914a-be3f48c85097</vt:lpwstr>
  </property>
  <property fmtid="{D5CDD505-2E9C-101B-9397-08002B2CF9AE}" pid="16" name="MSIP_Label_84d32305-c103-45a6-aabe-c812d64e8233_ActionId">
    <vt:lpwstr>e83c5ef1-94bc-4ae5-8c32-5f1c604168af</vt:lpwstr>
  </property>
  <property fmtid="{D5CDD505-2E9C-101B-9397-08002B2CF9AE}" pid="17" name="MSIP_Label_84d32305-c103-45a6-aabe-c812d64e8233_ContentBits">
    <vt:lpwstr>0</vt:lpwstr>
  </property>
  <property fmtid="{D5CDD505-2E9C-101B-9397-08002B2CF9AE}" pid="18" name="MSIP_Label_84d32305-c103-45a6-aabe-c812d64e8233_Tag">
    <vt:lpwstr>10, 0, 1, 1</vt:lpwstr>
  </property>
  <property fmtid="{D5CDD505-2E9C-101B-9397-08002B2CF9AE}" pid="19" name="ContentTypeId">
    <vt:lpwstr>0x01010079DF281D00C269489281DE7F14F78398</vt:lpwstr>
  </property>
</Properties>
</file>