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n6798a556cca54.sharepoint.com/sites/ReCourageB.V/Gedeelde documenten/General/A-B-C pijlers/A - Automotive/Klanten/Gemeente Dijk en Waard/Aanbestedingsstukken/"/>
    </mc:Choice>
  </mc:AlternateContent>
  <xr:revisionPtr revIDLastSave="0" documentId="8_{8139B1C2-8461-4BE9-BE19-A4BEF6B4689E}" xr6:coauthVersionLast="47" xr6:coauthVersionMax="47" xr10:uidLastSave="{00000000-0000-0000-0000-000000000000}"/>
  <bookViews>
    <workbookView xWindow="-110" yWindow="-110" windowWidth="19420" windowHeight="11500" firstSheet="1" activeTab="1" xr2:uid="{E92401D7-617E-48AF-9D8F-AA6E92665AE6}"/>
  </bookViews>
  <sheets>
    <sheet name="Toelichting en verplichtingen" sheetId="2" r:id="rId1"/>
    <sheet name="Totaal Inschrijving" sheetId="3" r:id="rId2"/>
    <sheet name="A. Leasetarief grid lijst" sheetId="4" r:id="rId3"/>
    <sheet name="B. Alternatief aanbod" sheetId="5" r:id="rId4"/>
    <sheet name="C. Overige kosten" sheetId="6" r:id="rId5"/>
  </sheets>
  <definedNames>
    <definedName name="_xlnm.Print_Area" localSheetId="4">'C. Overige kosten'!$A$1:$E$18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 i="5" l="1"/>
  <c r="T7" i="5"/>
  <c r="T8" i="5"/>
  <c r="U6" i="5"/>
  <c r="W6" i="5" s="1"/>
  <c r="X6" i="5" s="1"/>
  <c r="R6" i="4"/>
  <c r="R7" i="4"/>
  <c r="R8" i="4"/>
  <c r="R9" i="4"/>
  <c r="R10" i="4"/>
  <c r="R11" i="4"/>
  <c r="R12" i="4"/>
  <c r="R13" i="4"/>
  <c r="R14" i="4"/>
  <c r="R15" i="4"/>
  <c r="R16" i="4"/>
  <c r="R5" i="4"/>
  <c r="T30" i="5"/>
  <c r="T31" i="5"/>
  <c r="W31" i="5"/>
  <c r="X31" i="5" s="1"/>
  <c r="T32" i="5"/>
  <c r="W32" i="5"/>
  <c r="X32" i="5"/>
  <c r="T20" i="5"/>
  <c r="W20" i="5" s="1"/>
  <c r="X20" i="5" s="1"/>
  <c r="T19" i="5"/>
  <c r="W19" i="5" s="1"/>
  <c r="X19" i="5" s="1"/>
  <c r="T18" i="5"/>
  <c r="T17" i="5"/>
  <c r="W17" i="5" s="1"/>
  <c r="X17" i="5" s="1"/>
  <c r="T16" i="5"/>
  <c r="W16" i="5" s="1"/>
  <c r="X16" i="5" s="1"/>
  <c r="T15" i="5"/>
  <c r="T41" i="5"/>
  <c r="W41" i="5" s="1"/>
  <c r="X41" i="5" s="1"/>
  <c r="T40" i="5"/>
  <c r="W40" i="5" s="1"/>
  <c r="X40" i="5" s="1"/>
  <c r="T39" i="5"/>
  <c r="T38" i="5"/>
  <c r="W38" i="5" s="1"/>
  <c r="X38" i="5" s="1"/>
  <c r="T37" i="5"/>
  <c r="W37" i="5" s="1"/>
  <c r="X37" i="5" s="1"/>
  <c r="T36" i="5"/>
  <c r="T35" i="5"/>
  <c r="W35" i="5" s="1"/>
  <c r="X35" i="5" s="1"/>
  <c r="T34" i="5"/>
  <c r="W34" i="5" s="1"/>
  <c r="X34" i="5" s="1"/>
  <c r="T33" i="5"/>
  <c r="T27" i="5"/>
  <c r="T28" i="5"/>
  <c r="W28" i="5" s="1"/>
  <c r="X28" i="5"/>
  <c r="T29" i="5"/>
  <c r="W29" i="5" s="1"/>
  <c r="X29" i="5" s="1"/>
  <c r="T11" i="4"/>
  <c r="U11" i="4"/>
  <c r="T10" i="5"/>
  <c r="W10" i="5" s="1"/>
  <c r="X10" i="5" s="1"/>
  <c r="T11" i="5"/>
  <c r="W11" i="5" s="1"/>
  <c r="X11" i="5" s="1"/>
  <c r="T12" i="5"/>
  <c r="T13" i="5"/>
  <c r="W13" i="5" s="1"/>
  <c r="X13" i="5" s="1"/>
  <c r="T14" i="5"/>
  <c r="W14" i="5" s="1"/>
  <c r="X14" i="5" s="1"/>
  <c r="T21" i="5"/>
  <c r="T22" i="5"/>
  <c r="W22" i="5" s="1"/>
  <c r="X22" i="5" s="1"/>
  <c r="T23" i="5"/>
  <c r="W23" i="5" s="1"/>
  <c r="X23" i="5" s="1"/>
  <c r="T24" i="5"/>
  <c r="T25" i="5"/>
  <c r="W25" i="5" s="1"/>
  <c r="X25" i="5" s="1"/>
  <c r="T26" i="5"/>
  <c r="W26" i="5" s="1"/>
  <c r="X26" i="5" s="1"/>
  <c r="U24" i="5" l="1"/>
  <c r="W24" i="5" s="1"/>
  <c r="X24" i="5" s="1"/>
  <c r="U21" i="5"/>
  <c r="W21" i="5" s="1"/>
  <c r="X21" i="5" s="1"/>
  <c r="U12" i="5"/>
  <c r="W12" i="5" s="1"/>
  <c r="X12" i="5" s="1"/>
  <c r="U27" i="5"/>
  <c r="W27" i="5" s="1"/>
  <c r="X27" i="5" s="1"/>
  <c r="U33" i="5"/>
  <c r="W33" i="5" s="1"/>
  <c r="X33" i="5" s="1"/>
  <c r="U36" i="5"/>
  <c r="W36" i="5" s="1"/>
  <c r="X36" i="5" s="1"/>
  <c r="U39" i="5"/>
  <c r="W39" i="5" s="1"/>
  <c r="X39" i="5" s="1"/>
  <c r="U15" i="5"/>
  <c r="W15" i="5" s="1"/>
  <c r="X15" i="5" s="1"/>
  <c r="U18" i="5"/>
  <c r="W18" i="5" s="1"/>
  <c r="X18" i="5" s="1"/>
  <c r="U30" i="5"/>
  <c r="W30" i="5" s="1"/>
  <c r="X30" i="5" s="1"/>
  <c r="T7" i="4"/>
  <c r="U7" i="4" s="1"/>
  <c r="T5" i="4"/>
  <c r="U5" i="4" s="1"/>
  <c r="T9" i="4"/>
  <c r="U9" i="4" s="1"/>
  <c r="T10" i="4"/>
  <c r="U10" i="4" s="1"/>
  <c r="T6" i="4"/>
  <c r="U6" i="4" s="1"/>
  <c r="T15" i="4"/>
  <c r="U15" i="4" s="1"/>
  <c r="T12" i="4"/>
  <c r="U12" i="4" s="1"/>
  <c r="T8" i="4"/>
  <c r="U8" i="4" s="1"/>
  <c r="T14" i="4"/>
  <c r="U14" i="4" s="1"/>
  <c r="T13" i="4"/>
  <c r="U13" i="4" s="1"/>
  <c r="T16" i="4"/>
  <c r="U16" i="4" s="1"/>
  <c r="D18" i="6"/>
  <c r="E17" i="6"/>
  <c r="E16" i="6"/>
  <c r="E15" i="6"/>
  <c r="E14" i="6"/>
  <c r="E13" i="6"/>
  <c r="E12" i="6"/>
  <c r="E11" i="6"/>
  <c r="E10" i="6"/>
  <c r="E9" i="6"/>
  <c r="E8" i="6"/>
  <c r="E7" i="6"/>
  <c r="E6" i="6"/>
  <c r="T9" i="5"/>
  <c r="U9" i="5" l="1"/>
  <c r="W9" i="5" s="1"/>
  <c r="X9" i="5" s="1"/>
  <c r="H1" i="5" s="1"/>
  <c r="G1" i="4"/>
  <c r="B8" i="3" s="1"/>
  <c r="E1" i="6"/>
  <c r="D10" i="3"/>
  <c r="B10" i="3"/>
  <c r="D9" i="3" l="1"/>
  <c r="D8" i="3"/>
  <c r="B9" i="3" l="1"/>
  <c r="D1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tc={C34C34F3-CB43-4E91-B905-F7560FAB4658}</author>
  </authors>
  <commentList>
    <comment ref="A5" authorId="0" shapeId="0" xr:uid="{C34C34F3-CB43-4E91-B905-F7560FAB4658}">
      <text>
        <r>
          <rPr>
            <sz val="12"/>
            <color theme="1"/>
            <rFont val="ArialMT"/>
            <family val="2"/>
          </rPr>
          <t>[Threaded comment]
Your version of Excel allows you to read this threaded comment; however, any edits to it will get removed if the file is opened in a newer version of Excel. Learn more: https://go.microsoft.com/fwlink/?linkid=870924
Comment:
    Naam wijzigen in "Doelgroep"
Reply:
    En checken doelgroep namen met namen in document Prod Specs</t>
        </r>
      </text>
    </comment>
  </commentList>
</comments>
</file>

<file path=xl/sharedStrings.xml><?xml version="1.0" encoding="utf-8"?>
<sst xmlns="http://schemas.openxmlformats.org/spreadsheetml/2006/main" count="207" uniqueCount="96">
  <si>
    <t>Toelichting en verplichtingen werkwijze Prijzenblad</t>
  </si>
  <si>
    <r>
      <rPr>
        <sz val="12"/>
        <color rgb="FF000000"/>
        <rFont val="Arial"/>
      </rPr>
      <t>•	Gebruik voor de invulling van de prijzen altijd dit bijgevoegde Prijzenblad, het Prijzenblad dient volledig zijn ingevuld
•	Op het Prijzenblad mogen geen negatieve prijzen worden vermeld
•	Er is sprake van vrije dealerkeuze, waarbij de standaard fleetownerkorting gehanteerd moet worden
•	Ingevulde leasetarieven zijn inclusief opties en accessoires en voldoen aan de gestelde productspecificaties</t>
    </r>
    <r>
      <rPr>
        <sz val="12"/>
        <color rgb="FFFF0000"/>
        <rFont val="Arial"/>
      </rPr>
      <t xml:space="preserve"> </t>
    </r>
    <r>
      <rPr>
        <sz val="12"/>
        <color rgb="FF000000"/>
        <rFont val="Arial"/>
      </rPr>
      <t>en bestickering zoals vermeld in de bijlagen</t>
    </r>
    <r>
      <rPr>
        <sz val="12"/>
        <color rgb="FFFF0000"/>
        <rFont val="Arial"/>
      </rPr>
      <t xml:space="preserve">  
</t>
    </r>
    <r>
      <rPr>
        <sz val="12"/>
        <color rgb="FF000000"/>
        <rFont val="Arial"/>
      </rPr>
      <t>•	Eventuele subsidies dienen niet te worden meegenomen in de leasetarieven
•	Prijzen zijn exclusief btw en brandstofvoorschot
•	Alle te vermelden prijzen zijn in euro’s
•	De inschrijver dient alleen de daarvoor aangemerkte (gele) cellen te in te vullen. Wijzigingen aan andere cellen zullen uitsluiting tot gevolg hebben
•	De prijzen worden tussentijds niet afgerond. Afronding vindt plaats op hele euro’s in het tabblad "Totaal Inschrijving"
•	Het prijzenblad dient rechtsgeldig ondertekend te worden voor het geheel onderaan tabblad "Totaal Inschrijving". De ondertekenaar dient blijkens het handelsregister bevoegd te zijn de Inschrijver te vertegenwoordigen of gevolmachtigde te zijn
•	De door Opdrachtnemer opgenomen tarieven zijn All-in tarieven zoals uitgevraagd in deze aanbesteding). eventuele overige kosten die u in rekening wilt brengen, moeten vermeld worden onder tabblad C. Overige kosten
Let op: In het geval dat het door Inschrijver ingediende prijsformulier niet voldoet aan bovenstaande voorwaarden, wordt het prijsformulier ongeldig en volgt terzijdelegging van de Inschrijving en dus voor de Inschrijver uitsluiting van deelname aan deze aanbesteding.</t>
    </r>
  </si>
  <si>
    <t>Totaal tarieven inschrijving</t>
  </si>
  <si>
    <t>Onderdeel</t>
  </si>
  <si>
    <t>Inschrijfprijs</t>
  </si>
  <si>
    <t>Weging</t>
  </si>
  <si>
    <t>Totaal inschrijving</t>
  </si>
  <si>
    <t>A. Leasetarief grid lijst: "Inschrijfprijs A. (Som "Totaal Leasetarief per jr")"</t>
  </si>
  <si>
    <t>B. Alternatief aanbod: "Inschrijfprijs B. (Som "Totaal Leasetarief per jr")"</t>
  </si>
  <si>
    <t>C. Overige kosten: "Inschrijfprijs C. (Som "Overige kosten")"</t>
  </si>
  <si>
    <t>Totaal</t>
  </si>
  <si>
    <t>Bedrijfsnaam Inschrijver:</t>
  </si>
  <si>
    <t>Datum:</t>
  </si>
  <si>
    <t>Naam ondertekenaar:</t>
  </si>
  <si>
    <t>Functie:</t>
  </si>
  <si>
    <t>Handtekening:</t>
  </si>
  <si>
    <t>Het is verplicht alle gele cellen in te vullen met leasetarieven per maand (excl. BTW en excl. brandstof voorschot). Onvolledige invoer wordt niet geaccepteerd.</t>
  </si>
  <si>
    <t>Inschrijfprijs A. (Som "Totaal Leasetarief per jr")</t>
  </si>
  <si>
    <t xml:space="preserve"> </t>
  </si>
  <si>
    <t>Doelgroep</t>
  </si>
  <si>
    <t>Lease aantal km per jaar</t>
  </si>
  <si>
    <t>Bestickering</t>
  </si>
  <si>
    <t>Referentieauto</t>
  </si>
  <si>
    <t>Catalogusprijs excl. BTW / BPM</t>
  </si>
  <si>
    <t>Catalogusprijs incl. BTW / BPM</t>
  </si>
  <si>
    <t>Leasetarief 48 mnd / 10.000 km</t>
  </si>
  <si>
    <t>Leasetarief 48 mnd / 15.000 km</t>
  </si>
  <si>
    <t>Leasetarief 48 mnd / 20.000 km</t>
  </si>
  <si>
    <t>Leasetarief 48 mnd / 25.000 km</t>
  </si>
  <si>
    <t>Leasetarief 48 mnd / 30.000 km</t>
  </si>
  <si>
    <t>Leasetarief 48 mnd / 35.000 km</t>
  </si>
  <si>
    <t>Leasetarief 60 mnd / 10.000 km</t>
  </si>
  <si>
    <t>Leasetarief 60 mnd / 15.000 km</t>
  </si>
  <si>
    <t>Leasetarief 60 mnd / 20.000 km</t>
  </si>
  <si>
    <t>Leasetarief 60 mnd / 25.000 km</t>
  </si>
  <si>
    <t>Leasetarief 60 mnd / 30.000 km</t>
  </si>
  <si>
    <t>Gemiddeld Leasetarief per mnd</t>
  </si>
  <si>
    <t>Geschat #auto's</t>
  </si>
  <si>
    <t>Totaal Leasetarief per mnd</t>
  </si>
  <si>
    <t>Totaal Leasetarief per jr</t>
  </si>
  <si>
    <t>Algemeen</t>
  </si>
  <si>
    <t>Volledige huisstijl</t>
  </si>
  <si>
    <t>Toyota Yaris 1.5 Hyb. Active Aut 5d</t>
  </si>
  <si>
    <t>Geen</t>
  </si>
  <si>
    <t>Kia EV2 Air 42,2 kWh</t>
  </si>
  <si>
    <t>IB ingenieursbureau - Toezichthouders</t>
  </si>
  <si>
    <t>Opel Corsa Electric 50 kWh Business Edition</t>
  </si>
  <si>
    <t>Klein logo</t>
  </si>
  <si>
    <t>Renault 5 E-Tech (5-d) (52kWh) ev 150PK comfort range techno</t>
  </si>
  <si>
    <t>IB – ingenieursbureau - Landmeter</t>
  </si>
  <si>
    <r>
      <rPr>
        <sz val="12"/>
        <color rgb="FF242424"/>
        <rFont val="Arial"/>
      </rPr>
      <t>Toyota RAV4 2.5</t>
    </r>
    <r>
      <rPr>
        <sz val="12"/>
        <color rgb="FF000000"/>
        <rFont val="Arial"/>
      </rPr>
      <t xml:space="preserve"> PHEV</t>
    </r>
    <r>
      <rPr>
        <sz val="12"/>
        <color rgb="FF242424"/>
        <rFont val="Arial"/>
      </rPr>
      <t xml:space="preserve"> 4WD Dynamic Aut.</t>
    </r>
  </si>
  <si>
    <t>VTH-Boa en Bouw- en woningtoezichthouders</t>
  </si>
  <si>
    <t>Volkswagen ID Polo Life 37 kWh</t>
  </si>
  <si>
    <t>Skoda Epiq Essence 35 38,5 kWh</t>
  </si>
  <si>
    <t>VTH – Handhaving (Auto)</t>
  </si>
  <si>
    <t>Handhaving</t>
  </si>
  <si>
    <t>Kia EV3 AIR 81,4 kWh 204PK</t>
  </si>
  <si>
    <t>VTH – Handhaving (Bus)</t>
  </si>
  <si>
    <t>Opel Vivaro 75kWh ev l2 100kW aut</t>
  </si>
  <si>
    <t>Bode</t>
  </si>
  <si>
    <t>Nissan Townstar VAN ev 4-deurs L1 N-Connecta</t>
  </si>
  <si>
    <t>Wethouders (college)</t>
  </si>
  <si>
    <t>Renault Megane E-Tech (60kWh) ev 220PK comfort range Iconic</t>
  </si>
  <si>
    <t>Burgemeester</t>
  </si>
  <si>
    <t>Volvo XC60 - T6 AWD Plug-in  hybrid Business Edition 5D</t>
  </si>
  <si>
    <t>Inschrijfprijs B. (Som "Totaal Leasetarief per jr")</t>
  </si>
  <si>
    <t>Opdrachtgever verwacht in deze sheet uw beste prijsvoorstel voor leaseauto's. Uw beste prijsvoorstel moet gebaseerd zijn op elektrische auto's, waarbij u 3 alternatieven aanbiedt per doelgroep en referentieauto. 
Uw aanbod moet minimaal voldoen aan: De productspecificaties, gebruiksdoel én moet gelijkwaardig zijn qua autosegment. De gunning vindt plaats op uw aanbod exclusief brandstof.</t>
  </si>
  <si>
    <t>Merk / Model / Uitvoering</t>
  </si>
  <si>
    <t>Gemiddeld Leasetarief per maand per Doelgroep</t>
  </si>
  <si>
    <t>Geschat #auto's per Doelgroep</t>
  </si>
  <si>
    <t>Totaal Leasetarief per maand per Doelgroep</t>
  </si>
  <si>
    <t>Totaal Leasetarief per jaar per Doelgroep</t>
  </si>
  <si>
    <t>&lt;&lt;alternatief 1&gt;&gt;</t>
  </si>
  <si>
    <t>&lt;&lt;alternatief 2&gt;&gt;</t>
  </si>
  <si>
    <t>&lt;&lt;alternatief 3&gt;&gt;</t>
  </si>
  <si>
    <t>Inschrijfprijs C. (Som "Overige kosten")</t>
  </si>
  <si>
    <t>Overige kosten</t>
  </si>
  <si>
    <t>Prijs per</t>
  </si>
  <si>
    <t>Prijs</t>
  </si>
  <si>
    <t>Totaal prijs</t>
  </si>
  <si>
    <t>Transport NL niet vallend onder leasecontract</t>
  </si>
  <si>
    <t>Handeling</t>
  </si>
  <si>
    <t>Stallingskosten per dag</t>
  </si>
  <si>
    <t>Standaard reiniging interieur</t>
  </si>
  <si>
    <t>Uitgebreide reiniging interieur</t>
  </si>
  <si>
    <t>Ozonbehandeling</t>
  </si>
  <si>
    <t xml:space="preserve">Aftankkosten  </t>
  </si>
  <si>
    <t>Vervangen kentekenbewijs</t>
  </si>
  <si>
    <t>Vervangen kentekenplaten</t>
  </si>
  <si>
    <t>Vervangen brandstofpas bij verlies</t>
  </si>
  <si>
    <t>Kosten los brandstof / laadcontract (excl. voorschot)</t>
  </si>
  <si>
    <t xml:space="preserve">Maand  </t>
  </si>
  <si>
    <t>Kosten missende reservesleutel</t>
  </si>
  <si>
    <t>Overige hierboven niet vermelde incidentele kosten:</t>
  </si>
  <si>
    <t>Totaalkosten 
Handeling</t>
  </si>
  <si>
    <t>Alle gele cellen invullen: Kosten per maand of per handeling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</si>
</sst>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2]\ * #,##0_-;\-[$€-2]\ * #,##0_-;_-[$€-2]\ * &quot;-&quot;??_-;_-@_-"/>
    <numFmt numFmtId="165" formatCode="_-[$€-2]\ * #,##0.00_-;\-[$€-2]\ * #,##0.00_-;_-[$€-2]\ * &quot;-&quot;??_-;_-@_-"/>
    <numFmt numFmtId="166" formatCode="_(&quot;€&quot;\ * #,##0.00_);_(&quot;€&quot;\ * \(#,##0.00\);_(&quot;€&quot;\ * &quot;-&quot;??_);_(@_)"/>
    <numFmt numFmtId="167" formatCode="&quot;€&quot;\ #,##0.00"/>
    <numFmt numFmtId="168" formatCode="_([$€-2]\ * #,##0.00_);_([$€-2]\ * \(#,##0.00\);_([$€-2]\ * &quot;-&quot;??_);_(@_)"/>
  </numFmts>
  <fonts count="21">
    <font>
      <sz val="12"/>
      <color theme="1"/>
      <name val="ArialMT"/>
      <family val="2"/>
    </font>
    <font>
      <sz val="11"/>
      <color theme="1"/>
      <name val="Calibri"/>
      <family val="2"/>
      <scheme val="minor"/>
    </font>
    <font>
      <sz val="12"/>
      <color theme="1"/>
      <name val="ArialMT"/>
      <family val="2"/>
    </font>
    <font>
      <sz val="12"/>
      <color theme="1"/>
      <name val="Arial"/>
      <family val="2"/>
    </font>
    <font>
      <b/>
      <sz val="12"/>
      <color theme="1"/>
      <name val="Arial"/>
      <family val="2"/>
    </font>
    <font>
      <sz val="12"/>
      <color rgb="FFFF0000"/>
      <name val="ArialMT"/>
      <family val="2"/>
    </font>
    <font>
      <b/>
      <sz val="12"/>
      <color theme="1"/>
      <name val="ArialMT"/>
    </font>
    <font>
      <b/>
      <sz val="12"/>
      <color theme="1"/>
      <name val="ArialMT"/>
      <family val="2"/>
    </font>
    <font>
      <b/>
      <sz val="12"/>
      <color theme="0"/>
      <name val="ArialMT"/>
    </font>
    <font>
      <i/>
      <sz val="12"/>
      <color rgb="FFFF0000"/>
      <name val="ArialMT"/>
    </font>
    <font>
      <b/>
      <sz val="12"/>
      <color theme="0"/>
      <name val="Arial"/>
      <family val="2"/>
    </font>
    <font>
      <b/>
      <sz val="12"/>
      <color rgb="FFC00000"/>
      <name val="Arial"/>
      <family val="2"/>
    </font>
    <font>
      <b/>
      <sz val="11"/>
      <name val="Calibri"/>
      <family val="2"/>
      <scheme val="minor"/>
    </font>
    <font>
      <sz val="9"/>
      <name val="Verdana"/>
      <family val="2"/>
    </font>
    <font>
      <sz val="8"/>
      <name val="Verdana"/>
      <family val="2"/>
    </font>
    <font>
      <sz val="12"/>
      <color theme="1"/>
      <name val="Arial"/>
    </font>
    <font>
      <sz val="12"/>
      <color rgb="FF242424"/>
      <name val="Arial"/>
    </font>
    <font>
      <sz val="12"/>
      <color rgb="FF000000"/>
      <name val="Arial"/>
    </font>
    <font>
      <sz val="12"/>
      <color rgb="FFFF0000"/>
      <name val="Arial"/>
    </font>
    <font>
      <i/>
      <sz val="12"/>
      <color rgb="FF000000"/>
      <name val="Arial"/>
      <family val="2"/>
    </font>
    <font>
      <sz val="12"/>
      <color rgb="FF000000"/>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8" tint="-0.249977111117893"/>
        <bgColor theme="8" tint="-0.249977111117893"/>
      </patternFill>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rgb="FFDBDBDB"/>
        <bgColor rgb="FF000000"/>
      </patternFill>
    </fill>
    <fill>
      <patternFill patternType="solid">
        <fgColor theme="7" tint="0.59999389629810485"/>
        <bgColor rgb="FF000000"/>
      </patternFill>
    </fill>
  </fills>
  <borders count="62">
    <border>
      <left/>
      <right/>
      <top/>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bottom style="medium">
        <color rgb="FF000000"/>
      </bottom>
      <diagonal/>
    </border>
    <border>
      <left style="medium">
        <color rgb="FF000000"/>
      </left>
      <right style="medium">
        <color rgb="FF000000"/>
      </right>
      <top style="medium">
        <color rgb="FF000000"/>
      </top>
      <bottom style="thin">
        <color auto="1"/>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medium">
        <color rgb="FF000000"/>
      </right>
      <top style="medium">
        <color rgb="FF000000"/>
      </top>
      <bottom style="medium">
        <color indexed="64"/>
      </bottom>
      <diagonal/>
    </border>
    <border>
      <left style="medium">
        <color rgb="FF000000"/>
      </left>
      <right/>
      <top style="thin">
        <color indexed="64"/>
      </top>
      <bottom/>
      <diagonal/>
    </border>
    <border>
      <left style="medium">
        <color rgb="FF000000"/>
      </left>
      <right/>
      <top style="thin">
        <color rgb="FF000000"/>
      </top>
      <bottom/>
      <diagonal/>
    </border>
    <border>
      <left style="medium">
        <color rgb="FF000000"/>
      </left>
      <right/>
      <top/>
      <bottom style="thin">
        <color rgb="FF000000"/>
      </bottom>
      <diagonal/>
    </border>
    <border>
      <left style="medium">
        <color rgb="FF000000"/>
      </left>
      <right/>
      <top/>
      <bottom style="thin">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diagonal/>
    </border>
  </borders>
  <cellStyleXfs count="4">
    <xf numFmtId="0" fontId="0" fillId="0" borderId="0"/>
    <xf numFmtId="166" fontId="2" fillId="0" borderId="0" applyFont="0" applyFill="0" applyBorder="0" applyAlignment="0" applyProtection="0"/>
    <xf numFmtId="9" fontId="2" fillId="0" borderId="0" applyFont="0" applyFill="0" applyBorder="0" applyAlignment="0" applyProtection="0"/>
    <xf numFmtId="0" fontId="1" fillId="0" borderId="0"/>
  </cellStyleXfs>
  <cellXfs count="164">
    <xf numFmtId="0" fontId="0" fillId="0" borderId="0" xfId="0"/>
    <xf numFmtId="0" fontId="3" fillId="0" borderId="0" xfId="0" applyFont="1"/>
    <xf numFmtId="0" fontId="4" fillId="0" borderId="0" xfId="0" applyFont="1"/>
    <xf numFmtId="0" fontId="5" fillId="0" borderId="0" xfId="0" applyFont="1" applyAlignment="1">
      <alignment horizontal="center"/>
    </xf>
    <xf numFmtId="0" fontId="7" fillId="5" borderId="0" xfId="0" applyFont="1" applyFill="1"/>
    <xf numFmtId="0" fontId="0" fillId="0" borderId="5" xfId="0" applyBorder="1"/>
    <xf numFmtId="164" fontId="0" fillId="0" borderId="6" xfId="0" applyNumberFormat="1" applyBorder="1"/>
    <xf numFmtId="9" fontId="0" fillId="0" borderId="7" xfId="2" applyFont="1" applyBorder="1"/>
    <xf numFmtId="0" fontId="0" fillId="0" borderId="8" xfId="0" applyBorder="1"/>
    <xf numFmtId="164" fontId="0" fillId="0" borderId="9" xfId="0" applyNumberFormat="1" applyBorder="1"/>
    <xf numFmtId="9" fontId="0" fillId="0" borderId="10" xfId="2" applyFont="1" applyBorder="1"/>
    <xf numFmtId="0" fontId="6" fillId="0" borderId="11" xfId="0" applyFont="1" applyBorder="1" applyAlignment="1">
      <alignment horizontal="left"/>
    </xf>
    <xf numFmtId="0" fontId="6" fillId="0" borderId="12" xfId="0" applyFont="1" applyBorder="1" applyAlignment="1">
      <alignment horizontal="left"/>
    </xf>
    <xf numFmtId="9" fontId="6" fillId="0" borderId="13" xfId="0" applyNumberFormat="1" applyFont="1" applyBorder="1"/>
    <xf numFmtId="164" fontId="6" fillId="0" borderId="14" xfId="0" applyNumberFormat="1" applyFont="1" applyBorder="1"/>
    <xf numFmtId="0" fontId="9" fillId="0" borderId="0" xfId="0" applyFont="1"/>
    <xf numFmtId="0" fontId="4" fillId="5" borderId="0" xfId="0" applyFont="1" applyFill="1" applyAlignment="1">
      <alignment vertical="top" wrapText="1"/>
    </xf>
    <xf numFmtId="0" fontId="10" fillId="3" borderId="18" xfId="0" applyFont="1" applyFill="1" applyBorder="1" applyAlignment="1">
      <alignment horizontal="center" wrapText="1"/>
    </xf>
    <xf numFmtId="165" fontId="4" fillId="0" borderId="19" xfId="0" applyNumberFormat="1" applyFont="1" applyBorder="1"/>
    <xf numFmtId="0" fontId="4" fillId="5" borderId="0" xfId="0" applyFont="1" applyFill="1" applyAlignment="1">
      <alignment horizontal="center" vertical="top" wrapText="1"/>
    </xf>
    <xf numFmtId="0" fontId="3" fillId="5" borderId="0" xfId="0" applyFont="1" applyFill="1" applyAlignment="1">
      <alignment vertical="top" wrapText="1"/>
    </xf>
    <xf numFmtId="0" fontId="3" fillId="0" borderId="0" xfId="0" applyFont="1" applyAlignment="1">
      <alignment vertical="top" wrapText="1"/>
    </xf>
    <xf numFmtId="0" fontId="3" fillId="5" borderId="0" xfId="0" applyFont="1" applyFill="1"/>
    <xf numFmtId="0" fontId="11" fillId="5" borderId="0" xfId="0" applyFont="1" applyFill="1"/>
    <xf numFmtId="0" fontId="4" fillId="5" borderId="0" xfId="0" applyFont="1" applyFill="1"/>
    <xf numFmtId="0" fontId="4" fillId="0" borderId="0" xfId="0" applyFont="1" applyAlignment="1">
      <alignment horizontal="center"/>
    </xf>
    <xf numFmtId="167" fontId="3" fillId="0" borderId="0" xfId="0" applyNumberFormat="1" applyFont="1"/>
    <xf numFmtId="9" fontId="3" fillId="5" borderId="0" xfId="0" applyNumberFormat="1" applyFont="1" applyFill="1" applyAlignment="1">
      <alignment horizontal="center"/>
    </xf>
    <xf numFmtId="0" fontId="12" fillId="0" borderId="15" xfId="0" applyFont="1" applyBorder="1" applyAlignment="1">
      <alignment horizontal="right" vertical="top"/>
    </xf>
    <xf numFmtId="0" fontId="14" fillId="0" borderId="23" xfId="0" applyFont="1" applyBorder="1" applyAlignment="1">
      <alignment horizontal="right"/>
    </xf>
    <xf numFmtId="0" fontId="0" fillId="0" borderId="0" xfId="0" applyAlignment="1" applyProtection="1">
      <alignment horizontal="center"/>
      <protection locked="0"/>
    </xf>
    <xf numFmtId="0" fontId="0" fillId="0" borderId="0" xfId="0" applyProtection="1">
      <protection locked="0"/>
    </xf>
    <xf numFmtId="0" fontId="0" fillId="0" borderId="24" xfId="0" applyBorder="1" applyProtection="1">
      <protection locked="0"/>
    </xf>
    <xf numFmtId="0" fontId="12" fillId="0" borderId="23" xfId="0" applyFont="1" applyBorder="1" applyAlignment="1">
      <alignment horizontal="right"/>
    </xf>
    <xf numFmtId="0" fontId="14" fillId="0" borderId="23" xfId="0" applyFont="1" applyBorder="1"/>
    <xf numFmtId="0" fontId="0" fillId="0" borderId="20" xfId="0" applyBorder="1"/>
    <xf numFmtId="0" fontId="0" fillId="0" borderId="26" xfId="0" applyBorder="1" applyAlignment="1">
      <alignment horizontal="center"/>
    </xf>
    <xf numFmtId="0" fontId="15" fillId="0" borderId="26" xfId="0" applyFont="1" applyBorder="1" applyAlignment="1">
      <alignment horizontal="center"/>
    </xf>
    <xf numFmtId="0" fontId="3" fillId="0" borderId="0" xfId="0" applyFont="1" applyAlignment="1">
      <alignment horizontal="center"/>
    </xf>
    <xf numFmtId="0" fontId="3" fillId="2" borderId="30" xfId="0" applyFont="1" applyFill="1" applyBorder="1" applyAlignment="1">
      <alignment horizontal="left"/>
    </xf>
    <xf numFmtId="0" fontId="4" fillId="0" borderId="0" xfId="0" applyFont="1" applyAlignment="1">
      <alignment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4" xfId="0" applyFont="1" applyFill="1" applyBorder="1" applyAlignment="1">
      <alignment horizontal="center" vertical="center"/>
    </xf>
    <xf numFmtId="0" fontId="4" fillId="5" borderId="0" xfId="0" applyFont="1" applyFill="1" applyAlignment="1">
      <alignment vertical="center"/>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4" xfId="0" applyFont="1" applyFill="1" applyBorder="1" applyAlignment="1">
      <alignment horizontal="center" vertical="center"/>
    </xf>
    <xf numFmtId="0" fontId="17" fillId="4" borderId="35" xfId="0" applyFont="1" applyFill="1" applyBorder="1" applyAlignment="1">
      <alignment vertical="center" wrapText="1"/>
    </xf>
    <xf numFmtId="0" fontId="10" fillId="3" borderId="36" xfId="0" applyFont="1" applyFill="1" applyBorder="1" applyAlignment="1">
      <alignment horizontal="center" vertical="center" wrapText="1"/>
    </xf>
    <xf numFmtId="0" fontId="15" fillId="0" borderId="39" xfId="0" applyFont="1" applyBorder="1" applyAlignment="1">
      <alignment horizontal="center"/>
    </xf>
    <xf numFmtId="0" fontId="17" fillId="0" borderId="39" xfId="0" applyFont="1" applyBorder="1"/>
    <xf numFmtId="0" fontId="3" fillId="2" borderId="33" xfId="0" applyFont="1" applyFill="1" applyBorder="1" applyAlignment="1">
      <alignment horizontal="center"/>
    </xf>
    <xf numFmtId="165" fontId="3" fillId="2" borderId="33" xfId="0" applyNumberFormat="1" applyFont="1" applyFill="1" applyBorder="1"/>
    <xf numFmtId="0" fontId="3" fillId="4" borderId="43" xfId="3" applyFont="1" applyFill="1" applyBorder="1" applyAlignment="1">
      <alignment vertical="center"/>
    </xf>
    <xf numFmtId="167" fontId="3" fillId="4" borderId="41" xfId="0" applyNumberFormat="1" applyFont="1" applyFill="1" applyBorder="1"/>
    <xf numFmtId="0" fontId="3" fillId="4" borderId="33" xfId="0" applyFont="1" applyFill="1" applyBorder="1" applyAlignment="1">
      <alignment vertical="center" wrapText="1"/>
    </xf>
    <xf numFmtId="167" fontId="3" fillId="4" borderId="42" xfId="0" applyNumberFormat="1" applyFont="1" applyFill="1" applyBorder="1"/>
    <xf numFmtId="9" fontId="20" fillId="7" borderId="33" xfId="0" applyNumberFormat="1" applyFont="1" applyFill="1" applyBorder="1" applyAlignment="1">
      <alignment horizontal="center" vertical="center"/>
    </xf>
    <xf numFmtId="0" fontId="15" fillId="0" borderId="37" xfId="0" applyFont="1" applyBorder="1" applyAlignment="1">
      <alignment horizontal="left"/>
    </xf>
    <xf numFmtId="0" fontId="17" fillId="0" borderId="37" xfId="0" applyFont="1" applyBorder="1" applyAlignment="1">
      <alignment horizontal="left"/>
    </xf>
    <xf numFmtId="0" fontId="17" fillId="0" borderId="38" xfId="0" applyFont="1" applyBorder="1" applyAlignment="1">
      <alignment horizontal="left"/>
    </xf>
    <xf numFmtId="0" fontId="0" fillId="0" borderId="25" xfId="0" applyBorder="1"/>
    <xf numFmtId="168" fontId="3" fillId="0" borderId="25" xfId="0" applyNumberFormat="1" applyFont="1" applyBorder="1"/>
    <xf numFmtId="0" fontId="3" fillId="2" borderId="47" xfId="0" applyFont="1" applyFill="1" applyBorder="1"/>
    <xf numFmtId="0" fontId="3" fillId="2" borderId="48" xfId="0" applyFont="1" applyFill="1" applyBorder="1"/>
    <xf numFmtId="0" fontId="17" fillId="0" borderId="49" xfId="0" applyFont="1" applyBorder="1" applyAlignment="1">
      <alignment horizontal="left"/>
    </xf>
    <xf numFmtId="0" fontId="16" fillId="0" borderId="25" xfId="0" applyFont="1" applyBorder="1"/>
    <xf numFmtId="0" fontId="17" fillId="0" borderId="46" xfId="0" applyFont="1" applyBorder="1" applyAlignment="1">
      <alignment horizontal="left"/>
    </xf>
    <xf numFmtId="0" fontId="17" fillId="0" borderId="26" xfId="0" applyFont="1" applyBorder="1" applyAlignment="1">
      <alignment horizontal="left"/>
    </xf>
    <xf numFmtId="0" fontId="3" fillId="4" borderId="0" xfId="0" applyFont="1" applyFill="1" applyAlignment="1">
      <alignment vertical="center"/>
    </xf>
    <xf numFmtId="9" fontId="20" fillId="7" borderId="0" xfId="0" applyNumberFormat="1" applyFont="1" applyFill="1" applyAlignment="1">
      <alignment horizontal="center" vertical="center"/>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50" xfId="0" applyFont="1" applyFill="1" applyBorder="1" applyAlignment="1">
      <alignment horizontal="center" vertical="center" wrapText="1"/>
    </xf>
    <xf numFmtId="167" fontId="15" fillId="2" borderId="33" xfId="0" applyNumberFormat="1" applyFont="1" applyFill="1" applyBorder="1"/>
    <xf numFmtId="165" fontId="3" fillId="2" borderId="41" xfId="0" applyNumberFormat="1" applyFont="1" applyFill="1" applyBorder="1"/>
    <xf numFmtId="165" fontId="3" fillId="2" borderId="42" xfId="0" applyNumberFormat="1" applyFont="1" applyFill="1" applyBorder="1"/>
    <xf numFmtId="168" fontId="3" fillId="0" borderId="40" xfId="0" applyNumberFormat="1" applyFont="1" applyBorder="1"/>
    <xf numFmtId="0" fontId="3" fillId="2" borderId="36" xfId="0" applyFont="1" applyFill="1" applyBorder="1"/>
    <xf numFmtId="0" fontId="3" fillId="6" borderId="57" xfId="0" applyFont="1" applyFill="1" applyBorder="1" applyAlignment="1" applyProtection="1">
      <alignment horizontal="left"/>
      <protection locked="0"/>
    </xf>
    <xf numFmtId="0" fontId="3" fillId="6" borderId="58" xfId="0" applyFont="1" applyFill="1" applyBorder="1" applyAlignment="1" applyProtection="1">
      <alignment horizontal="left"/>
      <protection locked="0"/>
    </xf>
    <xf numFmtId="0" fontId="15" fillId="6" borderId="59" xfId="0" applyFont="1" applyFill="1" applyBorder="1" applyAlignment="1" applyProtection="1">
      <alignment horizontal="left"/>
      <protection locked="0"/>
    </xf>
    <xf numFmtId="0" fontId="3" fillId="0" borderId="43" xfId="0" applyFont="1" applyBorder="1"/>
    <xf numFmtId="0" fontId="3" fillId="0" borderId="44" xfId="0" applyFont="1" applyBorder="1"/>
    <xf numFmtId="0" fontId="10" fillId="3" borderId="18" xfId="0" applyFont="1" applyFill="1" applyBorder="1" applyAlignment="1">
      <alignment horizontal="center" vertical="center" wrapText="1"/>
    </xf>
    <xf numFmtId="165" fontId="4" fillId="0" borderId="19" xfId="0" applyNumberFormat="1" applyFont="1" applyBorder="1" applyAlignment="1">
      <alignment vertical="center"/>
    </xf>
    <xf numFmtId="167" fontId="3" fillId="2" borderId="43" xfId="0" applyNumberFormat="1" applyFont="1" applyFill="1" applyBorder="1"/>
    <xf numFmtId="0" fontId="3" fillId="2" borderId="0" xfId="0" applyFont="1" applyFill="1" applyAlignment="1">
      <alignment horizontal="center"/>
    </xf>
    <xf numFmtId="165" fontId="3" fillId="2" borderId="0" xfId="0" applyNumberFormat="1" applyFont="1" applyFill="1"/>
    <xf numFmtId="167" fontId="15" fillId="2" borderId="44" xfId="0" applyNumberFormat="1" applyFont="1" applyFill="1" applyBorder="1"/>
    <xf numFmtId="0" fontId="3" fillId="6" borderId="59" xfId="0" applyFont="1" applyFill="1" applyBorder="1" applyAlignment="1" applyProtection="1">
      <alignment horizontal="left"/>
      <protection locked="0"/>
    </xf>
    <xf numFmtId="0" fontId="3" fillId="6" borderId="60" xfId="0" applyFont="1" applyFill="1" applyBorder="1" applyAlignment="1" applyProtection="1">
      <alignment horizontal="left"/>
      <protection locked="0"/>
    </xf>
    <xf numFmtId="0" fontId="3" fillId="6" borderId="61" xfId="0" applyFont="1" applyFill="1" applyBorder="1" applyAlignment="1" applyProtection="1">
      <alignment horizontal="left"/>
      <protection locked="0"/>
    </xf>
    <xf numFmtId="0" fontId="15" fillId="6" borderId="58" xfId="0" applyFont="1" applyFill="1" applyBorder="1" applyAlignment="1" applyProtection="1">
      <alignment horizontal="left"/>
      <protection locked="0"/>
    </xf>
    <xf numFmtId="0" fontId="15" fillId="6" borderId="60" xfId="0" applyFont="1" applyFill="1" applyBorder="1" applyAlignment="1" applyProtection="1">
      <alignment horizontal="left"/>
      <protection locked="0"/>
    </xf>
    <xf numFmtId="0" fontId="10" fillId="3" borderId="19" xfId="0" applyFont="1" applyFill="1" applyBorder="1" applyAlignment="1">
      <alignment horizontal="center" vertical="center" wrapText="1"/>
    </xf>
    <xf numFmtId="167" fontId="15" fillId="2" borderId="36" xfId="0" applyNumberFormat="1" applyFont="1" applyFill="1" applyBorder="1"/>
    <xf numFmtId="167" fontId="15" fillId="2" borderId="0" xfId="0" applyNumberFormat="1" applyFont="1" applyFill="1"/>
    <xf numFmtId="0" fontId="10" fillId="3" borderId="48" xfId="0" applyFont="1" applyFill="1" applyBorder="1" applyAlignment="1">
      <alignment horizontal="center" vertical="center" wrapText="1"/>
    </xf>
    <xf numFmtId="0" fontId="0" fillId="5" borderId="25" xfId="0" applyFill="1" applyBorder="1"/>
    <xf numFmtId="0" fontId="0" fillId="5" borderId="26" xfId="0" applyFill="1" applyBorder="1"/>
    <xf numFmtId="0" fontId="0" fillId="5" borderId="40" xfId="0" applyFill="1" applyBorder="1"/>
    <xf numFmtId="167" fontId="3" fillId="6" borderId="0" xfId="1" applyNumberFormat="1" applyFont="1" applyFill="1" applyBorder="1" applyProtection="1">
      <protection locked="0"/>
    </xf>
    <xf numFmtId="167" fontId="3" fillId="6" borderId="33" xfId="1" applyNumberFormat="1" applyFont="1" applyFill="1" applyBorder="1" applyProtection="1">
      <protection locked="0"/>
    </xf>
    <xf numFmtId="166" fontId="3" fillId="0" borderId="45" xfId="1" applyFont="1" applyBorder="1"/>
    <xf numFmtId="166" fontId="3" fillId="0" borderId="25" xfId="1" applyFont="1" applyBorder="1"/>
    <xf numFmtId="166" fontId="3" fillId="0" borderId="40" xfId="1" applyFont="1" applyBorder="1"/>
    <xf numFmtId="0" fontId="16" fillId="0" borderId="7" xfId="0" applyFont="1" applyBorder="1"/>
    <xf numFmtId="0" fontId="15" fillId="6" borderId="0" xfId="0" applyFont="1" applyFill="1" applyProtection="1">
      <protection locked="0"/>
    </xf>
    <xf numFmtId="167" fontId="3" fillId="6" borderId="36" xfId="1" applyNumberFormat="1" applyFont="1" applyFill="1" applyBorder="1" applyProtection="1">
      <protection locked="0"/>
    </xf>
    <xf numFmtId="167" fontId="3" fillId="6" borderId="48" xfId="1" applyNumberFormat="1" applyFont="1" applyFill="1" applyBorder="1" applyProtection="1">
      <protection locked="0"/>
    </xf>
    <xf numFmtId="167" fontId="3" fillId="6" borderId="41" xfId="1" applyNumberFormat="1" applyFont="1" applyFill="1" applyBorder="1" applyProtection="1">
      <protection locked="0"/>
    </xf>
    <xf numFmtId="167" fontId="15" fillId="6" borderId="0" xfId="1" applyNumberFormat="1" applyFont="1" applyFill="1" applyBorder="1" applyProtection="1">
      <protection locked="0"/>
    </xf>
    <xf numFmtId="167" fontId="15" fillId="6" borderId="41" xfId="1" applyNumberFormat="1" applyFont="1" applyFill="1" applyBorder="1" applyProtection="1">
      <protection locked="0"/>
    </xf>
    <xf numFmtId="0" fontId="15" fillId="6" borderId="33" xfId="0" applyFont="1" applyFill="1" applyBorder="1" applyProtection="1">
      <protection locked="0"/>
    </xf>
    <xf numFmtId="167" fontId="15" fillId="6" borderId="33" xfId="1" applyNumberFormat="1" applyFont="1" applyFill="1" applyBorder="1" applyProtection="1">
      <protection locked="0"/>
    </xf>
    <xf numFmtId="167" fontId="15" fillId="6" borderId="42" xfId="1" applyNumberFormat="1" applyFont="1" applyFill="1" applyBorder="1" applyProtection="1">
      <protection locked="0"/>
    </xf>
    <xf numFmtId="0" fontId="19" fillId="6" borderId="44" xfId="3" applyFont="1" applyFill="1" applyBorder="1" applyAlignment="1" applyProtection="1">
      <alignment vertical="center" wrapText="1"/>
      <protection locked="0"/>
    </xf>
    <xf numFmtId="167" fontId="3" fillId="6" borderId="0" xfId="0" applyNumberFormat="1" applyFont="1" applyFill="1" applyProtection="1">
      <protection locked="0"/>
    </xf>
    <xf numFmtId="167" fontId="3" fillId="6" borderId="33" xfId="0" applyNumberFormat="1" applyFont="1" applyFill="1" applyBorder="1" applyProtection="1">
      <protection locked="0"/>
    </xf>
    <xf numFmtId="0" fontId="13" fillId="8" borderId="16" xfId="0" applyFont="1" applyFill="1" applyBorder="1" applyAlignment="1" applyProtection="1">
      <alignment horizontal="center" vertical="top"/>
      <protection locked="0"/>
    </xf>
    <xf numFmtId="0" fontId="13" fillId="8" borderId="17" xfId="0" applyFont="1" applyFill="1" applyBorder="1" applyAlignment="1" applyProtection="1">
      <alignment horizontal="center" vertical="top"/>
      <protection locked="0"/>
    </xf>
    <xf numFmtId="0" fontId="13" fillId="8" borderId="0" xfId="0" applyFont="1" applyFill="1" applyAlignment="1" applyProtection="1">
      <alignment horizontal="center" vertical="top"/>
      <protection locked="0"/>
    </xf>
    <xf numFmtId="0" fontId="13" fillId="8" borderId="24" xfId="0" applyFont="1" applyFill="1" applyBorder="1" applyAlignment="1" applyProtection="1">
      <alignment horizontal="center" vertical="top"/>
      <protection locked="0"/>
    </xf>
    <xf numFmtId="0" fontId="13" fillId="8" borderId="21" xfId="0" applyFont="1" applyFill="1" applyBorder="1" applyAlignment="1" applyProtection="1">
      <alignment horizontal="center" vertical="top"/>
      <protection locked="0"/>
    </xf>
    <xf numFmtId="0" fontId="13" fillId="8" borderId="22" xfId="0" applyFont="1" applyFill="1" applyBorder="1" applyAlignment="1" applyProtection="1">
      <alignment horizontal="center" vertical="top"/>
      <protection locked="0"/>
    </xf>
    <xf numFmtId="0" fontId="3" fillId="2" borderId="2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15" fillId="0" borderId="25" xfId="0" applyFont="1" applyBorder="1" applyAlignment="1">
      <alignment horizontal="left" vertical="center"/>
    </xf>
    <xf numFmtId="0" fontId="15" fillId="0" borderId="40" xfId="0" applyFont="1" applyBorder="1" applyAlignment="1">
      <alignment horizontal="left" vertical="center"/>
    </xf>
    <xf numFmtId="0" fontId="15" fillId="0" borderId="26" xfId="0" applyFont="1" applyBorder="1" applyAlignment="1">
      <alignment horizontal="left" vertical="center"/>
    </xf>
    <xf numFmtId="0" fontId="15" fillId="0" borderId="39" xfId="0" applyFont="1" applyBorder="1" applyAlignment="1">
      <alignment horizontal="left" vertical="center"/>
    </xf>
    <xf numFmtId="0" fontId="17" fillId="0" borderId="55" xfId="0" applyFont="1" applyBorder="1" applyAlignment="1">
      <alignment horizontal="left" vertical="center"/>
    </xf>
    <xf numFmtId="0" fontId="17" fillId="0" borderId="56" xfId="0" applyFont="1" applyBorder="1" applyAlignment="1">
      <alignment horizontal="left" vertical="center"/>
    </xf>
    <xf numFmtId="0" fontId="15" fillId="2" borderId="44" xfId="0" applyFont="1" applyFill="1" applyBorder="1" applyAlignment="1">
      <alignment horizontal="left" vertical="top" wrapText="1"/>
    </xf>
    <xf numFmtId="0" fontId="15" fillId="2" borderId="33" xfId="0" applyFont="1" applyFill="1" applyBorder="1" applyAlignment="1">
      <alignment horizontal="left" vertical="top" wrapText="1"/>
    </xf>
    <xf numFmtId="0" fontId="15" fillId="2" borderId="42" xfId="0" applyFont="1" applyFill="1" applyBorder="1" applyAlignment="1">
      <alignment horizontal="left" vertical="top" wrapText="1"/>
    </xf>
    <xf numFmtId="0" fontId="15" fillId="0" borderId="52" xfId="0" applyFont="1" applyBorder="1" applyAlignment="1">
      <alignment horizontal="left" vertical="center"/>
    </xf>
    <xf numFmtId="0" fontId="15" fillId="0" borderId="43" xfId="0" applyFont="1" applyBorder="1" applyAlignment="1">
      <alignment horizontal="left" vertical="center"/>
    </xf>
    <xf numFmtId="0" fontId="15" fillId="0" borderId="53" xfId="0" applyFont="1" applyBorder="1" applyAlignment="1">
      <alignment horizontal="left" vertical="center"/>
    </xf>
    <xf numFmtId="0" fontId="15" fillId="0" borderId="54" xfId="0" applyFont="1" applyBorder="1" applyAlignment="1">
      <alignment horizontal="left" vertical="center"/>
    </xf>
    <xf numFmtId="0" fontId="17" fillId="0" borderId="51" xfId="0" applyFont="1" applyBorder="1" applyAlignment="1">
      <alignment horizontal="left" vertical="center"/>
    </xf>
    <xf numFmtId="0" fontId="17" fillId="0" borderId="43" xfId="0" applyFont="1" applyBorder="1" applyAlignment="1">
      <alignment horizontal="left" vertical="center"/>
    </xf>
    <xf numFmtId="0" fontId="17" fillId="0" borderId="53" xfId="0" applyFont="1" applyBorder="1" applyAlignment="1">
      <alignment horizontal="left" vertical="center"/>
    </xf>
    <xf numFmtId="0" fontId="17" fillId="0" borderId="52" xfId="0" applyFont="1" applyBorder="1" applyAlignment="1">
      <alignment horizontal="left" vertical="center"/>
    </xf>
    <xf numFmtId="0" fontId="15" fillId="0" borderId="51" xfId="0" applyFont="1" applyBorder="1" applyAlignment="1">
      <alignment horizontal="left" vertical="center"/>
    </xf>
    <xf numFmtId="0" fontId="15" fillId="0" borderId="59" xfId="0" applyFont="1" applyBorder="1" applyAlignment="1">
      <alignment horizontal="left" vertical="center"/>
    </xf>
    <xf numFmtId="0" fontId="15" fillId="0" borderId="46" xfId="0" applyFont="1" applyBorder="1" applyAlignment="1">
      <alignment horizontal="left" vertical="center"/>
    </xf>
    <xf numFmtId="0" fontId="15" fillId="2" borderId="36" xfId="0" applyFont="1" applyFill="1" applyBorder="1" applyAlignment="1">
      <alignment horizontal="center" vertical="center"/>
    </xf>
    <xf numFmtId="0" fontId="15" fillId="2" borderId="0" xfId="0" applyFont="1" applyFill="1" applyAlignment="1">
      <alignment horizontal="center" vertical="center"/>
    </xf>
    <xf numFmtId="167" fontId="15" fillId="2" borderId="36" xfId="0" applyNumberFormat="1" applyFont="1" applyFill="1" applyBorder="1" applyAlignment="1">
      <alignment horizontal="center" vertical="center"/>
    </xf>
    <xf numFmtId="167" fontId="15" fillId="2" borderId="0" xfId="0" applyNumberFormat="1" applyFont="1" applyFill="1" applyAlignment="1">
      <alignment horizontal="center" vertical="center"/>
    </xf>
    <xf numFmtId="165" fontId="15" fillId="2" borderId="48" xfId="0" applyNumberFormat="1" applyFont="1" applyFill="1" applyBorder="1" applyAlignment="1">
      <alignment vertical="center"/>
    </xf>
    <xf numFmtId="165" fontId="15" fillId="2" borderId="41" xfId="0" applyNumberFormat="1" applyFont="1" applyFill="1" applyBorder="1" applyAlignment="1">
      <alignment vertical="center"/>
    </xf>
    <xf numFmtId="165" fontId="15" fillId="2" borderId="36" xfId="0" applyNumberFormat="1" applyFont="1" applyFill="1" applyBorder="1" applyAlignment="1">
      <alignment vertical="center"/>
    </xf>
    <xf numFmtId="165" fontId="15" fillId="2" borderId="0" xfId="0" applyNumberFormat="1" applyFont="1" applyFill="1" applyAlignment="1">
      <alignment vertical="center"/>
    </xf>
    <xf numFmtId="0" fontId="15" fillId="2" borderId="33" xfId="0" applyFont="1" applyFill="1" applyBorder="1" applyAlignment="1">
      <alignment horizontal="center" vertical="center"/>
    </xf>
    <xf numFmtId="167" fontId="15" fillId="2" borderId="33" xfId="0" applyNumberFormat="1" applyFont="1" applyFill="1" applyBorder="1" applyAlignment="1">
      <alignment horizontal="center" vertical="center"/>
    </xf>
    <xf numFmtId="165" fontId="15" fillId="2" borderId="33" xfId="0" applyNumberFormat="1" applyFont="1" applyFill="1" applyBorder="1" applyAlignment="1">
      <alignment vertical="center"/>
    </xf>
    <xf numFmtId="165" fontId="15" fillId="2" borderId="42" xfId="0" applyNumberFormat="1" applyFont="1" applyFill="1" applyBorder="1" applyAlignment="1">
      <alignment vertical="center"/>
    </xf>
  </cellXfs>
  <cellStyles count="4">
    <cellStyle name="Currency" xfId="1" builtinId="4"/>
    <cellStyle name="Normal" xfId="0" builtinId="0"/>
    <cellStyle name="Normal 2" xfId="3" xr:uid="{93198E34-F8B7-415D-A331-4853D9E6DF7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0</xdr:col>
      <xdr:colOff>771525</xdr:colOff>
      <xdr:row>1</xdr:row>
      <xdr:rowOff>695325</xdr:rowOff>
    </xdr:to>
    <xdr:pic>
      <xdr:nvPicPr>
        <xdr:cNvPr id="2" name="Afbeelding 1">
          <a:extLst>
            <a:ext uri="{FF2B5EF4-FFF2-40B4-BE49-F238E27FC236}">
              <a16:creationId xmlns:a16="http://schemas.microsoft.com/office/drawing/2014/main" id="{9426EFEB-DF35-4278-9A97-E6FA454B0C27}"/>
            </a:ext>
          </a:extLst>
        </xdr:cNvPr>
        <xdr:cNvPicPr>
          <a:picLocks noChangeAspect="1"/>
        </xdr:cNvPicPr>
      </xdr:nvPicPr>
      <xdr:blipFill>
        <a:blip xmlns:r="http://schemas.openxmlformats.org/officeDocument/2006/relationships" r:embed="rId1"/>
        <a:stretch>
          <a:fillRect/>
        </a:stretch>
      </xdr:blipFill>
      <xdr:spPr>
        <a:xfrm>
          <a:off x="0" y="38100"/>
          <a:ext cx="771525" cy="847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771525</xdr:colOff>
      <xdr:row>4</xdr:row>
      <xdr:rowOff>180975</xdr:rowOff>
    </xdr:to>
    <xdr:pic>
      <xdr:nvPicPr>
        <xdr:cNvPr id="2" name="Afbeelding 1">
          <a:extLst>
            <a:ext uri="{FF2B5EF4-FFF2-40B4-BE49-F238E27FC236}">
              <a16:creationId xmlns:a16="http://schemas.microsoft.com/office/drawing/2014/main" id="{F8F94168-15D3-396B-3F69-4A754870DF66}"/>
            </a:ext>
          </a:extLst>
        </xdr:cNvPr>
        <xdr:cNvPicPr>
          <a:picLocks noChangeAspect="1"/>
        </xdr:cNvPicPr>
      </xdr:nvPicPr>
      <xdr:blipFill>
        <a:blip xmlns:r="http://schemas.openxmlformats.org/officeDocument/2006/relationships" r:embed="rId1"/>
        <a:stretch>
          <a:fillRect/>
        </a:stretch>
      </xdr:blipFill>
      <xdr:spPr>
        <a:xfrm>
          <a:off x="0" y="95250"/>
          <a:ext cx="771525" cy="847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elant.verhulst@recourage.nl" id="{B0747FDB-CECA-47A1-B830-09E535544DFC}" userId="S::urn:spo:guest#roelant.verhulst@recourage.nl::" providerId="AD"/>
  <person displayName="Conny Gebuys" id="{2FBA757E-1AFE-4B90-890A-801CAAC5B909}" userId="S::conny.gebuys_recourage.nl#ext#@hhwld.onmicrosoft.com::1207696e-6fae-4d18-85dd-0c0ff278ccce" providerId="AD"/>
</personList>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6-02T10:18:23.58" personId="{B0747FDB-CECA-47A1-B830-09E535544DFC}" id="{C34C34F3-CB43-4E91-B905-F7560FAB4658}">
    <text>Naam wijzigen in "Doelgroep"</text>
  </threadedComment>
  <threadedComment ref="A5" dT="2026-08-18T09:40:10.35" personId="{2FBA757E-1AFE-4B90-890A-801CAAC5B909}" id="{0C328FB1-E5F5-4C80-896E-D2AB0414D8F1}" parentId="{C34C34F3-CB43-4E91-B905-F7560FAB4658}">
    <text>En checken doelgroep namen met namen in document Prod Specs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9D88-8342-4B18-BA53-CCB3E5558B87}">
  <dimension ref="A2:A4"/>
  <sheetViews>
    <sheetView showGridLines="0" topLeftCell="A4" zoomScaleNormal="100" workbookViewId="0">
      <selection activeCell="A4" sqref="A4"/>
    </sheetView>
  </sheetViews>
  <sheetFormatPr defaultColWidth="9.07421875" defaultRowHeight="15.5"/>
  <cols>
    <col min="1" max="1" width="155.3046875" style="1" customWidth="1"/>
    <col min="2" max="4" width="40.84375" style="1" customWidth="1"/>
    <col min="5" max="16384" width="9.07421875" style="1"/>
  </cols>
  <sheetData>
    <row r="2" spans="1:1" ht="60.75" customHeight="1"/>
    <row r="3" spans="1:1" ht="31.5" customHeight="1">
      <c r="A3" s="48" t="s">
        <v>0</v>
      </c>
    </row>
    <row r="4" spans="1:1" ht="303.75" customHeight="1">
      <c r="A4" s="49" t="s">
        <v>1</v>
      </c>
    </row>
  </sheetData>
  <sheetProtection algorithmName="SHA-512" hashValue="Fw1GgMl6dturKpBRYOL/588EfEmyzLqdfSAceLpfmgbCA7MgvuzDx1/qrD/TmgRQ/E311IKGSpiJHB9odIU2Ig==" saltValue="BlQasTjUyokKwdnDGDnPqA=="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620A8-6EA1-4592-81AB-424EAABDB4FA}">
  <dimension ref="A2:G38"/>
  <sheetViews>
    <sheetView showGridLines="0" tabSelected="1" topLeftCell="A8" zoomScale="115" zoomScaleNormal="115" workbookViewId="0">
      <selection activeCell="B13" sqref="B13:E13"/>
    </sheetView>
  </sheetViews>
  <sheetFormatPr defaultColWidth="11.53515625" defaultRowHeight="15.5"/>
  <cols>
    <col min="1" max="1" width="58.4609375" customWidth="1"/>
    <col min="2" max="2" width="12" bestFit="1" customWidth="1"/>
    <col min="3" max="3" width="7.69140625" bestFit="1" customWidth="1"/>
    <col min="4" max="4" width="17.4609375" bestFit="1" customWidth="1"/>
    <col min="5" max="5" width="25.07421875" bestFit="1" customWidth="1"/>
    <col min="6" max="6" width="8.84375" customWidth="1"/>
    <col min="7" max="7" width="19.07421875" bestFit="1" customWidth="1"/>
    <col min="8" max="8" width="24.69140625" bestFit="1" customWidth="1"/>
    <col min="9" max="9" width="15.84375" bestFit="1" customWidth="1"/>
    <col min="10" max="10" width="18.84375" bestFit="1" customWidth="1"/>
    <col min="11" max="11" width="6.84375" customWidth="1"/>
    <col min="12" max="12" width="16.53515625" bestFit="1" customWidth="1"/>
    <col min="13" max="13" width="6.07421875" bestFit="1" customWidth="1"/>
    <col min="14" max="73" width="33.84375" bestFit="1" customWidth="1"/>
    <col min="74" max="91" width="38.3046875" bestFit="1" customWidth="1"/>
  </cols>
  <sheetData>
    <row r="2" spans="1:5">
      <c r="E2" s="3"/>
    </row>
    <row r="6" spans="1:5" ht="38.25" customHeight="1" thickBot="1">
      <c r="A6" s="4" t="s">
        <v>2</v>
      </c>
      <c r="B6" s="4"/>
    </row>
    <row r="7" spans="1:5" ht="24.75" customHeight="1">
      <c r="A7" s="41" t="s">
        <v>3</v>
      </c>
      <c r="B7" s="42" t="s">
        <v>4</v>
      </c>
      <c r="C7" s="43" t="s">
        <v>5</v>
      </c>
      <c r="D7" s="44" t="s">
        <v>6</v>
      </c>
    </row>
    <row r="8" spans="1:5">
      <c r="A8" s="5" t="s">
        <v>7</v>
      </c>
      <c r="B8" s="6">
        <f>'A. Leasetarief grid lijst'!G1</f>
        <v>0</v>
      </c>
      <c r="C8" s="7">
        <v>0.5</v>
      </c>
      <c r="D8" s="6">
        <f>'A. Leasetarief grid lijst'!G1*C8</f>
        <v>0</v>
      </c>
    </row>
    <row r="9" spans="1:5">
      <c r="A9" s="5" t="s">
        <v>8</v>
      </c>
      <c r="B9" s="6">
        <f>'B. Alternatief aanbod'!H1</f>
        <v>0</v>
      </c>
      <c r="C9" s="7">
        <v>0.45</v>
      </c>
      <c r="D9" s="6">
        <f>'B. Alternatief aanbod'!H1*C9</f>
        <v>0</v>
      </c>
    </row>
    <row r="10" spans="1:5" ht="16" thickBot="1">
      <c r="A10" s="8" t="s">
        <v>9</v>
      </c>
      <c r="B10" s="9">
        <f>'C. Overige kosten'!E1</f>
        <v>0</v>
      </c>
      <c r="C10" s="10">
        <v>0.05</v>
      </c>
      <c r="D10" s="9">
        <f>'C. Overige kosten'!E1*C10</f>
        <v>0</v>
      </c>
    </row>
    <row r="11" spans="1:5" ht="16" thickBot="1">
      <c r="A11" s="11" t="s">
        <v>10</v>
      </c>
      <c r="B11" s="12"/>
      <c r="C11" s="13">
        <v>1</v>
      </c>
      <c r="D11" s="14">
        <f>SUM(D8:D10)</f>
        <v>0</v>
      </c>
    </row>
    <row r="12" spans="1:5" ht="16" thickBot="1"/>
    <row r="13" spans="1:5">
      <c r="A13" s="28" t="s">
        <v>11</v>
      </c>
      <c r="B13" s="123"/>
      <c r="C13" s="123"/>
      <c r="D13" s="123"/>
      <c r="E13" s="124"/>
    </row>
    <row r="14" spans="1:5">
      <c r="A14" s="29"/>
      <c r="B14" s="30"/>
      <c r="C14" s="30"/>
      <c r="D14" s="31"/>
      <c r="E14" s="32"/>
    </row>
    <row r="15" spans="1:5">
      <c r="A15" s="33" t="s">
        <v>12</v>
      </c>
      <c r="B15" s="125"/>
      <c r="C15" s="125"/>
      <c r="D15" s="125"/>
      <c r="E15" s="126"/>
    </row>
    <row r="16" spans="1:5">
      <c r="A16" s="29"/>
      <c r="B16" s="31"/>
      <c r="C16" s="30"/>
      <c r="D16" s="31"/>
      <c r="E16" s="32"/>
    </row>
    <row r="17" spans="1:5">
      <c r="A17" s="33" t="s">
        <v>13</v>
      </c>
      <c r="B17" s="125"/>
      <c r="C17" s="125"/>
      <c r="D17" s="125"/>
      <c r="E17" s="126"/>
    </row>
    <row r="18" spans="1:5">
      <c r="A18" s="29"/>
      <c r="B18" s="31"/>
      <c r="C18" s="30"/>
      <c r="D18" s="31"/>
      <c r="E18" s="32"/>
    </row>
    <row r="19" spans="1:5">
      <c r="A19" s="33" t="s">
        <v>14</v>
      </c>
      <c r="B19" s="125"/>
      <c r="C19" s="125"/>
      <c r="D19" s="125"/>
      <c r="E19" s="126"/>
    </row>
    <row r="20" spans="1:5">
      <c r="A20" s="29"/>
      <c r="B20" s="31"/>
      <c r="C20" s="30"/>
      <c r="D20" s="31"/>
      <c r="E20" s="32"/>
    </row>
    <row r="21" spans="1:5">
      <c r="A21" s="33" t="s">
        <v>15</v>
      </c>
      <c r="B21" s="125"/>
      <c r="C21" s="125"/>
      <c r="D21" s="125"/>
      <c r="E21" s="126"/>
    </row>
    <row r="22" spans="1:5">
      <c r="A22" s="29"/>
      <c r="B22" s="125"/>
      <c r="C22" s="125"/>
      <c r="D22" s="125"/>
      <c r="E22" s="126"/>
    </row>
    <row r="23" spans="1:5">
      <c r="A23" s="34"/>
      <c r="B23" s="125"/>
      <c r="C23" s="125"/>
      <c r="D23" s="125"/>
      <c r="E23" s="126"/>
    </row>
    <row r="24" spans="1:5" ht="16" thickBot="1">
      <c r="A24" s="35"/>
      <c r="B24" s="127"/>
      <c r="C24" s="127"/>
      <c r="D24" s="127"/>
      <c r="E24" s="128"/>
    </row>
    <row r="38" spans="7:7">
      <c r="G38" s="15"/>
    </row>
  </sheetData>
  <sheetProtection algorithmName="SHA-512" hashValue="jREgIR10ZgLy1oTwUgSwp9LegKWqWNkP4ARYVKqV96lRnZENukV/YZDMg3Cw5xB8vWvoNriVUSpbGvaOvwbYEw==" saltValue="GnfZYf5VPdU32isbbjb2jg==" spinCount="100000" sheet="1" objects="1" scenarios="1" selectLockedCells="1"/>
  <mergeCells count="5">
    <mergeCell ref="B13:E13"/>
    <mergeCell ref="B15:E15"/>
    <mergeCell ref="B17:E17"/>
    <mergeCell ref="B19:E19"/>
    <mergeCell ref="B21:E24"/>
  </mergeCells>
  <pageMargins left="0.7" right="0.7" top="0.75" bottom="0.75" header="0.3" footer="0.3"/>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DB5C-682B-4F02-8E34-382E85DB3FEF}">
  <dimension ref="A1:X16"/>
  <sheetViews>
    <sheetView showGridLines="0" topLeftCell="D1" zoomScale="85" zoomScaleNormal="85" workbookViewId="0">
      <selection activeCell="G5" sqref="G5"/>
    </sheetView>
  </sheetViews>
  <sheetFormatPr defaultColWidth="9.07421875" defaultRowHeight="15" customHeight="1"/>
  <cols>
    <col min="1" max="1" width="51.23046875" style="1" customWidth="1"/>
    <col min="2" max="2" width="13.4609375" style="1" customWidth="1"/>
    <col min="3" max="3" width="15" style="1" bestFit="1" customWidth="1"/>
    <col min="4" max="4" width="54" style="1" customWidth="1"/>
    <col min="5" max="5" width="19.53515625" style="1" customWidth="1"/>
    <col min="6" max="6" width="21.07421875" style="1" customWidth="1"/>
    <col min="7" max="7" width="19.84375" style="1" customWidth="1"/>
    <col min="8" max="8" width="17.84375" style="1" customWidth="1"/>
    <col min="9" max="9" width="14.84375" style="1" customWidth="1"/>
    <col min="10" max="17" width="16.07421875" style="1" customWidth="1"/>
    <col min="18" max="18" width="17.84375" style="1" customWidth="1"/>
    <col min="19" max="21" width="16.07421875" style="1" customWidth="1"/>
    <col min="22" max="22" width="14.84375" style="1" customWidth="1"/>
    <col min="23" max="23" width="12.84375" style="1" customWidth="1"/>
    <col min="24" max="24" width="13.69140625" style="1" customWidth="1"/>
    <col min="25" max="25" width="13.07421875" style="1" customWidth="1"/>
    <col min="26" max="26" width="11.84375" style="1" customWidth="1"/>
    <col min="27" max="27" width="16.69140625" style="1" customWidth="1"/>
    <col min="28" max="28" width="15.07421875" style="1" customWidth="1"/>
    <col min="29" max="29" width="11.4609375" style="1" customWidth="1"/>
    <col min="30" max="16384" width="9.07421875" style="1"/>
  </cols>
  <sheetData>
    <row r="1" spans="1:24" s="21" customFormat="1" ht="44.25" customHeight="1">
      <c r="A1" s="129" t="s">
        <v>16</v>
      </c>
      <c r="B1" s="130"/>
      <c r="C1" s="130"/>
      <c r="D1" s="131"/>
      <c r="E1" s="16"/>
      <c r="F1" s="87" t="s">
        <v>17</v>
      </c>
      <c r="G1" s="88">
        <f>SUM(U5:U16)</f>
        <v>0</v>
      </c>
      <c r="H1" s="16"/>
      <c r="I1" s="16"/>
      <c r="J1" s="16"/>
      <c r="K1" s="16"/>
      <c r="L1" s="16"/>
      <c r="M1" s="16"/>
      <c r="N1" s="16"/>
      <c r="O1" s="16"/>
      <c r="P1" s="16"/>
      <c r="Q1" s="16"/>
      <c r="R1" s="16"/>
      <c r="S1" s="16"/>
      <c r="T1" s="16"/>
      <c r="U1" s="16"/>
      <c r="V1" s="19"/>
      <c r="W1" s="20"/>
      <c r="X1" s="20"/>
    </row>
    <row r="2" spans="1:24" ht="17.149999999999999" customHeight="1">
      <c r="E2" s="23" t="s">
        <v>18</v>
      </c>
      <c r="F2" s="2"/>
      <c r="G2" s="22"/>
      <c r="H2" s="22"/>
      <c r="I2" s="22"/>
      <c r="J2" s="22"/>
      <c r="K2" s="22"/>
      <c r="L2" s="22"/>
      <c r="M2" s="22"/>
      <c r="N2" s="22"/>
      <c r="O2" s="22"/>
      <c r="P2" s="22"/>
      <c r="Q2" s="22"/>
      <c r="R2" s="22"/>
      <c r="S2" s="22"/>
      <c r="T2" s="22"/>
      <c r="U2" s="22"/>
      <c r="V2" s="22"/>
      <c r="W2" s="22"/>
      <c r="X2" s="22"/>
    </row>
    <row r="3" spans="1:24" ht="16" thickBot="1">
      <c r="A3" s="38"/>
      <c r="E3" s="22"/>
      <c r="F3" s="22"/>
      <c r="G3" s="22"/>
      <c r="H3" s="22"/>
      <c r="I3" s="22"/>
      <c r="J3" s="22"/>
      <c r="K3" s="22"/>
      <c r="L3" s="22"/>
      <c r="M3" s="22"/>
      <c r="N3" s="22"/>
      <c r="O3" s="22"/>
      <c r="P3" s="22"/>
      <c r="Q3" s="22"/>
      <c r="R3" s="22"/>
      <c r="S3" s="22"/>
      <c r="T3" s="22"/>
      <c r="U3" s="22"/>
      <c r="V3" s="22"/>
      <c r="W3" s="22"/>
      <c r="X3" s="22"/>
    </row>
    <row r="4" spans="1:24" s="40" customFormat="1" ht="34.5" customHeight="1" thickBot="1">
      <c r="A4" s="46" t="s">
        <v>19</v>
      </c>
      <c r="B4" s="47" t="s">
        <v>20</v>
      </c>
      <c r="C4" s="47" t="s">
        <v>21</v>
      </c>
      <c r="D4" s="50" t="s">
        <v>22</v>
      </c>
      <c r="E4" s="50" t="s">
        <v>23</v>
      </c>
      <c r="F4" s="50" t="s">
        <v>24</v>
      </c>
      <c r="G4" s="47" t="s">
        <v>25</v>
      </c>
      <c r="H4" s="47" t="s">
        <v>26</v>
      </c>
      <c r="I4" s="47" t="s">
        <v>27</v>
      </c>
      <c r="J4" s="47" t="s">
        <v>28</v>
      </c>
      <c r="K4" s="47" t="s">
        <v>29</v>
      </c>
      <c r="L4" s="47" t="s">
        <v>30</v>
      </c>
      <c r="M4" s="47" t="s">
        <v>31</v>
      </c>
      <c r="N4" s="47" t="s">
        <v>32</v>
      </c>
      <c r="O4" s="47" t="s">
        <v>33</v>
      </c>
      <c r="P4" s="47" t="s">
        <v>34</v>
      </c>
      <c r="Q4" s="47" t="s">
        <v>35</v>
      </c>
      <c r="R4" s="46" t="s">
        <v>36</v>
      </c>
      <c r="S4" s="47" t="s">
        <v>37</v>
      </c>
      <c r="T4" s="47" t="s">
        <v>38</v>
      </c>
      <c r="U4" s="76" t="s">
        <v>39</v>
      </c>
    </row>
    <row r="5" spans="1:24" ht="15.5">
      <c r="A5" s="60" t="s">
        <v>40</v>
      </c>
      <c r="B5" s="36">
        <v>15000</v>
      </c>
      <c r="C5" s="103" t="s">
        <v>41</v>
      </c>
      <c r="D5" s="110" t="s">
        <v>42</v>
      </c>
      <c r="E5" s="107">
        <v>21411.57</v>
      </c>
      <c r="F5" s="64">
        <v>27487</v>
      </c>
      <c r="G5" s="105">
        <v>0</v>
      </c>
      <c r="H5" s="105">
        <v>0</v>
      </c>
      <c r="I5" s="105">
        <v>0</v>
      </c>
      <c r="J5" s="105">
        <v>0</v>
      </c>
      <c r="K5" s="105">
        <v>0</v>
      </c>
      <c r="L5" s="105">
        <v>0</v>
      </c>
      <c r="M5" s="105">
        <v>0</v>
      </c>
      <c r="N5" s="105">
        <v>0</v>
      </c>
      <c r="O5" s="105">
        <v>0</v>
      </c>
      <c r="P5" s="105">
        <v>0</v>
      </c>
      <c r="Q5" s="105">
        <v>0</v>
      </c>
      <c r="R5" s="89">
        <f t="shared" ref="R5:R16" si="0">AVERAGE(G5:Q5)</f>
        <v>0</v>
      </c>
      <c r="S5" s="90">
        <v>4</v>
      </c>
      <c r="T5" s="91">
        <f>R5*S5</f>
        <v>0</v>
      </c>
      <c r="U5" s="78">
        <f>T5*12</f>
        <v>0</v>
      </c>
    </row>
    <row r="6" spans="1:24" ht="15.5">
      <c r="A6" s="60" t="s">
        <v>40</v>
      </c>
      <c r="B6" s="36">
        <v>10000</v>
      </c>
      <c r="C6" s="102" t="s">
        <v>43</v>
      </c>
      <c r="D6" t="s">
        <v>44</v>
      </c>
      <c r="E6" s="108">
        <v>23519.01</v>
      </c>
      <c r="F6" s="64">
        <v>29145</v>
      </c>
      <c r="G6" s="105">
        <v>0</v>
      </c>
      <c r="H6" s="105">
        <v>0</v>
      </c>
      <c r="I6" s="105">
        <v>0</v>
      </c>
      <c r="J6" s="105">
        <v>0</v>
      </c>
      <c r="K6" s="105">
        <v>0</v>
      </c>
      <c r="L6" s="105">
        <v>0</v>
      </c>
      <c r="M6" s="105">
        <v>0</v>
      </c>
      <c r="N6" s="105">
        <v>0</v>
      </c>
      <c r="O6" s="105">
        <v>0</v>
      </c>
      <c r="P6" s="105">
        <v>0</v>
      </c>
      <c r="Q6" s="105">
        <v>0</v>
      </c>
      <c r="R6" s="89">
        <f t="shared" si="0"/>
        <v>0</v>
      </c>
      <c r="S6" s="90">
        <v>2</v>
      </c>
      <c r="T6" s="91">
        <f>R6*S6</f>
        <v>0</v>
      </c>
      <c r="U6" s="78">
        <f>T6*12</f>
        <v>0</v>
      </c>
    </row>
    <row r="7" spans="1:24" ht="15.5">
      <c r="A7" s="60" t="s">
        <v>45</v>
      </c>
      <c r="B7" s="36">
        <v>10000</v>
      </c>
      <c r="C7" s="103" t="s">
        <v>41</v>
      </c>
      <c r="D7" s="63" t="s">
        <v>46</v>
      </c>
      <c r="E7" s="107">
        <v>23316</v>
      </c>
      <c r="F7" s="64">
        <v>28899</v>
      </c>
      <c r="G7" s="105">
        <v>0</v>
      </c>
      <c r="H7" s="105">
        <v>0</v>
      </c>
      <c r="I7" s="105">
        <v>0</v>
      </c>
      <c r="J7" s="105">
        <v>0</v>
      </c>
      <c r="K7" s="105">
        <v>0</v>
      </c>
      <c r="L7" s="105">
        <v>0</v>
      </c>
      <c r="M7" s="105">
        <v>0</v>
      </c>
      <c r="N7" s="105">
        <v>0</v>
      </c>
      <c r="O7" s="105">
        <v>0</v>
      </c>
      <c r="P7" s="105">
        <v>0</v>
      </c>
      <c r="Q7" s="105">
        <v>0</v>
      </c>
      <c r="R7" s="89">
        <f t="shared" si="0"/>
        <v>0</v>
      </c>
      <c r="S7" s="90">
        <v>2</v>
      </c>
      <c r="T7" s="91">
        <f>R7*S7</f>
        <v>0</v>
      </c>
      <c r="U7" s="78">
        <f>T7*12</f>
        <v>0</v>
      </c>
    </row>
    <row r="8" spans="1:24" ht="15.5">
      <c r="A8" s="60" t="s">
        <v>45</v>
      </c>
      <c r="B8" s="37">
        <v>10000</v>
      </c>
      <c r="C8" s="102" t="s">
        <v>47</v>
      </c>
      <c r="D8" s="67" t="s">
        <v>48</v>
      </c>
      <c r="E8" s="108">
        <v>25295.87</v>
      </c>
      <c r="F8" s="64">
        <v>31295</v>
      </c>
      <c r="G8" s="105">
        <v>0</v>
      </c>
      <c r="H8" s="105">
        <v>0</v>
      </c>
      <c r="I8" s="105">
        <v>0</v>
      </c>
      <c r="J8" s="105">
        <v>0</v>
      </c>
      <c r="K8" s="105">
        <v>0</v>
      </c>
      <c r="L8" s="105">
        <v>0</v>
      </c>
      <c r="M8" s="105">
        <v>0</v>
      </c>
      <c r="N8" s="105">
        <v>0</v>
      </c>
      <c r="O8" s="105">
        <v>0</v>
      </c>
      <c r="P8" s="105">
        <v>0</v>
      </c>
      <c r="Q8" s="105">
        <v>0</v>
      </c>
      <c r="R8" s="89">
        <f t="shared" si="0"/>
        <v>0</v>
      </c>
      <c r="S8" s="90">
        <v>3</v>
      </c>
      <c r="T8" s="91">
        <f>R8*S8</f>
        <v>0</v>
      </c>
      <c r="U8" s="78">
        <f>T8*12</f>
        <v>0</v>
      </c>
    </row>
    <row r="9" spans="1:24" ht="15.5">
      <c r="A9" s="60" t="s">
        <v>49</v>
      </c>
      <c r="B9" s="36">
        <v>15000</v>
      </c>
      <c r="C9" s="103" t="s">
        <v>43</v>
      </c>
      <c r="D9" s="68" t="s">
        <v>50</v>
      </c>
      <c r="E9" s="107">
        <v>42196.69</v>
      </c>
      <c r="F9" s="64">
        <v>51805</v>
      </c>
      <c r="G9" s="105">
        <v>0</v>
      </c>
      <c r="H9" s="105">
        <v>0</v>
      </c>
      <c r="I9" s="105">
        <v>0</v>
      </c>
      <c r="J9" s="105">
        <v>0</v>
      </c>
      <c r="K9" s="105">
        <v>0</v>
      </c>
      <c r="L9" s="105">
        <v>0</v>
      </c>
      <c r="M9" s="105">
        <v>0</v>
      </c>
      <c r="N9" s="105">
        <v>0</v>
      </c>
      <c r="O9" s="105">
        <v>0</v>
      </c>
      <c r="P9" s="105">
        <v>0</v>
      </c>
      <c r="Q9" s="105">
        <v>0</v>
      </c>
      <c r="R9" s="89">
        <f t="shared" si="0"/>
        <v>0</v>
      </c>
      <c r="S9" s="90">
        <v>1</v>
      </c>
      <c r="T9" s="91">
        <f t="shared" ref="T9:T16" si="1">R9*S9</f>
        <v>0</v>
      </c>
      <c r="U9" s="78">
        <f t="shared" ref="U9:U16" si="2">T9*12</f>
        <v>0</v>
      </c>
    </row>
    <row r="10" spans="1:24" ht="15.5">
      <c r="A10" s="61" t="s">
        <v>51</v>
      </c>
      <c r="B10" s="36">
        <v>10000</v>
      </c>
      <c r="C10" s="103" t="s">
        <v>41</v>
      </c>
      <c r="D10" s="63" t="s">
        <v>52</v>
      </c>
      <c r="E10" s="107">
        <v>20742</v>
      </c>
      <c r="F10" s="64">
        <v>25785</v>
      </c>
      <c r="G10" s="105">
        <v>0</v>
      </c>
      <c r="H10" s="105">
        <v>0</v>
      </c>
      <c r="I10" s="105">
        <v>0</v>
      </c>
      <c r="J10" s="105">
        <v>0</v>
      </c>
      <c r="K10" s="105">
        <v>0</v>
      </c>
      <c r="L10" s="105">
        <v>0</v>
      </c>
      <c r="M10" s="105">
        <v>0</v>
      </c>
      <c r="N10" s="105">
        <v>0</v>
      </c>
      <c r="O10" s="105">
        <v>0</v>
      </c>
      <c r="P10" s="105">
        <v>0</v>
      </c>
      <c r="Q10" s="105">
        <v>0</v>
      </c>
      <c r="R10" s="89">
        <f t="shared" si="0"/>
        <v>0</v>
      </c>
      <c r="S10" s="90">
        <v>1</v>
      </c>
      <c r="T10" s="91">
        <f t="shared" si="1"/>
        <v>0</v>
      </c>
      <c r="U10" s="78">
        <f t="shared" si="2"/>
        <v>0</v>
      </c>
    </row>
    <row r="11" spans="1:24" ht="15.5">
      <c r="A11" s="61" t="s">
        <v>51</v>
      </c>
      <c r="B11" s="36">
        <v>10000</v>
      </c>
      <c r="C11" s="103" t="s">
        <v>43</v>
      </c>
      <c r="D11" s="63" t="s">
        <v>53</v>
      </c>
      <c r="E11" s="107">
        <v>20742</v>
      </c>
      <c r="F11" s="64">
        <v>25785</v>
      </c>
      <c r="G11" s="105">
        <v>0</v>
      </c>
      <c r="H11" s="105">
        <v>0</v>
      </c>
      <c r="I11" s="105">
        <v>0</v>
      </c>
      <c r="J11" s="105">
        <v>0</v>
      </c>
      <c r="K11" s="105">
        <v>0</v>
      </c>
      <c r="L11" s="105">
        <v>0</v>
      </c>
      <c r="M11" s="105">
        <v>0</v>
      </c>
      <c r="N11" s="105">
        <v>0</v>
      </c>
      <c r="O11" s="105">
        <v>0</v>
      </c>
      <c r="P11" s="105">
        <v>0</v>
      </c>
      <c r="Q11" s="105">
        <v>0</v>
      </c>
      <c r="R11" s="89">
        <f t="shared" si="0"/>
        <v>0</v>
      </c>
      <c r="S11" s="90">
        <v>1</v>
      </c>
      <c r="T11" s="91">
        <f t="shared" ref="T11" si="3">R11*S11</f>
        <v>0</v>
      </c>
      <c r="U11" s="78">
        <f t="shared" ref="U11" si="4">T11*12</f>
        <v>0</v>
      </c>
    </row>
    <row r="12" spans="1:24" ht="15.5">
      <c r="A12" s="61" t="s">
        <v>54</v>
      </c>
      <c r="B12" s="37">
        <v>30000</v>
      </c>
      <c r="C12" s="102" t="s">
        <v>55</v>
      </c>
      <c r="D12" s="69" t="s">
        <v>56</v>
      </c>
      <c r="E12" s="108">
        <v>32506.61</v>
      </c>
      <c r="F12" s="64">
        <v>40020</v>
      </c>
      <c r="G12" s="105">
        <v>0</v>
      </c>
      <c r="H12" s="105">
        <v>0</v>
      </c>
      <c r="I12" s="105">
        <v>0</v>
      </c>
      <c r="J12" s="105">
        <v>0</v>
      </c>
      <c r="K12" s="105">
        <v>0</v>
      </c>
      <c r="L12" s="105">
        <v>0</v>
      </c>
      <c r="M12" s="105">
        <v>0</v>
      </c>
      <c r="N12" s="105">
        <v>0</v>
      </c>
      <c r="O12" s="105">
        <v>0</v>
      </c>
      <c r="P12" s="105">
        <v>0</v>
      </c>
      <c r="Q12" s="105">
        <v>0</v>
      </c>
      <c r="R12" s="89">
        <f t="shared" si="0"/>
        <v>0</v>
      </c>
      <c r="S12" s="90">
        <v>2</v>
      </c>
      <c r="T12" s="91">
        <f t="shared" si="1"/>
        <v>0</v>
      </c>
      <c r="U12" s="78">
        <f t="shared" si="2"/>
        <v>0</v>
      </c>
    </row>
    <row r="13" spans="1:24" ht="15.5">
      <c r="A13" s="61" t="s">
        <v>57</v>
      </c>
      <c r="B13" s="37">
        <v>25000</v>
      </c>
      <c r="C13" s="102" t="s">
        <v>55</v>
      </c>
      <c r="D13" s="70" t="s">
        <v>58</v>
      </c>
      <c r="E13" s="108">
        <v>43400</v>
      </c>
      <c r="F13" s="64">
        <v>52514</v>
      </c>
      <c r="G13" s="105">
        <v>0</v>
      </c>
      <c r="H13" s="105">
        <v>0</v>
      </c>
      <c r="I13" s="105">
        <v>0</v>
      </c>
      <c r="J13" s="105">
        <v>0</v>
      </c>
      <c r="K13" s="105">
        <v>0</v>
      </c>
      <c r="L13" s="105">
        <v>0</v>
      </c>
      <c r="M13" s="105">
        <v>0</v>
      </c>
      <c r="N13" s="105">
        <v>0</v>
      </c>
      <c r="O13" s="105">
        <v>0</v>
      </c>
      <c r="P13" s="105">
        <v>0</v>
      </c>
      <c r="Q13" s="105">
        <v>0</v>
      </c>
      <c r="R13" s="89">
        <f t="shared" si="0"/>
        <v>0</v>
      </c>
      <c r="S13" s="90">
        <v>1</v>
      </c>
      <c r="T13" s="91">
        <f>R13*S13</f>
        <v>0</v>
      </c>
      <c r="U13" s="78">
        <f>T13*12</f>
        <v>0</v>
      </c>
    </row>
    <row r="14" spans="1:24" ht="15.5">
      <c r="A14" s="61" t="s">
        <v>59</v>
      </c>
      <c r="B14" s="37">
        <v>10000</v>
      </c>
      <c r="C14" s="102" t="s">
        <v>43</v>
      </c>
      <c r="D14" s="70" t="s">
        <v>60</v>
      </c>
      <c r="E14" s="108">
        <v>31990</v>
      </c>
      <c r="F14" s="64">
        <v>38708</v>
      </c>
      <c r="G14" s="105">
        <v>0</v>
      </c>
      <c r="H14" s="105">
        <v>0</v>
      </c>
      <c r="I14" s="105">
        <v>0</v>
      </c>
      <c r="J14" s="105">
        <v>0</v>
      </c>
      <c r="K14" s="105">
        <v>0</v>
      </c>
      <c r="L14" s="105">
        <v>0</v>
      </c>
      <c r="M14" s="105">
        <v>0</v>
      </c>
      <c r="N14" s="105">
        <v>0</v>
      </c>
      <c r="O14" s="105">
        <v>0</v>
      </c>
      <c r="P14" s="105">
        <v>0</v>
      </c>
      <c r="Q14" s="105">
        <v>0</v>
      </c>
      <c r="R14" s="89">
        <f t="shared" si="0"/>
        <v>0</v>
      </c>
      <c r="S14" s="90">
        <v>1</v>
      </c>
      <c r="T14" s="91">
        <f t="shared" si="1"/>
        <v>0</v>
      </c>
      <c r="U14" s="78">
        <f t="shared" si="2"/>
        <v>0</v>
      </c>
    </row>
    <row r="15" spans="1:24" ht="15.5">
      <c r="A15" s="61" t="s">
        <v>61</v>
      </c>
      <c r="B15" s="37">
        <v>10000</v>
      </c>
      <c r="C15" s="102" t="s">
        <v>43</v>
      </c>
      <c r="D15" s="70" t="s">
        <v>62</v>
      </c>
      <c r="E15" s="108">
        <v>33395.040000000001</v>
      </c>
      <c r="F15" s="64">
        <v>41095</v>
      </c>
      <c r="G15" s="105">
        <v>0</v>
      </c>
      <c r="H15" s="105">
        <v>0</v>
      </c>
      <c r="I15" s="105">
        <v>0</v>
      </c>
      <c r="J15" s="105">
        <v>0</v>
      </c>
      <c r="K15" s="105">
        <v>0</v>
      </c>
      <c r="L15" s="105">
        <v>0</v>
      </c>
      <c r="M15" s="105">
        <v>0</v>
      </c>
      <c r="N15" s="105">
        <v>0</v>
      </c>
      <c r="O15" s="105">
        <v>0</v>
      </c>
      <c r="P15" s="105">
        <v>0</v>
      </c>
      <c r="Q15" s="105">
        <v>0</v>
      </c>
      <c r="R15" s="89">
        <f t="shared" si="0"/>
        <v>0</v>
      </c>
      <c r="S15" s="90">
        <v>1</v>
      </c>
      <c r="T15" s="91">
        <f>R15*S15</f>
        <v>0</v>
      </c>
      <c r="U15" s="78">
        <f>T15*12</f>
        <v>0</v>
      </c>
    </row>
    <row r="16" spans="1:24" ht="15.5">
      <c r="A16" s="62" t="s">
        <v>63</v>
      </c>
      <c r="B16" s="51">
        <v>15000</v>
      </c>
      <c r="C16" s="104" t="s">
        <v>43</v>
      </c>
      <c r="D16" s="52" t="s">
        <v>64</v>
      </c>
      <c r="E16" s="109">
        <v>53620.66</v>
      </c>
      <c r="F16" s="80">
        <v>65690</v>
      </c>
      <c r="G16" s="106">
        <v>0</v>
      </c>
      <c r="H16" s="106">
        <v>0</v>
      </c>
      <c r="I16" s="106">
        <v>0</v>
      </c>
      <c r="J16" s="106">
        <v>0</v>
      </c>
      <c r="K16" s="106">
        <v>0</v>
      </c>
      <c r="L16" s="106">
        <v>0</v>
      </c>
      <c r="M16" s="106">
        <v>0</v>
      </c>
      <c r="N16" s="106">
        <v>0</v>
      </c>
      <c r="O16" s="106">
        <v>0</v>
      </c>
      <c r="P16" s="106">
        <v>0</v>
      </c>
      <c r="Q16" s="106">
        <v>0</v>
      </c>
      <c r="R16" s="92">
        <f t="shared" si="0"/>
        <v>0</v>
      </c>
      <c r="S16" s="53">
        <v>1</v>
      </c>
      <c r="T16" s="54">
        <f t="shared" si="1"/>
        <v>0</v>
      </c>
      <c r="U16" s="79">
        <f t="shared" si="2"/>
        <v>0</v>
      </c>
    </row>
  </sheetData>
  <sheetProtection algorithmName="SHA-512" hashValue="Hwpd77PUY83lIbTxgGSiVTbbHWmTwHZVeajMgj8HimKGhGpSvkckxKJYVq3EAQhNz/KhWRGoD1rWO/kqUs8lGg==" saltValue="OinO77Kv99lYIZxaC5Oh8Q==" spinCount="100000" sheet="1" objects="1" scenarios="1" selectLockedCells="1"/>
  <mergeCells count="1">
    <mergeCell ref="A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177A4-C414-4450-8BDD-03B603516ABF}">
  <dimension ref="A1:X50"/>
  <sheetViews>
    <sheetView showGridLines="0" topLeftCell="B1" zoomScale="90" zoomScaleNormal="90" workbookViewId="0">
      <selection activeCell="G9" sqref="G9"/>
    </sheetView>
  </sheetViews>
  <sheetFormatPr defaultColWidth="9.07421875" defaultRowHeight="15" customHeight="1"/>
  <cols>
    <col min="1" max="1" width="0" style="1" hidden="1" customWidth="1"/>
    <col min="2" max="2" width="41.23046875" style="1" customWidth="1"/>
    <col min="3" max="3" width="23.765625" style="1" customWidth="1"/>
    <col min="4" max="4" width="20.765625" style="1" customWidth="1"/>
    <col min="5" max="5" width="54.07421875" style="1" customWidth="1"/>
    <col min="6" max="6" width="63.69140625" style="1" customWidth="1"/>
    <col min="7" max="7" width="47.23046875" style="1" customWidth="1"/>
    <col min="8" max="8" width="19.84375" style="1" bestFit="1" customWidth="1"/>
    <col min="9" max="16" width="16.07421875" style="1" customWidth="1"/>
    <col min="17" max="17" width="14.84375" style="1" customWidth="1"/>
    <col min="18" max="18" width="15.69140625" style="1" customWidth="1"/>
    <col min="19" max="19" width="16.23046875" style="1" customWidth="1"/>
    <col min="20" max="20" width="18.53515625" style="1" customWidth="1"/>
    <col min="21" max="21" width="19.765625" style="1" customWidth="1"/>
    <col min="22" max="22" width="11.84375" style="1" customWidth="1"/>
    <col min="23" max="23" width="15.69140625" style="1" customWidth="1"/>
    <col min="24" max="24" width="18.07421875" style="1" customWidth="1"/>
    <col min="25" max="16384" width="9.07421875" style="1"/>
  </cols>
  <sheetData>
    <row r="1" spans="1:24" s="21" customFormat="1" ht="18" customHeight="1" thickBot="1">
      <c r="B1" s="65" t="s">
        <v>16</v>
      </c>
      <c r="C1" s="81"/>
      <c r="D1" s="81"/>
      <c r="E1" s="81"/>
      <c r="F1" s="66"/>
      <c r="G1" s="98" t="s">
        <v>65</v>
      </c>
      <c r="H1" s="88">
        <f>SUM(X6:X41)</f>
        <v>0</v>
      </c>
      <c r="I1" s="16"/>
      <c r="J1" s="16"/>
      <c r="K1" s="16"/>
      <c r="L1" s="16"/>
      <c r="M1" s="16"/>
      <c r="N1" s="16"/>
      <c r="O1" s="16"/>
      <c r="P1" s="16"/>
      <c r="Q1" s="19"/>
      <c r="R1" s="20"/>
      <c r="S1" s="20"/>
    </row>
    <row r="2" spans="1:24" ht="38.25" customHeight="1" thickBot="1">
      <c r="B2" s="138" t="s">
        <v>66</v>
      </c>
      <c r="C2" s="139"/>
      <c r="D2" s="139"/>
      <c r="E2" s="139"/>
      <c r="F2" s="140"/>
      <c r="G2" s="22"/>
      <c r="H2" s="22"/>
      <c r="I2" s="22"/>
      <c r="J2" s="22"/>
      <c r="K2" s="22"/>
      <c r="L2" s="22"/>
      <c r="M2" s="22"/>
      <c r="N2" s="22"/>
      <c r="O2" s="22"/>
      <c r="P2" s="22"/>
      <c r="Q2" s="22"/>
      <c r="R2" s="22"/>
      <c r="S2" s="22"/>
    </row>
    <row r="3" spans="1:24" ht="15.5">
      <c r="G3" s="2"/>
      <c r="H3" s="22"/>
      <c r="I3" s="22"/>
      <c r="J3" s="22"/>
      <c r="K3" s="22"/>
      <c r="L3" s="22"/>
      <c r="M3" s="22"/>
      <c r="N3" s="22"/>
      <c r="O3" s="22"/>
      <c r="P3" s="22"/>
      <c r="Q3" s="22"/>
      <c r="R3" s="22"/>
      <c r="S3" s="22"/>
    </row>
    <row r="4" spans="1:24" ht="16" thickBot="1">
      <c r="F4" s="22"/>
      <c r="G4" s="22"/>
      <c r="H4" s="22"/>
      <c r="I4" s="22"/>
      <c r="J4" s="22"/>
      <c r="K4" s="22"/>
      <c r="L4" s="22"/>
      <c r="M4" s="22"/>
      <c r="N4" s="22"/>
      <c r="O4" s="22"/>
      <c r="P4" s="22"/>
      <c r="Q4" s="22"/>
      <c r="R4" s="22"/>
      <c r="S4" s="22"/>
    </row>
    <row r="5" spans="1:24" s="40" customFormat="1" ht="44.25" customHeight="1" thickBot="1">
      <c r="A5" s="46" t="s">
        <v>19</v>
      </c>
      <c r="B5" s="73" t="s">
        <v>19</v>
      </c>
      <c r="C5" s="74" t="s">
        <v>20</v>
      </c>
      <c r="D5" s="74" t="s">
        <v>21</v>
      </c>
      <c r="E5" s="74" t="s">
        <v>22</v>
      </c>
      <c r="F5" s="50" t="s">
        <v>67</v>
      </c>
      <c r="G5" s="74" t="s">
        <v>23</v>
      </c>
      <c r="H5" s="74" t="s">
        <v>24</v>
      </c>
      <c r="I5" s="50" t="s">
        <v>25</v>
      </c>
      <c r="J5" s="50" t="s">
        <v>26</v>
      </c>
      <c r="K5" s="50" t="s">
        <v>27</v>
      </c>
      <c r="L5" s="50" t="s">
        <v>28</v>
      </c>
      <c r="M5" s="50" t="s">
        <v>29</v>
      </c>
      <c r="N5" s="50" t="s">
        <v>30</v>
      </c>
      <c r="O5" s="50" t="s">
        <v>31</v>
      </c>
      <c r="P5" s="50" t="s">
        <v>32</v>
      </c>
      <c r="Q5" s="50" t="s">
        <v>33</v>
      </c>
      <c r="R5" s="50" t="s">
        <v>34</v>
      </c>
      <c r="S5" s="50" t="s">
        <v>35</v>
      </c>
      <c r="T5" s="50" t="s">
        <v>36</v>
      </c>
      <c r="U5" s="50" t="s">
        <v>68</v>
      </c>
      <c r="V5" s="50" t="s">
        <v>69</v>
      </c>
      <c r="W5" s="50" t="s">
        <v>70</v>
      </c>
      <c r="X5" s="101" t="s">
        <v>71</v>
      </c>
    </row>
    <row r="6" spans="1:24" ht="15.5">
      <c r="A6" s="85"/>
      <c r="B6" s="142" t="s">
        <v>40</v>
      </c>
      <c r="C6" s="150">
        <v>15000</v>
      </c>
      <c r="D6" s="150" t="s">
        <v>41</v>
      </c>
      <c r="E6" s="151" t="s">
        <v>42</v>
      </c>
      <c r="F6" s="82" t="s">
        <v>72</v>
      </c>
      <c r="G6" s="111"/>
      <c r="H6" s="111"/>
      <c r="I6" s="112">
        <v>0</v>
      </c>
      <c r="J6" s="112">
        <v>0</v>
      </c>
      <c r="K6" s="112">
        <v>0</v>
      </c>
      <c r="L6" s="112">
        <v>0</v>
      </c>
      <c r="M6" s="112">
        <v>0</v>
      </c>
      <c r="N6" s="112">
        <v>0</v>
      </c>
      <c r="O6" s="112">
        <v>0</v>
      </c>
      <c r="P6" s="112">
        <v>0</v>
      </c>
      <c r="Q6" s="112">
        <v>0</v>
      </c>
      <c r="R6" s="112">
        <v>0</v>
      </c>
      <c r="S6" s="113">
        <v>0</v>
      </c>
      <c r="T6" s="99">
        <f>AVERAGE(I6:S6)</f>
        <v>0</v>
      </c>
      <c r="U6" s="154">
        <f>AVERAGE(T6:T8)</f>
        <v>0</v>
      </c>
      <c r="V6" s="152">
        <v>4</v>
      </c>
      <c r="W6" s="158">
        <f>U6*V6</f>
        <v>0</v>
      </c>
      <c r="X6" s="156">
        <f>W6*12</f>
        <v>0</v>
      </c>
    </row>
    <row r="7" spans="1:24" ht="15.5">
      <c r="A7" s="85"/>
      <c r="B7" s="142"/>
      <c r="C7" s="132"/>
      <c r="D7" s="132"/>
      <c r="E7" s="134"/>
      <c r="F7" s="83" t="s">
        <v>73</v>
      </c>
      <c r="G7" s="111"/>
      <c r="H7" s="111"/>
      <c r="I7" s="105">
        <v>0</v>
      </c>
      <c r="J7" s="105">
        <v>0</v>
      </c>
      <c r="K7" s="105">
        <v>0</v>
      </c>
      <c r="L7" s="105">
        <v>0</v>
      </c>
      <c r="M7" s="105">
        <v>0</v>
      </c>
      <c r="N7" s="105">
        <v>0</v>
      </c>
      <c r="O7" s="105">
        <v>0</v>
      </c>
      <c r="P7" s="105">
        <v>0</v>
      </c>
      <c r="Q7" s="105">
        <v>0</v>
      </c>
      <c r="R7" s="105">
        <v>0</v>
      </c>
      <c r="S7" s="114">
        <v>0</v>
      </c>
      <c r="T7" s="100">
        <f>AVERAGE(I7:S7)</f>
        <v>0</v>
      </c>
      <c r="U7" s="155"/>
      <c r="V7" s="153"/>
      <c r="W7" s="159"/>
      <c r="X7" s="157"/>
    </row>
    <row r="8" spans="1:24" ht="16" thickBot="1">
      <c r="A8" s="85"/>
      <c r="B8" s="143"/>
      <c r="C8" s="132"/>
      <c r="D8" s="132"/>
      <c r="E8" s="134"/>
      <c r="F8" s="93" t="s">
        <v>74</v>
      </c>
      <c r="G8" s="111"/>
      <c r="H8" s="111"/>
      <c r="I8" s="105">
        <v>0</v>
      </c>
      <c r="J8" s="105">
        <v>0</v>
      </c>
      <c r="K8" s="105">
        <v>0</v>
      </c>
      <c r="L8" s="105">
        <v>0</v>
      </c>
      <c r="M8" s="105">
        <v>0</v>
      </c>
      <c r="N8" s="105">
        <v>0</v>
      </c>
      <c r="O8" s="105">
        <v>0</v>
      </c>
      <c r="P8" s="105">
        <v>0</v>
      </c>
      <c r="Q8" s="105">
        <v>0</v>
      </c>
      <c r="R8" s="105">
        <v>0</v>
      </c>
      <c r="S8" s="114">
        <v>0</v>
      </c>
      <c r="T8" s="100">
        <f>AVERAGE(I8:S8)</f>
        <v>0</v>
      </c>
      <c r="U8" s="155"/>
      <c r="V8" s="153"/>
      <c r="W8" s="159"/>
      <c r="X8" s="157"/>
    </row>
    <row r="9" spans="1:24" ht="15.5">
      <c r="A9" s="85"/>
      <c r="B9" s="141" t="s">
        <v>40</v>
      </c>
      <c r="C9" s="132">
        <v>10000</v>
      </c>
      <c r="D9" s="132" t="s">
        <v>43</v>
      </c>
      <c r="E9" s="134" t="s">
        <v>44</v>
      </c>
      <c r="F9" s="83" t="s">
        <v>72</v>
      </c>
      <c r="G9" s="111"/>
      <c r="H9" s="111"/>
      <c r="I9" s="105">
        <v>0</v>
      </c>
      <c r="J9" s="105">
        <v>0</v>
      </c>
      <c r="K9" s="105">
        <v>0</v>
      </c>
      <c r="L9" s="105">
        <v>0</v>
      </c>
      <c r="M9" s="105">
        <v>0</v>
      </c>
      <c r="N9" s="105">
        <v>0</v>
      </c>
      <c r="O9" s="105">
        <v>0</v>
      </c>
      <c r="P9" s="105">
        <v>0</v>
      </c>
      <c r="Q9" s="105">
        <v>0</v>
      </c>
      <c r="R9" s="105">
        <v>0</v>
      </c>
      <c r="S9" s="114">
        <v>0</v>
      </c>
      <c r="T9" s="99">
        <f>AVERAGE(I9:S9)</f>
        <v>0</v>
      </c>
      <c r="U9" s="154">
        <f>AVERAGE(T9:T11)</f>
        <v>0</v>
      </c>
      <c r="V9" s="152">
        <v>2</v>
      </c>
      <c r="W9" s="158">
        <f>U9*V9</f>
        <v>0</v>
      </c>
      <c r="X9" s="156">
        <f>W9*12</f>
        <v>0</v>
      </c>
    </row>
    <row r="10" spans="1:24" ht="15.5">
      <c r="A10" s="85"/>
      <c r="B10" s="142"/>
      <c r="C10" s="132"/>
      <c r="D10" s="132"/>
      <c r="E10" s="134"/>
      <c r="F10" s="83" t="s">
        <v>73</v>
      </c>
      <c r="G10" s="111"/>
      <c r="H10" s="111"/>
      <c r="I10" s="105">
        <v>0</v>
      </c>
      <c r="J10" s="105">
        <v>0</v>
      </c>
      <c r="K10" s="105">
        <v>0</v>
      </c>
      <c r="L10" s="105">
        <v>0</v>
      </c>
      <c r="M10" s="105">
        <v>0</v>
      </c>
      <c r="N10" s="105">
        <v>0</v>
      </c>
      <c r="O10" s="105">
        <v>0</v>
      </c>
      <c r="P10" s="105">
        <v>0</v>
      </c>
      <c r="Q10" s="105">
        <v>0</v>
      </c>
      <c r="R10" s="105">
        <v>0</v>
      </c>
      <c r="S10" s="114">
        <v>0</v>
      </c>
      <c r="T10" s="100">
        <f>AVERAGE(I10:S10)</f>
        <v>0</v>
      </c>
      <c r="U10" s="155"/>
      <c r="V10" s="153"/>
      <c r="W10" s="159">
        <f>T10*V12</f>
        <v>0</v>
      </c>
      <c r="X10" s="157">
        <f>W10*12</f>
        <v>0</v>
      </c>
    </row>
    <row r="11" spans="1:24" ht="16" thickBot="1">
      <c r="A11" s="85"/>
      <c r="B11" s="143"/>
      <c r="C11" s="132"/>
      <c r="D11" s="132"/>
      <c r="E11" s="134"/>
      <c r="F11" s="94" t="s">
        <v>74</v>
      </c>
      <c r="G11" s="111"/>
      <c r="H11" s="111"/>
      <c r="I11" s="105">
        <v>0</v>
      </c>
      <c r="J11" s="105">
        <v>0</v>
      </c>
      <c r="K11" s="105">
        <v>0</v>
      </c>
      <c r="L11" s="105">
        <v>0</v>
      </c>
      <c r="M11" s="105">
        <v>0</v>
      </c>
      <c r="N11" s="105">
        <v>0</v>
      </c>
      <c r="O11" s="105">
        <v>0</v>
      </c>
      <c r="P11" s="105">
        <v>0</v>
      </c>
      <c r="Q11" s="105">
        <v>0</v>
      </c>
      <c r="R11" s="105">
        <v>0</v>
      </c>
      <c r="S11" s="114">
        <v>0</v>
      </c>
      <c r="T11" s="100">
        <f>AVERAGE(I11:S11)</f>
        <v>0</v>
      </c>
      <c r="U11" s="155"/>
      <c r="V11" s="153"/>
      <c r="W11" s="159">
        <f>T11*V13</f>
        <v>0</v>
      </c>
      <c r="X11" s="157">
        <f>W11*12</f>
        <v>0</v>
      </c>
    </row>
    <row r="12" spans="1:24" ht="15.5">
      <c r="A12" s="85"/>
      <c r="B12" s="141" t="s">
        <v>45</v>
      </c>
      <c r="C12" s="132">
        <v>10000</v>
      </c>
      <c r="D12" s="132" t="s">
        <v>41</v>
      </c>
      <c r="E12" s="134" t="s">
        <v>46</v>
      </c>
      <c r="F12" s="95" t="s">
        <v>72</v>
      </c>
      <c r="G12" s="111"/>
      <c r="H12" s="111"/>
      <c r="I12" s="105">
        <v>0</v>
      </c>
      <c r="J12" s="105">
        <v>0</v>
      </c>
      <c r="K12" s="105">
        <v>0</v>
      </c>
      <c r="L12" s="105">
        <v>0</v>
      </c>
      <c r="M12" s="105">
        <v>0</v>
      </c>
      <c r="N12" s="105">
        <v>0</v>
      </c>
      <c r="O12" s="105">
        <v>0</v>
      </c>
      <c r="P12" s="105">
        <v>0</v>
      </c>
      <c r="Q12" s="105">
        <v>0</v>
      </c>
      <c r="R12" s="105">
        <v>0</v>
      </c>
      <c r="S12" s="114">
        <v>0</v>
      </c>
      <c r="T12" s="99">
        <f>AVERAGE(I12:S12)</f>
        <v>0</v>
      </c>
      <c r="U12" s="154">
        <f>AVERAGE(T12:T14)</f>
        <v>0</v>
      </c>
      <c r="V12" s="152">
        <v>2</v>
      </c>
      <c r="W12" s="158">
        <f>U12*V12</f>
        <v>0</v>
      </c>
      <c r="X12" s="156">
        <f t="shared" ref="X12:X29" si="0">W12*12</f>
        <v>0</v>
      </c>
    </row>
    <row r="13" spans="1:24" ht="15.5">
      <c r="A13" s="85"/>
      <c r="B13" s="142"/>
      <c r="C13" s="132"/>
      <c r="D13" s="132"/>
      <c r="E13" s="134"/>
      <c r="F13" s="83" t="s">
        <v>73</v>
      </c>
      <c r="G13" s="111"/>
      <c r="H13" s="111"/>
      <c r="I13" s="105">
        <v>0</v>
      </c>
      <c r="J13" s="105">
        <v>0</v>
      </c>
      <c r="K13" s="105">
        <v>0</v>
      </c>
      <c r="L13" s="105">
        <v>0</v>
      </c>
      <c r="M13" s="105">
        <v>0</v>
      </c>
      <c r="N13" s="105">
        <v>0</v>
      </c>
      <c r="O13" s="105">
        <v>0</v>
      </c>
      <c r="P13" s="105">
        <v>0</v>
      </c>
      <c r="Q13" s="105">
        <v>0</v>
      </c>
      <c r="R13" s="105">
        <v>0</v>
      </c>
      <c r="S13" s="114">
        <v>0</v>
      </c>
      <c r="T13" s="100">
        <f>AVERAGE(I13:S13)</f>
        <v>0</v>
      </c>
      <c r="U13" s="155"/>
      <c r="V13" s="153"/>
      <c r="W13" s="159">
        <f>T13*V21</f>
        <v>0</v>
      </c>
      <c r="X13" s="157">
        <f t="shared" si="0"/>
        <v>0</v>
      </c>
    </row>
    <row r="14" spans="1:24" ht="16" thickBot="1">
      <c r="A14" s="85"/>
      <c r="B14" s="144"/>
      <c r="C14" s="132"/>
      <c r="D14" s="132"/>
      <c r="E14" s="134"/>
      <c r="F14" s="94" t="s">
        <v>74</v>
      </c>
      <c r="G14" s="111"/>
      <c r="H14" s="111"/>
      <c r="I14" s="105">
        <v>0</v>
      </c>
      <c r="J14" s="105">
        <v>0</v>
      </c>
      <c r="K14" s="105">
        <v>0</v>
      </c>
      <c r="L14" s="105">
        <v>0</v>
      </c>
      <c r="M14" s="105">
        <v>0</v>
      </c>
      <c r="N14" s="105">
        <v>0</v>
      </c>
      <c r="O14" s="105">
        <v>0</v>
      </c>
      <c r="P14" s="105">
        <v>0</v>
      </c>
      <c r="Q14" s="105">
        <v>0</v>
      </c>
      <c r="R14" s="105">
        <v>0</v>
      </c>
      <c r="S14" s="114">
        <v>0</v>
      </c>
      <c r="T14" s="100">
        <f>AVERAGE(I14:S14)</f>
        <v>0</v>
      </c>
      <c r="U14" s="155"/>
      <c r="V14" s="153"/>
      <c r="W14" s="159">
        <f>T14*V22</f>
        <v>0</v>
      </c>
      <c r="X14" s="157">
        <f t="shared" si="0"/>
        <v>0</v>
      </c>
    </row>
    <row r="15" spans="1:24" ht="15.5">
      <c r="A15" s="85"/>
      <c r="B15" s="149" t="s">
        <v>45</v>
      </c>
      <c r="C15" s="132">
        <v>10000</v>
      </c>
      <c r="D15" s="132" t="s">
        <v>47</v>
      </c>
      <c r="E15" s="134" t="s">
        <v>48</v>
      </c>
      <c r="F15" s="95" t="s">
        <v>72</v>
      </c>
      <c r="G15" s="111"/>
      <c r="H15" s="111"/>
      <c r="I15" s="105">
        <v>0</v>
      </c>
      <c r="J15" s="105">
        <v>0</v>
      </c>
      <c r="K15" s="105">
        <v>0</v>
      </c>
      <c r="L15" s="105">
        <v>0</v>
      </c>
      <c r="M15" s="105">
        <v>0</v>
      </c>
      <c r="N15" s="105">
        <v>0</v>
      </c>
      <c r="O15" s="105">
        <v>0</v>
      </c>
      <c r="P15" s="105">
        <v>0</v>
      </c>
      <c r="Q15" s="105">
        <v>0</v>
      </c>
      <c r="R15" s="105">
        <v>0</v>
      </c>
      <c r="S15" s="114">
        <v>0</v>
      </c>
      <c r="T15" s="99">
        <f>AVERAGE(I15:S15)</f>
        <v>0</v>
      </c>
      <c r="U15" s="154">
        <f>AVERAGE(T15:T17)</f>
        <v>0</v>
      </c>
      <c r="V15" s="152">
        <v>3</v>
      </c>
      <c r="W15" s="158">
        <f>U15*V15</f>
        <v>0</v>
      </c>
      <c r="X15" s="156">
        <f t="shared" ref="X15:X20" si="1">W15*12</f>
        <v>0</v>
      </c>
    </row>
    <row r="16" spans="1:24" ht="15.5">
      <c r="A16" s="85"/>
      <c r="B16" s="142"/>
      <c r="C16" s="132"/>
      <c r="D16" s="132"/>
      <c r="E16" s="134"/>
      <c r="F16" s="83" t="s">
        <v>73</v>
      </c>
      <c r="G16" s="111"/>
      <c r="H16" s="111"/>
      <c r="I16" s="105">
        <v>0</v>
      </c>
      <c r="J16" s="105">
        <v>0</v>
      </c>
      <c r="K16" s="105">
        <v>0</v>
      </c>
      <c r="L16" s="105">
        <v>0</v>
      </c>
      <c r="M16" s="105">
        <v>0</v>
      </c>
      <c r="N16" s="105">
        <v>0</v>
      </c>
      <c r="O16" s="105">
        <v>0</v>
      </c>
      <c r="P16" s="105">
        <v>0</v>
      </c>
      <c r="Q16" s="105">
        <v>0</v>
      </c>
      <c r="R16" s="105">
        <v>0</v>
      </c>
      <c r="S16" s="114">
        <v>0</v>
      </c>
      <c r="T16" s="100">
        <f>AVERAGE(I16:S16)</f>
        <v>0</v>
      </c>
      <c r="U16" s="155"/>
      <c r="V16" s="153"/>
      <c r="W16" s="159">
        <f>T16*V24</f>
        <v>0</v>
      </c>
      <c r="X16" s="157">
        <f t="shared" si="1"/>
        <v>0</v>
      </c>
    </row>
    <row r="17" spans="1:24" ht="16" thickBot="1">
      <c r="A17" s="85"/>
      <c r="B17" s="144"/>
      <c r="C17" s="132"/>
      <c r="D17" s="132"/>
      <c r="E17" s="134"/>
      <c r="F17" s="94" t="s">
        <v>74</v>
      </c>
      <c r="G17" s="111"/>
      <c r="H17" s="111"/>
      <c r="I17" s="105">
        <v>0</v>
      </c>
      <c r="J17" s="105">
        <v>0</v>
      </c>
      <c r="K17" s="105">
        <v>0</v>
      </c>
      <c r="L17" s="105">
        <v>0</v>
      </c>
      <c r="M17" s="105">
        <v>0</v>
      </c>
      <c r="N17" s="105">
        <v>0</v>
      </c>
      <c r="O17" s="105">
        <v>0</v>
      </c>
      <c r="P17" s="105">
        <v>0</v>
      </c>
      <c r="Q17" s="105">
        <v>0</v>
      </c>
      <c r="R17" s="105">
        <v>0</v>
      </c>
      <c r="S17" s="114">
        <v>0</v>
      </c>
      <c r="T17" s="100">
        <f>AVERAGE(I17:S17)</f>
        <v>0</v>
      </c>
      <c r="U17" s="155"/>
      <c r="V17" s="153"/>
      <c r="W17" s="159">
        <f>T17*V25</f>
        <v>0</v>
      </c>
      <c r="X17" s="157">
        <f t="shared" si="1"/>
        <v>0</v>
      </c>
    </row>
    <row r="18" spans="1:24" ht="15.5">
      <c r="A18" s="85"/>
      <c r="B18" s="149" t="s">
        <v>49</v>
      </c>
      <c r="C18" s="132">
        <v>15000</v>
      </c>
      <c r="D18" s="132" t="s">
        <v>43</v>
      </c>
      <c r="E18" s="134" t="s">
        <v>50</v>
      </c>
      <c r="F18" s="95" t="s">
        <v>72</v>
      </c>
      <c r="G18" s="111"/>
      <c r="H18" s="111"/>
      <c r="I18" s="105">
        <v>0</v>
      </c>
      <c r="J18" s="105">
        <v>0</v>
      </c>
      <c r="K18" s="105">
        <v>0</v>
      </c>
      <c r="L18" s="105">
        <v>0</v>
      </c>
      <c r="M18" s="105">
        <v>0</v>
      </c>
      <c r="N18" s="105">
        <v>0</v>
      </c>
      <c r="O18" s="105">
        <v>0</v>
      </c>
      <c r="P18" s="105">
        <v>0</v>
      </c>
      <c r="Q18" s="105">
        <v>0</v>
      </c>
      <c r="R18" s="105">
        <v>0</v>
      </c>
      <c r="S18" s="114">
        <v>0</v>
      </c>
      <c r="T18" s="99">
        <f>AVERAGE(I18:S18)</f>
        <v>0</v>
      </c>
      <c r="U18" s="154">
        <f>AVERAGE(T18:T20)</f>
        <v>0</v>
      </c>
      <c r="V18" s="152">
        <v>1</v>
      </c>
      <c r="W18" s="158">
        <f>U18*V18</f>
        <v>0</v>
      </c>
      <c r="X18" s="156">
        <f t="shared" si="1"/>
        <v>0</v>
      </c>
    </row>
    <row r="19" spans="1:24" ht="15.5">
      <c r="A19" s="85"/>
      <c r="B19" s="142"/>
      <c r="C19" s="132"/>
      <c r="D19" s="132"/>
      <c r="E19" s="134"/>
      <c r="F19" s="83" t="s">
        <v>73</v>
      </c>
      <c r="G19" s="111"/>
      <c r="H19" s="111"/>
      <c r="I19" s="105">
        <v>0</v>
      </c>
      <c r="J19" s="105">
        <v>0</v>
      </c>
      <c r="K19" s="105">
        <v>0</v>
      </c>
      <c r="L19" s="105">
        <v>0</v>
      </c>
      <c r="M19" s="105">
        <v>0</v>
      </c>
      <c r="N19" s="105">
        <v>0</v>
      </c>
      <c r="O19" s="105">
        <v>0</v>
      </c>
      <c r="P19" s="105">
        <v>0</v>
      </c>
      <c r="Q19" s="105">
        <v>0</v>
      </c>
      <c r="R19" s="105">
        <v>0</v>
      </c>
      <c r="S19" s="114">
        <v>0</v>
      </c>
      <c r="T19" s="100">
        <f>AVERAGE(I19:S19)</f>
        <v>0</v>
      </c>
      <c r="U19" s="155"/>
      <c r="V19" s="153"/>
      <c r="W19" s="159">
        <f>T19*V27</f>
        <v>0</v>
      </c>
      <c r="X19" s="157">
        <f t="shared" si="1"/>
        <v>0</v>
      </c>
    </row>
    <row r="20" spans="1:24" ht="16" thickBot="1">
      <c r="A20" s="85"/>
      <c r="B20" s="144"/>
      <c r="C20" s="132"/>
      <c r="D20" s="132"/>
      <c r="E20" s="134"/>
      <c r="F20" s="94" t="s">
        <v>74</v>
      </c>
      <c r="G20" s="111"/>
      <c r="H20" s="111"/>
      <c r="I20" s="105">
        <v>0</v>
      </c>
      <c r="J20" s="105">
        <v>0</v>
      </c>
      <c r="K20" s="105">
        <v>0</v>
      </c>
      <c r="L20" s="105">
        <v>0</v>
      </c>
      <c r="M20" s="105">
        <v>0</v>
      </c>
      <c r="N20" s="105">
        <v>0</v>
      </c>
      <c r="O20" s="105">
        <v>0</v>
      </c>
      <c r="P20" s="105">
        <v>0</v>
      </c>
      <c r="Q20" s="105">
        <v>0</v>
      </c>
      <c r="R20" s="105">
        <v>0</v>
      </c>
      <c r="S20" s="114">
        <v>0</v>
      </c>
      <c r="T20" s="100">
        <f>AVERAGE(I20:S20)</f>
        <v>0</v>
      </c>
      <c r="U20" s="155"/>
      <c r="V20" s="153"/>
      <c r="W20" s="159">
        <f>T20*V28</f>
        <v>0</v>
      </c>
      <c r="X20" s="157">
        <f t="shared" si="1"/>
        <v>0</v>
      </c>
    </row>
    <row r="21" spans="1:24" ht="17.25" customHeight="1">
      <c r="A21" s="85"/>
      <c r="B21" s="145" t="s">
        <v>51</v>
      </c>
      <c r="C21" s="132">
        <v>10000</v>
      </c>
      <c r="D21" s="132" t="s">
        <v>41</v>
      </c>
      <c r="E21" s="134" t="s">
        <v>52</v>
      </c>
      <c r="F21" s="95" t="s">
        <v>72</v>
      </c>
      <c r="G21" s="111"/>
      <c r="H21" s="111"/>
      <c r="I21" s="105">
        <v>0</v>
      </c>
      <c r="J21" s="105">
        <v>0</v>
      </c>
      <c r="K21" s="105">
        <v>0</v>
      </c>
      <c r="L21" s="105">
        <v>0</v>
      </c>
      <c r="M21" s="105">
        <v>0</v>
      </c>
      <c r="N21" s="105">
        <v>0</v>
      </c>
      <c r="O21" s="105">
        <v>0</v>
      </c>
      <c r="P21" s="105">
        <v>0</v>
      </c>
      <c r="Q21" s="105">
        <v>0</v>
      </c>
      <c r="R21" s="105">
        <v>0</v>
      </c>
      <c r="S21" s="114">
        <v>0</v>
      </c>
      <c r="T21" s="99">
        <f>AVERAGE(I21:S21)</f>
        <v>0</v>
      </c>
      <c r="U21" s="154">
        <f>AVERAGE(T21:T23)</f>
        <v>0</v>
      </c>
      <c r="V21" s="152">
        <v>1</v>
      </c>
      <c r="W21" s="158">
        <f>U21*V21</f>
        <v>0</v>
      </c>
      <c r="X21" s="156">
        <f t="shared" si="0"/>
        <v>0</v>
      </c>
    </row>
    <row r="22" spans="1:24" ht="15.5">
      <c r="A22" s="85"/>
      <c r="B22" s="146"/>
      <c r="C22" s="132"/>
      <c r="D22" s="132"/>
      <c r="E22" s="134"/>
      <c r="F22" s="83" t="s">
        <v>73</v>
      </c>
      <c r="G22" s="111"/>
      <c r="H22" s="111"/>
      <c r="I22" s="105">
        <v>0</v>
      </c>
      <c r="J22" s="105">
        <v>0</v>
      </c>
      <c r="K22" s="105">
        <v>0</v>
      </c>
      <c r="L22" s="105">
        <v>0</v>
      </c>
      <c r="M22" s="105">
        <v>0</v>
      </c>
      <c r="N22" s="105">
        <v>0</v>
      </c>
      <c r="O22" s="105">
        <v>0</v>
      </c>
      <c r="P22" s="105">
        <v>0</v>
      </c>
      <c r="Q22" s="105">
        <v>0</v>
      </c>
      <c r="R22" s="105">
        <v>0</v>
      </c>
      <c r="S22" s="114">
        <v>0</v>
      </c>
      <c r="T22" s="100">
        <f>AVERAGE(I22:S22)</f>
        <v>0</v>
      </c>
      <c r="U22" s="155"/>
      <c r="V22" s="153"/>
      <c r="W22" s="159">
        <f t="shared" ref="W22:W23" si="2">T22*V24</f>
        <v>0</v>
      </c>
      <c r="X22" s="157">
        <f t="shared" si="0"/>
        <v>0</v>
      </c>
    </row>
    <row r="23" spans="1:24" ht="16" thickBot="1">
      <c r="A23" s="85"/>
      <c r="B23" s="147"/>
      <c r="C23" s="132"/>
      <c r="D23" s="132"/>
      <c r="E23" s="134"/>
      <c r="F23" s="94" t="s">
        <v>74</v>
      </c>
      <c r="G23" s="111"/>
      <c r="H23" s="111"/>
      <c r="I23" s="105">
        <v>0</v>
      </c>
      <c r="J23" s="105">
        <v>0</v>
      </c>
      <c r="K23" s="105">
        <v>0</v>
      </c>
      <c r="L23" s="105">
        <v>0</v>
      </c>
      <c r="M23" s="105">
        <v>0</v>
      </c>
      <c r="N23" s="105">
        <v>0</v>
      </c>
      <c r="O23" s="105">
        <v>0</v>
      </c>
      <c r="P23" s="105">
        <v>0</v>
      </c>
      <c r="Q23" s="105">
        <v>0</v>
      </c>
      <c r="R23" s="105">
        <v>0</v>
      </c>
      <c r="S23" s="114">
        <v>0</v>
      </c>
      <c r="T23" s="100">
        <f>AVERAGE(I23:S23)</f>
        <v>0</v>
      </c>
      <c r="U23" s="155"/>
      <c r="V23" s="153"/>
      <c r="W23" s="159">
        <f t="shared" si="2"/>
        <v>0</v>
      </c>
      <c r="X23" s="157">
        <f t="shared" si="0"/>
        <v>0</v>
      </c>
    </row>
    <row r="24" spans="1:24" ht="16.5" customHeight="1">
      <c r="A24" s="85"/>
      <c r="B24" s="148" t="s">
        <v>51</v>
      </c>
      <c r="C24" s="132">
        <v>10000</v>
      </c>
      <c r="D24" s="132" t="s">
        <v>43</v>
      </c>
      <c r="E24" s="134" t="s">
        <v>53</v>
      </c>
      <c r="F24" s="95" t="s">
        <v>72</v>
      </c>
      <c r="G24" s="111"/>
      <c r="H24" s="111"/>
      <c r="I24" s="105">
        <v>0</v>
      </c>
      <c r="J24" s="105">
        <v>0</v>
      </c>
      <c r="K24" s="105">
        <v>0</v>
      </c>
      <c r="L24" s="105">
        <v>0</v>
      </c>
      <c r="M24" s="105">
        <v>0</v>
      </c>
      <c r="N24" s="105">
        <v>0</v>
      </c>
      <c r="O24" s="105">
        <v>0</v>
      </c>
      <c r="P24" s="105">
        <v>0</v>
      </c>
      <c r="Q24" s="105">
        <v>0</v>
      </c>
      <c r="R24" s="105">
        <v>0</v>
      </c>
      <c r="S24" s="114">
        <v>0</v>
      </c>
      <c r="T24" s="99">
        <f>AVERAGE(I24:S24)</f>
        <v>0</v>
      </c>
      <c r="U24" s="154">
        <f>AVERAGE(T24:T26)</f>
        <v>0</v>
      </c>
      <c r="V24" s="152">
        <v>1</v>
      </c>
      <c r="W24" s="158">
        <f>U24*V24</f>
        <v>0</v>
      </c>
      <c r="X24" s="156">
        <f t="shared" si="0"/>
        <v>0</v>
      </c>
    </row>
    <row r="25" spans="1:24" ht="15.5">
      <c r="A25" s="85"/>
      <c r="B25" s="146"/>
      <c r="C25" s="132"/>
      <c r="D25" s="132"/>
      <c r="E25" s="134"/>
      <c r="F25" s="83" t="s">
        <v>73</v>
      </c>
      <c r="G25" s="111"/>
      <c r="H25" s="111"/>
      <c r="I25" s="105">
        <v>0</v>
      </c>
      <c r="J25" s="105">
        <v>0</v>
      </c>
      <c r="K25" s="105">
        <v>0</v>
      </c>
      <c r="L25" s="105">
        <v>0</v>
      </c>
      <c r="M25" s="105">
        <v>0</v>
      </c>
      <c r="N25" s="105">
        <v>0</v>
      </c>
      <c r="O25" s="105">
        <v>0</v>
      </c>
      <c r="P25" s="105">
        <v>0</v>
      </c>
      <c r="Q25" s="105">
        <v>0</v>
      </c>
      <c r="R25" s="105">
        <v>0</v>
      </c>
      <c r="S25" s="114">
        <v>0</v>
      </c>
      <c r="T25" s="100">
        <f>AVERAGE(I25:S25)</f>
        <v>0</v>
      </c>
      <c r="U25" s="155"/>
      <c r="V25" s="153"/>
      <c r="W25" s="159">
        <f>T25*V27</f>
        <v>0</v>
      </c>
      <c r="X25" s="157">
        <f t="shared" si="0"/>
        <v>0</v>
      </c>
    </row>
    <row r="26" spans="1:24" ht="16" thickBot="1">
      <c r="A26" s="85"/>
      <c r="B26" s="146"/>
      <c r="C26" s="132"/>
      <c r="D26" s="132"/>
      <c r="E26" s="134"/>
      <c r="F26" s="94" t="s">
        <v>74</v>
      </c>
      <c r="G26" s="111"/>
      <c r="H26" s="111"/>
      <c r="I26" s="105">
        <v>0</v>
      </c>
      <c r="J26" s="105">
        <v>0</v>
      </c>
      <c r="K26" s="105">
        <v>0</v>
      </c>
      <c r="L26" s="105">
        <v>0</v>
      </c>
      <c r="M26" s="105">
        <v>0</v>
      </c>
      <c r="N26" s="105">
        <v>0</v>
      </c>
      <c r="O26" s="105">
        <v>0</v>
      </c>
      <c r="P26" s="105">
        <v>0</v>
      </c>
      <c r="Q26" s="105">
        <v>0</v>
      </c>
      <c r="R26" s="105">
        <v>0</v>
      </c>
      <c r="S26" s="114">
        <v>0</v>
      </c>
      <c r="T26" s="100">
        <f>AVERAGE(I26:S26)</f>
        <v>0</v>
      </c>
      <c r="U26" s="155"/>
      <c r="V26" s="153"/>
      <c r="W26" s="159">
        <f>T26*V28</f>
        <v>0</v>
      </c>
      <c r="X26" s="157">
        <f t="shared" si="0"/>
        <v>0</v>
      </c>
    </row>
    <row r="27" spans="1:24" ht="15.5">
      <c r="A27" s="85"/>
      <c r="B27" s="136" t="s">
        <v>54</v>
      </c>
      <c r="C27" s="132">
        <v>30000</v>
      </c>
      <c r="D27" s="132" t="s">
        <v>55</v>
      </c>
      <c r="E27" s="134" t="s">
        <v>56</v>
      </c>
      <c r="F27" s="95" t="s">
        <v>72</v>
      </c>
      <c r="G27" s="111"/>
      <c r="H27" s="111"/>
      <c r="I27" s="105">
        <v>0</v>
      </c>
      <c r="J27" s="105">
        <v>0</v>
      </c>
      <c r="K27" s="105">
        <v>0</v>
      </c>
      <c r="L27" s="105">
        <v>0</v>
      </c>
      <c r="M27" s="105">
        <v>0</v>
      </c>
      <c r="N27" s="105">
        <v>0</v>
      </c>
      <c r="O27" s="105">
        <v>0</v>
      </c>
      <c r="P27" s="105">
        <v>0</v>
      </c>
      <c r="Q27" s="105">
        <v>0</v>
      </c>
      <c r="R27" s="105">
        <v>0</v>
      </c>
      <c r="S27" s="114">
        <v>0</v>
      </c>
      <c r="T27" s="99">
        <f>AVERAGE(I27:S27)</f>
        <v>0</v>
      </c>
      <c r="U27" s="154">
        <f>AVERAGE(T27:T29)</f>
        <v>0</v>
      </c>
      <c r="V27" s="152">
        <v>2</v>
      </c>
      <c r="W27" s="158">
        <f>U27*V27</f>
        <v>0</v>
      </c>
      <c r="X27" s="156">
        <f t="shared" si="0"/>
        <v>0</v>
      </c>
    </row>
    <row r="28" spans="1:24" ht="15.5">
      <c r="A28" s="85"/>
      <c r="B28" s="136"/>
      <c r="C28" s="132"/>
      <c r="D28" s="132"/>
      <c r="E28" s="134"/>
      <c r="F28" s="83" t="s">
        <v>73</v>
      </c>
      <c r="G28" s="111"/>
      <c r="H28" s="111"/>
      <c r="I28" s="105">
        <v>0</v>
      </c>
      <c r="J28" s="105">
        <v>0</v>
      </c>
      <c r="K28" s="105">
        <v>0</v>
      </c>
      <c r="L28" s="105">
        <v>0</v>
      </c>
      <c r="M28" s="105">
        <v>0</v>
      </c>
      <c r="N28" s="105">
        <v>0</v>
      </c>
      <c r="O28" s="105">
        <v>0</v>
      </c>
      <c r="P28" s="105">
        <v>0</v>
      </c>
      <c r="Q28" s="105">
        <v>0</v>
      </c>
      <c r="R28" s="105">
        <v>0</v>
      </c>
      <c r="S28" s="114">
        <v>0</v>
      </c>
      <c r="T28" s="100">
        <f>AVERAGE(I28:S28)</f>
        <v>0</v>
      </c>
      <c r="U28" s="155"/>
      <c r="V28" s="153"/>
      <c r="W28" s="159">
        <f>T28*V33</f>
        <v>0</v>
      </c>
      <c r="X28" s="157">
        <f t="shared" si="0"/>
        <v>0</v>
      </c>
    </row>
    <row r="29" spans="1:24" ht="16" thickBot="1">
      <c r="A29" s="85"/>
      <c r="B29" s="136"/>
      <c r="C29" s="132"/>
      <c r="D29" s="132"/>
      <c r="E29" s="134"/>
      <c r="F29" s="96" t="s">
        <v>74</v>
      </c>
      <c r="G29" s="111"/>
      <c r="H29" s="111"/>
      <c r="I29" s="115">
        <v>0</v>
      </c>
      <c r="J29" s="115">
        <v>0</v>
      </c>
      <c r="K29" s="115">
        <v>0</v>
      </c>
      <c r="L29" s="115">
        <v>0</v>
      </c>
      <c r="M29" s="115">
        <v>0</v>
      </c>
      <c r="N29" s="115">
        <v>0</v>
      </c>
      <c r="O29" s="115">
        <v>0</v>
      </c>
      <c r="P29" s="115">
        <v>0</v>
      </c>
      <c r="Q29" s="115">
        <v>0</v>
      </c>
      <c r="R29" s="115">
        <v>0</v>
      </c>
      <c r="S29" s="116">
        <v>0</v>
      </c>
      <c r="T29" s="100">
        <f>AVERAGE(I29:S29)</f>
        <v>0</v>
      </c>
      <c r="U29" s="155"/>
      <c r="V29" s="153"/>
      <c r="W29" s="159">
        <f>T29*V34</f>
        <v>0</v>
      </c>
      <c r="X29" s="157">
        <f t="shared" si="0"/>
        <v>0</v>
      </c>
    </row>
    <row r="30" spans="1:24" ht="15.5">
      <c r="A30" s="85"/>
      <c r="B30" s="136" t="s">
        <v>57</v>
      </c>
      <c r="C30" s="132">
        <v>25000</v>
      </c>
      <c r="D30" s="132" t="s">
        <v>55</v>
      </c>
      <c r="E30" s="134" t="s">
        <v>58</v>
      </c>
      <c r="F30" s="82" t="s">
        <v>72</v>
      </c>
      <c r="G30" s="111"/>
      <c r="H30" s="111"/>
      <c r="I30" s="115">
        <v>0</v>
      </c>
      <c r="J30" s="115">
        <v>0</v>
      </c>
      <c r="K30" s="115">
        <v>0</v>
      </c>
      <c r="L30" s="115">
        <v>0</v>
      </c>
      <c r="M30" s="115">
        <v>0</v>
      </c>
      <c r="N30" s="115">
        <v>0</v>
      </c>
      <c r="O30" s="115">
        <v>0</v>
      </c>
      <c r="P30" s="115">
        <v>0</v>
      </c>
      <c r="Q30" s="115">
        <v>0</v>
      </c>
      <c r="R30" s="115">
        <v>0</v>
      </c>
      <c r="S30" s="116">
        <v>0</v>
      </c>
      <c r="T30" s="99">
        <f>AVERAGE(I30:S30)</f>
        <v>0</v>
      </c>
      <c r="U30" s="154">
        <f>AVERAGE(T30:T32)</f>
        <v>0</v>
      </c>
      <c r="V30" s="152">
        <v>1</v>
      </c>
      <c r="W30" s="158">
        <f>U30*V30</f>
        <v>0</v>
      </c>
      <c r="X30" s="156">
        <f t="shared" ref="X30:X32" si="3">W30*12</f>
        <v>0</v>
      </c>
    </row>
    <row r="31" spans="1:24" ht="15.5">
      <c r="A31" s="85"/>
      <c r="B31" s="136"/>
      <c r="C31" s="132"/>
      <c r="D31" s="132"/>
      <c r="E31" s="134"/>
      <c r="F31" s="83" t="s">
        <v>73</v>
      </c>
      <c r="G31" s="111"/>
      <c r="H31" s="111"/>
      <c r="I31" s="115">
        <v>0</v>
      </c>
      <c r="J31" s="115">
        <v>0</v>
      </c>
      <c r="K31" s="115">
        <v>0</v>
      </c>
      <c r="L31" s="115">
        <v>0</v>
      </c>
      <c r="M31" s="115">
        <v>0</v>
      </c>
      <c r="N31" s="115">
        <v>0</v>
      </c>
      <c r="O31" s="115">
        <v>0</v>
      </c>
      <c r="P31" s="115">
        <v>0</v>
      </c>
      <c r="Q31" s="115">
        <v>0</v>
      </c>
      <c r="R31" s="115">
        <v>0</v>
      </c>
      <c r="S31" s="116">
        <v>0</v>
      </c>
      <c r="T31" s="100">
        <f>AVERAGE(I31:S31)</f>
        <v>0</v>
      </c>
      <c r="U31" s="155"/>
      <c r="V31" s="153"/>
      <c r="W31" s="159">
        <f t="shared" ref="W31:W32" si="4">T31*V36</f>
        <v>0</v>
      </c>
      <c r="X31" s="157">
        <f t="shared" si="3"/>
        <v>0</v>
      </c>
    </row>
    <row r="32" spans="1:24" ht="16" thickBot="1">
      <c r="A32" s="85"/>
      <c r="B32" s="136"/>
      <c r="C32" s="132"/>
      <c r="D32" s="132"/>
      <c r="E32" s="134"/>
      <c r="F32" s="84" t="s">
        <v>74</v>
      </c>
      <c r="G32" s="111"/>
      <c r="H32" s="111"/>
      <c r="I32" s="115">
        <v>0</v>
      </c>
      <c r="J32" s="115">
        <v>0</v>
      </c>
      <c r="K32" s="115">
        <v>0</v>
      </c>
      <c r="L32" s="115">
        <v>0</v>
      </c>
      <c r="M32" s="115">
        <v>0</v>
      </c>
      <c r="N32" s="115">
        <v>0</v>
      </c>
      <c r="O32" s="115">
        <v>0</v>
      </c>
      <c r="P32" s="115">
        <v>0</v>
      </c>
      <c r="Q32" s="115">
        <v>0</v>
      </c>
      <c r="R32" s="115">
        <v>0</v>
      </c>
      <c r="S32" s="116">
        <v>0</v>
      </c>
      <c r="T32" s="100">
        <f>AVERAGE(I32:S32)</f>
        <v>0</v>
      </c>
      <c r="U32" s="155"/>
      <c r="V32" s="153"/>
      <c r="W32" s="159">
        <f t="shared" si="4"/>
        <v>0</v>
      </c>
      <c r="X32" s="157">
        <f t="shared" si="3"/>
        <v>0</v>
      </c>
    </row>
    <row r="33" spans="1:24" ht="15.5">
      <c r="A33" s="85"/>
      <c r="B33" s="136" t="s">
        <v>59</v>
      </c>
      <c r="C33" s="132">
        <v>10000</v>
      </c>
      <c r="D33" s="132" t="s">
        <v>43</v>
      </c>
      <c r="E33" s="134" t="s">
        <v>60</v>
      </c>
      <c r="F33" s="83" t="s">
        <v>72</v>
      </c>
      <c r="G33" s="111"/>
      <c r="H33" s="111"/>
      <c r="I33" s="105">
        <v>0</v>
      </c>
      <c r="J33" s="105">
        <v>0</v>
      </c>
      <c r="K33" s="105">
        <v>0</v>
      </c>
      <c r="L33" s="105">
        <v>0</v>
      </c>
      <c r="M33" s="105">
        <v>0</v>
      </c>
      <c r="N33" s="105">
        <v>0</v>
      </c>
      <c r="O33" s="105">
        <v>0</v>
      </c>
      <c r="P33" s="105">
        <v>0</v>
      </c>
      <c r="Q33" s="105">
        <v>0</v>
      </c>
      <c r="R33" s="105">
        <v>0</v>
      </c>
      <c r="S33" s="114">
        <v>0</v>
      </c>
      <c r="T33" s="99">
        <f>AVERAGE(I33:S33)</f>
        <v>0</v>
      </c>
      <c r="U33" s="154">
        <f>AVERAGE(T33:T35)</f>
        <v>0</v>
      </c>
      <c r="V33" s="152">
        <v>1</v>
      </c>
      <c r="W33" s="158">
        <f>U33*V33</f>
        <v>0</v>
      </c>
      <c r="X33" s="156">
        <f t="shared" ref="X33:X41" si="5">W33*12</f>
        <v>0</v>
      </c>
    </row>
    <row r="34" spans="1:24" ht="15" customHeight="1">
      <c r="A34" s="85"/>
      <c r="B34" s="136"/>
      <c r="C34" s="132"/>
      <c r="D34" s="132"/>
      <c r="E34" s="134"/>
      <c r="F34" s="83" t="s">
        <v>73</v>
      </c>
      <c r="G34" s="111"/>
      <c r="H34" s="111"/>
      <c r="I34" s="105">
        <v>0</v>
      </c>
      <c r="J34" s="105">
        <v>0</v>
      </c>
      <c r="K34" s="105">
        <v>0</v>
      </c>
      <c r="L34" s="105">
        <v>0</v>
      </c>
      <c r="M34" s="105">
        <v>0</v>
      </c>
      <c r="N34" s="105">
        <v>0</v>
      </c>
      <c r="O34" s="105">
        <v>0</v>
      </c>
      <c r="P34" s="105">
        <v>0</v>
      </c>
      <c r="Q34" s="105">
        <v>0</v>
      </c>
      <c r="R34" s="105">
        <v>0</v>
      </c>
      <c r="S34" s="114">
        <v>0</v>
      </c>
      <c r="T34" s="100">
        <f>AVERAGE(I34:S34)</f>
        <v>0</v>
      </c>
      <c r="U34" s="155"/>
      <c r="V34" s="153"/>
      <c r="W34" s="159">
        <f>T34*V39</f>
        <v>0</v>
      </c>
      <c r="X34" s="157">
        <f t="shared" si="5"/>
        <v>0</v>
      </c>
    </row>
    <row r="35" spans="1:24" ht="15" customHeight="1" thickBot="1">
      <c r="A35" s="85"/>
      <c r="B35" s="136"/>
      <c r="C35" s="132"/>
      <c r="D35" s="132"/>
      <c r="E35" s="134"/>
      <c r="F35" s="84" t="s">
        <v>74</v>
      </c>
      <c r="G35" s="111"/>
      <c r="H35" s="111"/>
      <c r="I35" s="115">
        <v>0</v>
      </c>
      <c r="J35" s="115">
        <v>0</v>
      </c>
      <c r="K35" s="115">
        <v>0</v>
      </c>
      <c r="L35" s="115">
        <v>0</v>
      </c>
      <c r="M35" s="115">
        <v>0</v>
      </c>
      <c r="N35" s="115">
        <v>0</v>
      </c>
      <c r="O35" s="115">
        <v>0</v>
      </c>
      <c r="P35" s="115">
        <v>0</v>
      </c>
      <c r="Q35" s="115">
        <v>0</v>
      </c>
      <c r="R35" s="115">
        <v>0</v>
      </c>
      <c r="S35" s="116">
        <v>0</v>
      </c>
      <c r="T35" s="100">
        <f>AVERAGE(I35:S35)</f>
        <v>0</v>
      </c>
      <c r="U35" s="155"/>
      <c r="V35" s="153"/>
      <c r="W35" s="159">
        <f>T35*V40</f>
        <v>0</v>
      </c>
      <c r="X35" s="157">
        <f t="shared" si="5"/>
        <v>0</v>
      </c>
    </row>
    <row r="36" spans="1:24" ht="15" customHeight="1">
      <c r="A36" s="85"/>
      <c r="B36" s="136" t="s">
        <v>61</v>
      </c>
      <c r="C36" s="132">
        <v>10000</v>
      </c>
      <c r="D36" s="132" t="s">
        <v>43</v>
      </c>
      <c r="E36" s="134" t="s">
        <v>62</v>
      </c>
      <c r="F36" s="83" t="s">
        <v>72</v>
      </c>
      <c r="G36" s="111"/>
      <c r="H36" s="111"/>
      <c r="I36" s="105">
        <v>0</v>
      </c>
      <c r="J36" s="105">
        <v>0</v>
      </c>
      <c r="K36" s="105">
        <v>0</v>
      </c>
      <c r="L36" s="105">
        <v>0</v>
      </c>
      <c r="M36" s="105">
        <v>0</v>
      </c>
      <c r="N36" s="105">
        <v>0</v>
      </c>
      <c r="O36" s="105">
        <v>0</v>
      </c>
      <c r="P36" s="105">
        <v>0</v>
      </c>
      <c r="Q36" s="105">
        <v>0</v>
      </c>
      <c r="R36" s="105">
        <v>0</v>
      </c>
      <c r="S36" s="114">
        <v>0</v>
      </c>
      <c r="T36" s="99">
        <f>AVERAGE(I36:S36)</f>
        <v>0</v>
      </c>
      <c r="U36" s="154">
        <f>AVERAGE(T36:T38)</f>
        <v>0</v>
      </c>
      <c r="V36" s="152">
        <v>1</v>
      </c>
      <c r="W36" s="158">
        <f>U36*V36</f>
        <v>0</v>
      </c>
      <c r="X36" s="156">
        <f t="shared" si="5"/>
        <v>0</v>
      </c>
    </row>
    <row r="37" spans="1:24" ht="15.5">
      <c r="A37" s="85"/>
      <c r="B37" s="136"/>
      <c r="C37" s="132"/>
      <c r="D37" s="132"/>
      <c r="E37" s="134"/>
      <c r="F37" s="83" t="s">
        <v>73</v>
      </c>
      <c r="G37" s="111"/>
      <c r="H37" s="111"/>
      <c r="I37" s="105">
        <v>0</v>
      </c>
      <c r="J37" s="105">
        <v>0</v>
      </c>
      <c r="K37" s="105">
        <v>0</v>
      </c>
      <c r="L37" s="105">
        <v>0</v>
      </c>
      <c r="M37" s="105">
        <v>0</v>
      </c>
      <c r="N37" s="105">
        <v>0</v>
      </c>
      <c r="O37" s="105">
        <v>0</v>
      </c>
      <c r="P37" s="105">
        <v>0</v>
      </c>
      <c r="Q37" s="105">
        <v>0</v>
      </c>
      <c r="R37" s="105">
        <v>0</v>
      </c>
      <c r="S37" s="114">
        <v>0</v>
      </c>
      <c r="T37" s="100">
        <f>AVERAGE(I37:S37)</f>
        <v>0</v>
      </c>
      <c r="U37" s="155"/>
      <c r="V37" s="153"/>
      <c r="W37" s="159">
        <f>T37*V42</f>
        <v>0</v>
      </c>
      <c r="X37" s="157">
        <f t="shared" si="5"/>
        <v>0</v>
      </c>
    </row>
    <row r="38" spans="1:24" ht="15" customHeight="1" thickBot="1">
      <c r="A38" s="85"/>
      <c r="B38" s="136"/>
      <c r="C38" s="132"/>
      <c r="D38" s="132"/>
      <c r="E38" s="134"/>
      <c r="F38" s="97" t="s">
        <v>74</v>
      </c>
      <c r="G38" s="111"/>
      <c r="H38" s="111"/>
      <c r="I38" s="115">
        <v>0</v>
      </c>
      <c r="J38" s="115">
        <v>0</v>
      </c>
      <c r="K38" s="115">
        <v>0</v>
      </c>
      <c r="L38" s="115">
        <v>0</v>
      </c>
      <c r="M38" s="115">
        <v>0</v>
      </c>
      <c r="N38" s="115">
        <v>0</v>
      </c>
      <c r="O38" s="115">
        <v>0</v>
      </c>
      <c r="P38" s="115">
        <v>0</v>
      </c>
      <c r="Q38" s="115">
        <v>0</v>
      </c>
      <c r="R38" s="115">
        <v>0</v>
      </c>
      <c r="S38" s="116">
        <v>0</v>
      </c>
      <c r="T38" s="100">
        <f>AVERAGE(I38:S38)</f>
        <v>0</v>
      </c>
      <c r="U38" s="155"/>
      <c r="V38" s="160"/>
      <c r="W38" s="159">
        <f>T38*V43</f>
        <v>0</v>
      </c>
      <c r="X38" s="157">
        <f t="shared" si="5"/>
        <v>0</v>
      </c>
    </row>
    <row r="39" spans="1:24" ht="15" customHeight="1">
      <c r="A39" s="85"/>
      <c r="B39" s="136" t="s">
        <v>63</v>
      </c>
      <c r="C39" s="132">
        <v>15000</v>
      </c>
      <c r="D39" s="132" t="s">
        <v>43</v>
      </c>
      <c r="E39" s="134" t="s">
        <v>64</v>
      </c>
      <c r="F39" s="95" t="s">
        <v>72</v>
      </c>
      <c r="G39" s="111"/>
      <c r="H39" s="111"/>
      <c r="I39" s="105">
        <v>0</v>
      </c>
      <c r="J39" s="105">
        <v>0</v>
      </c>
      <c r="K39" s="105">
        <v>0</v>
      </c>
      <c r="L39" s="105">
        <v>0</v>
      </c>
      <c r="M39" s="105">
        <v>0</v>
      </c>
      <c r="N39" s="105">
        <v>0</v>
      </c>
      <c r="O39" s="105">
        <v>0</v>
      </c>
      <c r="P39" s="105">
        <v>0</v>
      </c>
      <c r="Q39" s="105">
        <v>0</v>
      </c>
      <c r="R39" s="105">
        <v>0</v>
      </c>
      <c r="S39" s="114">
        <v>0</v>
      </c>
      <c r="T39" s="99">
        <f>AVERAGE(I39:S39)</f>
        <v>0</v>
      </c>
      <c r="U39" s="154">
        <f>AVERAGE(T39:T41)</f>
        <v>0</v>
      </c>
      <c r="V39" s="152">
        <v>1</v>
      </c>
      <c r="W39" s="158">
        <f>U39*V39</f>
        <v>0</v>
      </c>
      <c r="X39" s="156">
        <f t="shared" si="5"/>
        <v>0</v>
      </c>
    </row>
    <row r="40" spans="1:24" ht="15" customHeight="1">
      <c r="A40" s="85"/>
      <c r="B40" s="136"/>
      <c r="C40" s="132"/>
      <c r="D40" s="132"/>
      <c r="E40" s="134"/>
      <c r="F40" s="83" t="s">
        <v>73</v>
      </c>
      <c r="G40" s="111"/>
      <c r="H40" s="111"/>
      <c r="I40" s="105">
        <v>0</v>
      </c>
      <c r="J40" s="105">
        <v>0</v>
      </c>
      <c r="K40" s="105">
        <v>0</v>
      </c>
      <c r="L40" s="105">
        <v>0</v>
      </c>
      <c r="M40" s="105">
        <v>0</v>
      </c>
      <c r="N40" s="105">
        <v>0</v>
      </c>
      <c r="O40" s="105">
        <v>0</v>
      </c>
      <c r="P40" s="105">
        <v>0</v>
      </c>
      <c r="Q40" s="105">
        <v>0</v>
      </c>
      <c r="R40" s="105">
        <v>0</v>
      </c>
      <c r="S40" s="114">
        <v>0</v>
      </c>
      <c r="T40" s="100">
        <f>AVERAGE(I40:S40)</f>
        <v>0</v>
      </c>
      <c r="U40" s="155"/>
      <c r="V40" s="153"/>
      <c r="W40" s="159">
        <f>T40*V45</f>
        <v>0</v>
      </c>
      <c r="X40" s="157">
        <f t="shared" si="5"/>
        <v>0</v>
      </c>
    </row>
    <row r="41" spans="1:24" ht="15" customHeight="1" thickBot="1">
      <c r="A41" s="86"/>
      <c r="B41" s="137"/>
      <c r="C41" s="133"/>
      <c r="D41" s="133"/>
      <c r="E41" s="135"/>
      <c r="F41" s="84" t="s">
        <v>74</v>
      </c>
      <c r="G41" s="117"/>
      <c r="H41" s="117"/>
      <c r="I41" s="118">
        <v>0</v>
      </c>
      <c r="J41" s="118">
        <v>0</v>
      </c>
      <c r="K41" s="118">
        <v>0</v>
      </c>
      <c r="L41" s="118">
        <v>0</v>
      </c>
      <c r="M41" s="118">
        <v>0</v>
      </c>
      <c r="N41" s="118">
        <v>0</v>
      </c>
      <c r="O41" s="118">
        <v>0</v>
      </c>
      <c r="P41" s="118">
        <v>0</v>
      </c>
      <c r="Q41" s="118">
        <v>0</v>
      </c>
      <c r="R41" s="118">
        <v>0</v>
      </c>
      <c r="S41" s="119">
        <v>0</v>
      </c>
      <c r="T41" s="77">
        <f>AVERAGE(I41:S41)</f>
        <v>0</v>
      </c>
      <c r="U41" s="161"/>
      <c r="V41" s="160"/>
      <c r="W41" s="162">
        <f>T41*V46</f>
        <v>0</v>
      </c>
      <c r="X41" s="163">
        <f t="shared" si="5"/>
        <v>0</v>
      </c>
    </row>
    <row r="48" spans="1:24" ht="15.5"/>
    <row r="49" ht="15.5"/>
    <row r="50" ht="15.5"/>
  </sheetData>
  <sheetProtection algorithmName="SHA-512" hashValue="KLXAKIBlpkQBkuBfYD8MQf9G7mshRL+dSUbKX10/hgkpXv8Qp3OvPg8eSb2dQtj99eIHhXKVzsEK0VptMTLZ1Q==" saltValue="Db79xolbslgsWEmvL27vww==" spinCount="100000" sheet="1" objects="1" scenarios="1" selectLockedCells="1"/>
  <mergeCells count="97">
    <mergeCell ref="X27:X29"/>
    <mergeCell ref="X30:X32"/>
    <mergeCell ref="X33:X35"/>
    <mergeCell ref="X36:X38"/>
    <mergeCell ref="X39:X41"/>
    <mergeCell ref="U36:U38"/>
    <mergeCell ref="V36:V38"/>
    <mergeCell ref="U39:U41"/>
    <mergeCell ref="V39:V41"/>
    <mergeCell ref="W9:W11"/>
    <mergeCell ref="W12:W14"/>
    <mergeCell ref="W15:W17"/>
    <mergeCell ref="W18:W20"/>
    <mergeCell ref="W21:W23"/>
    <mergeCell ref="W24:W26"/>
    <mergeCell ref="W27:W29"/>
    <mergeCell ref="W30:W32"/>
    <mergeCell ref="W33:W35"/>
    <mergeCell ref="W36:W38"/>
    <mergeCell ref="W39:W41"/>
    <mergeCell ref="U27:U29"/>
    <mergeCell ref="V27:V29"/>
    <mergeCell ref="U30:U32"/>
    <mergeCell ref="V30:V32"/>
    <mergeCell ref="U33:U35"/>
    <mergeCell ref="V33:V35"/>
    <mergeCell ref="U21:U23"/>
    <mergeCell ref="V21:V23"/>
    <mergeCell ref="U24:U26"/>
    <mergeCell ref="V24:V26"/>
    <mergeCell ref="X6:X8"/>
    <mergeCell ref="X9:X11"/>
    <mergeCell ref="X12:X14"/>
    <mergeCell ref="X15:X17"/>
    <mergeCell ref="X18:X20"/>
    <mergeCell ref="X21:X23"/>
    <mergeCell ref="X24:X26"/>
    <mergeCell ref="U15:U17"/>
    <mergeCell ref="W6:W8"/>
    <mergeCell ref="V15:V17"/>
    <mergeCell ref="U18:U20"/>
    <mergeCell ref="V18:V20"/>
    <mergeCell ref="V6:V8"/>
    <mergeCell ref="U6:U8"/>
    <mergeCell ref="U9:U11"/>
    <mergeCell ref="V9:V11"/>
    <mergeCell ref="U12:U14"/>
    <mergeCell ref="V12:V14"/>
    <mergeCell ref="E9:E11"/>
    <mergeCell ref="E6:E8"/>
    <mergeCell ref="B6:B8"/>
    <mergeCell ref="B15:B17"/>
    <mergeCell ref="B27:B29"/>
    <mergeCell ref="D15:D17"/>
    <mergeCell ref="D18:D20"/>
    <mergeCell ref="D21:D23"/>
    <mergeCell ref="D24:D26"/>
    <mergeCell ref="D27:D29"/>
    <mergeCell ref="E21:E23"/>
    <mergeCell ref="E18:E20"/>
    <mergeCell ref="E15:E17"/>
    <mergeCell ref="B2:F2"/>
    <mergeCell ref="B9:B11"/>
    <mergeCell ref="B12:B14"/>
    <mergeCell ref="B21:B23"/>
    <mergeCell ref="B24:B26"/>
    <mergeCell ref="B18:B20"/>
    <mergeCell ref="C6:C8"/>
    <mergeCell ref="C9:C11"/>
    <mergeCell ref="C12:C14"/>
    <mergeCell ref="C15:C17"/>
    <mergeCell ref="C18:C20"/>
    <mergeCell ref="C21:C23"/>
    <mergeCell ref="E12:E14"/>
    <mergeCell ref="D6:D8"/>
    <mergeCell ref="D9:D11"/>
    <mergeCell ref="D12:D14"/>
    <mergeCell ref="B36:B38"/>
    <mergeCell ref="B39:B41"/>
    <mergeCell ref="C24:C26"/>
    <mergeCell ref="C27:C29"/>
    <mergeCell ref="C30:C32"/>
    <mergeCell ref="B30:B32"/>
    <mergeCell ref="B33:B35"/>
    <mergeCell ref="C39:C41"/>
    <mergeCell ref="C36:C38"/>
    <mergeCell ref="C33:C35"/>
    <mergeCell ref="D30:D32"/>
    <mergeCell ref="D33:D35"/>
    <mergeCell ref="D36:D38"/>
    <mergeCell ref="D39:D41"/>
    <mergeCell ref="E24:E26"/>
    <mergeCell ref="E39:E41"/>
    <mergeCell ref="E36:E38"/>
    <mergeCell ref="E33:E35"/>
    <mergeCell ref="E30:E32"/>
    <mergeCell ref="E27:E29"/>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CA799-671A-4246-86A0-7766620F2B44}">
  <dimension ref="A1:H18"/>
  <sheetViews>
    <sheetView showGridLines="0" zoomScale="85" zoomScaleNormal="85" workbookViewId="0">
      <selection activeCell="C6" sqref="C6"/>
    </sheetView>
  </sheetViews>
  <sheetFormatPr defaultColWidth="10.84375" defaultRowHeight="15.5"/>
  <cols>
    <col min="1" max="1" width="76.84375" style="1" bestFit="1" customWidth="1"/>
    <col min="2" max="2" width="11.84375" style="1" bestFit="1" customWidth="1"/>
    <col min="3" max="3" width="10.84375" style="1"/>
    <col min="4" max="4" width="35.07421875" style="1" customWidth="1"/>
    <col min="5" max="16384" width="10.84375" style="1"/>
  </cols>
  <sheetData>
    <row r="1" spans="1:8" ht="15" customHeight="1">
      <c r="A1" s="39" t="s">
        <v>95</v>
      </c>
      <c r="B1" s="24"/>
      <c r="C1" s="24"/>
      <c r="D1" s="17" t="s">
        <v>75</v>
      </c>
      <c r="E1" s="18">
        <f>SUM(E5:E17)</f>
        <v>0</v>
      </c>
      <c r="F1" s="24"/>
    </row>
    <row r="2" spans="1:8">
      <c r="B2" s="22"/>
      <c r="C2" s="22"/>
      <c r="D2" s="22"/>
      <c r="E2" s="22"/>
      <c r="F2" s="22"/>
    </row>
    <row r="3" spans="1:8">
      <c r="A3" s="25" t="s">
        <v>18</v>
      </c>
      <c r="B3" s="22"/>
      <c r="C3" s="22"/>
      <c r="D3" s="22"/>
      <c r="E3" s="22"/>
      <c r="F3" s="22"/>
    </row>
    <row r="4" spans="1:8">
      <c r="A4" s="22"/>
      <c r="B4" s="22"/>
      <c r="C4" s="22"/>
      <c r="F4" s="22"/>
    </row>
    <row r="5" spans="1:8" s="40" customFormat="1" ht="26.25" customHeight="1">
      <c r="A5" s="73" t="s">
        <v>76</v>
      </c>
      <c r="B5" s="74" t="s">
        <v>77</v>
      </c>
      <c r="C5" s="74" t="s">
        <v>78</v>
      </c>
      <c r="D5" s="74" t="s">
        <v>5</v>
      </c>
      <c r="E5" s="75" t="s">
        <v>79</v>
      </c>
      <c r="F5" s="45"/>
    </row>
    <row r="6" spans="1:8">
      <c r="A6" s="55" t="s">
        <v>80</v>
      </c>
      <c r="B6" s="71" t="s">
        <v>81</v>
      </c>
      <c r="C6" s="121"/>
      <c r="D6" s="72">
        <v>0.05</v>
      </c>
      <c r="E6" s="56">
        <f t="shared" ref="E6:E16" si="0">C6*D6</f>
        <v>0</v>
      </c>
      <c r="F6" s="22"/>
    </row>
    <row r="7" spans="1:8">
      <c r="A7" s="55" t="s">
        <v>82</v>
      </c>
      <c r="B7" s="71" t="s">
        <v>81</v>
      </c>
      <c r="C7" s="121"/>
      <c r="D7" s="72">
        <v>0.05</v>
      </c>
      <c r="E7" s="56">
        <f t="shared" si="0"/>
        <v>0</v>
      </c>
      <c r="F7" s="22"/>
    </row>
    <row r="8" spans="1:8" ht="16.5" customHeight="1">
      <c r="A8" s="55" t="s">
        <v>83</v>
      </c>
      <c r="B8" s="71" t="s">
        <v>81</v>
      </c>
      <c r="C8" s="121"/>
      <c r="D8" s="72">
        <v>0.05</v>
      </c>
      <c r="E8" s="56">
        <f t="shared" si="0"/>
        <v>0</v>
      </c>
      <c r="F8" s="22"/>
      <c r="H8" s="26"/>
    </row>
    <row r="9" spans="1:8">
      <c r="A9" s="55" t="s">
        <v>84</v>
      </c>
      <c r="B9" s="71" t="s">
        <v>81</v>
      </c>
      <c r="C9" s="121"/>
      <c r="D9" s="72">
        <v>0.05</v>
      </c>
      <c r="E9" s="56">
        <f t="shared" si="0"/>
        <v>0</v>
      </c>
      <c r="F9" s="22"/>
    </row>
    <row r="10" spans="1:8">
      <c r="A10" s="55" t="s">
        <v>85</v>
      </c>
      <c r="B10" s="71" t="s">
        <v>81</v>
      </c>
      <c r="C10" s="121"/>
      <c r="D10" s="72">
        <v>0.1</v>
      </c>
      <c r="E10" s="56">
        <f t="shared" si="0"/>
        <v>0</v>
      </c>
      <c r="F10" s="22"/>
    </row>
    <row r="11" spans="1:8">
      <c r="A11" s="55" t="s">
        <v>86</v>
      </c>
      <c r="B11" s="71" t="s">
        <v>81</v>
      </c>
      <c r="C11" s="121"/>
      <c r="D11" s="72">
        <v>0.1</v>
      </c>
      <c r="E11" s="56">
        <f t="shared" si="0"/>
        <v>0</v>
      </c>
      <c r="F11" s="22"/>
    </row>
    <row r="12" spans="1:8">
      <c r="A12" s="55" t="s">
        <v>87</v>
      </c>
      <c r="B12" s="71" t="s">
        <v>81</v>
      </c>
      <c r="C12" s="121"/>
      <c r="D12" s="72">
        <v>0.12</v>
      </c>
      <c r="E12" s="56">
        <f t="shared" si="0"/>
        <v>0</v>
      </c>
      <c r="F12" s="22"/>
    </row>
    <row r="13" spans="1:8">
      <c r="A13" s="55" t="s">
        <v>88</v>
      </c>
      <c r="B13" s="71" t="s">
        <v>81</v>
      </c>
      <c r="C13" s="121"/>
      <c r="D13" s="72">
        <v>0.12</v>
      </c>
      <c r="E13" s="56">
        <f t="shared" si="0"/>
        <v>0</v>
      </c>
      <c r="F13" s="22"/>
    </row>
    <row r="14" spans="1:8">
      <c r="A14" s="55" t="s">
        <v>89</v>
      </c>
      <c r="B14" s="71" t="s">
        <v>81</v>
      </c>
      <c r="C14" s="121"/>
      <c r="D14" s="72">
        <v>0.12</v>
      </c>
      <c r="E14" s="56">
        <f t="shared" si="0"/>
        <v>0</v>
      </c>
      <c r="F14" s="22"/>
    </row>
    <row r="15" spans="1:8">
      <c r="A15" s="55" t="s">
        <v>90</v>
      </c>
      <c r="B15" s="71" t="s">
        <v>91</v>
      </c>
      <c r="C15" s="121"/>
      <c r="D15" s="72">
        <v>0.1</v>
      </c>
      <c r="E15" s="56">
        <f t="shared" si="0"/>
        <v>0</v>
      </c>
      <c r="F15" s="22"/>
    </row>
    <row r="16" spans="1:8">
      <c r="A16" s="55" t="s">
        <v>92</v>
      </c>
      <c r="B16" s="71" t="s">
        <v>81</v>
      </c>
      <c r="C16" s="121"/>
      <c r="D16" s="72">
        <v>0.12</v>
      </c>
      <c r="E16" s="56">
        <f t="shared" si="0"/>
        <v>0</v>
      </c>
      <c r="F16" s="22"/>
    </row>
    <row r="17" spans="1:5" ht="31">
      <c r="A17" s="120" t="s">
        <v>93</v>
      </c>
      <c r="B17" s="57" t="s">
        <v>94</v>
      </c>
      <c r="C17" s="122"/>
      <c r="D17" s="59">
        <v>0.02</v>
      </c>
      <c r="E17" s="58">
        <f t="shared" ref="E17" si="1">C17*D17</f>
        <v>0</v>
      </c>
    </row>
    <row r="18" spans="1:5">
      <c r="D18" s="27">
        <f>SUM(D6:D17)</f>
        <v>1</v>
      </c>
    </row>
  </sheetData>
  <sheetProtection algorithmName="SHA-512" hashValue="2vzsRuOQQLvheBEJlLZanOZnwXLC69wegu1L54nsxMRYJ7gJEKd2B6ACDuJ7mVOfpRlpAgYDp7DsBcDKMI3akw==" saltValue="W2LH2EZVfGvawetmKK447g==" spinCount="100000" sheet="1" objects="1" scenarios="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F2EF57F4010E4186A1934A13612065" ma:contentTypeVersion="13" ma:contentTypeDescription="Een nieuw document maken." ma:contentTypeScope="" ma:versionID="a60dd7fbf0dd74e5e4d2ede056c5e472">
  <xsd:schema xmlns:xsd="http://www.w3.org/2001/XMLSchema" xmlns:xs="http://www.w3.org/2001/XMLSchema" xmlns:p="http://schemas.microsoft.com/office/2006/metadata/properties" xmlns:ns2="dc816c03-a658-4396-9981-565b52811dad" xmlns:ns3="7f650fe3-1e8b-4b8d-966d-7b9025124f97" targetNamespace="http://schemas.microsoft.com/office/2006/metadata/properties" ma:root="true" ma:fieldsID="3ac277c1bc16c58620944337f86b0b3f" ns2:_="" ns3:_="">
    <xsd:import namespace="dc816c03-a658-4396-9981-565b52811dad"/>
    <xsd:import namespace="7f650fe3-1e8b-4b8d-966d-7b9025124f9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16c03-a658-4396-9981-565b52811d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67f54db-6763-47b6-852a-a40f0368038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650fe3-1e8b-4b8d-966d-7b9025124f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3a3f55-2185-4bf5-b0f1-bc75b2216087}" ma:internalName="TaxCatchAll" ma:showField="CatchAllData" ma:web="7f650fe3-1e8b-4b8d-966d-7b9025124f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c816c03-a658-4396-9981-565b52811dad">
      <Terms xmlns="http://schemas.microsoft.com/office/infopath/2007/PartnerControls"/>
    </lcf76f155ced4ddcb4097134ff3c332f>
    <TaxCatchAll xmlns="7f650fe3-1e8b-4b8d-966d-7b9025124f9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B9FDBB-35AC-4175-B453-1F3B9C565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16c03-a658-4396-9981-565b52811dad"/>
    <ds:schemaRef ds:uri="7f650fe3-1e8b-4b8d-966d-7b9025124f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254025-D02D-4F58-B8BB-690F7B22195C}">
  <ds:schemaRefs>
    <ds:schemaRef ds:uri="http://schemas.openxmlformats.org/package/2006/metadata/core-properties"/>
    <ds:schemaRef ds:uri="a53d670a-fa0c-4e11-83ed-7df85f78587d"/>
    <ds:schemaRef ds:uri="http://purl.org/dc/dcmitype/"/>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c8ca6268-58f3-454b-8946-63a28c02e6cd"/>
    <ds:schemaRef ds:uri="http://purl.org/dc/terms/"/>
    <ds:schemaRef ds:uri="dc816c03-a658-4396-9981-565b52811dad"/>
    <ds:schemaRef ds:uri="7f650fe3-1e8b-4b8d-966d-7b9025124f97"/>
  </ds:schemaRefs>
</ds:datastoreItem>
</file>

<file path=customXml/itemProps3.xml><?xml version="1.0" encoding="utf-8"?>
<ds:datastoreItem xmlns:ds="http://schemas.openxmlformats.org/officeDocument/2006/customXml" ds:itemID="{F0E0A8AB-0D08-4B2A-B9DB-BEB81263E4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Toelichting en verplichtingen</vt:lpstr>
      <vt:lpstr>Totaal Inschrijving</vt:lpstr>
      <vt:lpstr>A. Leasetarief grid lijst</vt:lpstr>
      <vt:lpstr>B. Alternatief aanbod</vt:lpstr>
      <vt:lpstr>C. Overige kosten</vt:lpstr>
      <vt:lpstr>'C. Overige kosten'!Print_Area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&lt;&lt;Naam Aanbestedende dienst&gt;&gt;</dc:creator>
  <cp:keywords/>
  <dc:description/>
  <cp:lastModifiedBy>DW</cp:lastModifiedBy>
  <cp:revision/>
  <dcterms:created xsi:type="dcterms:W3CDTF">2025-10-02T04:37:31Z</dcterms:created>
  <dcterms:modified xsi:type="dcterms:W3CDTF">2026-10-06T07:07:20Z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0x0101004DF2EF57F4010E4186A1934A13612065</vt:lpwstr>
  </property>
  <property fmtid="{D5CDD505-2E9C-101B-9397-08002B2CF9AE}" pid="3" name="MediaServiceImageTags">
    <vt:lpwstr/>
  </property>
  <property fmtid="{D5CDD505-2E9C-101B-9397-08002B2CF9AE}" pid="4" name="MSIP_Label_1f7c1374-3856-4efe-8a20-c736d592c69d_Enabled">
    <vt:lpwstr>true</vt:lpwstr>
  </property>
  <property fmtid="{D5CDD505-2E9C-101B-9397-08002B2CF9AE}" pid="5" name="MSIP_Label_1f7c1374-3856-4efe-8a20-c736d592c69d_SetDate">
    <vt:lpwstr>2025-10-29T09:02:52Z</vt:lpwstr>
  </property>
  <property fmtid="{D5CDD505-2E9C-101B-9397-08002B2CF9AE}" pid="6" name="MSIP_Label_1f7c1374-3856-4efe-8a20-c736d592c69d_Method">
    <vt:lpwstr>Standard</vt:lpwstr>
  </property>
  <property fmtid="{D5CDD505-2E9C-101B-9397-08002B2CF9AE}" pid="7" name="MSIP_Label_1f7c1374-3856-4efe-8a20-c736d592c69d_Name">
    <vt:lpwstr>Intern</vt:lpwstr>
  </property>
  <property fmtid="{D5CDD505-2E9C-101B-9397-08002B2CF9AE}" pid="8" name="MSIP_Label_1f7c1374-3856-4efe-8a20-c736d592c69d_SiteId">
    <vt:lpwstr>198fc6c4-dbc7-4471-82ef-764d9e62caf1</vt:lpwstr>
  </property>
  <property fmtid="{D5CDD505-2E9C-101B-9397-08002B2CF9AE}" pid="9" name="MSIP_Label_1f7c1374-3856-4efe-8a20-c736d592c69d_ActionId">
    <vt:lpwstr>fed68cac-2653-4140-a5a5-72b7d1757894</vt:lpwstr>
  </property>
  <property fmtid="{D5CDD505-2E9C-101B-9397-08002B2CF9AE}" pid="10" name="MSIP_Label_1f7c1374-3856-4efe-8a20-c736d592c69d_ContentBits">
    <vt:lpwstr>0</vt:lpwstr>
  </property>
  <property fmtid="{D5CDD505-2E9C-101B-9397-08002B2CF9AE}" pid="11" name="MSIP_Label_1f7c1374-3856-4efe-8a20-c736d592c69d_Tag">
    <vt:lpwstr>10, 3, 0, 1</vt:lpwstr>
  </property>
  <property fmtid="{D5CDD505-2E9C-101B-9397-08002B2CF9AE}" pid="12" name="_dlc_DocIdItemGuid">
    <vt:lpwstr>35066ccb-44da-45ab-aa35-fdd116d4bc74</vt:lpwstr>
  </property>
</Properties>
</file>