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6\Bedrijfsafval (EA)\3. Aanbestedingsdocument\"/>
    </mc:Choice>
  </mc:AlternateContent>
  <xr:revisionPtr revIDLastSave="0" documentId="13_ncr:1_{4FB6FBC8-82F7-4B1D-8C7F-4162FE62D3C8}" xr6:coauthVersionLast="47" xr6:coauthVersionMax="47" xr10:uidLastSave="{00000000-0000-0000-0000-000000000000}"/>
  <bookViews>
    <workbookView xWindow="-120" yWindow="-120" windowWidth="29040" windowHeight="15840" xr2:uid="{9A5CDF4E-9C75-4D17-998C-64ECA913DD2E}"/>
  </bookViews>
  <sheets>
    <sheet name="Invulblad reguliere diensten" sheetId="2" r:id="rId1"/>
    <sheet name="Invulblad aanvullende diensten" sheetId="3" r:id="rId2"/>
    <sheet name="Inschrijfbedrag" sheetId="4" r:id="rId3"/>
  </sheets>
  <definedNames>
    <definedName name="_xlnm._FilterDatabase" localSheetId="0">'Invulblad reguliere diensten'!$A$8:$J$111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8" i="3" l="1"/>
  <c r="B38" i="3"/>
  <c r="A38" i="3"/>
  <c r="E37" i="3"/>
  <c r="B37" i="3"/>
  <c r="A37" i="3"/>
  <c r="E36" i="3"/>
  <c r="B36" i="3"/>
  <c r="A36" i="3"/>
  <c r="E35" i="3"/>
  <c r="B35" i="3"/>
  <c r="A35" i="3"/>
  <c r="E34" i="3"/>
  <c r="B34" i="3"/>
  <c r="A34" i="3"/>
  <c r="E33" i="3"/>
  <c r="E39" i="3" s="1"/>
  <c r="J15" i="2" l="1"/>
  <c r="I15" i="2" s="1"/>
  <c r="J13" i="2"/>
  <c r="I13" i="2" s="1"/>
  <c r="J12" i="2"/>
  <c r="I12" i="2" s="1"/>
  <c r="J11" i="2"/>
  <c r="I11" i="2" s="1"/>
  <c r="J14" i="2"/>
  <c r="I14" i="2" s="1"/>
  <c r="J16" i="2"/>
  <c r="I16" i="2" s="1"/>
  <c r="J17" i="2"/>
  <c r="I17" i="2" s="1"/>
  <c r="J21" i="2"/>
  <c r="J22" i="2"/>
  <c r="I22" i="2" s="1"/>
  <c r="J26" i="2"/>
  <c r="I26" i="2" s="1"/>
  <c r="J27" i="2"/>
  <c r="I27" i="2" s="1"/>
  <c r="J31" i="2"/>
  <c r="J32" i="2" s="1"/>
  <c r="J35" i="2"/>
  <c r="J36" i="2"/>
  <c r="I36" i="2" s="1"/>
  <c r="J40" i="2"/>
  <c r="J44" i="2"/>
  <c r="J45" i="2" s="1"/>
  <c r="J48" i="2"/>
  <c r="I48" i="2" s="1"/>
  <c r="J49" i="2"/>
  <c r="I49" i="2" s="1"/>
  <c r="J53" i="2"/>
  <c r="J57" i="2"/>
  <c r="J61" i="2"/>
  <c r="I61" i="2" s="1"/>
  <c r="J62" i="2"/>
  <c r="I62" i="2" s="1"/>
  <c r="J66" i="2"/>
  <c r="J70" i="2"/>
  <c r="J71" i="2"/>
  <c r="I71" i="2" s="1"/>
  <c r="J75" i="2"/>
  <c r="J79" i="2"/>
  <c r="J83" i="2"/>
  <c r="J84" i="2"/>
  <c r="I84" i="2" s="1"/>
  <c r="J88" i="2"/>
  <c r="J92" i="2"/>
  <c r="J93" i="2"/>
  <c r="J94" i="2"/>
  <c r="I94" i="2" s="1"/>
  <c r="J98" i="2"/>
  <c r="J102" i="2"/>
  <c r="I102" i="2" s="1"/>
  <c r="J103" i="2"/>
  <c r="I103" i="2" s="1"/>
  <c r="J107" i="2"/>
  <c r="I107" i="2" s="1"/>
  <c r="J108" i="2"/>
  <c r="I108" i="2" s="1"/>
  <c r="J10" i="2"/>
  <c r="I98" i="2" l="1"/>
  <c r="J99" i="2"/>
  <c r="I88" i="2"/>
  <c r="J89" i="2"/>
  <c r="I79" i="2"/>
  <c r="J80" i="2"/>
  <c r="I75" i="2"/>
  <c r="J76" i="2"/>
  <c r="I66" i="2"/>
  <c r="J67" i="2"/>
  <c r="I57" i="2"/>
  <c r="J58" i="2"/>
  <c r="I53" i="2"/>
  <c r="J54" i="2"/>
  <c r="I44" i="2"/>
  <c r="I40" i="2"/>
  <c r="J41" i="2"/>
  <c r="I21" i="2"/>
  <c r="J23" i="2"/>
  <c r="J18" i="2"/>
  <c r="I10" i="2"/>
  <c r="I92" i="2"/>
  <c r="J95" i="2"/>
  <c r="I93" i="2"/>
  <c r="I31" i="2"/>
  <c r="I83" i="2"/>
  <c r="J85" i="2"/>
  <c r="I70" i="2"/>
  <c r="J72" i="2"/>
  <c r="J63" i="2"/>
  <c r="J50" i="2"/>
  <c r="I35" i="2"/>
  <c r="J37" i="2"/>
  <c r="J104" i="2"/>
  <c r="J109" i="2"/>
  <c r="J28" i="2"/>
  <c r="J111" i="2" l="1"/>
  <c r="B7" i="4" s="1"/>
</calcChain>
</file>

<file path=xl/sharedStrings.xml><?xml version="1.0" encoding="utf-8"?>
<sst xmlns="http://schemas.openxmlformats.org/spreadsheetml/2006/main" count="345" uniqueCount="200">
  <si>
    <t>Afvalstroom</t>
  </si>
  <si>
    <t>GFT</t>
  </si>
  <si>
    <t>PMD</t>
  </si>
  <si>
    <t>Restafval</t>
  </si>
  <si>
    <t>1x per week</t>
  </si>
  <si>
    <t>2x per week</t>
  </si>
  <si>
    <t>1x per 4 weken</t>
  </si>
  <si>
    <t>1x per 12 weken</t>
  </si>
  <si>
    <t>Container</t>
  </si>
  <si>
    <t>Aantal</t>
  </si>
  <si>
    <t>660 liter</t>
  </si>
  <si>
    <t xml:space="preserve">1x per week </t>
  </si>
  <si>
    <t>Vrijdag</t>
  </si>
  <si>
    <t>Glas</t>
  </si>
  <si>
    <t>1700 liter</t>
  </si>
  <si>
    <t>1x per 2 weken</t>
  </si>
  <si>
    <t>Verantwoordelijk team</t>
  </si>
  <si>
    <t>Facilitair</t>
  </si>
  <si>
    <t>Purmaryn</t>
  </si>
  <si>
    <t>Vastgoed</t>
  </si>
  <si>
    <t xml:space="preserve">2x per week </t>
  </si>
  <si>
    <t>3x per week</t>
  </si>
  <si>
    <t xml:space="preserve">Vertrouwelijk papier (met slot)
</t>
  </si>
  <si>
    <t>Prijs</t>
  </si>
  <si>
    <t>Ontheemden</t>
  </si>
  <si>
    <t xml:space="preserve">3x per week </t>
  </si>
  <si>
    <t>Maandag, vrijdag</t>
  </si>
  <si>
    <t>Lediging op afroep</t>
  </si>
  <si>
    <t xml:space="preserve">Papier/karton </t>
  </si>
  <si>
    <t>1x per 3 weken</t>
  </si>
  <si>
    <t>Handdoekjes/tissues (papier)</t>
  </si>
  <si>
    <t>Papiervernietiging op locatie</t>
  </si>
  <si>
    <t>Maandag
(tussen 7:30 - 17:00 uur)</t>
  </si>
  <si>
    <t>Woensdag
(tussen 7:30 - 17:00 uur)</t>
  </si>
  <si>
    <t>Vrijdag
(tussen 7:30 - 17:00 uur)</t>
  </si>
  <si>
    <t>Woensdag
(tussen 7:00 - 16:30 uur)</t>
  </si>
  <si>
    <t>Woensdag
(tussen 7:00 - 12:00 uur)</t>
  </si>
  <si>
    <t>1x 2 per weken</t>
  </si>
  <si>
    <t>0 - 200 stembussen</t>
  </si>
  <si>
    <t xml:space="preserve">Huurprijs per werkdag (na 8 weken huurvrije periode) </t>
  </si>
  <si>
    <t xml:space="preserve">Extra sleutel (incl. verzending en evt. administratie) </t>
  </si>
  <si>
    <t>Eenheid</t>
  </si>
  <si>
    <t>per stuk</t>
  </si>
  <si>
    <t>per kilo (op afroep)</t>
  </si>
  <si>
    <t>per stop</t>
  </si>
  <si>
    <t>Lediging Stembussen n.a.v.verkiezingen</t>
  </si>
  <si>
    <t>Reguliere diensten</t>
  </si>
  <si>
    <t>Ledigingsfrequentie</t>
  </si>
  <si>
    <t xml:space="preserve">Ledigingsdag(en) </t>
  </si>
  <si>
    <t>Aantal containers</t>
  </si>
  <si>
    <t xml:space="preserve">Vertrouwelijk papier </t>
  </si>
  <si>
    <t xml:space="preserve">Papier/karton 
</t>
  </si>
  <si>
    <t>240 liter, rolcontainer met slot</t>
  </si>
  <si>
    <t>240 liter, aluminium rolcontainer met slot</t>
  </si>
  <si>
    <t xml:space="preserve">Restafval </t>
  </si>
  <si>
    <t xml:space="preserve">Restafval
</t>
  </si>
  <si>
    <t xml:space="preserve">Vertrouwelijk papier 
</t>
  </si>
  <si>
    <t>Vertrouwelijk papier</t>
  </si>
  <si>
    <t xml:space="preserve">70 liter, aluminium (rol)container met slot </t>
  </si>
  <si>
    <t xml:space="preserve">Vertrouwelijk papier
</t>
  </si>
  <si>
    <t>240 liter, rolcontainer</t>
  </si>
  <si>
    <t>1700 liter, rolcontainer</t>
  </si>
  <si>
    <t>2400 liter, rolcontainer</t>
  </si>
  <si>
    <t>240 liter,  rolcontainer</t>
  </si>
  <si>
    <t>660 liter, rolcontainer</t>
  </si>
  <si>
    <t>1100 liter, rolcontainer</t>
  </si>
  <si>
    <t>1100 liter, oranje rolcontainer, met tekstuele aanduiding soort afvalstroom</t>
  </si>
  <si>
    <t>660, groene rolcontainer, met tekstuele aanduiding soort afvalstroom</t>
  </si>
  <si>
    <t>1100 liter, grijze rolcontainer, met tekstuele aanduiding soort afvalstroom</t>
  </si>
  <si>
    <t>660 liter, gele rolcontainer, met tekstuele aanduiding soort afvalstroom</t>
  </si>
  <si>
    <t>660 liter, blauwe rolcontainer, met tekstuele aanduiding soort afvalstroom</t>
  </si>
  <si>
    <t>240 liter, aluminium rolcontainer met slot, met tekstuele aanduiding soort afvalstroom</t>
  </si>
  <si>
    <t>Subtotaal Stadhuis</t>
  </si>
  <si>
    <t>Subtotaal Begraafplaats</t>
  </si>
  <si>
    <t>Totaal All-in prijs per jaar</t>
  </si>
  <si>
    <t>Subtotaal Grond Depot</t>
  </si>
  <si>
    <t>Subtotaal De Koog</t>
  </si>
  <si>
    <t>Subtotaal Kinderboerderij</t>
  </si>
  <si>
    <t>Subtotaal Infopunt Wheermolen</t>
  </si>
  <si>
    <t>Subtotaal Purmaryn</t>
  </si>
  <si>
    <t>Subtotaal Cultuurhuis</t>
  </si>
  <si>
    <t>Subtotaal Opvanglocatie Meeuwvleugel</t>
  </si>
  <si>
    <t>All-in prijs,               per lediging                   per container</t>
  </si>
  <si>
    <t>Bouw en sloopafval</t>
  </si>
  <si>
    <t>10 m3 afzetcontainer (open &amp; gesloten)</t>
  </si>
  <si>
    <t>6 m3 afzetcontainer (open &amp; gesloten)</t>
  </si>
  <si>
    <t xml:space="preserve">10 m3 afzetcontainer (open &amp; gesloten) </t>
  </si>
  <si>
    <t xml:space="preserve">Glas </t>
  </si>
  <si>
    <t>Tonnage per jaar</t>
  </si>
  <si>
    <t xml:space="preserve">20 m3 afzetcontainer </t>
  </si>
  <si>
    <t xml:space="preserve">20&amp;30 m3 afzetcontainer </t>
  </si>
  <si>
    <t xml:space="preserve">20 &amp; 30 m3 afzetcontainer </t>
  </si>
  <si>
    <t xml:space="preserve">30 &amp; 40 m3 afzetcontainer </t>
  </si>
  <si>
    <t>Vervuild puin</t>
  </si>
  <si>
    <t>Bedrijfsafval</t>
  </si>
  <si>
    <t>Karton</t>
  </si>
  <si>
    <t xml:space="preserve">Afzetcontainer </t>
  </si>
  <si>
    <t>All-in prijs **</t>
  </si>
  <si>
    <t>Subtotaal Opvanglocatie Gorslaan</t>
  </si>
  <si>
    <t>Verwerkingskosten per kg.</t>
  </si>
  <si>
    <t>Vernietigen Data dragers/harde schijven</t>
  </si>
  <si>
    <t>Vernietigen (ontbrande) Lithium batterijen</t>
  </si>
  <si>
    <t xml:space="preserve">Afvoeren matrassen </t>
  </si>
  <si>
    <t>Afvoeren (lach)gasfles</t>
  </si>
  <si>
    <t>240 liter</t>
  </si>
  <si>
    <t>1100liter</t>
  </si>
  <si>
    <t>240liter</t>
  </si>
  <si>
    <t>660liter</t>
  </si>
  <si>
    <t>Papier/karton</t>
  </si>
  <si>
    <t>Vertrouwelijk papier (met slot)</t>
  </si>
  <si>
    <t>660liter (kunstof container)</t>
  </si>
  <si>
    <t>660liter (aluminium containerontainer)</t>
  </si>
  <si>
    <t>All-in prijs, per lediging                   per container</t>
  </si>
  <si>
    <t>All- in prijs, per container                    per maand</t>
  </si>
  <si>
    <t>Subtotaal De Gors</t>
  </si>
  <si>
    <t>Subtotaal Gasinjetstraat</t>
  </si>
  <si>
    <t>SubtotaalDen Uyllaan</t>
  </si>
  <si>
    <t>Subtotaal Kwadijkerkoogweg</t>
  </si>
  <si>
    <t>Subtotaal Loods Trimpad</t>
  </si>
  <si>
    <t>Subtotaal Purmerends Museum</t>
  </si>
  <si>
    <t>Subtotaal Stadhuispleingarage</t>
  </si>
  <si>
    <t>Subtotaal CJB Beemster</t>
  </si>
  <si>
    <t>Ledigingsfrequentie 
per jaar, per container</t>
  </si>
  <si>
    <t>Subtotaal Parkeergarage de Claxonate</t>
  </si>
  <si>
    <t>EINDTOTAAL REGULIERE DIENSTEN</t>
  </si>
  <si>
    <t>Subtotaal Opvanglocatie Van IJsendijkstraat</t>
  </si>
  <si>
    <t>Subtotaal Opvanglocatie Rijn Middelburgstraat</t>
  </si>
  <si>
    <r>
      <t>Bijlage 3 Tarievenblad Bedrijfsafvalwerking</t>
    </r>
    <r>
      <rPr>
        <b/>
        <sz val="12"/>
        <color rgb="FF003366"/>
        <rFont val="Aptos"/>
        <family val="2"/>
      </rPr>
      <t xml:space="preserve">   (versie 1.0)</t>
    </r>
  </si>
  <si>
    <r>
      <rPr>
        <b/>
        <sz val="14"/>
        <color rgb="FFFF0000"/>
        <rFont val="Aptos"/>
        <family val="2"/>
      </rPr>
      <t xml:space="preserve">! </t>
    </r>
    <r>
      <rPr>
        <sz val="11"/>
        <color theme="1"/>
        <rFont val="Aptos"/>
        <family val="2"/>
      </rPr>
      <t>Voor een correcte invulling van dit tarievenblad wordt inschrijvers verzocht kennis te nemen van de uitgangspunten, voorwaarden en overige toelichting zoals opgenomen in paragraaf 5.2.3 Prijs van de Aanbestedingsleidraad Bedrijfsafvalverwerking.</t>
    </r>
  </si>
  <si>
    <t>Totaal all-in prijs per jaar</t>
  </si>
  <si>
    <t>n.v.t</t>
  </si>
  <si>
    <t>EINDTOTAAL AANVULLENDE DIENSTEN</t>
  </si>
  <si>
    <t xml:space="preserve">* De aantallen en hoeveelheid tonnage is fictief en dient uitsluitend ter prijsvergelijking. Aan dit aantal kunnen geen rechten worden ontleend. </t>
  </si>
  <si>
    <t>Huurprijs     
per eenheid *</t>
  </si>
  <si>
    <t>Verwerkingskosten 
per ton in KG</t>
  </si>
  <si>
    <t>Afzetcontainers ten behoeve van aanvullende dienstverlening (op afroep)</t>
  </si>
  <si>
    <t>Transportkosten</t>
  </si>
  <si>
    <t>Aanvullende diensten ten behoeve van reguliere diensten</t>
  </si>
  <si>
    <t>Diversen ten behoeve van aanvullende diensten (op afroep)</t>
  </si>
  <si>
    <t>Omschrijving</t>
  </si>
  <si>
    <r>
      <rPr>
        <b/>
        <i/>
        <sz val="10"/>
        <color theme="1"/>
        <rFont val="Aptos"/>
        <family val="2"/>
      </rPr>
      <t xml:space="preserve">* </t>
    </r>
    <r>
      <rPr>
        <i/>
        <sz val="10"/>
        <color theme="1"/>
        <rFont val="Aptos"/>
        <family val="2"/>
      </rPr>
      <t>All-in huurprijs per eenheid, inclusief 8 weken huurvrije periode en exclusief verwerkingskosten. Onder all-in prijs wordt verstaan hetgeen is opgenomen in paragraaf 5.2.3 (Prijs) van de Aanbestedingsleidraad.</t>
    </r>
  </si>
  <si>
    <r>
      <rPr>
        <b/>
        <i/>
        <sz val="10"/>
        <color theme="1"/>
        <rFont val="Aptos"/>
        <family val="2"/>
      </rPr>
      <t xml:space="preserve">** </t>
    </r>
    <r>
      <rPr>
        <i/>
        <sz val="10"/>
        <color theme="1"/>
        <rFont val="Aptos"/>
        <family val="2"/>
      </rPr>
      <t>All-in huurprijs per eenheid, inclusief 8 weken huurvrije periode. Onder all-in prijs wordt verstaan hetgeen is opgenomen in paragraaf 5.2.3 (Prijs) van de Aanbestedingsleidraad.</t>
    </r>
  </si>
  <si>
    <t xml:space="preserve">Aanvullende diensten (op afroep) </t>
  </si>
  <si>
    <t xml:space="preserve">  De facturatie vindt plaats op basis van de daadwerkelijke op afroep gerealiseerde ledigingen.</t>
  </si>
  <si>
    <t>INSCHRIJFBEDRAG</t>
  </si>
  <si>
    <r>
      <rPr>
        <b/>
        <sz val="14"/>
        <color rgb="FFFF0000"/>
        <rFont val="Aptos"/>
        <family val="2"/>
      </rPr>
      <t xml:space="preserve">! </t>
    </r>
    <r>
      <rPr>
        <sz val="11"/>
        <color theme="1"/>
        <rFont val="Aptos"/>
        <family val="2"/>
      </rPr>
      <t xml:space="preserve">Voor een correcte invulling van dit tarievenblad wordt inschrijvers verzocht kennis te nemen van de uitgangspunten, </t>
    </r>
  </si>
  <si>
    <t xml:space="preserve">   voorwaarden en overige toelichting zoals opgenomen in paragraaf 5.2.3 Prijs van de Aanbestedingsleidraad Bedrijfsafvalverwerking.</t>
  </si>
  <si>
    <t>Verklaring Inschrijver</t>
  </si>
  <si>
    <t>Hierbij verklaart ondergetekende namens Inschrijver dat:</t>
  </si>
  <si>
    <t>1. het tarievenblad volledig en naar waarheid is ingevuld;</t>
  </si>
  <si>
    <t>2. de aangeboden prijzen zijn opgesteld overeenkomstig de eisen, uitgangspunten en voorwaarden van de aanbestedingsstukken;</t>
  </si>
  <si>
    <t>3. de inschrijving onvoorwaardelijk en gestand wordt gedaan overeenkomstig de in de aanbestedingsleidraad opgenomen gestanddoeningstermijn;</t>
  </si>
  <si>
    <t>4. de aangeboden tarieven alle kosten omvatten zoals voorgeschreven in paragraaf 5.2.3 Prijs van de Aanbestedingsleidraad;</t>
  </si>
  <si>
    <t>5. de ondertekenaar bevoegd is om Inschrijver rechtsgeldig te vertegenwoordigen.</t>
  </si>
  <si>
    <t>Ondertekening</t>
  </si>
  <si>
    <t>Bedrijfsnaam:</t>
  </si>
  <si>
    <t>Functie:</t>
  </si>
  <si>
    <t>Plaats:</t>
  </si>
  <si>
    <t>Datum:</t>
  </si>
  <si>
    <t>Handtekening:</t>
  </si>
  <si>
    <t>Naam:</t>
  </si>
  <si>
    <r>
      <rPr>
        <b/>
        <sz val="10"/>
        <color rgb="FF003366"/>
        <rFont val="Aptos"/>
        <family val="2"/>
      </rPr>
      <t>Stadhuis</t>
    </r>
    <r>
      <rPr>
        <sz val="10"/>
        <color rgb="FF003366"/>
        <rFont val="Aptos"/>
        <family val="2"/>
      </rPr>
      <t xml:space="preserve"> (Purmersteenweg 42, 1441DM Purmerend)</t>
    </r>
  </si>
  <si>
    <r>
      <rPr>
        <b/>
        <sz val="10"/>
        <color rgb="FF003366"/>
        <rFont val="Aptos"/>
        <family val="2"/>
      </rPr>
      <t>Begraafplaats</t>
    </r>
    <r>
      <rPr>
        <sz val="10"/>
        <color rgb="FF003366"/>
        <rFont val="Aptos"/>
        <family val="2"/>
      </rPr>
      <t xml:space="preserve"> (Purmerweg 92, 1441RC Purmerend)</t>
    </r>
  </si>
  <si>
    <r>
      <rPr>
        <b/>
        <sz val="10"/>
        <color rgb="FF003366"/>
        <rFont val="Aptos"/>
        <family val="2"/>
      </rPr>
      <t xml:space="preserve">Grond Depot </t>
    </r>
    <r>
      <rPr>
        <sz val="10"/>
        <color rgb="FF003366"/>
        <rFont val="Aptos"/>
        <family val="2"/>
      </rPr>
      <t>(Edammerweg 3, 1446AH Purmerend)</t>
    </r>
  </si>
  <si>
    <r>
      <rPr>
        <b/>
        <sz val="10"/>
        <color rgb="FF003366"/>
        <rFont val="Aptos"/>
        <family val="2"/>
      </rPr>
      <t>De Gors</t>
    </r>
    <r>
      <rPr>
        <sz val="10"/>
        <color rgb="FF003366"/>
        <rFont val="Aptos"/>
        <family val="2"/>
      </rPr>
      <t xml:space="preserve"> (Dotterbloem 100, 1441TP Purmerend)</t>
    </r>
  </si>
  <si>
    <r>
      <rPr>
        <b/>
        <sz val="10"/>
        <color rgb="FF003366"/>
        <rFont val="Aptos"/>
        <family val="2"/>
      </rPr>
      <t>De Koog</t>
    </r>
    <r>
      <rPr>
        <sz val="10"/>
        <color rgb="FF003366"/>
        <rFont val="Aptos"/>
        <family val="2"/>
      </rPr>
      <t xml:space="preserve"> (Van IJsendijkstraat 417, 1442LB Purmerend)</t>
    </r>
  </si>
  <si>
    <r>
      <rPr>
        <b/>
        <sz val="10"/>
        <color rgb="FF003366"/>
        <rFont val="Aptos"/>
        <family val="2"/>
      </rPr>
      <t>Gasinjetstraat</t>
    </r>
    <r>
      <rPr>
        <sz val="10"/>
        <color rgb="FF003366"/>
        <rFont val="Aptos"/>
        <family val="2"/>
      </rPr>
      <t xml:space="preserve"> (Gasinjetstraat 74, 1442WP Purmerend)</t>
    </r>
  </si>
  <si>
    <r>
      <rPr>
        <b/>
        <sz val="10"/>
        <color rgb="FF003366"/>
        <rFont val="Aptos"/>
        <family val="2"/>
      </rPr>
      <t>Den Uyllaan</t>
    </r>
    <r>
      <rPr>
        <sz val="10"/>
        <color rgb="FF003366"/>
        <rFont val="Aptos"/>
        <family val="2"/>
      </rPr>
      <t xml:space="preserve"> (Doctor J.M. Den Uyllaan 14, 1442 VS Purmerend)</t>
    </r>
  </si>
  <si>
    <r>
      <rPr>
        <b/>
        <sz val="10"/>
        <color rgb="FF003366"/>
        <rFont val="Aptos"/>
        <family val="2"/>
      </rPr>
      <t>Kinderboerderij</t>
    </r>
    <r>
      <rPr>
        <sz val="10"/>
        <color rgb="FF003366"/>
        <rFont val="Aptos"/>
        <family val="2"/>
      </rPr>
      <t xml:space="preserve"> (Leeghwaterpark 4, 1445RA Purmerend)</t>
    </r>
  </si>
  <si>
    <r>
      <rPr>
        <b/>
        <sz val="10"/>
        <color rgb="FF003366"/>
        <rFont val="Aptos"/>
        <family val="2"/>
      </rPr>
      <t>Kwadijkerkoogweg</t>
    </r>
    <r>
      <rPr>
        <sz val="10"/>
        <color rgb="FF003366"/>
        <rFont val="Aptos"/>
        <family val="2"/>
      </rPr>
      <t xml:space="preserve"> (Kwadijkerkoogweg 1 C, 1442LA  Purmerend)</t>
    </r>
  </si>
  <si>
    <r>
      <rPr>
        <b/>
        <sz val="10"/>
        <color rgb="FF003366"/>
        <rFont val="Aptos"/>
        <family val="2"/>
      </rPr>
      <t>Loods Trimpad</t>
    </r>
    <r>
      <rPr>
        <sz val="10"/>
        <color rgb="FF003366"/>
        <rFont val="Aptos"/>
        <family val="2"/>
      </rPr>
      <t xml:space="preserve"> (Trimpad 6, 1443WB  Purmerend)</t>
    </r>
  </si>
  <si>
    <r>
      <rPr>
        <b/>
        <sz val="10"/>
        <color rgb="FF003366"/>
        <rFont val="Aptos"/>
        <family val="2"/>
      </rPr>
      <t>Infopunt Wheermolen</t>
    </r>
    <r>
      <rPr>
        <sz val="10"/>
        <color rgb="FF003366"/>
        <rFont val="Aptos"/>
        <family val="2"/>
      </rPr>
      <t xml:space="preserve"> (John F. Kennedyplein 1, 1443EA  Purmerend)</t>
    </r>
  </si>
  <si>
    <r>
      <rPr>
        <b/>
        <sz val="10"/>
        <color rgb="FF003366"/>
        <rFont val="Aptos"/>
        <family val="2"/>
      </rPr>
      <t>Purmerends Museum</t>
    </r>
    <r>
      <rPr>
        <sz val="10"/>
        <color rgb="FF003366"/>
        <rFont val="Aptos"/>
        <family val="2"/>
      </rPr>
      <t xml:space="preserve"> (Kaasmarkt 20, 1441BG  Purmerend)</t>
    </r>
  </si>
  <si>
    <r>
      <rPr>
        <b/>
        <sz val="10"/>
        <color rgb="FF003366"/>
        <rFont val="Aptos"/>
        <family val="2"/>
      </rPr>
      <t>Purmaryn</t>
    </r>
    <r>
      <rPr>
        <sz val="10"/>
        <color rgb="FF003366"/>
        <rFont val="Aptos"/>
        <family val="2"/>
      </rPr>
      <t xml:space="preserve"> (Waagplein 1, 1441 BR Purmerend)</t>
    </r>
  </si>
  <si>
    <r>
      <rPr>
        <b/>
        <sz val="10"/>
        <color rgb="FF003366"/>
        <rFont val="Aptos"/>
        <family val="2"/>
      </rPr>
      <t>Stadhuispleingarage</t>
    </r>
    <r>
      <rPr>
        <sz val="10"/>
        <color rgb="FF003366"/>
        <rFont val="Aptos"/>
        <family val="2"/>
      </rPr>
      <t xml:space="preserve"> (Purmersteenweg 42, 1441DP Purmerend)</t>
    </r>
  </si>
  <si>
    <r>
      <rPr>
        <b/>
        <sz val="10"/>
        <color rgb="FF003366"/>
        <rFont val="Aptos"/>
        <family val="2"/>
      </rPr>
      <t xml:space="preserve">CJG Beemster </t>
    </r>
    <r>
      <rPr>
        <sz val="10"/>
        <color rgb="FF003366"/>
        <rFont val="Aptos"/>
        <family val="2"/>
      </rPr>
      <t>(Centrum Jeugd en Gezin)  (Tobias de Coeneplein 3a en 4, 1462 KB Middenbeemster)</t>
    </r>
  </si>
  <si>
    <r>
      <rPr>
        <b/>
        <sz val="10"/>
        <color rgb="FF003366"/>
        <rFont val="Aptos"/>
        <family val="2"/>
      </rPr>
      <t>Cultuurhuis</t>
    </r>
    <r>
      <rPr>
        <sz val="10"/>
        <color rgb="FF003366"/>
        <rFont val="Aptos"/>
        <family val="2"/>
      </rPr>
      <t xml:space="preserve"> (Van ijsendijkstraat 403, 1442 LB Purmerend)</t>
    </r>
  </si>
  <si>
    <r>
      <rPr>
        <b/>
        <sz val="10"/>
        <color rgb="FF003366"/>
        <rFont val="Aptos"/>
        <family val="2"/>
      </rPr>
      <t xml:space="preserve">Parkeergarage de Claxonate </t>
    </r>
    <r>
      <rPr>
        <sz val="10"/>
        <color rgb="FF003366"/>
        <rFont val="Aptos"/>
        <family val="2"/>
      </rPr>
      <t>(Schoolplein 9, 1441GV)</t>
    </r>
  </si>
  <si>
    <r>
      <rPr>
        <b/>
        <sz val="10"/>
        <color rgb="FF003366"/>
        <rFont val="Aptos"/>
        <family val="2"/>
      </rPr>
      <t>Opvanglocatie Gorslaan</t>
    </r>
    <r>
      <rPr>
        <sz val="10"/>
        <color rgb="FF003366"/>
        <rFont val="Aptos"/>
        <family val="2"/>
      </rPr>
      <t xml:space="preserve"> (Gorslaan 60, 1441RG Purmerend)</t>
    </r>
  </si>
  <si>
    <r>
      <rPr>
        <b/>
        <sz val="10"/>
        <color rgb="FF003366"/>
        <rFont val="Aptos"/>
        <family val="2"/>
      </rPr>
      <t>Opvanglocatie Van IJsendijkstraat</t>
    </r>
    <r>
      <rPr>
        <sz val="10"/>
        <color rgb="FF003366"/>
        <rFont val="Aptos"/>
        <family val="2"/>
      </rPr>
      <t xml:space="preserve"> (Van IJsendijkstraat 148, 1442 CS Purmerend)</t>
    </r>
  </si>
  <si>
    <r>
      <rPr>
        <b/>
        <sz val="10"/>
        <color rgb="FF003366"/>
        <rFont val="Aptos"/>
        <family val="2"/>
      </rPr>
      <t>Opvanglocatie Rijn Middelburgstraat</t>
    </r>
    <r>
      <rPr>
        <sz val="10"/>
        <color rgb="FF003366"/>
        <rFont val="Aptos"/>
        <family val="2"/>
      </rPr>
      <t xml:space="preserve"> (Rijn Middelburgstraat 1, 1462 NV Middenbeemster)</t>
    </r>
  </si>
  <si>
    <r>
      <rPr>
        <b/>
        <sz val="10"/>
        <color rgb="FF003366"/>
        <rFont val="Aptos"/>
        <family val="2"/>
      </rPr>
      <t>Opvanglocatie Meeuwvleugel</t>
    </r>
    <r>
      <rPr>
        <sz val="10"/>
        <color rgb="FF003366"/>
        <rFont val="Aptos"/>
        <family val="2"/>
      </rPr>
      <t xml:space="preserve"> (Rietgorsplein 1, 1444 TA Purmerend)</t>
    </r>
  </si>
  <si>
    <t>Woensdag 
(tussen 9:00 - 12:00 uur)</t>
  </si>
  <si>
    <t>Woensdag
(tussen 10:00-10.30 &amp; 12:30-13:00 uur)</t>
  </si>
  <si>
    <t>Woensdag
(tussen 10:00 - 17:00 uur)</t>
  </si>
  <si>
    <t>Donderdag
(tussen 08:00 - 16:00 uur)</t>
  </si>
  <si>
    <t>Woensdag
(tussen 09:00 - 17:00 uur)</t>
  </si>
  <si>
    <t>Woensdag
(tussen 9:15 - 16.00 uur)</t>
  </si>
  <si>
    <t>Woensdag
(tussen 10:00 - 16:00 uur)</t>
  </si>
  <si>
    <t>Dinsdag, donderdag, zaterdag
(tussen 09:00 - 17:00 uur)</t>
  </si>
  <si>
    <t>Vrijdag
(tussen 09:00 - 17:00 uur)</t>
  </si>
  <si>
    <t>Maandag
(tussen 09:00 - 17:00 uur)</t>
  </si>
  <si>
    <t>Dinsdag, vrijdag
(tussen 09:00 - 17:00 uur)</t>
  </si>
  <si>
    <t>Maandag, woensdag, vrijdag
(tussen 09:00 - 17:00 uur)</t>
  </si>
  <si>
    <t xml:space="preserve">Het inschrijfbedrag wordt uitsluitend gebruikt voor de beoordeling en rangschikking van de inschrijvingen. </t>
  </si>
  <si>
    <t>Aan het inschrijfbedrag kunnen geen afnamegaranties, volumeverplichtingen of omzetverwachtingen worden ontleend.</t>
  </si>
  <si>
    <t xml:space="preserve">Data / vertrouwelijke documenten (o.a. paspoorten, Identiteitskaarten en rijbewijzen) </t>
  </si>
  <si>
    <r>
      <rPr>
        <b/>
        <sz val="14"/>
        <color rgb="FFFF0000"/>
        <rFont val="Aptos"/>
        <family val="2"/>
      </rPr>
      <t xml:space="preserve">! </t>
    </r>
    <r>
      <rPr>
        <sz val="11"/>
        <color theme="1"/>
        <rFont val="Aptos"/>
        <family val="2"/>
      </rPr>
      <t xml:space="preserve">Alle </t>
    </r>
    <r>
      <rPr>
        <u/>
        <sz val="11"/>
        <color theme="1"/>
        <rFont val="Aptos"/>
        <family val="2"/>
      </rPr>
      <t xml:space="preserve">groene </t>
    </r>
    <r>
      <rPr>
        <sz val="11"/>
        <color theme="1"/>
        <rFont val="Aptos"/>
        <family val="2"/>
      </rPr>
      <t>invoervelden in het Tarievenblad zijn verplichte invulvelden en dienen volledig te worden ingevuld. Op dit tabblad tot en met regel 121.</t>
    </r>
  </si>
  <si>
    <r>
      <rPr>
        <b/>
        <sz val="14"/>
        <color rgb="FFFF0000"/>
        <rFont val="Aptos"/>
        <family val="2"/>
      </rPr>
      <t xml:space="preserve">! </t>
    </r>
    <r>
      <rPr>
        <sz val="11"/>
        <color theme="1"/>
        <rFont val="Aptos"/>
        <family val="2"/>
      </rPr>
      <t xml:space="preserve">Alle </t>
    </r>
    <r>
      <rPr>
        <u/>
        <sz val="11"/>
        <color theme="1"/>
        <rFont val="Aptos"/>
        <family val="2"/>
      </rPr>
      <t xml:space="preserve">groene </t>
    </r>
    <r>
      <rPr>
        <sz val="11"/>
        <color theme="1"/>
        <rFont val="Aptos"/>
        <family val="2"/>
      </rPr>
      <t>invoervelden in het Tarievenblad zijn verplichte invulvelden en dienen volledig te worden ingevuld. Op dit tabblad tot en met regel 29.</t>
    </r>
  </si>
  <si>
    <r>
      <rPr>
        <b/>
        <sz val="14"/>
        <color rgb="FFFF0000"/>
        <rFont val="Aptos"/>
        <family val="2"/>
      </rPr>
      <t xml:space="preserve">! </t>
    </r>
    <r>
      <rPr>
        <sz val="11"/>
        <color theme="1"/>
        <rFont val="Aptos"/>
        <family val="2"/>
      </rPr>
      <t xml:space="preserve">Alle </t>
    </r>
    <r>
      <rPr>
        <u/>
        <sz val="11"/>
        <color theme="1"/>
        <rFont val="Aptos"/>
        <family val="2"/>
      </rPr>
      <t xml:space="preserve">groene </t>
    </r>
    <r>
      <rPr>
        <sz val="11"/>
        <color theme="1"/>
        <rFont val="Aptos"/>
        <family val="2"/>
      </rPr>
      <t>invoervelden in het Tarievenblad zijn verplichte invulvelden en dienen volledig te worden ingevuld. Op dit tabblad tot en met regel 32.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</si>
</sst>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6" x14ac:knownFonts="1">
    <font>
      <sz val="11"/>
      <color theme="1"/>
      <name val="Corbel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11"/>
      <color rgb="FFFF0000"/>
      <name val="Aptos"/>
      <family val="2"/>
    </font>
    <font>
      <b/>
      <sz val="11"/>
      <color theme="0"/>
      <name val="Aptos"/>
      <family val="2"/>
    </font>
    <font>
      <sz val="11"/>
      <color theme="0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  <font>
      <sz val="10"/>
      <color theme="1"/>
      <name val="Aptos"/>
      <family val="2"/>
    </font>
    <font>
      <b/>
      <sz val="24"/>
      <color rgb="FF003366"/>
      <name val="Aptos"/>
      <family val="2"/>
    </font>
    <font>
      <b/>
      <sz val="12"/>
      <color theme="0"/>
      <name val="Aptos"/>
      <family val="2"/>
    </font>
    <font>
      <b/>
      <sz val="12"/>
      <color rgb="FF003366"/>
      <name val="Aptos"/>
      <family val="2"/>
    </font>
    <font>
      <b/>
      <sz val="14"/>
      <color rgb="FFFF0000"/>
      <name val="Aptos"/>
      <family val="2"/>
    </font>
    <font>
      <i/>
      <sz val="10"/>
      <color theme="1"/>
      <name val="Aptos"/>
      <family val="2"/>
    </font>
    <font>
      <b/>
      <u/>
      <sz val="11"/>
      <color theme="5"/>
      <name val="Aptos"/>
      <family val="2"/>
    </font>
    <font>
      <sz val="10"/>
      <color rgb="FF000000"/>
      <name val="Aptos"/>
      <family val="2"/>
    </font>
    <font>
      <b/>
      <i/>
      <sz val="10"/>
      <color theme="1"/>
      <name val="Aptos"/>
      <family val="2"/>
    </font>
    <font>
      <b/>
      <sz val="16"/>
      <color theme="1"/>
      <name val="Aptos"/>
      <family val="2"/>
    </font>
    <font>
      <b/>
      <u/>
      <sz val="11"/>
      <color theme="1"/>
      <name val="Aptos"/>
      <family val="2"/>
    </font>
    <font>
      <sz val="11"/>
      <name val="Aptos"/>
      <family val="2"/>
    </font>
    <font>
      <sz val="10"/>
      <color rgb="FF003366"/>
      <name val="Aptos"/>
      <family val="2"/>
    </font>
    <font>
      <b/>
      <sz val="10"/>
      <color rgb="FF003366"/>
      <name val="Aptos"/>
      <family val="2"/>
    </font>
    <font>
      <b/>
      <u/>
      <sz val="12"/>
      <color theme="5"/>
      <name val="Aptos"/>
      <family val="2"/>
    </font>
    <font>
      <u/>
      <sz val="11"/>
      <color theme="1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2F5DB"/>
        <bgColor indexed="64"/>
      </patternFill>
    </fill>
    <fill>
      <patternFill patternType="solid">
        <fgColor theme="2" tint="-0.49998474074526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theme="5"/>
      </bottom>
      <diagonal/>
    </border>
    <border>
      <left/>
      <right style="thin">
        <color theme="5"/>
      </right>
      <top style="double">
        <color theme="5"/>
      </top>
      <bottom style="double">
        <color theme="5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/>
    <xf numFmtId="16" fontId="2" fillId="0" borderId="0" xfId="0" applyNumberFormat="1" applyFont="1"/>
    <xf numFmtId="0" fontId="7" fillId="5" borderId="0" xfId="0" applyFont="1" applyFill="1"/>
    <xf numFmtId="0" fontId="2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9" fillId="6" borderId="3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center" vertical="top"/>
    </xf>
    <xf numFmtId="0" fontId="2" fillId="5" borderId="0" xfId="0" applyFont="1" applyFill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2" fillId="5" borderId="0" xfId="0" applyFont="1" applyFill="1" applyAlignment="1">
      <alignment horizontal="center" vertical="top"/>
    </xf>
    <xf numFmtId="0" fontId="10" fillId="0" borderId="3" xfId="0" applyFont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164" fontId="10" fillId="5" borderId="3" xfId="0" applyNumberFormat="1" applyFont="1" applyFill="1" applyBorder="1" applyAlignment="1">
      <alignment horizontal="center" vertical="center"/>
    </xf>
    <xf numFmtId="164" fontId="10" fillId="5" borderId="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2" fillId="5" borderId="0" xfId="0" applyFont="1" applyFill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4" fontId="2" fillId="0" borderId="0" xfId="0" applyNumberFormat="1" applyFont="1" applyAlignment="1">
      <alignment horizontal="left" vertical="top" wrapText="1"/>
    </xf>
    <xf numFmtId="44" fontId="2" fillId="0" borderId="0" xfId="0" applyNumberFormat="1" applyFont="1"/>
    <xf numFmtId="44" fontId="1" fillId="0" borderId="0" xfId="0" applyNumberFormat="1" applyFont="1"/>
    <xf numFmtId="0" fontId="10" fillId="0" borderId="0" xfId="0" applyFont="1"/>
    <xf numFmtId="0" fontId="10" fillId="0" borderId="3" xfId="0" applyFont="1" applyBorder="1"/>
    <xf numFmtId="0" fontId="10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top"/>
    </xf>
    <xf numFmtId="164" fontId="10" fillId="5" borderId="9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top"/>
    </xf>
    <xf numFmtId="164" fontId="10" fillId="5" borderId="11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2" fillId="0" borderId="16" xfId="0" applyFont="1" applyBorder="1"/>
    <xf numFmtId="0" fontId="12" fillId="7" borderId="15" xfId="0" applyFont="1" applyFill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5" fillId="0" borderId="0" xfId="0" applyFont="1" applyAlignment="1">
      <alignment horizontal="left"/>
    </xf>
    <xf numFmtId="0" fontId="10" fillId="0" borderId="3" xfId="0" applyFont="1" applyBorder="1" applyAlignment="1">
      <alignment wrapText="1"/>
    </xf>
    <xf numFmtId="0" fontId="10" fillId="4" borderId="3" xfId="0" applyFont="1" applyFill="1" applyBorder="1" applyAlignment="1">
      <alignment horizontal="center" vertical="center"/>
    </xf>
    <xf numFmtId="164" fontId="6" fillId="7" borderId="10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top"/>
    </xf>
    <xf numFmtId="0" fontId="10" fillId="0" borderId="3" xfId="0" applyFont="1" applyBorder="1" applyAlignment="1">
      <alignment vertical="center" wrapText="1"/>
    </xf>
    <xf numFmtId="0" fontId="8" fillId="0" borderId="0" xfId="0" applyFont="1"/>
    <xf numFmtId="0" fontId="15" fillId="0" borderId="1" xfId="0" applyFont="1" applyBorder="1"/>
    <xf numFmtId="0" fontId="15" fillId="0" borderId="0" xfId="0" applyFont="1"/>
    <xf numFmtId="0" fontId="9" fillId="6" borderId="9" xfId="0" applyFont="1" applyFill="1" applyBorder="1" applyAlignment="1">
      <alignment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6" fillId="0" borderId="0" xfId="0" applyFont="1" applyAlignment="1">
      <alignment horizontal="left" vertical="top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top" wrapText="1"/>
    </xf>
    <xf numFmtId="0" fontId="9" fillId="6" borderId="3" xfId="0" applyFont="1" applyFill="1" applyBorder="1" applyAlignment="1">
      <alignment horizontal="left" wrapText="1"/>
    </xf>
    <xf numFmtId="0" fontId="9" fillId="6" borderId="3" xfId="0" applyFont="1" applyFill="1" applyBorder="1"/>
    <xf numFmtId="0" fontId="15" fillId="0" borderId="0" xfId="0" applyFont="1" applyAlignment="1">
      <alignment horizontal="left" vertical="top"/>
    </xf>
    <xf numFmtId="0" fontId="9" fillId="6" borderId="5" xfId="0" applyFont="1" applyFill="1" applyBorder="1" applyAlignment="1">
      <alignment vertical="center" wrapText="1"/>
    </xf>
    <xf numFmtId="0" fontId="9" fillId="6" borderId="6" xfId="0" applyFont="1" applyFill="1" applyBorder="1" applyAlignment="1">
      <alignment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wrapText="1"/>
    </xf>
    <xf numFmtId="0" fontId="9" fillId="6" borderId="8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left" vertical="top" wrapText="1"/>
    </xf>
    <xf numFmtId="0" fontId="2" fillId="5" borderId="15" xfId="0" applyFont="1" applyFill="1" applyBorder="1" applyAlignment="1">
      <alignment horizontal="left" vertical="top"/>
    </xf>
    <xf numFmtId="0" fontId="2" fillId="5" borderId="15" xfId="0" applyFont="1" applyFill="1" applyBorder="1" applyAlignment="1">
      <alignment horizontal="center" vertical="top"/>
    </xf>
    <xf numFmtId="44" fontId="7" fillId="0" borderId="15" xfId="0" applyNumberFormat="1" applyFont="1" applyBorder="1" applyAlignment="1">
      <alignment horizontal="right" vertical="top"/>
    </xf>
    <xf numFmtId="164" fontId="6" fillId="0" borderId="15" xfId="0" applyNumberFormat="1" applyFont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top"/>
    </xf>
    <xf numFmtId="0" fontId="10" fillId="0" borderId="15" xfId="0" applyFont="1" applyBorder="1" applyAlignment="1">
      <alignment horizontal="center" vertical="top"/>
    </xf>
    <xf numFmtId="44" fontId="9" fillId="0" borderId="15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center"/>
    </xf>
    <xf numFmtId="44" fontId="2" fillId="0" borderId="15" xfId="0" applyNumberFormat="1" applyFont="1" applyBorder="1" applyAlignment="1">
      <alignment horizontal="left" vertical="top" wrapText="1"/>
    </xf>
    <xf numFmtId="44" fontId="2" fillId="0" borderId="15" xfId="0" applyNumberFormat="1" applyFont="1" applyBorder="1"/>
    <xf numFmtId="44" fontId="1" fillId="0" borderId="15" xfId="0" applyNumberFormat="1" applyFont="1" applyBorder="1"/>
    <xf numFmtId="44" fontId="1" fillId="5" borderId="15" xfId="0" applyNumberFormat="1" applyFont="1" applyFill="1" applyBorder="1" applyAlignment="1">
      <alignment horizontal="center"/>
    </xf>
    <xf numFmtId="44" fontId="1" fillId="5" borderId="15" xfId="0" applyNumberFormat="1" applyFont="1" applyFill="1" applyBorder="1"/>
    <xf numFmtId="0" fontId="0" fillId="0" borderId="0" xfId="0" applyAlignment="1">
      <alignment horizontal="left" vertical="top"/>
    </xf>
    <xf numFmtId="0" fontId="0" fillId="0" borderId="15" xfId="0" applyBorder="1"/>
    <xf numFmtId="0" fontId="6" fillId="5" borderId="0" xfId="0" applyFont="1" applyFill="1"/>
    <xf numFmtId="0" fontId="1" fillId="0" borderId="0" xfId="0" applyFont="1" applyAlignment="1">
      <alignment vertical="top"/>
    </xf>
    <xf numFmtId="0" fontId="10" fillId="0" borderId="3" xfId="0" applyFont="1" applyBorder="1" applyAlignment="1">
      <alignment horizontal="left" vertical="center"/>
    </xf>
    <xf numFmtId="0" fontId="6" fillId="7" borderId="15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2" fillId="0" borderId="19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20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164" fontId="10" fillId="8" borderId="3" xfId="0" applyNumberFormat="1" applyFont="1" applyFill="1" applyBorder="1" applyAlignment="1">
      <alignment horizontal="center" vertical="center"/>
    </xf>
    <xf numFmtId="164" fontId="19" fillId="0" borderId="20" xfId="0" applyNumberFormat="1" applyFont="1" applyBorder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49" fontId="10" fillId="0" borderId="9" xfId="0" applyNumberFormat="1" applyFont="1" applyBorder="1" applyAlignment="1">
      <alignment horizontal="left" vertical="top" wrapText="1"/>
    </xf>
    <xf numFmtId="164" fontId="10" fillId="5" borderId="10" xfId="0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vertical="top"/>
    </xf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left"/>
    </xf>
    <xf numFmtId="164" fontId="6" fillId="9" borderId="10" xfId="0" applyNumberFormat="1" applyFont="1" applyFill="1" applyBorder="1" applyAlignment="1">
      <alignment horizontal="center" vertical="center"/>
    </xf>
    <xf numFmtId="0" fontId="21" fillId="8" borderId="3" xfId="0" applyFont="1" applyFill="1" applyBorder="1" applyProtection="1">
      <protection locked="0"/>
    </xf>
    <xf numFmtId="164" fontId="10" fillId="8" borderId="3" xfId="0" applyNumberFormat="1" applyFont="1" applyFill="1" applyBorder="1" applyAlignment="1" applyProtection="1">
      <alignment horizontal="center" vertical="center"/>
      <protection locked="0"/>
    </xf>
    <xf numFmtId="164" fontId="10" fillId="8" borderId="3" xfId="0" applyNumberFormat="1" applyFont="1" applyFill="1" applyBorder="1" applyAlignment="1" applyProtection="1">
      <alignment horizontal="center" vertical="center" wrapText="1"/>
      <protection locked="0"/>
    </xf>
    <xf numFmtId="164" fontId="10" fillId="8" borderId="9" xfId="0" applyNumberFormat="1" applyFont="1" applyFill="1" applyBorder="1" applyAlignment="1" applyProtection="1">
      <alignment horizontal="center" vertical="center" wrapText="1"/>
      <protection locked="0"/>
    </xf>
    <xf numFmtId="164" fontId="10" fillId="8" borderId="8" xfId="0" applyNumberFormat="1" applyFont="1" applyFill="1" applyBorder="1" applyAlignment="1" applyProtection="1">
      <alignment horizontal="center" vertical="center" wrapText="1"/>
      <protection locked="0"/>
    </xf>
    <xf numFmtId="164" fontId="10" fillId="8" borderId="11" xfId="0" applyNumberFormat="1" applyFont="1" applyFill="1" applyBorder="1" applyAlignment="1" applyProtection="1">
      <alignment horizontal="center" vertical="center" wrapText="1"/>
      <protection locked="0"/>
    </xf>
    <xf numFmtId="164" fontId="10" fillId="8" borderId="10" xfId="0" applyNumberFormat="1" applyFont="1" applyFill="1" applyBorder="1" applyAlignment="1" applyProtection="1">
      <alignment horizontal="center" vertical="center" wrapText="1"/>
      <protection locked="0"/>
    </xf>
    <xf numFmtId="164" fontId="10" fillId="8" borderId="9" xfId="0" applyNumberFormat="1" applyFont="1" applyFill="1" applyBorder="1" applyAlignment="1" applyProtection="1">
      <alignment horizontal="center" vertical="center"/>
      <protection locked="0"/>
    </xf>
    <xf numFmtId="0" fontId="6" fillId="7" borderId="10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44" fontId="9" fillId="9" borderId="10" xfId="0" applyNumberFormat="1" applyFont="1" applyFill="1" applyBorder="1" applyAlignment="1">
      <alignment horizontal="right" vertical="center"/>
    </xf>
    <xf numFmtId="44" fontId="9" fillId="3" borderId="11" xfId="0" applyNumberFormat="1" applyFont="1" applyFill="1" applyBorder="1" applyAlignment="1">
      <alignment horizontal="right" vertical="center"/>
    </xf>
    <xf numFmtId="44" fontId="9" fillId="3" borderId="14" xfId="0" applyNumberFormat="1" applyFont="1" applyFill="1" applyBorder="1" applyAlignment="1">
      <alignment horizontal="right" vertical="center"/>
    </xf>
    <xf numFmtId="0" fontId="22" fillId="2" borderId="17" xfId="0" applyFont="1" applyFill="1" applyBorder="1" applyAlignment="1">
      <alignment horizontal="left" vertical="center"/>
    </xf>
    <xf numFmtId="0" fontId="22" fillId="2" borderId="15" xfId="0" applyFont="1" applyFill="1" applyBorder="1" applyAlignment="1">
      <alignment horizontal="left" vertical="center"/>
    </xf>
    <xf numFmtId="0" fontId="22" fillId="2" borderId="18" xfId="0" applyFont="1" applyFill="1" applyBorder="1" applyAlignment="1">
      <alignment horizontal="left" vertical="center"/>
    </xf>
    <xf numFmtId="44" fontId="9" fillId="3" borderId="13" xfId="0" applyNumberFormat="1" applyFont="1" applyFill="1" applyBorder="1" applyAlignment="1">
      <alignment horizontal="right" vertical="center"/>
    </xf>
    <xf numFmtId="44" fontId="9" fillId="3" borderId="10" xfId="0" applyNumberFormat="1" applyFont="1" applyFill="1" applyBorder="1" applyAlignment="1">
      <alignment horizontal="right" vertical="center"/>
    </xf>
    <xf numFmtId="0" fontId="22" fillId="2" borderId="0" xfId="0" applyFont="1" applyFill="1" applyAlignment="1">
      <alignment horizontal="left" vertical="center"/>
    </xf>
    <xf numFmtId="0" fontId="22" fillId="2" borderId="21" xfId="0" applyFont="1" applyFill="1" applyBorder="1" applyAlignment="1">
      <alignment horizontal="left" vertical="center"/>
    </xf>
    <xf numFmtId="0" fontId="22" fillId="2" borderId="11" xfId="0" applyFont="1" applyFill="1" applyBorder="1" applyAlignment="1">
      <alignment horizontal="left" vertical="center"/>
    </xf>
    <xf numFmtId="0" fontId="22" fillId="2" borderId="8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21" fillId="8" borderId="12" xfId="0" applyFont="1" applyFill="1" applyBorder="1" applyAlignment="1" applyProtection="1">
      <alignment horizontal="left" vertical="top"/>
      <protection locked="0"/>
    </xf>
    <xf numFmtId="0" fontId="21" fillId="8" borderId="4" xfId="0" applyFont="1" applyFill="1" applyBorder="1" applyAlignment="1" applyProtection="1">
      <alignment horizontal="left" vertical="top"/>
      <protection locked="0"/>
    </xf>
    <xf numFmtId="0" fontId="21" fillId="8" borderId="9" xfId="0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2F5DB"/>
      <color rgb="FF003366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8671-09AC-4E9D-922C-92FA6CDBEA1F}">
  <sheetPr>
    <pageSetUpPr fitToPage="1"/>
  </sheetPr>
  <dimension ref="A1:L121"/>
  <sheetViews>
    <sheetView showGridLines="0" tabSelected="1" zoomScaleNormal="100" workbookViewId="0">
      <selection activeCell="K5" sqref="K5"/>
    </sheetView>
  </sheetViews>
  <sheetFormatPr defaultColWidth="9" defaultRowHeight="15" x14ac:dyDescent="0.25"/>
  <cols>
    <col min="1" max="1" width="26.875" style="10" customWidth="1"/>
    <col min="2" max="2" width="29.875" style="1" customWidth="1"/>
    <col min="3" max="3" width="15.25" style="1" customWidth="1"/>
    <col min="4" max="4" width="20.75" style="1" customWidth="1"/>
    <col min="5" max="5" width="21.375" style="1" customWidth="1"/>
    <col min="6" max="6" width="22.375" style="1" customWidth="1"/>
    <col min="7" max="7" width="19.375" style="1" customWidth="1"/>
    <col min="8" max="10" width="20.75" style="1" customWidth="1"/>
    <col min="11" max="16384" width="9" style="1"/>
  </cols>
  <sheetData>
    <row r="1" spans="1:12" ht="31.5" x14ac:dyDescent="0.25">
      <c r="A1" s="24" t="s">
        <v>127</v>
      </c>
      <c r="E1" s="2"/>
      <c r="F1" s="2"/>
      <c r="G1" s="2"/>
      <c r="H1" s="2"/>
      <c r="I1" s="2"/>
      <c r="J1" s="2"/>
    </row>
    <row r="2" spans="1:12" ht="6" customHeight="1" x14ac:dyDescent="0.25">
      <c r="G2" s="3"/>
    </row>
    <row r="3" spans="1:12" ht="18.75" x14ac:dyDescent="0.25">
      <c r="A3" s="34" t="s">
        <v>128</v>
      </c>
      <c r="E3" s="3"/>
      <c r="F3" s="3"/>
      <c r="G3" s="3"/>
      <c r="H3" s="3"/>
      <c r="I3" s="3"/>
      <c r="J3" s="3"/>
    </row>
    <row r="4" spans="1:12" ht="18.75" x14ac:dyDescent="0.25">
      <c r="A4" s="34" t="s">
        <v>197</v>
      </c>
      <c r="E4" s="3"/>
      <c r="F4" s="3"/>
      <c r="G4" s="3"/>
      <c r="H4" s="3"/>
      <c r="I4" s="3"/>
      <c r="J4" s="3"/>
    </row>
    <row r="5" spans="1:12" ht="16.5" thickBot="1" x14ac:dyDescent="0.3">
      <c r="A5" s="90"/>
      <c r="E5" s="3"/>
      <c r="F5" s="3"/>
      <c r="G5" s="3"/>
      <c r="H5" s="3"/>
      <c r="I5" s="3"/>
      <c r="J5" s="3"/>
    </row>
    <row r="6" spans="1:12" ht="17.25" thickTop="1" thickBot="1" x14ac:dyDescent="0.3">
      <c r="A6" s="51" t="s">
        <v>46</v>
      </c>
      <c r="B6" s="3"/>
      <c r="C6" s="3"/>
      <c r="D6" s="3"/>
      <c r="E6" s="3"/>
      <c r="F6" s="3"/>
      <c r="G6" s="3"/>
      <c r="H6" s="3"/>
      <c r="I6" s="3"/>
      <c r="J6" s="3"/>
    </row>
    <row r="7" spans="1:12" ht="8.25" customHeight="1" thickTop="1" x14ac:dyDescent="0.25">
      <c r="A7" s="1"/>
    </row>
    <row r="8" spans="1:12" s="13" customFormat="1" ht="27" customHeight="1" thickBot="1" x14ac:dyDescent="0.3">
      <c r="A8" s="76" t="s">
        <v>0</v>
      </c>
      <c r="B8" s="76" t="s">
        <v>8</v>
      </c>
      <c r="C8" s="77" t="s">
        <v>49</v>
      </c>
      <c r="D8" s="77" t="s">
        <v>47</v>
      </c>
      <c r="E8" s="77" t="s">
        <v>122</v>
      </c>
      <c r="F8" s="77" t="s">
        <v>48</v>
      </c>
      <c r="G8" s="77" t="s">
        <v>16</v>
      </c>
      <c r="H8" s="77" t="s">
        <v>112</v>
      </c>
      <c r="I8" s="77" t="s">
        <v>113</v>
      </c>
      <c r="J8" s="77" t="s">
        <v>74</v>
      </c>
    </row>
    <row r="9" spans="1:12" ht="16.5" thickTop="1" thickBot="1" x14ac:dyDescent="0.3">
      <c r="A9" s="132" t="s">
        <v>161</v>
      </c>
      <c r="B9" s="133"/>
      <c r="C9" s="133"/>
      <c r="D9" s="133"/>
      <c r="E9" s="133"/>
      <c r="F9" s="133"/>
      <c r="G9" s="133"/>
      <c r="H9" s="133"/>
      <c r="I9" s="133"/>
      <c r="J9" s="134"/>
    </row>
    <row r="10" spans="1:12" ht="41.25" thickTop="1" x14ac:dyDescent="0.25">
      <c r="A10" s="40" t="s">
        <v>196</v>
      </c>
      <c r="B10" s="40" t="s">
        <v>71</v>
      </c>
      <c r="C10" s="41">
        <v>3</v>
      </c>
      <c r="D10" s="41" t="s">
        <v>29</v>
      </c>
      <c r="E10" s="41">
        <v>17</v>
      </c>
      <c r="F10" s="40" t="s">
        <v>32</v>
      </c>
      <c r="G10" s="127" t="s">
        <v>17</v>
      </c>
      <c r="H10" s="121">
        <v>0</v>
      </c>
      <c r="I10" s="42">
        <f t="shared" ref="I10:I17" si="0">J10/12/C10</f>
        <v>0</v>
      </c>
      <c r="J10" s="42">
        <f t="shared" ref="J10:J17" si="1">H10*E10*C10</f>
        <v>0</v>
      </c>
    </row>
    <row r="11" spans="1:12" ht="27" x14ac:dyDescent="0.25">
      <c r="A11" s="14" t="s">
        <v>51</v>
      </c>
      <c r="B11" s="14" t="s">
        <v>70</v>
      </c>
      <c r="C11" s="16">
        <v>4</v>
      </c>
      <c r="D11" s="16" t="s">
        <v>11</v>
      </c>
      <c r="E11" s="16">
        <v>52</v>
      </c>
      <c r="F11" s="14" t="s">
        <v>33</v>
      </c>
      <c r="G11" s="128"/>
      <c r="H11" s="120">
        <v>0</v>
      </c>
      <c r="I11" s="22">
        <f t="shared" si="0"/>
        <v>0</v>
      </c>
      <c r="J11" s="22">
        <f t="shared" si="1"/>
        <v>0</v>
      </c>
    </row>
    <row r="12" spans="1:12" ht="27" x14ac:dyDescent="0.25">
      <c r="A12" s="14" t="s">
        <v>50</v>
      </c>
      <c r="B12" s="14" t="s">
        <v>58</v>
      </c>
      <c r="C12" s="16">
        <v>2</v>
      </c>
      <c r="D12" s="16" t="s">
        <v>27</v>
      </c>
      <c r="E12" s="16"/>
      <c r="F12" s="15"/>
      <c r="G12" s="128"/>
      <c r="H12" s="120">
        <v>0</v>
      </c>
      <c r="I12" s="22">
        <f t="shared" si="0"/>
        <v>0</v>
      </c>
      <c r="J12" s="22">
        <f t="shared" si="1"/>
        <v>0</v>
      </c>
    </row>
    <row r="13" spans="1:12" ht="27" x14ac:dyDescent="0.25">
      <c r="A13" s="14" t="s">
        <v>57</v>
      </c>
      <c r="B13" s="14" t="s">
        <v>53</v>
      </c>
      <c r="C13" s="16">
        <v>23</v>
      </c>
      <c r="D13" s="16" t="s">
        <v>11</v>
      </c>
      <c r="E13" s="16">
        <v>52</v>
      </c>
      <c r="F13" s="14" t="s">
        <v>33</v>
      </c>
      <c r="G13" s="128"/>
      <c r="H13" s="120">
        <v>0</v>
      </c>
      <c r="I13" s="22">
        <f t="shared" si="0"/>
        <v>0</v>
      </c>
      <c r="J13" s="22">
        <f t="shared" si="1"/>
        <v>0</v>
      </c>
      <c r="L13" s="4"/>
    </row>
    <row r="14" spans="1:12" ht="28.9" customHeight="1" x14ac:dyDescent="0.25">
      <c r="A14" s="14" t="s">
        <v>30</v>
      </c>
      <c r="B14" s="14" t="s">
        <v>69</v>
      </c>
      <c r="C14" s="16">
        <v>3</v>
      </c>
      <c r="D14" s="16" t="s">
        <v>11</v>
      </c>
      <c r="E14" s="16">
        <v>52</v>
      </c>
      <c r="F14" s="14" t="s">
        <v>33</v>
      </c>
      <c r="G14" s="128"/>
      <c r="H14" s="120">
        <v>0</v>
      </c>
      <c r="I14" s="22">
        <f t="shared" si="0"/>
        <v>0</v>
      </c>
      <c r="J14" s="22">
        <f t="shared" si="1"/>
        <v>0</v>
      </c>
    </row>
    <row r="15" spans="1:12" ht="28.9" customHeight="1" x14ac:dyDescent="0.25">
      <c r="A15" s="14" t="s">
        <v>54</v>
      </c>
      <c r="B15" s="14" t="s">
        <v>68</v>
      </c>
      <c r="C15" s="16">
        <v>4</v>
      </c>
      <c r="D15" s="16" t="s">
        <v>4</v>
      </c>
      <c r="E15" s="16">
        <v>52</v>
      </c>
      <c r="F15" s="14" t="s">
        <v>34</v>
      </c>
      <c r="G15" s="128"/>
      <c r="H15" s="120">
        <v>0</v>
      </c>
      <c r="I15" s="22">
        <f t="shared" si="0"/>
        <v>0</v>
      </c>
      <c r="J15" s="22">
        <f t="shared" si="1"/>
        <v>0</v>
      </c>
    </row>
    <row r="16" spans="1:12" ht="27" x14ac:dyDescent="0.25">
      <c r="A16" s="14" t="s">
        <v>1</v>
      </c>
      <c r="B16" s="14" t="s">
        <v>67</v>
      </c>
      <c r="C16" s="16">
        <v>1</v>
      </c>
      <c r="D16" s="16" t="s">
        <v>4</v>
      </c>
      <c r="E16" s="16">
        <v>52</v>
      </c>
      <c r="F16" s="14" t="s">
        <v>34</v>
      </c>
      <c r="G16" s="128"/>
      <c r="H16" s="120">
        <v>0</v>
      </c>
      <c r="I16" s="22">
        <f t="shared" si="0"/>
        <v>0</v>
      </c>
      <c r="J16" s="22">
        <f t="shared" si="1"/>
        <v>0</v>
      </c>
    </row>
    <row r="17" spans="1:10" ht="27.75" thickBot="1" x14ac:dyDescent="0.3">
      <c r="A17" s="14" t="s">
        <v>2</v>
      </c>
      <c r="B17" s="14" t="s">
        <v>66</v>
      </c>
      <c r="C17" s="16">
        <v>1</v>
      </c>
      <c r="D17" s="16" t="s">
        <v>4</v>
      </c>
      <c r="E17" s="16">
        <v>52</v>
      </c>
      <c r="F17" s="14" t="s">
        <v>34</v>
      </c>
      <c r="G17" s="128"/>
      <c r="H17" s="122">
        <v>0</v>
      </c>
      <c r="I17" s="23">
        <f t="shared" si="0"/>
        <v>0</v>
      </c>
      <c r="J17" s="23">
        <f t="shared" si="1"/>
        <v>0</v>
      </c>
    </row>
    <row r="18" spans="1:10" ht="16.5" thickTop="1" thickBot="1" x14ac:dyDescent="0.3">
      <c r="A18" s="17"/>
      <c r="B18" s="17"/>
      <c r="C18" s="18"/>
      <c r="D18" s="18"/>
      <c r="E18" s="18"/>
      <c r="F18" s="17"/>
      <c r="G18" s="19"/>
      <c r="H18" s="129" t="s">
        <v>72</v>
      </c>
      <c r="I18" s="129"/>
      <c r="J18" s="117">
        <f>SUM(J10:J17)</f>
        <v>0</v>
      </c>
    </row>
    <row r="19" spans="1:10" ht="12" customHeight="1" thickTop="1" thickBot="1" x14ac:dyDescent="0.3">
      <c r="A19" s="78"/>
      <c r="B19" s="78"/>
      <c r="C19" s="79"/>
      <c r="D19" s="79"/>
      <c r="E19" s="79"/>
      <c r="F19" s="78"/>
      <c r="G19" s="80"/>
      <c r="H19" s="81"/>
      <c r="I19" s="81"/>
      <c r="J19" s="82"/>
    </row>
    <row r="20" spans="1:10" ht="16.5" thickTop="1" thickBot="1" x14ac:dyDescent="0.3">
      <c r="A20" s="132" t="s">
        <v>162</v>
      </c>
      <c r="B20" s="133"/>
      <c r="C20" s="133"/>
      <c r="D20" s="133"/>
      <c r="E20" s="133"/>
      <c r="F20" s="133"/>
      <c r="G20" s="133"/>
      <c r="H20" s="133"/>
      <c r="I20" s="133"/>
      <c r="J20" s="134"/>
    </row>
    <row r="21" spans="1:10" ht="27.75" thickTop="1" x14ac:dyDescent="0.25">
      <c r="A21" s="40" t="s">
        <v>3</v>
      </c>
      <c r="B21" s="40" t="s">
        <v>64</v>
      </c>
      <c r="C21" s="41">
        <v>5</v>
      </c>
      <c r="D21" s="41" t="s">
        <v>4</v>
      </c>
      <c r="E21" s="41">
        <v>52</v>
      </c>
      <c r="F21" s="40" t="s">
        <v>36</v>
      </c>
      <c r="G21" s="127" t="s">
        <v>17</v>
      </c>
      <c r="H21" s="121">
        <v>0</v>
      </c>
      <c r="I21" s="42">
        <f>J21/12/C21</f>
        <v>0</v>
      </c>
      <c r="J21" s="42">
        <f>H21*E21*C21</f>
        <v>0</v>
      </c>
    </row>
    <row r="22" spans="1:10" ht="27.75" thickBot="1" x14ac:dyDescent="0.3">
      <c r="A22" s="14" t="s">
        <v>3</v>
      </c>
      <c r="B22" s="14" t="s">
        <v>65</v>
      </c>
      <c r="C22" s="16">
        <v>3</v>
      </c>
      <c r="D22" s="16" t="s">
        <v>4</v>
      </c>
      <c r="E22" s="16">
        <v>52</v>
      </c>
      <c r="F22" s="14" t="s">
        <v>36</v>
      </c>
      <c r="G22" s="128"/>
      <c r="H22" s="122">
        <v>0</v>
      </c>
      <c r="I22" s="23">
        <f>J22/12/C22</f>
        <v>0</v>
      </c>
      <c r="J22" s="23">
        <f>H22*E22*C22</f>
        <v>0</v>
      </c>
    </row>
    <row r="23" spans="1:10" ht="16.5" thickTop="1" thickBot="1" x14ac:dyDescent="0.3">
      <c r="A23" s="17"/>
      <c r="B23" s="17"/>
      <c r="C23" s="18"/>
      <c r="D23" s="18"/>
      <c r="E23" s="18"/>
      <c r="F23" s="17"/>
      <c r="G23" s="25"/>
      <c r="H23" s="130" t="s">
        <v>73</v>
      </c>
      <c r="I23" s="130"/>
      <c r="J23" s="26">
        <f>SUM(J21:J22)</f>
        <v>0</v>
      </c>
    </row>
    <row r="24" spans="1:10" ht="16.5" thickTop="1" thickBot="1" x14ac:dyDescent="0.3">
      <c r="A24" s="78"/>
      <c r="B24" s="78"/>
      <c r="C24" s="79"/>
      <c r="D24" s="79"/>
      <c r="E24" s="79"/>
      <c r="F24" s="78"/>
      <c r="G24" s="83"/>
      <c r="H24" s="81"/>
      <c r="I24" s="81"/>
      <c r="J24" s="82"/>
    </row>
    <row r="25" spans="1:10" ht="16.5" thickTop="1" thickBot="1" x14ac:dyDescent="0.3">
      <c r="A25" s="132" t="s">
        <v>163</v>
      </c>
      <c r="B25" s="133"/>
      <c r="C25" s="133"/>
      <c r="D25" s="133"/>
      <c r="E25" s="133"/>
      <c r="F25" s="133"/>
      <c r="G25" s="133"/>
      <c r="H25" s="133"/>
      <c r="I25" s="133"/>
      <c r="J25" s="134"/>
    </row>
    <row r="26" spans="1:10" ht="27.75" thickTop="1" x14ac:dyDescent="0.25">
      <c r="A26" s="40" t="s">
        <v>55</v>
      </c>
      <c r="B26" s="40" t="s">
        <v>60</v>
      </c>
      <c r="C26" s="41">
        <v>1</v>
      </c>
      <c r="D26" s="41" t="s">
        <v>15</v>
      </c>
      <c r="E26" s="41">
        <v>26</v>
      </c>
      <c r="F26" s="112" t="s">
        <v>182</v>
      </c>
      <c r="G26" s="127" t="s">
        <v>17</v>
      </c>
      <c r="H26" s="121">
        <v>0</v>
      </c>
      <c r="I26" s="42">
        <f>J26/12/C26</f>
        <v>0</v>
      </c>
      <c r="J26" s="42">
        <f>H26*E26*C26</f>
        <v>0</v>
      </c>
    </row>
    <row r="27" spans="1:10" ht="15" customHeight="1" thickBot="1" x14ac:dyDescent="0.3">
      <c r="A27" s="14" t="s">
        <v>56</v>
      </c>
      <c r="B27" s="14" t="s">
        <v>53</v>
      </c>
      <c r="C27" s="16">
        <v>1</v>
      </c>
      <c r="D27" s="16" t="s">
        <v>27</v>
      </c>
      <c r="E27" s="16"/>
      <c r="F27" s="15"/>
      <c r="G27" s="128"/>
      <c r="H27" s="122">
        <v>0</v>
      </c>
      <c r="I27" s="23">
        <f>J27/12</f>
        <v>0</v>
      </c>
      <c r="J27" s="23">
        <f>H27*E27*C27</f>
        <v>0</v>
      </c>
    </row>
    <row r="28" spans="1:10" ht="16.5" thickTop="1" thickBot="1" x14ac:dyDescent="0.3">
      <c r="A28" s="17"/>
      <c r="B28" s="17"/>
      <c r="C28" s="18"/>
      <c r="D28" s="18"/>
      <c r="E28" s="18"/>
      <c r="F28" s="17"/>
      <c r="G28" s="27"/>
      <c r="H28" s="131" t="s">
        <v>75</v>
      </c>
      <c r="I28" s="130"/>
      <c r="J28" s="26">
        <f>SUM(J26:J27)</f>
        <v>0</v>
      </c>
    </row>
    <row r="29" spans="1:10" ht="15.75" customHeight="1" thickTop="1" thickBot="1" x14ac:dyDescent="0.3">
      <c r="A29" s="78"/>
      <c r="B29" s="78"/>
      <c r="C29" s="79"/>
      <c r="D29" s="79"/>
      <c r="E29" s="79"/>
      <c r="F29" s="78"/>
      <c r="G29" s="83"/>
      <c r="H29" s="81"/>
      <c r="I29" s="81"/>
      <c r="J29" s="82"/>
    </row>
    <row r="30" spans="1:10" ht="16.5" thickTop="1" thickBot="1" x14ac:dyDescent="0.3">
      <c r="A30" s="132" t="s">
        <v>164</v>
      </c>
      <c r="B30" s="133"/>
      <c r="C30" s="133"/>
      <c r="D30" s="133"/>
      <c r="E30" s="133"/>
      <c r="F30" s="133"/>
      <c r="G30" s="133"/>
      <c r="H30" s="133"/>
      <c r="I30" s="133"/>
      <c r="J30" s="134"/>
    </row>
    <row r="31" spans="1:10" ht="42" thickTop="1" thickBot="1" x14ac:dyDescent="0.3">
      <c r="A31" s="40" t="s">
        <v>56</v>
      </c>
      <c r="B31" s="40" t="s">
        <v>52</v>
      </c>
      <c r="C31" s="41">
        <v>1</v>
      </c>
      <c r="D31" s="41" t="s">
        <v>7</v>
      </c>
      <c r="E31" s="41">
        <v>4</v>
      </c>
      <c r="F31" s="40" t="s">
        <v>183</v>
      </c>
      <c r="G31" s="41" t="s">
        <v>17</v>
      </c>
      <c r="H31" s="123">
        <v>0</v>
      </c>
      <c r="I31" s="45">
        <f>J31/12</f>
        <v>0</v>
      </c>
      <c r="J31" s="45">
        <f>H31*E31*C31</f>
        <v>0</v>
      </c>
    </row>
    <row r="32" spans="1:10" ht="15" customHeight="1" thickTop="1" thickBot="1" x14ac:dyDescent="0.3">
      <c r="A32" s="28"/>
      <c r="B32" s="28"/>
      <c r="C32" s="29"/>
      <c r="D32" s="29"/>
      <c r="E32" s="29"/>
      <c r="F32" s="30"/>
      <c r="G32" s="31"/>
      <c r="H32" s="131" t="s">
        <v>114</v>
      </c>
      <c r="I32" s="130"/>
      <c r="J32" s="26">
        <f>J31</f>
        <v>0</v>
      </c>
    </row>
    <row r="33" spans="1:10" ht="15" customHeight="1" thickTop="1" thickBot="1" x14ac:dyDescent="0.3">
      <c r="A33" s="84"/>
      <c r="B33" s="84"/>
      <c r="C33" s="85"/>
      <c r="D33" s="85"/>
      <c r="E33" s="85"/>
      <c r="F33" s="86"/>
      <c r="G33" s="87"/>
      <c r="H33" s="88"/>
      <c r="I33" s="88"/>
      <c r="J33" s="82"/>
    </row>
    <row r="34" spans="1:10" ht="16.5" thickTop="1" thickBot="1" x14ac:dyDescent="0.3">
      <c r="A34" s="132" t="s">
        <v>165</v>
      </c>
      <c r="B34" s="133"/>
      <c r="C34" s="133"/>
      <c r="D34" s="133"/>
      <c r="E34" s="133"/>
      <c r="F34" s="133"/>
      <c r="G34" s="133"/>
      <c r="H34" s="137"/>
      <c r="I34" s="137"/>
      <c r="J34" s="138"/>
    </row>
    <row r="35" spans="1:10" ht="27.75" thickTop="1" x14ac:dyDescent="0.25">
      <c r="A35" s="40" t="s">
        <v>28</v>
      </c>
      <c r="B35" s="40" t="s">
        <v>64</v>
      </c>
      <c r="C35" s="41">
        <v>1</v>
      </c>
      <c r="D35" s="41" t="s">
        <v>7</v>
      </c>
      <c r="E35" s="41">
        <v>4</v>
      </c>
      <c r="F35" s="40" t="s">
        <v>35</v>
      </c>
      <c r="G35" s="127" t="s">
        <v>17</v>
      </c>
      <c r="H35" s="120">
        <v>0</v>
      </c>
      <c r="I35" s="22">
        <f>J35/12</f>
        <v>0</v>
      </c>
      <c r="J35" s="22">
        <f>H35*E35*C35</f>
        <v>0</v>
      </c>
    </row>
    <row r="36" spans="1:10" ht="27.75" thickBot="1" x14ac:dyDescent="0.3">
      <c r="A36" s="14" t="s">
        <v>56</v>
      </c>
      <c r="B36" s="14" t="s">
        <v>52</v>
      </c>
      <c r="C36" s="16">
        <v>7</v>
      </c>
      <c r="D36" s="16" t="s">
        <v>7</v>
      </c>
      <c r="E36" s="16">
        <v>4</v>
      </c>
      <c r="F36" s="14" t="s">
        <v>35</v>
      </c>
      <c r="G36" s="128"/>
      <c r="H36" s="122">
        <v>0</v>
      </c>
      <c r="I36" s="23">
        <f>J36/12</f>
        <v>0</v>
      </c>
      <c r="J36" s="23">
        <f>H36*E36*C36</f>
        <v>0</v>
      </c>
    </row>
    <row r="37" spans="1:10" ht="16.5" thickTop="1" thickBot="1" x14ac:dyDescent="0.3">
      <c r="A37" s="17"/>
      <c r="B37" s="17"/>
      <c r="C37" s="18"/>
      <c r="D37" s="18"/>
      <c r="E37" s="18"/>
      <c r="F37" s="17"/>
      <c r="G37" s="27"/>
      <c r="H37" s="131" t="s">
        <v>76</v>
      </c>
      <c r="I37" s="130"/>
      <c r="J37" s="26">
        <f>SUM(J35:J36)</f>
        <v>0</v>
      </c>
    </row>
    <row r="38" spans="1:10" ht="9" customHeight="1" thickTop="1" thickBot="1" x14ac:dyDescent="0.3">
      <c r="A38" s="78"/>
      <c r="B38" s="78"/>
      <c r="C38" s="79"/>
      <c r="D38" s="79"/>
      <c r="E38" s="79"/>
      <c r="F38" s="78"/>
      <c r="G38" s="83"/>
      <c r="H38" s="88"/>
      <c r="I38" s="88"/>
      <c r="J38" s="82"/>
    </row>
    <row r="39" spans="1:10" ht="16.5" thickTop="1" thickBot="1" x14ac:dyDescent="0.3">
      <c r="A39" s="132" t="s">
        <v>166</v>
      </c>
      <c r="B39" s="133"/>
      <c r="C39" s="133"/>
      <c r="D39" s="133"/>
      <c r="E39" s="133"/>
      <c r="F39" s="133"/>
      <c r="G39" s="133"/>
      <c r="H39" s="133"/>
      <c r="I39" s="133"/>
      <c r="J39" s="134"/>
    </row>
    <row r="40" spans="1:10" ht="15" customHeight="1" thickTop="1" thickBot="1" x14ac:dyDescent="0.3">
      <c r="A40" s="40" t="s">
        <v>56</v>
      </c>
      <c r="B40" s="40" t="s">
        <v>52</v>
      </c>
      <c r="C40" s="43">
        <v>1</v>
      </c>
      <c r="D40" s="43" t="s">
        <v>27</v>
      </c>
      <c r="E40" s="43"/>
      <c r="F40" s="44"/>
      <c r="G40" s="43" t="s">
        <v>17</v>
      </c>
      <c r="H40" s="123">
        <v>0</v>
      </c>
      <c r="I40" s="45">
        <f>J40/12</f>
        <v>0</v>
      </c>
      <c r="J40" s="45">
        <f>H40*E40*C40</f>
        <v>0</v>
      </c>
    </row>
    <row r="41" spans="1:10" ht="15" customHeight="1" thickTop="1" thickBot="1" x14ac:dyDescent="0.3">
      <c r="A41" s="33"/>
      <c r="B41" s="33"/>
      <c r="C41" s="34"/>
      <c r="D41" s="34"/>
      <c r="E41" s="34"/>
      <c r="F41" s="34"/>
      <c r="G41" s="32"/>
      <c r="H41" s="135" t="s">
        <v>115</v>
      </c>
      <c r="I41" s="136"/>
      <c r="J41" s="21">
        <f>J40</f>
        <v>0</v>
      </c>
    </row>
    <row r="42" spans="1:10" ht="15" customHeight="1" thickTop="1" thickBot="1" x14ac:dyDescent="0.3">
      <c r="A42" s="89"/>
      <c r="B42" s="89"/>
      <c r="C42" s="90"/>
      <c r="D42" s="90"/>
      <c r="E42" s="90"/>
      <c r="F42" s="90"/>
      <c r="G42" s="91"/>
      <c r="H42" s="92"/>
      <c r="I42" s="93"/>
      <c r="J42" s="94"/>
    </row>
    <row r="43" spans="1:10" ht="16.5" thickTop="1" thickBot="1" x14ac:dyDescent="0.3">
      <c r="A43" s="139" t="s">
        <v>167</v>
      </c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s="38" customFormat="1" ht="15" customHeight="1" thickTop="1" thickBot="1" x14ac:dyDescent="0.3">
      <c r="A44" s="40" t="s">
        <v>59</v>
      </c>
      <c r="B44" s="40" t="s">
        <v>52</v>
      </c>
      <c r="C44" s="41">
        <v>1</v>
      </c>
      <c r="D44" s="41" t="s">
        <v>27</v>
      </c>
      <c r="E44" s="41"/>
      <c r="F44" s="44"/>
      <c r="G44" s="41" t="s">
        <v>17</v>
      </c>
      <c r="H44" s="121">
        <v>0</v>
      </c>
      <c r="I44" s="42">
        <f>J44/12</f>
        <v>0</v>
      </c>
      <c r="J44" s="42">
        <f>H44*E44*C44</f>
        <v>0</v>
      </c>
    </row>
    <row r="45" spans="1:10" ht="15" customHeight="1" thickTop="1" thickBot="1" x14ac:dyDescent="0.3">
      <c r="A45" s="33"/>
      <c r="B45" s="33"/>
      <c r="C45" s="34"/>
      <c r="D45" s="34"/>
      <c r="E45" s="34"/>
      <c r="F45" s="34"/>
      <c r="G45" s="32"/>
      <c r="H45" s="135" t="s">
        <v>116</v>
      </c>
      <c r="I45" s="136"/>
      <c r="J45" s="21">
        <f>J44</f>
        <v>0</v>
      </c>
    </row>
    <row r="46" spans="1:10" ht="15" customHeight="1" thickTop="1" thickBot="1" x14ac:dyDescent="0.3">
      <c r="A46" s="89"/>
      <c r="B46" s="89"/>
      <c r="C46" s="90"/>
      <c r="D46" s="90"/>
      <c r="E46" s="90"/>
      <c r="F46" s="90"/>
      <c r="G46" s="91"/>
      <c r="H46" s="88"/>
      <c r="I46" s="88"/>
      <c r="J46" s="82"/>
    </row>
    <row r="47" spans="1:10" ht="16.5" thickTop="1" thickBot="1" x14ac:dyDescent="0.3">
      <c r="A47" s="132" t="s">
        <v>168</v>
      </c>
      <c r="B47" s="133"/>
      <c r="C47" s="133"/>
      <c r="D47" s="133"/>
      <c r="E47" s="133"/>
      <c r="F47" s="133"/>
      <c r="G47" s="133"/>
      <c r="H47" s="133"/>
      <c r="I47" s="133"/>
      <c r="J47" s="134"/>
    </row>
    <row r="48" spans="1:10" ht="27.75" thickTop="1" x14ac:dyDescent="0.25">
      <c r="A48" s="40" t="s">
        <v>3</v>
      </c>
      <c r="B48" s="40" t="s">
        <v>65</v>
      </c>
      <c r="C48" s="41">
        <v>1</v>
      </c>
      <c r="D48" s="41" t="s">
        <v>11</v>
      </c>
      <c r="E48" s="41">
        <v>52</v>
      </c>
      <c r="F48" s="40" t="s">
        <v>184</v>
      </c>
      <c r="G48" s="127" t="s">
        <v>17</v>
      </c>
      <c r="H48" s="121">
        <v>0</v>
      </c>
      <c r="I48" s="42">
        <f>J48/12/C48</f>
        <v>0</v>
      </c>
      <c r="J48" s="42">
        <f>H48*E48*C48</f>
        <v>0</v>
      </c>
    </row>
    <row r="49" spans="1:10" ht="27.75" thickBot="1" x14ac:dyDescent="0.3">
      <c r="A49" s="14" t="s">
        <v>28</v>
      </c>
      <c r="B49" s="14" t="s">
        <v>64</v>
      </c>
      <c r="C49" s="16">
        <v>1</v>
      </c>
      <c r="D49" s="16" t="s">
        <v>6</v>
      </c>
      <c r="E49" s="16">
        <v>13</v>
      </c>
      <c r="F49" s="14" t="s">
        <v>184</v>
      </c>
      <c r="G49" s="128"/>
      <c r="H49" s="120">
        <v>0</v>
      </c>
      <c r="I49" s="22">
        <f>J49/12</f>
        <v>0</v>
      </c>
      <c r="J49" s="22">
        <f>H49*E49*C49</f>
        <v>0</v>
      </c>
    </row>
    <row r="50" spans="1:10" ht="16.5" thickTop="1" thickBot="1" x14ac:dyDescent="0.3">
      <c r="A50" s="17"/>
      <c r="B50" s="17"/>
      <c r="C50" s="18"/>
      <c r="D50" s="18"/>
      <c r="E50" s="18"/>
      <c r="F50" s="17"/>
      <c r="G50" s="27"/>
      <c r="H50" s="135" t="s">
        <v>77</v>
      </c>
      <c r="I50" s="136"/>
      <c r="J50" s="21">
        <f>SUM(J48:J49)</f>
        <v>0</v>
      </c>
    </row>
    <row r="51" spans="1:10" ht="16.5" thickTop="1" thickBot="1" x14ac:dyDescent="0.3">
      <c r="A51" s="78"/>
      <c r="B51" s="78"/>
      <c r="C51" s="79"/>
      <c r="D51" s="79"/>
      <c r="E51" s="79"/>
      <c r="F51" s="78"/>
      <c r="G51" s="83"/>
      <c r="H51" s="88"/>
      <c r="I51" s="88"/>
      <c r="J51" s="82"/>
    </row>
    <row r="52" spans="1:10" ht="16.5" thickTop="1" thickBot="1" x14ac:dyDescent="0.3">
      <c r="A52" s="139" t="s">
        <v>169</v>
      </c>
      <c r="B52" s="139"/>
      <c r="C52" s="139"/>
      <c r="D52" s="139"/>
      <c r="E52" s="139"/>
      <c r="F52" s="139"/>
      <c r="G52" s="139"/>
      <c r="H52" s="139"/>
      <c r="I52" s="139"/>
      <c r="J52" s="139"/>
    </row>
    <row r="53" spans="1:10" ht="28.5" thickTop="1" thickBot="1" x14ac:dyDescent="0.3">
      <c r="A53" s="40" t="s">
        <v>59</v>
      </c>
      <c r="B53" s="40" t="s">
        <v>52</v>
      </c>
      <c r="C53" s="41">
        <v>1</v>
      </c>
      <c r="D53" s="41" t="s">
        <v>7</v>
      </c>
      <c r="E53" s="41">
        <v>4</v>
      </c>
      <c r="F53" s="40" t="s">
        <v>185</v>
      </c>
      <c r="G53" s="43" t="s">
        <v>17</v>
      </c>
      <c r="H53" s="123">
        <v>0</v>
      </c>
      <c r="I53" s="45">
        <f>J53/12</f>
        <v>0</v>
      </c>
      <c r="J53" s="45">
        <f>H53*E53*C53</f>
        <v>0</v>
      </c>
    </row>
    <row r="54" spans="1:10" ht="15" customHeight="1" thickTop="1" thickBot="1" x14ac:dyDescent="0.3">
      <c r="A54" s="33"/>
      <c r="B54" s="33"/>
      <c r="C54" s="34"/>
      <c r="D54" s="34"/>
      <c r="E54" s="34"/>
      <c r="F54" s="34"/>
      <c r="G54" s="32"/>
      <c r="H54" s="131" t="s">
        <v>117</v>
      </c>
      <c r="I54" s="130"/>
      <c r="J54" s="26">
        <f>J53</f>
        <v>0</v>
      </c>
    </row>
    <row r="55" spans="1:10" ht="15" customHeight="1" thickTop="1" thickBot="1" x14ac:dyDescent="0.3">
      <c r="A55" s="89"/>
      <c r="B55" s="89"/>
      <c r="C55" s="90"/>
      <c r="D55" s="90"/>
      <c r="E55" s="90"/>
      <c r="F55" s="90"/>
      <c r="G55" s="91"/>
      <c r="H55" s="92"/>
      <c r="I55" s="93"/>
      <c r="J55" s="94"/>
    </row>
    <row r="56" spans="1:10" ht="16.5" thickTop="1" thickBot="1" x14ac:dyDescent="0.3">
      <c r="A56" s="132" t="s">
        <v>170</v>
      </c>
      <c r="B56" s="133"/>
      <c r="C56" s="133"/>
      <c r="D56" s="133"/>
      <c r="E56" s="133"/>
      <c r="F56" s="133"/>
      <c r="G56" s="133"/>
      <c r="H56" s="133"/>
      <c r="I56" s="133"/>
      <c r="J56" s="134"/>
    </row>
    <row r="57" spans="1:10" s="38" customFormat="1" ht="27.75" thickTop="1" x14ac:dyDescent="0.25">
      <c r="A57" s="40" t="s">
        <v>3</v>
      </c>
      <c r="B57" s="40" t="s">
        <v>60</v>
      </c>
      <c r="C57" s="41">
        <v>1</v>
      </c>
      <c r="D57" s="41" t="s">
        <v>6</v>
      </c>
      <c r="E57" s="41">
        <v>13</v>
      </c>
      <c r="F57" s="40" t="s">
        <v>186</v>
      </c>
      <c r="G57" s="43" t="s">
        <v>17</v>
      </c>
      <c r="H57" s="121">
        <v>0</v>
      </c>
      <c r="I57" s="42">
        <f>J57/12/C57</f>
        <v>0</v>
      </c>
      <c r="J57" s="42">
        <f>H57*E57*C57</f>
        <v>0</v>
      </c>
    </row>
    <row r="58" spans="1:10" ht="15.75" thickBot="1" x14ac:dyDescent="0.3">
      <c r="A58" s="33"/>
      <c r="B58" s="33"/>
      <c r="C58" s="34"/>
      <c r="D58" s="34"/>
      <c r="E58" s="34"/>
      <c r="F58" s="34"/>
      <c r="G58" s="32"/>
      <c r="H58" s="131" t="s">
        <v>118</v>
      </c>
      <c r="I58" s="130"/>
      <c r="J58" s="26">
        <f>J57</f>
        <v>0</v>
      </c>
    </row>
    <row r="59" spans="1:10" ht="15.75" thickTop="1" x14ac:dyDescent="0.25">
      <c r="A59" s="33"/>
      <c r="B59" s="33"/>
      <c r="C59" s="34"/>
      <c r="D59" s="34"/>
      <c r="E59" s="34"/>
      <c r="F59" s="34"/>
      <c r="G59" s="32"/>
      <c r="H59" s="35"/>
      <c r="I59" s="36"/>
      <c r="J59" s="37"/>
    </row>
    <row r="60" spans="1:10" ht="15.75" thickBot="1" x14ac:dyDescent="0.3">
      <c r="A60" s="140" t="s">
        <v>171</v>
      </c>
      <c r="B60" s="140"/>
      <c r="C60" s="140"/>
      <c r="D60" s="140"/>
      <c r="E60" s="140"/>
      <c r="F60" s="140"/>
      <c r="G60" s="140"/>
      <c r="H60" s="140"/>
      <c r="I60" s="140"/>
      <c r="J60" s="140"/>
    </row>
    <row r="61" spans="1:10" s="38" customFormat="1" ht="27.75" thickTop="1" x14ac:dyDescent="0.25">
      <c r="A61" s="40" t="s">
        <v>3</v>
      </c>
      <c r="B61" s="40" t="s">
        <v>60</v>
      </c>
      <c r="C61" s="41">
        <v>1</v>
      </c>
      <c r="D61" s="41" t="s">
        <v>4</v>
      </c>
      <c r="E61" s="41">
        <v>52</v>
      </c>
      <c r="F61" s="40" t="s">
        <v>187</v>
      </c>
      <c r="G61" s="127" t="s">
        <v>17</v>
      </c>
      <c r="H61" s="121">
        <v>0</v>
      </c>
      <c r="I61" s="42">
        <f>J61/12/C61</f>
        <v>0</v>
      </c>
      <c r="J61" s="42">
        <f>H61*E61*C61</f>
        <v>0</v>
      </c>
    </row>
    <row r="62" spans="1:10" s="38" customFormat="1" ht="15" customHeight="1" thickBot="1" x14ac:dyDescent="0.3">
      <c r="A62" s="14" t="s">
        <v>22</v>
      </c>
      <c r="B62" s="14" t="s">
        <v>52</v>
      </c>
      <c r="C62" s="16">
        <v>1</v>
      </c>
      <c r="D62" s="16" t="s">
        <v>27</v>
      </c>
      <c r="E62" s="16"/>
      <c r="F62" s="15"/>
      <c r="G62" s="128"/>
      <c r="H62" s="122">
        <v>0</v>
      </c>
      <c r="I62" s="23">
        <f>J62/12</f>
        <v>0</v>
      </c>
      <c r="J62" s="23">
        <f>H62*E62*C62</f>
        <v>0</v>
      </c>
    </row>
    <row r="63" spans="1:10" ht="16.5" thickTop="1" thickBot="1" x14ac:dyDescent="0.3">
      <c r="A63" s="17"/>
      <c r="B63" s="17"/>
      <c r="C63" s="18"/>
      <c r="D63" s="18"/>
      <c r="E63" s="18"/>
      <c r="F63" s="17"/>
      <c r="G63" s="27"/>
      <c r="H63" s="135" t="s">
        <v>78</v>
      </c>
      <c r="I63" s="136"/>
      <c r="J63" s="21">
        <f>SUM(J61:J62)</f>
        <v>0</v>
      </c>
    </row>
    <row r="64" spans="1:10" ht="16.5" thickTop="1" thickBot="1" x14ac:dyDescent="0.3">
      <c r="A64" s="78"/>
      <c r="B64" s="78"/>
      <c r="C64" s="79"/>
      <c r="D64" s="79"/>
      <c r="E64" s="79"/>
      <c r="F64" s="78"/>
      <c r="G64" s="83"/>
      <c r="H64" s="88"/>
      <c r="I64" s="88"/>
      <c r="J64" s="82"/>
    </row>
    <row r="65" spans="1:10" ht="16.5" thickTop="1" thickBot="1" x14ac:dyDescent="0.3">
      <c r="A65" s="139" t="s">
        <v>172</v>
      </c>
      <c r="B65" s="139"/>
      <c r="C65" s="139"/>
      <c r="D65" s="139"/>
      <c r="E65" s="139"/>
      <c r="F65" s="139"/>
      <c r="G65" s="139"/>
      <c r="H65" s="139"/>
      <c r="I65" s="139"/>
      <c r="J65" s="139"/>
    </row>
    <row r="66" spans="1:10" ht="28.5" thickTop="1" thickBot="1" x14ac:dyDescent="0.3">
      <c r="A66" s="40" t="s">
        <v>59</v>
      </c>
      <c r="B66" s="40" t="s">
        <v>53</v>
      </c>
      <c r="C66" s="41">
        <v>2</v>
      </c>
      <c r="D66" s="41" t="s">
        <v>27</v>
      </c>
      <c r="E66" s="41"/>
      <c r="F66" s="40" t="s">
        <v>188</v>
      </c>
      <c r="G66" s="41" t="s">
        <v>17</v>
      </c>
      <c r="H66" s="121">
        <v>0</v>
      </c>
      <c r="I66" s="42">
        <f>J66/12</f>
        <v>0</v>
      </c>
      <c r="J66" s="42">
        <f>H66*E66*C66</f>
        <v>0</v>
      </c>
    </row>
    <row r="67" spans="1:10" ht="15" customHeight="1" thickTop="1" thickBot="1" x14ac:dyDescent="0.3">
      <c r="A67" s="33"/>
      <c r="B67" s="33"/>
      <c r="C67" s="34"/>
      <c r="D67" s="34"/>
      <c r="E67" s="34"/>
      <c r="F67" s="34"/>
      <c r="G67" s="32"/>
      <c r="H67" s="135" t="s">
        <v>119</v>
      </c>
      <c r="I67" s="136"/>
      <c r="J67" s="21">
        <f>J66</f>
        <v>0</v>
      </c>
    </row>
    <row r="68" spans="1:10" ht="15" customHeight="1" thickTop="1" thickBot="1" x14ac:dyDescent="0.3">
      <c r="A68" s="89"/>
      <c r="B68" s="89"/>
      <c r="C68" s="90"/>
      <c r="D68" s="90"/>
      <c r="E68" s="90"/>
      <c r="F68" s="90"/>
      <c r="G68" s="91"/>
      <c r="H68" s="92"/>
      <c r="I68" s="93"/>
      <c r="J68" s="94"/>
    </row>
    <row r="69" spans="1:10" ht="16.5" thickTop="1" thickBot="1" x14ac:dyDescent="0.3">
      <c r="A69" s="139" t="s">
        <v>173</v>
      </c>
      <c r="B69" s="139"/>
      <c r="C69" s="139"/>
      <c r="D69" s="139"/>
      <c r="E69" s="139"/>
      <c r="F69" s="139"/>
      <c r="G69" s="139"/>
      <c r="H69" s="139"/>
      <c r="I69" s="139"/>
      <c r="J69" s="139"/>
    </row>
    <row r="70" spans="1:10" ht="15.75" thickTop="1" x14ac:dyDescent="0.25">
      <c r="A70" s="40" t="s">
        <v>28</v>
      </c>
      <c r="B70" s="40" t="s">
        <v>60</v>
      </c>
      <c r="C70" s="41">
        <v>1</v>
      </c>
      <c r="D70" s="41" t="s">
        <v>4</v>
      </c>
      <c r="E70" s="41">
        <v>52</v>
      </c>
      <c r="F70" s="44" t="s">
        <v>12</v>
      </c>
      <c r="G70" s="127" t="s">
        <v>18</v>
      </c>
      <c r="H70" s="121">
        <v>0</v>
      </c>
      <c r="I70" s="42">
        <f>J70/12</f>
        <v>0</v>
      </c>
      <c r="J70" s="42">
        <f>H70*E70*C70</f>
        <v>0</v>
      </c>
    </row>
    <row r="71" spans="1:10" ht="15.75" thickBot="1" x14ac:dyDescent="0.3">
      <c r="A71" s="14" t="s">
        <v>3</v>
      </c>
      <c r="B71" s="14" t="s">
        <v>14</v>
      </c>
      <c r="C71" s="16">
        <v>1</v>
      </c>
      <c r="D71" s="16" t="s">
        <v>5</v>
      </c>
      <c r="E71" s="16">
        <v>104</v>
      </c>
      <c r="F71" s="14" t="s">
        <v>26</v>
      </c>
      <c r="G71" s="128"/>
      <c r="H71" s="120">
        <v>0</v>
      </c>
      <c r="I71" s="22">
        <f>J71/12</f>
        <v>0</v>
      </c>
      <c r="J71" s="22">
        <f>H71*E71*C71</f>
        <v>0</v>
      </c>
    </row>
    <row r="72" spans="1:10" ht="16.5" thickTop="1" thickBot="1" x14ac:dyDescent="0.3">
      <c r="A72" s="17"/>
      <c r="B72" s="17"/>
      <c r="C72" s="18"/>
      <c r="D72" s="18"/>
      <c r="E72" s="18"/>
      <c r="F72" s="17"/>
      <c r="G72" s="27"/>
      <c r="H72" s="135" t="s">
        <v>79</v>
      </c>
      <c r="I72" s="136"/>
      <c r="J72" s="21">
        <f>SUM(J70:J71)</f>
        <v>0</v>
      </c>
    </row>
    <row r="73" spans="1:10" ht="16.5" thickTop="1" thickBot="1" x14ac:dyDescent="0.3">
      <c r="A73" s="78"/>
      <c r="B73" s="78"/>
      <c r="C73" s="79"/>
      <c r="D73" s="79"/>
      <c r="E73" s="79"/>
      <c r="F73" s="78"/>
      <c r="G73" s="83"/>
      <c r="H73" s="88"/>
      <c r="I73" s="88"/>
      <c r="J73" s="82"/>
    </row>
    <row r="74" spans="1:10" ht="16.5" thickTop="1" thickBot="1" x14ac:dyDescent="0.3">
      <c r="A74" s="139" t="s">
        <v>174</v>
      </c>
      <c r="B74" s="139"/>
      <c r="C74" s="139"/>
      <c r="D74" s="139"/>
      <c r="E74" s="139"/>
      <c r="F74" s="139"/>
      <c r="G74" s="139"/>
      <c r="H74" s="139"/>
      <c r="I74" s="139"/>
      <c r="J74" s="139"/>
    </row>
    <row r="75" spans="1:10" ht="28.5" thickTop="1" thickBot="1" x14ac:dyDescent="0.3">
      <c r="A75" s="40" t="s">
        <v>3</v>
      </c>
      <c r="B75" s="40" t="s">
        <v>60</v>
      </c>
      <c r="C75" s="41">
        <v>1</v>
      </c>
      <c r="D75" s="47" t="s">
        <v>15</v>
      </c>
      <c r="E75" s="47">
        <v>26</v>
      </c>
      <c r="F75" s="40" t="s">
        <v>186</v>
      </c>
      <c r="G75" s="43" t="s">
        <v>19</v>
      </c>
      <c r="H75" s="123">
        <v>0</v>
      </c>
      <c r="I75" s="45">
        <f>J75/12</f>
        <v>0</v>
      </c>
      <c r="J75" s="45">
        <f>H75*E75*C75</f>
        <v>0</v>
      </c>
    </row>
    <row r="76" spans="1:10" ht="15" customHeight="1" thickTop="1" thickBot="1" x14ac:dyDescent="0.3">
      <c r="A76" s="33"/>
      <c r="B76" s="33"/>
      <c r="C76" s="34"/>
      <c r="D76" s="33"/>
      <c r="E76" s="33"/>
      <c r="F76" s="34"/>
      <c r="G76" s="32"/>
      <c r="H76" s="131" t="s">
        <v>120</v>
      </c>
      <c r="I76" s="130"/>
      <c r="J76" s="26">
        <f>J75</f>
        <v>0</v>
      </c>
    </row>
    <row r="77" spans="1:10" ht="15" customHeight="1" thickTop="1" thickBot="1" x14ac:dyDescent="0.3">
      <c r="A77" s="89"/>
      <c r="B77" s="89"/>
      <c r="C77" s="90"/>
      <c r="D77" s="89"/>
      <c r="E77" s="89"/>
      <c r="F77" s="90"/>
      <c r="G77" s="91"/>
      <c r="H77" s="92"/>
      <c r="I77" s="93"/>
      <c r="J77" s="94"/>
    </row>
    <row r="78" spans="1:10" ht="16.5" thickTop="1" thickBot="1" x14ac:dyDescent="0.3">
      <c r="A78" s="132" t="s">
        <v>175</v>
      </c>
      <c r="B78" s="133"/>
      <c r="C78" s="133"/>
      <c r="D78" s="133"/>
      <c r="E78" s="133"/>
      <c r="F78" s="133"/>
      <c r="G78" s="133"/>
      <c r="H78" s="133"/>
      <c r="I78" s="133"/>
      <c r="J78" s="134"/>
    </row>
    <row r="79" spans="1:10" ht="28.5" thickTop="1" thickBot="1" x14ac:dyDescent="0.3">
      <c r="A79" s="40" t="s">
        <v>3</v>
      </c>
      <c r="B79" s="40" t="s">
        <v>60</v>
      </c>
      <c r="C79" s="41">
        <v>1</v>
      </c>
      <c r="D79" s="41" t="s">
        <v>4</v>
      </c>
      <c r="E79" s="41">
        <v>52</v>
      </c>
      <c r="F79" s="40" t="s">
        <v>184</v>
      </c>
      <c r="G79" s="43" t="s">
        <v>19</v>
      </c>
      <c r="H79" s="124">
        <v>0</v>
      </c>
      <c r="I79" s="113">
        <f>J79/12</f>
        <v>0</v>
      </c>
      <c r="J79" s="113">
        <f>H79*E79*C79</f>
        <v>0</v>
      </c>
    </row>
    <row r="80" spans="1:10" ht="16.5" thickTop="1" thickBot="1" x14ac:dyDescent="0.3">
      <c r="A80" s="33"/>
      <c r="B80" s="33"/>
      <c r="C80" s="34"/>
      <c r="D80" s="34"/>
      <c r="E80" s="34"/>
      <c r="F80" s="34"/>
      <c r="G80" s="32"/>
      <c r="H80" s="131" t="s">
        <v>121</v>
      </c>
      <c r="I80" s="130"/>
      <c r="J80" s="26">
        <f>J79</f>
        <v>0</v>
      </c>
    </row>
    <row r="81" spans="1:11" ht="16.5" thickTop="1" thickBot="1" x14ac:dyDescent="0.3">
      <c r="A81" s="89"/>
      <c r="B81" s="89"/>
      <c r="C81" s="90"/>
      <c r="D81" s="90"/>
      <c r="E81" s="90"/>
      <c r="F81" s="90"/>
      <c r="G81" s="91"/>
      <c r="H81" s="92"/>
      <c r="I81" s="93"/>
      <c r="J81" s="94"/>
    </row>
    <row r="82" spans="1:11" ht="16.5" thickTop="1" thickBot="1" x14ac:dyDescent="0.3">
      <c r="A82" s="132" t="s">
        <v>176</v>
      </c>
      <c r="B82" s="133"/>
      <c r="C82" s="133"/>
      <c r="D82" s="133"/>
      <c r="E82" s="133"/>
      <c r="F82" s="133"/>
      <c r="G82" s="133"/>
      <c r="H82" s="133"/>
      <c r="I82" s="133"/>
      <c r="J82" s="134"/>
    </row>
    <row r="83" spans="1:11" ht="27.75" thickTop="1" x14ac:dyDescent="0.25">
      <c r="A83" s="40" t="s">
        <v>3</v>
      </c>
      <c r="B83" s="48" t="s">
        <v>10</v>
      </c>
      <c r="C83" s="41">
        <v>1</v>
      </c>
      <c r="D83" s="47" t="s">
        <v>15</v>
      </c>
      <c r="E83" s="47">
        <v>26</v>
      </c>
      <c r="F83" s="40" t="s">
        <v>186</v>
      </c>
      <c r="G83" s="127" t="s">
        <v>19</v>
      </c>
      <c r="H83" s="121">
        <v>0</v>
      </c>
      <c r="I83" s="42">
        <f>J83/12</f>
        <v>0</v>
      </c>
      <c r="J83" s="42">
        <f>H83*E83*C83</f>
        <v>0</v>
      </c>
    </row>
    <row r="84" spans="1:11" ht="27.75" thickBot="1" x14ac:dyDescent="0.3">
      <c r="A84" s="14" t="s">
        <v>28</v>
      </c>
      <c r="B84" s="49" t="s">
        <v>63</v>
      </c>
      <c r="C84" s="16">
        <v>2</v>
      </c>
      <c r="D84" s="46" t="s">
        <v>15</v>
      </c>
      <c r="E84" s="46">
        <v>26</v>
      </c>
      <c r="F84" s="14" t="s">
        <v>186</v>
      </c>
      <c r="G84" s="128"/>
      <c r="H84" s="122">
        <v>0</v>
      </c>
      <c r="I84" s="23">
        <f>J84/12</f>
        <v>0</v>
      </c>
      <c r="J84" s="23">
        <f>H84*E84*C84</f>
        <v>0</v>
      </c>
    </row>
    <row r="85" spans="1:11" ht="16.5" thickTop="1" thickBot="1" x14ac:dyDescent="0.3">
      <c r="A85" s="17"/>
      <c r="B85" s="17"/>
      <c r="C85" s="18"/>
      <c r="D85" s="18"/>
      <c r="E85" s="18"/>
      <c r="F85" s="17"/>
      <c r="G85" s="27"/>
      <c r="H85" s="135" t="s">
        <v>80</v>
      </c>
      <c r="I85" s="136"/>
      <c r="J85" s="21">
        <f>SUM(J83:J84)</f>
        <v>0</v>
      </c>
    </row>
    <row r="86" spans="1:11" ht="16.5" thickTop="1" thickBot="1" x14ac:dyDescent="0.3">
      <c r="A86" s="78"/>
      <c r="B86" s="78"/>
      <c r="C86" s="79"/>
      <c r="D86" s="79"/>
      <c r="E86" s="79"/>
      <c r="F86" s="78"/>
      <c r="G86" s="83"/>
      <c r="H86" s="88"/>
      <c r="I86" s="88"/>
      <c r="J86" s="82"/>
    </row>
    <row r="87" spans="1:11" ht="16.5" thickTop="1" thickBot="1" x14ac:dyDescent="0.3">
      <c r="A87" s="139" t="s">
        <v>177</v>
      </c>
      <c r="B87" s="139"/>
      <c r="C87" s="139"/>
      <c r="D87" s="139"/>
      <c r="E87" s="139"/>
      <c r="F87" s="139"/>
      <c r="G87" s="139"/>
      <c r="H87" s="139"/>
      <c r="I87" s="139"/>
      <c r="J87" s="139"/>
    </row>
    <row r="88" spans="1:11" ht="28.5" thickTop="1" thickBot="1" x14ac:dyDescent="0.3">
      <c r="A88" s="40" t="s">
        <v>3</v>
      </c>
      <c r="B88" s="48" t="s">
        <v>60</v>
      </c>
      <c r="C88" s="41">
        <v>1</v>
      </c>
      <c r="D88" s="41" t="s">
        <v>37</v>
      </c>
      <c r="E88" s="41">
        <v>26</v>
      </c>
      <c r="F88" s="40" t="s">
        <v>186</v>
      </c>
      <c r="G88" s="41" t="s">
        <v>19</v>
      </c>
      <c r="H88" s="125">
        <v>0</v>
      </c>
      <c r="I88" s="42">
        <f>J88/12</f>
        <v>0</v>
      </c>
      <c r="J88" s="42">
        <f>H88*E88*C88</f>
        <v>0</v>
      </c>
    </row>
    <row r="89" spans="1:11" ht="16.5" thickTop="1" thickBot="1" x14ac:dyDescent="0.3">
      <c r="A89" s="33"/>
      <c r="B89" s="33"/>
      <c r="C89" s="34"/>
      <c r="D89" s="34"/>
      <c r="E89" s="34"/>
      <c r="F89" s="34"/>
      <c r="G89" s="32"/>
      <c r="H89" s="135" t="s">
        <v>123</v>
      </c>
      <c r="I89" s="136"/>
      <c r="J89" s="21">
        <f>J88</f>
        <v>0</v>
      </c>
    </row>
    <row r="90" spans="1:11" ht="16.5" thickTop="1" thickBot="1" x14ac:dyDescent="0.3">
      <c r="A90" s="89"/>
      <c r="B90" s="89"/>
      <c r="C90" s="90"/>
      <c r="D90" s="90"/>
      <c r="E90" s="90"/>
      <c r="F90" s="90"/>
      <c r="G90" s="91"/>
      <c r="H90" s="88"/>
      <c r="I90" s="88"/>
      <c r="J90" s="82"/>
    </row>
    <row r="91" spans="1:11" ht="16.5" thickTop="1" thickBot="1" x14ac:dyDescent="0.3">
      <c r="A91" s="139" t="s">
        <v>178</v>
      </c>
      <c r="B91" s="139"/>
      <c r="C91" s="139"/>
      <c r="D91" s="139"/>
      <c r="E91" s="139"/>
      <c r="F91" s="139"/>
      <c r="G91" s="139"/>
      <c r="H91" s="139"/>
      <c r="I91" s="139"/>
      <c r="J91" s="139"/>
    </row>
    <row r="92" spans="1:11" ht="15" customHeight="1" thickTop="1" x14ac:dyDescent="0.25">
      <c r="A92" s="40" t="s">
        <v>3</v>
      </c>
      <c r="B92" s="40" t="s">
        <v>61</v>
      </c>
      <c r="C92" s="41">
        <v>1</v>
      </c>
      <c r="D92" s="41" t="s">
        <v>25</v>
      </c>
      <c r="E92" s="41">
        <v>156</v>
      </c>
      <c r="F92" s="40" t="s">
        <v>189</v>
      </c>
      <c r="G92" s="127" t="s">
        <v>24</v>
      </c>
      <c r="H92" s="121">
        <v>0</v>
      </c>
      <c r="I92" s="42">
        <f>J92/12</f>
        <v>0</v>
      </c>
      <c r="J92" s="42">
        <f>H92*E92*C92</f>
        <v>0</v>
      </c>
      <c r="K92" s="5"/>
    </row>
    <row r="93" spans="1:11" ht="27" x14ac:dyDescent="0.25">
      <c r="A93" s="14" t="s">
        <v>28</v>
      </c>
      <c r="B93" s="14" t="s">
        <v>62</v>
      </c>
      <c r="C93" s="16">
        <v>1</v>
      </c>
      <c r="D93" s="16" t="s">
        <v>4</v>
      </c>
      <c r="E93" s="16">
        <v>52</v>
      </c>
      <c r="F93" s="14" t="s">
        <v>190</v>
      </c>
      <c r="G93" s="128"/>
      <c r="H93" s="120">
        <v>0</v>
      </c>
      <c r="I93" s="22">
        <f>J93/12</f>
        <v>0</v>
      </c>
      <c r="J93" s="22">
        <f>H93*E93*C93</f>
        <v>0</v>
      </c>
    </row>
    <row r="94" spans="1:11" ht="27.75" thickBot="1" x14ac:dyDescent="0.3">
      <c r="A94" s="14" t="s">
        <v>13</v>
      </c>
      <c r="B94" s="14" t="s">
        <v>60</v>
      </c>
      <c r="C94" s="16">
        <v>1</v>
      </c>
      <c r="D94" s="16" t="s">
        <v>15</v>
      </c>
      <c r="E94" s="16">
        <v>26</v>
      </c>
      <c r="F94" s="14" t="s">
        <v>191</v>
      </c>
      <c r="G94" s="128"/>
      <c r="H94" s="120">
        <v>0</v>
      </c>
      <c r="I94" s="22">
        <f>J94/12</f>
        <v>0</v>
      </c>
      <c r="J94" s="22">
        <f>H94*E94*C94</f>
        <v>0</v>
      </c>
    </row>
    <row r="95" spans="1:11" ht="16.5" thickTop="1" thickBot="1" x14ac:dyDescent="0.3">
      <c r="A95" s="17"/>
      <c r="B95" s="17"/>
      <c r="C95" s="18"/>
      <c r="D95" s="18"/>
      <c r="E95" s="18"/>
      <c r="F95" s="17"/>
      <c r="G95" s="27"/>
      <c r="H95" s="135" t="s">
        <v>98</v>
      </c>
      <c r="I95" s="136"/>
      <c r="J95" s="21">
        <f>SUM(J92:J94)</f>
        <v>0</v>
      </c>
    </row>
    <row r="96" spans="1:11" ht="16.5" thickTop="1" thickBot="1" x14ac:dyDescent="0.3">
      <c r="A96" s="78"/>
      <c r="B96" s="78"/>
      <c r="C96" s="79"/>
      <c r="D96" s="79"/>
      <c r="E96" s="79"/>
      <c r="F96" s="78"/>
      <c r="G96" s="83"/>
      <c r="H96" s="88"/>
      <c r="I96" s="88"/>
      <c r="J96" s="82"/>
    </row>
    <row r="97" spans="1:10" ht="16.5" thickTop="1" thickBot="1" x14ac:dyDescent="0.3">
      <c r="A97" s="139" t="s">
        <v>179</v>
      </c>
      <c r="B97" s="139"/>
      <c r="C97" s="139"/>
      <c r="D97" s="139"/>
      <c r="E97" s="139"/>
      <c r="F97" s="139"/>
      <c r="G97" s="139"/>
      <c r="H97" s="139"/>
      <c r="I97" s="139"/>
      <c r="J97" s="139"/>
    </row>
    <row r="98" spans="1:10" s="38" customFormat="1" ht="28.5" thickTop="1" thickBot="1" x14ac:dyDescent="0.3">
      <c r="A98" s="40" t="s">
        <v>3</v>
      </c>
      <c r="B98" s="40" t="s">
        <v>61</v>
      </c>
      <c r="C98" s="41">
        <v>2</v>
      </c>
      <c r="D98" s="41" t="s">
        <v>21</v>
      </c>
      <c r="E98" s="41">
        <v>156</v>
      </c>
      <c r="F98" s="40" t="s">
        <v>189</v>
      </c>
      <c r="G98" s="41" t="s">
        <v>24</v>
      </c>
      <c r="H98" s="121">
        <v>0</v>
      </c>
      <c r="I98" s="42">
        <f>J98/12/C98</f>
        <v>0</v>
      </c>
      <c r="J98" s="42">
        <f>H98*E98*C98</f>
        <v>0</v>
      </c>
    </row>
    <row r="99" spans="1:10" ht="16.5" thickTop="1" thickBot="1" x14ac:dyDescent="0.3">
      <c r="A99" s="33"/>
      <c r="B99" s="33"/>
      <c r="C99" s="34"/>
      <c r="D99" s="34"/>
      <c r="E99" s="34"/>
      <c r="F99" s="34"/>
      <c r="G99" s="32"/>
      <c r="H99" s="135" t="s">
        <v>125</v>
      </c>
      <c r="I99" s="136"/>
      <c r="J99" s="21">
        <f>J98</f>
        <v>0</v>
      </c>
    </row>
    <row r="100" spans="1:10" ht="16.5" thickTop="1" thickBot="1" x14ac:dyDescent="0.3">
      <c r="A100" s="89"/>
      <c r="B100" s="89"/>
      <c r="C100" s="90"/>
      <c r="D100" s="90"/>
      <c r="E100" s="90"/>
      <c r="F100" s="90"/>
      <c r="G100" s="91"/>
      <c r="H100" s="92"/>
      <c r="I100" s="93"/>
      <c r="J100" s="93"/>
    </row>
    <row r="101" spans="1:10" ht="16.5" thickTop="1" thickBot="1" x14ac:dyDescent="0.3">
      <c r="A101" s="139" t="s">
        <v>180</v>
      </c>
      <c r="B101" s="139"/>
      <c r="C101" s="139"/>
      <c r="D101" s="139"/>
      <c r="E101" s="139"/>
      <c r="F101" s="139"/>
      <c r="G101" s="139"/>
      <c r="H101" s="139"/>
      <c r="I101" s="139"/>
      <c r="J101" s="139"/>
    </row>
    <row r="102" spans="1:10" ht="27.75" thickTop="1" x14ac:dyDescent="0.25">
      <c r="A102" s="40" t="s">
        <v>3</v>
      </c>
      <c r="B102" s="40" t="s">
        <v>61</v>
      </c>
      <c r="C102" s="41">
        <v>3</v>
      </c>
      <c r="D102" s="41" t="s">
        <v>20</v>
      </c>
      <c r="E102" s="41">
        <v>104</v>
      </c>
      <c r="F102" s="40" t="s">
        <v>192</v>
      </c>
      <c r="G102" s="127" t="s">
        <v>24</v>
      </c>
      <c r="H102" s="121">
        <v>0</v>
      </c>
      <c r="I102" s="42">
        <f>J102/12/C102</f>
        <v>0</v>
      </c>
      <c r="J102" s="42">
        <f>H102*E102*C102</f>
        <v>0</v>
      </c>
    </row>
    <row r="103" spans="1:10" ht="27.75" thickBot="1" x14ac:dyDescent="0.3">
      <c r="A103" s="14" t="s">
        <v>28</v>
      </c>
      <c r="B103" s="14" t="s">
        <v>62</v>
      </c>
      <c r="C103" s="16">
        <v>1</v>
      </c>
      <c r="D103" s="16" t="s">
        <v>4</v>
      </c>
      <c r="E103" s="16">
        <v>52</v>
      </c>
      <c r="F103" s="14" t="s">
        <v>191</v>
      </c>
      <c r="G103" s="128"/>
      <c r="H103" s="122">
        <v>0</v>
      </c>
      <c r="I103" s="23">
        <f>J103/12</f>
        <v>0</v>
      </c>
      <c r="J103" s="23">
        <f>H103*E103*C103</f>
        <v>0</v>
      </c>
    </row>
    <row r="104" spans="1:10" ht="16.5" thickTop="1" thickBot="1" x14ac:dyDescent="0.3">
      <c r="A104" s="17"/>
      <c r="B104" s="17"/>
      <c r="C104" s="18"/>
      <c r="D104" s="18"/>
      <c r="E104" s="18"/>
      <c r="F104" s="17"/>
      <c r="G104" s="27"/>
      <c r="H104" s="131" t="s">
        <v>126</v>
      </c>
      <c r="I104" s="130"/>
      <c r="J104" s="26">
        <f>SUM(J102:J103)</f>
        <v>0</v>
      </c>
    </row>
    <row r="105" spans="1:10" ht="16.5" thickTop="1" thickBot="1" x14ac:dyDescent="0.3">
      <c r="A105" s="78"/>
      <c r="B105" s="78"/>
      <c r="C105" s="79"/>
      <c r="D105" s="79"/>
      <c r="E105" s="79"/>
      <c r="F105" s="78"/>
      <c r="G105" s="83"/>
      <c r="H105" s="95"/>
      <c r="I105" s="95"/>
      <c r="J105" s="96"/>
    </row>
    <row r="106" spans="1:10" ht="16.5" thickTop="1" thickBot="1" x14ac:dyDescent="0.3">
      <c r="A106" s="139" t="s">
        <v>181</v>
      </c>
      <c r="B106" s="139"/>
      <c r="C106" s="139"/>
      <c r="D106" s="139"/>
      <c r="E106" s="139"/>
      <c r="F106" s="139"/>
      <c r="G106" s="139"/>
      <c r="H106" s="139"/>
      <c r="I106" s="139"/>
      <c r="J106" s="139"/>
    </row>
    <row r="107" spans="1:10" ht="27.75" thickTop="1" x14ac:dyDescent="0.25">
      <c r="A107" s="40" t="s">
        <v>3</v>
      </c>
      <c r="B107" s="40" t="s">
        <v>61</v>
      </c>
      <c r="C107" s="41">
        <v>1</v>
      </c>
      <c r="D107" s="47" t="s">
        <v>21</v>
      </c>
      <c r="E107" s="47">
        <v>156</v>
      </c>
      <c r="F107" s="40" t="s">
        <v>193</v>
      </c>
      <c r="G107" s="127" t="s">
        <v>24</v>
      </c>
      <c r="H107" s="121">
        <v>0</v>
      </c>
      <c r="I107" s="42">
        <f>J107/12/C107</f>
        <v>0</v>
      </c>
      <c r="J107" s="42">
        <f>H107*E107*C107</f>
        <v>0</v>
      </c>
    </row>
    <row r="108" spans="1:10" ht="27.75" thickBot="1" x14ac:dyDescent="0.3">
      <c r="A108" s="14" t="s">
        <v>28</v>
      </c>
      <c r="B108" s="14" t="s">
        <v>61</v>
      </c>
      <c r="C108" s="16">
        <v>1</v>
      </c>
      <c r="D108" s="46" t="s">
        <v>4</v>
      </c>
      <c r="E108" s="46">
        <v>52</v>
      </c>
      <c r="F108" s="14" t="s">
        <v>186</v>
      </c>
      <c r="G108" s="128"/>
      <c r="H108" s="122">
        <v>0</v>
      </c>
      <c r="I108" s="23">
        <f>J108/12</f>
        <v>0</v>
      </c>
      <c r="J108" s="23">
        <f>H108*E108*C108</f>
        <v>0</v>
      </c>
    </row>
    <row r="109" spans="1:10" ht="16.5" thickTop="1" thickBot="1" x14ac:dyDescent="0.3">
      <c r="A109" s="17"/>
      <c r="B109" s="17"/>
      <c r="C109" s="18"/>
      <c r="D109" s="18"/>
      <c r="E109" s="18"/>
      <c r="F109" s="17"/>
      <c r="G109" s="25"/>
      <c r="H109" s="131" t="s">
        <v>81</v>
      </c>
      <c r="I109" s="130"/>
      <c r="J109" s="26">
        <f>SUM(J107:J108)</f>
        <v>0</v>
      </c>
    </row>
    <row r="110" spans="1:10" ht="16.5" thickTop="1" thickBot="1" x14ac:dyDescent="0.3">
      <c r="H110" s="50"/>
      <c r="I110" s="50"/>
      <c r="J110" s="50"/>
    </row>
    <row r="111" spans="1:10" ht="20.25" customHeight="1" thickTop="1" thickBot="1" x14ac:dyDescent="0.3">
      <c r="A111" s="114" t="s">
        <v>137</v>
      </c>
      <c r="B111" s="99"/>
      <c r="C111" s="6"/>
      <c r="D111" s="6"/>
      <c r="E111" s="6"/>
      <c r="F111" s="6"/>
      <c r="G111" s="6"/>
      <c r="H111" s="126" t="s">
        <v>124</v>
      </c>
      <c r="I111" s="126"/>
      <c r="J111" s="56">
        <f>J18+J23+J28+J32+J37+J41+J45+J50+J54+J58+J63+J67+J72+J76+J80+J85+J89+J95+J99+J104+J109</f>
        <v>0</v>
      </c>
    </row>
    <row r="112" spans="1:10" ht="39.75" customHeight="1" thickTop="1" x14ac:dyDescent="0.25">
      <c r="A112" s="72" t="s">
        <v>0</v>
      </c>
      <c r="B112" s="73" t="s">
        <v>8</v>
      </c>
      <c r="C112" s="74" t="s">
        <v>82</v>
      </c>
    </row>
    <row r="113" spans="1:10" x14ac:dyDescent="0.25">
      <c r="A113" s="75" t="s">
        <v>1</v>
      </c>
      <c r="B113" s="39" t="s">
        <v>104</v>
      </c>
      <c r="C113" s="109">
        <v>0</v>
      </c>
    </row>
    <row r="114" spans="1:10" x14ac:dyDescent="0.25">
      <c r="A114" s="54" t="s">
        <v>1</v>
      </c>
      <c r="B114" s="39" t="s">
        <v>105</v>
      </c>
      <c r="C114" s="109">
        <v>0</v>
      </c>
    </row>
    <row r="115" spans="1:10" x14ac:dyDescent="0.25">
      <c r="A115" s="54" t="s">
        <v>2</v>
      </c>
      <c r="B115" s="39" t="s">
        <v>106</v>
      </c>
      <c r="C115" s="109">
        <v>0</v>
      </c>
    </row>
    <row r="116" spans="1:10" x14ac:dyDescent="0.25">
      <c r="A116" s="54" t="s">
        <v>2</v>
      </c>
      <c r="B116" s="39" t="s">
        <v>107</v>
      </c>
      <c r="C116" s="109">
        <v>0</v>
      </c>
    </row>
    <row r="117" spans="1:10" x14ac:dyDescent="0.25">
      <c r="A117" s="54" t="s">
        <v>108</v>
      </c>
      <c r="B117" s="39" t="s">
        <v>105</v>
      </c>
      <c r="C117" s="109">
        <v>0</v>
      </c>
    </row>
    <row r="118" spans="1:10" x14ac:dyDescent="0.25">
      <c r="A118" s="75" t="s">
        <v>109</v>
      </c>
      <c r="B118" s="39" t="s">
        <v>110</v>
      </c>
      <c r="C118" s="109">
        <v>0</v>
      </c>
    </row>
    <row r="119" spans="1:10" x14ac:dyDescent="0.25">
      <c r="A119" s="75" t="s">
        <v>109</v>
      </c>
      <c r="B119" s="39" t="s">
        <v>111</v>
      </c>
      <c r="C119" s="109">
        <v>0</v>
      </c>
    </row>
    <row r="120" spans="1:10" x14ac:dyDescent="0.25">
      <c r="A120" s="54" t="s">
        <v>30</v>
      </c>
      <c r="B120" s="39" t="s">
        <v>106</v>
      </c>
      <c r="C120" s="109">
        <v>0</v>
      </c>
      <c r="G120" s="8"/>
      <c r="J120" s="8"/>
    </row>
    <row r="121" spans="1:10" x14ac:dyDescent="0.25">
      <c r="A121" s="54" t="s">
        <v>30</v>
      </c>
      <c r="B121" s="39" t="s">
        <v>105</v>
      </c>
      <c r="C121" s="109">
        <v>0</v>
      </c>
      <c r="G121" s="8"/>
      <c r="J121" s="8"/>
    </row>
  </sheetData>
  <sheetProtection algorithmName="SHA-512" hashValue="kwy3T7xDI+yWrQhQopFcHwjfSfU3HO72AGXm+GRfmIy7lstwharyVpvq5J1ZNnROYTieNKiuI3HSGgJZJmnCGA==" saltValue="K3LsDNvuuSyYZsa1N+Sdaw==" spinCount="100000" sheet="1" objects="1" scenarios="1"/>
  <mergeCells count="54">
    <mergeCell ref="A101:J101"/>
    <mergeCell ref="A106:J106"/>
    <mergeCell ref="H95:I95"/>
    <mergeCell ref="H109:I109"/>
    <mergeCell ref="H104:I104"/>
    <mergeCell ref="H89:I89"/>
    <mergeCell ref="A87:J87"/>
    <mergeCell ref="A91:J91"/>
    <mergeCell ref="H99:I99"/>
    <mergeCell ref="A97:J97"/>
    <mergeCell ref="H85:I85"/>
    <mergeCell ref="A47:J47"/>
    <mergeCell ref="A52:J52"/>
    <mergeCell ref="H54:I54"/>
    <mergeCell ref="H58:I58"/>
    <mergeCell ref="A56:J56"/>
    <mergeCell ref="A60:J60"/>
    <mergeCell ref="H67:I67"/>
    <mergeCell ref="A65:J65"/>
    <mergeCell ref="A69:J69"/>
    <mergeCell ref="H76:I76"/>
    <mergeCell ref="A74:J74"/>
    <mergeCell ref="H80:I80"/>
    <mergeCell ref="A78:J78"/>
    <mergeCell ref="A82:J82"/>
    <mergeCell ref="A9:J9"/>
    <mergeCell ref="A20:J20"/>
    <mergeCell ref="A25:J25"/>
    <mergeCell ref="H50:I50"/>
    <mergeCell ref="H63:I63"/>
    <mergeCell ref="H32:I32"/>
    <mergeCell ref="A34:J34"/>
    <mergeCell ref="A39:J39"/>
    <mergeCell ref="H41:I41"/>
    <mergeCell ref="H45:I45"/>
    <mergeCell ref="A43:J43"/>
    <mergeCell ref="H37:I37"/>
    <mergeCell ref="A30:J30"/>
    <mergeCell ref="H111:I111"/>
    <mergeCell ref="G107:G108"/>
    <mergeCell ref="G10:G17"/>
    <mergeCell ref="G21:G22"/>
    <mergeCell ref="G35:G36"/>
    <mergeCell ref="G102:G103"/>
    <mergeCell ref="G83:G84"/>
    <mergeCell ref="G48:G49"/>
    <mergeCell ref="G61:G62"/>
    <mergeCell ref="G70:G71"/>
    <mergeCell ref="G92:G94"/>
    <mergeCell ref="H18:I18"/>
    <mergeCell ref="H23:I23"/>
    <mergeCell ref="H28:I28"/>
    <mergeCell ref="G26:G27"/>
    <mergeCell ref="H72:I72"/>
  </mergeCells>
  <pageMargins left="0.7" right="0.7" top="0.75" bottom="0.75" header="0.3" footer="0.3"/>
  <pageSetup paperSize="9" scale="3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90337-6DA0-44E5-A19B-1EA2692296D0}">
  <sheetPr>
    <pageSetUpPr fitToPage="1"/>
  </sheetPr>
  <dimension ref="A1:J41"/>
  <sheetViews>
    <sheetView showGridLines="0" workbookViewId="0">
      <selection activeCell="G30" sqref="G30"/>
    </sheetView>
  </sheetViews>
  <sheetFormatPr defaultRowHeight="15" x14ac:dyDescent="0.25"/>
  <cols>
    <col min="1" max="1" width="30" customWidth="1"/>
    <col min="2" max="2" width="32.25" customWidth="1"/>
    <col min="3" max="3" width="24.875" customWidth="1"/>
    <col min="4" max="4" width="27.875" customWidth="1"/>
    <col min="5" max="5" width="29.5" customWidth="1"/>
    <col min="6" max="6" width="28.125" customWidth="1"/>
  </cols>
  <sheetData>
    <row r="1" spans="1:10" s="1" customFormat="1" ht="31.5" x14ac:dyDescent="0.25">
      <c r="A1" s="24" t="s">
        <v>127</v>
      </c>
      <c r="E1" s="2"/>
      <c r="F1" s="2"/>
      <c r="G1" s="2"/>
      <c r="H1" s="2"/>
      <c r="I1" s="2"/>
      <c r="J1" s="2"/>
    </row>
    <row r="2" spans="1:10" s="1" customFormat="1" ht="6" customHeight="1" x14ac:dyDescent="0.25">
      <c r="A2" s="10"/>
      <c r="G2" s="3"/>
    </row>
    <row r="3" spans="1:10" s="1" customFormat="1" ht="18.75" x14ac:dyDescent="0.25">
      <c r="A3" s="34" t="s">
        <v>128</v>
      </c>
      <c r="E3" s="3"/>
      <c r="F3" s="3"/>
      <c r="G3" s="3"/>
      <c r="H3" s="3"/>
      <c r="I3" s="3"/>
      <c r="J3" s="3"/>
    </row>
    <row r="4" spans="1:10" s="1" customFormat="1" ht="18.75" x14ac:dyDescent="0.25">
      <c r="A4" s="34" t="s">
        <v>198</v>
      </c>
      <c r="E4" s="3"/>
      <c r="F4" s="3"/>
      <c r="G4" s="3"/>
      <c r="H4" s="3"/>
      <c r="I4" s="3"/>
      <c r="J4" s="3"/>
    </row>
    <row r="5" spans="1:10" ht="15.75" thickBot="1" x14ac:dyDescent="0.3">
      <c r="A5" s="98"/>
    </row>
    <row r="6" spans="1:10" ht="16.5" thickTop="1" thickBot="1" x14ac:dyDescent="0.3">
      <c r="A6" s="102" t="s">
        <v>142</v>
      </c>
      <c r="B6" s="103"/>
      <c r="G6" s="97"/>
    </row>
    <row r="7" spans="1:10" ht="15.75" thickTop="1" x14ac:dyDescent="0.25"/>
    <row r="8" spans="1:10" s="1" customFormat="1" ht="15.75" x14ac:dyDescent="0.25">
      <c r="A8" s="116" t="s">
        <v>135</v>
      </c>
      <c r="B8" s="65"/>
      <c r="C8" s="65"/>
      <c r="D8" s="38"/>
      <c r="E8" s="38"/>
      <c r="F8" s="38"/>
      <c r="G8" s="38"/>
      <c r="H8" s="38"/>
    </row>
    <row r="9" spans="1:10" s="1" customFormat="1" ht="27" x14ac:dyDescent="0.25">
      <c r="A9" s="63" t="s">
        <v>0</v>
      </c>
      <c r="B9" s="63" t="s">
        <v>96</v>
      </c>
      <c r="C9" s="64" t="s">
        <v>133</v>
      </c>
      <c r="D9" s="64" t="s">
        <v>134</v>
      </c>
      <c r="E9" s="64" t="s">
        <v>39</v>
      </c>
      <c r="F9" s="12" t="s">
        <v>97</v>
      </c>
      <c r="G9" s="38"/>
      <c r="H9" s="38"/>
    </row>
    <row r="10" spans="1:10" s="1" customFormat="1" x14ac:dyDescent="0.25">
      <c r="A10" s="54" t="s">
        <v>83</v>
      </c>
      <c r="B10" s="39" t="s">
        <v>85</v>
      </c>
      <c r="C10" s="55" t="s">
        <v>130</v>
      </c>
      <c r="D10" s="55" t="s">
        <v>130</v>
      </c>
      <c r="E10" s="55" t="s">
        <v>130</v>
      </c>
      <c r="F10" s="119">
        <v>0</v>
      </c>
      <c r="G10" s="38"/>
      <c r="H10" s="38"/>
    </row>
    <row r="11" spans="1:10" s="1" customFormat="1" x14ac:dyDescent="0.25">
      <c r="A11" s="54" t="s">
        <v>83</v>
      </c>
      <c r="B11" s="39" t="s">
        <v>84</v>
      </c>
      <c r="C11" s="55" t="s">
        <v>130</v>
      </c>
      <c r="D11" s="55" t="s">
        <v>130</v>
      </c>
      <c r="E11" s="55" t="s">
        <v>130</v>
      </c>
      <c r="F11" s="119">
        <v>0</v>
      </c>
      <c r="G11" s="60"/>
      <c r="H11" s="38"/>
    </row>
    <row r="12" spans="1:10" s="1" customFormat="1" x14ac:dyDescent="0.25">
      <c r="A12" s="54" t="s">
        <v>83</v>
      </c>
      <c r="B12" s="39" t="s">
        <v>92</v>
      </c>
      <c r="C12" s="119">
        <v>0</v>
      </c>
      <c r="D12" s="119">
        <v>0</v>
      </c>
      <c r="E12" s="119">
        <v>0</v>
      </c>
      <c r="F12" s="55" t="s">
        <v>130</v>
      </c>
      <c r="G12" s="60"/>
      <c r="H12" s="38"/>
    </row>
    <row r="13" spans="1:10" s="1" customFormat="1" x14ac:dyDescent="0.25">
      <c r="A13" s="54" t="s">
        <v>87</v>
      </c>
      <c r="B13" s="39" t="s">
        <v>86</v>
      </c>
      <c r="C13" s="55" t="s">
        <v>130</v>
      </c>
      <c r="D13" s="55" t="s">
        <v>130</v>
      </c>
      <c r="E13" s="55" t="s">
        <v>130</v>
      </c>
      <c r="F13" s="119">
        <v>0</v>
      </c>
      <c r="G13" s="38"/>
      <c r="H13" s="38"/>
    </row>
    <row r="14" spans="1:10" s="1" customFormat="1" x14ac:dyDescent="0.25">
      <c r="A14" s="54" t="s">
        <v>93</v>
      </c>
      <c r="B14" s="39" t="s">
        <v>89</v>
      </c>
      <c r="C14" s="119">
        <v>0</v>
      </c>
      <c r="D14" s="119">
        <v>0</v>
      </c>
      <c r="E14" s="119">
        <v>0</v>
      </c>
      <c r="F14" s="55" t="s">
        <v>130</v>
      </c>
      <c r="G14" s="60"/>
      <c r="H14" s="38"/>
    </row>
    <row r="15" spans="1:10" s="1" customFormat="1" x14ac:dyDescent="0.25">
      <c r="A15" s="54" t="s">
        <v>94</v>
      </c>
      <c r="B15" s="39" t="s">
        <v>90</v>
      </c>
      <c r="C15" s="119">
        <v>0</v>
      </c>
      <c r="D15" s="119">
        <v>0</v>
      </c>
      <c r="E15" s="119">
        <v>0</v>
      </c>
      <c r="F15" s="55" t="s">
        <v>130</v>
      </c>
      <c r="G15" s="60"/>
      <c r="H15" s="38"/>
    </row>
    <row r="16" spans="1:10" s="1" customFormat="1" x14ac:dyDescent="0.25">
      <c r="A16" s="54" t="s">
        <v>95</v>
      </c>
      <c r="B16" s="39" t="s">
        <v>91</v>
      </c>
      <c r="C16" s="119">
        <v>0</v>
      </c>
      <c r="D16" s="55" t="s">
        <v>130</v>
      </c>
      <c r="E16" s="119">
        <v>0</v>
      </c>
      <c r="F16" s="55" t="s">
        <v>130</v>
      </c>
      <c r="G16" s="60"/>
      <c r="H16" s="38"/>
    </row>
    <row r="17" spans="1:8" s="1" customFormat="1" x14ac:dyDescent="0.25">
      <c r="A17" s="61" t="s">
        <v>140</v>
      </c>
      <c r="B17" s="38"/>
      <c r="C17" s="38"/>
      <c r="D17" s="38"/>
      <c r="E17" s="38"/>
      <c r="F17" s="60"/>
      <c r="G17" s="60"/>
      <c r="H17" s="38"/>
    </row>
    <row r="18" spans="1:8" s="1" customFormat="1" x14ac:dyDescent="0.25">
      <c r="A18" s="62" t="s">
        <v>141</v>
      </c>
      <c r="B18" s="38"/>
      <c r="C18" s="38"/>
      <c r="D18" s="38"/>
      <c r="E18" s="38"/>
      <c r="F18" s="60"/>
      <c r="G18" s="60"/>
      <c r="H18" s="38"/>
    </row>
    <row r="19" spans="1:8" s="1" customFormat="1" x14ac:dyDescent="0.25">
      <c r="A19" s="10"/>
    </row>
    <row r="20" spans="1:8" s="1" customFormat="1" ht="15.75" x14ac:dyDescent="0.25">
      <c r="A20" s="115" t="s">
        <v>138</v>
      </c>
      <c r="B20" s="66"/>
      <c r="C20" s="66"/>
      <c r="D20" s="8"/>
      <c r="E20" s="9"/>
      <c r="F20" s="9"/>
      <c r="G20" s="9"/>
    </row>
    <row r="21" spans="1:8" s="1" customFormat="1" x14ac:dyDescent="0.25">
      <c r="A21" s="69" t="s">
        <v>139</v>
      </c>
      <c r="B21" s="70" t="s">
        <v>41</v>
      </c>
      <c r="C21" s="70" t="s">
        <v>23</v>
      </c>
      <c r="E21" s="8"/>
      <c r="F21" s="8"/>
      <c r="G21" s="8"/>
    </row>
    <row r="22" spans="1:8" s="1" customFormat="1" ht="15" customHeight="1" x14ac:dyDescent="0.25">
      <c r="A22" s="68" t="s">
        <v>40</v>
      </c>
      <c r="B22" s="67" t="s">
        <v>42</v>
      </c>
      <c r="C22" s="119">
        <v>0</v>
      </c>
    </row>
    <row r="23" spans="1:8" s="1" customFormat="1" x14ac:dyDescent="0.25">
      <c r="A23" s="54" t="s">
        <v>100</v>
      </c>
      <c r="B23" s="58" t="s">
        <v>43</v>
      </c>
      <c r="C23" s="119">
        <v>0</v>
      </c>
    </row>
    <row r="24" spans="1:8" s="1" customFormat="1" ht="18.75" customHeight="1" x14ac:dyDescent="0.25">
      <c r="A24" s="141" t="s">
        <v>101</v>
      </c>
      <c r="B24" s="58" t="s">
        <v>136</v>
      </c>
      <c r="C24" s="120">
        <v>0</v>
      </c>
    </row>
    <row r="25" spans="1:8" s="1" customFormat="1" x14ac:dyDescent="0.25">
      <c r="A25" s="142"/>
      <c r="B25" s="58" t="s">
        <v>99</v>
      </c>
      <c r="C25" s="120">
        <v>0</v>
      </c>
    </row>
    <row r="26" spans="1:8" s="7" customFormat="1" x14ac:dyDescent="0.25">
      <c r="A26" s="68" t="s">
        <v>45</v>
      </c>
      <c r="B26" s="101" t="s">
        <v>38</v>
      </c>
      <c r="C26" s="119">
        <v>0</v>
      </c>
      <c r="D26" s="100"/>
    </row>
    <row r="27" spans="1:8" s="1" customFormat="1" x14ac:dyDescent="0.25">
      <c r="A27" s="68" t="s">
        <v>102</v>
      </c>
      <c r="B27" s="68" t="s">
        <v>42</v>
      </c>
      <c r="C27" s="119">
        <v>0</v>
      </c>
    </row>
    <row r="28" spans="1:8" s="1" customFormat="1" x14ac:dyDescent="0.25">
      <c r="A28" s="68" t="s">
        <v>31</v>
      </c>
      <c r="B28" s="68" t="s">
        <v>44</v>
      </c>
      <c r="C28" s="119">
        <v>0</v>
      </c>
      <c r="F28" s="4"/>
    </row>
    <row r="29" spans="1:8" s="1" customFormat="1" x14ac:dyDescent="0.25">
      <c r="A29" s="68" t="s">
        <v>103</v>
      </c>
      <c r="B29" s="68" t="s">
        <v>42</v>
      </c>
      <c r="C29" s="119">
        <v>0</v>
      </c>
    </row>
    <row r="32" spans="1:8" s="1" customFormat="1" x14ac:dyDescent="0.25">
      <c r="A32" s="11" t="s">
        <v>0</v>
      </c>
      <c r="B32" s="11" t="s">
        <v>8</v>
      </c>
      <c r="C32" s="12" t="s">
        <v>9</v>
      </c>
      <c r="D32" s="12" t="s">
        <v>88</v>
      </c>
      <c r="E32" s="12" t="s">
        <v>129</v>
      </c>
    </row>
    <row r="33" spans="1:8" s="1" customFormat="1" x14ac:dyDescent="0.25">
      <c r="A33" s="59" t="s">
        <v>83</v>
      </c>
      <c r="B33" s="58" t="s">
        <v>84</v>
      </c>
      <c r="C33" s="20">
        <v>18</v>
      </c>
      <c r="D33" s="55" t="s">
        <v>130</v>
      </c>
      <c r="E33" s="57">
        <f>'Invulblad aanvullende diensten'!F11*C33</f>
        <v>0</v>
      </c>
    </row>
    <row r="34" spans="1:8" s="1" customFormat="1" x14ac:dyDescent="0.25">
      <c r="A34" s="59" t="str">
        <f>'Invulblad aanvullende diensten'!A12</f>
        <v>Bouw en sloopafval</v>
      </c>
      <c r="B34" s="58" t="str">
        <f>'Invulblad aanvullende diensten'!B12</f>
        <v xml:space="preserve">30 &amp; 40 m3 afzetcontainer </v>
      </c>
      <c r="C34" s="20">
        <v>17</v>
      </c>
      <c r="D34" s="20">
        <v>9.5</v>
      </c>
      <c r="E34" s="57">
        <f>(C34*'Invulblad aanvullende diensten'!C12)+(D34*'Invulblad aanvullende diensten'!D12)</f>
        <v>0</v>
      </c>
    </row>
    <row r="35" spans="1:8" s="1" customFormat="1" x14ac:dyDescent="0.25">
      <c r="A35" s="59" t="str">
        <f>'Invulblad aanvullende diensten'!A14</f>
        <v>Vervuild puin</v>
      </c>
      <c r="B35" s="58" t="str">
        <f>'Invulblad aanvullende diensten'!B14</f>
        <v xml:space="preserve">20 m3 afzetcontainer </v>
      </c>
      <c r="C35" s="20">
        <v>23</v>
      </c>
      <c r="D35" s="20">
        <v>242</v>
      </c>
      <c r="E35" s="57">
        <f>(C35*'Invulblad aanvullende diensten'!C14)+(D35*'Invulblad aanvullende diensten'!D14)</f>
        <v>0</v>
      </c>
    </row>
    <row r="36" spans="1:8" s="1" customFormat="1" x14ac:dyDescent="0.25">
      <c r="A36" s="59" t="str">
        <f>'Invulblad aanvullende diensten'!A15</f>
        <v>Bedrijfsafval</v>
      </c>
      <c r="B36" s="58" t="str">
        <f>'Invulblad aanvullende diensten'!B15</f>
        <v xml:space="preserve">20&amp;30 m3 afzetcontainer </v>
      </c>
      <c r="C36" s="20">
        <v>9</v>
      </c>
      <c r="D36" s="20">
        <v>10.5</v>
      </c>
      <c r="E36" s="57">
        <f>(C36*'Invulblad aanvullende diensten'!C15)+(D36*'Invulblad aanvullende diensten'!D15)</f>
        <v>0</v>
      </c>
    </row>
    <row r="37" spans="1:8" s="1" customFormat="1" x14ac:dyDescent="0.25">
      <c r="A37" s="59" t="str">
        <f>'Invulblad aanvullende diensten'!A16</f>
        <v>Karton</v>
      </c>
      <c r="B37" s="58" t="str">
        <f>'Invulblad aanvullende diensten'!B16</f>
        <v xml:space="preserve">20 &amp; 30 m3 afzetcontainer </v>
      </c>
      <c r="C37" s="20">
        <v>7</v>
      </c>
      <c r="D37" s="55" t="s">
        <v>130</v>
      </c>
      <c r="E37" s="57">
        <f>(C37*'Invulblad aanvullende diensten'!C16)</f>
        <v>0</v>
      </c>
    </row>
    <row r="38" spans="1:8" s="1" customFormat="1" ht="15.75" thickBot="1" x14ac:dyDescent="0.3">
      <c r="A38" s="68" t="str">
        <f>'Invulblad aanvullende diensten'!A26</f>
        <v>Lediging Stembussen n.a.v.verkiezingen</v>
      </c>
      <c r="B38" s="58" t="str">
        <f>'Invulblad aanvullende diensten'!B26</f>
        <v>0 - 200 stembussen</v>
      </c>
      <c r="C38" s="20">
        <v>1</v>
      </c>
      <c r="D38" s="55" t="s">
        <v>130</v>
      </c>
      <c r="E38" s="57">
        <f>C38*'Invulblad aanvullende diensten'!C26</f>
        <v>0</v>
      </c>
      <c r="H38" s="7"/>
    </row>
    <row r="39" spans="1:8" s="1" customFormat="1" ht="22.5" customHeight="1" thickTop="1" thickBot="1" x14ac:dyDescent="0.3">
      <c r="A39" s="52"/>
      <c r="B39" s="38"/>
      <c r="C39" s="126" t="s">
        <v>131</v>
      </c>
      <c r="D39" s="126"/>
      <c r="E39" s="56">
        <f>SUM(E33:E38)</f>
        <v>0</v>
      </c>
    </row>
    <row r="40" spans="1:8" s="1" customFormat="1" ht="15.75" thickTop="1" x14ac:dyDescent="0.25">
      <c r="A40" s="53" t="s">
        <v>132</v>
      </c>
      <c r="C40" s="7"/>
    </row>
    <row r="41" spans="1:8" s="1" customFormat="1" x14ac:dyDescent="0.25">
      <c r="A41" s="71" t="s">
        <v>143</v>
      </c>
    </row>
  </sheetData>
  <sheetProtection algorithmName="SHA-512" hashValue="yAQ3go5ae4jY9098tUZemq6y+jrT0E7EgTa3od/V0A75YP118Bx0eUUqqau2cgWfnRtQptzHE9tp/oDg3gNuHw==" saltValue="CDbeKT1JojZX2vQhVs9oLA==" spinCount="100000" sheet="1" objects="1" scenarios="1"/>
  <mergeCells count="2">
    <mergeCell ref="A24:A25"/>
    <mergeCell ref="C39:D39"/>
  </mergeCells>
  <pageMargins left="0.7" right="0.7" top="0.75" bottom="0.75" header="0.3" footer="0.3"/>
  <pageSetup paperSize="9" scale="4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CF0E-BACC-4971-8497-EFE6E21A9104}">
  <sheetPr>
    <pageSetUpPr fitToPage="1"/>
  </sheetPr>
  <dimension ref="A1:J32"/>
  <sheetViews>
    <sheetView showGridLines="0" workbookViewId="0">
      <selection activeCell="G24" sqref="G24"/>
    </sheetView>
  </sheetViews>
  <sheetFormatPr defaultColWidth="9" defaultRowHeight="15" x14ac:dyDescent="0.25"/>
  <cols>
    <col min="1" max="1" width="24.375" style="1" customWidth="1"/>
    <col min="2" max="2" width="40.875" style="1" customWidth="1"/>
    <col min="3" max="16384" width="9" style="1"/>
  </cols>
  <sheetData>
    <row r="1" spans="1:10" ht="31.5" x14ac:dyDescent="0.25">
      <c r="A1" s="24" t="s">
        <v>127</v>
      </c>
      <c r="E1" s="2"/>
      <c r="F1" s="2"/>
      <c r="G1" s="2"/>
      <c r="H1" s="2"/>
      <c r="I1" s="2"/>
      <c r="J1" s="2"/>
    </row>
    <row r="2" spans="1:10" ht="6" customHeight="1" x14ac:dyDescent="0.25">
      <c r="A2" s="10"/>
      <c r="G2" s="3"/>
    </row>
    <row r="3" spans="1:10" ht="18.75" x14ac:dyDescent="0.25">
      <c r="A3" s="34" t="s">
        <v>145</v>
      </c>
      <c r="E3" s="3"/>
      <c r="F3" s="3"/>
      <c r="G3" s="3"/>
      <c r="H3" s="3"/>
      <c r="I3" s="3"/>
      <c r="J3" s="3"/>
    </row>
    <row r="4" spans="1:10" ht="15.75" x14ac:dyDescent="0.25">
      <c r="A4" s="34" t="s">
        <v>146</v>
      </c>
      <c r="E4" s="3"/>
      <c r="F4" s="3"/>
      <c r="G4" s="3"/>
      <c r="H4" s="3"/>
      <c r="I4" s="3"/>
      <c r="J4" s="3"/>
    </row>
    <row r="5" spans="1:10" ht="18.75" x14ac:dyDescent="0.25">
      <c r="A5" s="34" t="s">
        <v>199</v>
      </c>
      <c r="E5" s="3"/>
      <c r="F5" s="3"/>
      <c r="G5" s="3"/>
      <c r="H5" s="3"/>
      <c r="I5" s="3"/>
      <c r="J5" s="3"/>
    </row>
    <row r="6" spans="1:10" ht="23.25" customHeight="1" thickBot="1" x14ac:dyDescent="0.3">
      <c r="A6" s="34"/>
      <c r="B6" s="104"/>
      <c r="E6" s="3"/>
      <c r="F6" s="3"/>
      <c r="G6" s="3"/>
      <c r="H6" s="3"/>
      <c r="I6" s="3"/>
      <c r="J6" s="3"/>
    </row>
    <row r="7" spans="1:10" ht="33.75" customHeight="1" thickTop="1" thickBot="1" x14ac:dyDescent="0.3">
      <c r="A7" s="111" t="s">
        <v>144</v>
      </c>
      <c r="B7" s="110">
        <f>'Invulblad reguliere diensten'!J111+'Invulblad aanvullende diensten'!E39</f>
        <v>0</v>
      </c>
      <c r="C7" s="3"/>
      <c r="D7" s="3"/>
      <c r="E7" s="3"/>
      <c r="F7" s="3"/>
      <c r="G7" s="3"/>
      <c r="H7" s="3"/>
      <c r="I7" s="3"/>
      <c r="J7" s="3"/>
    </row>
    <row r="8" spans="1:10" ht="15.75" thickTop="1" x14ac:dyDescent="0.25">
      <c r="A8" s="62" t="s">
        <v>194</v>
      </c>
    </row>
    <row r="9" spans="1:10" x14ac:dyDescent="0.25">
      <c r="A9" s="62" t="s">
        <v>195</v>
      </c>
    </row>
    <row r="10" spans="1:10" x14ac:dyDescent="0.25">
      <c r="A10" s="62"/>
    </row>
    <row r="12" spans="1:10" x14ac:dyDescent="0.25">
      <c r="A12" s="107" t="s">
        <v>147</v>
      </c>
    </row>
    <row r="13" spans="1:10" x14ac:dyDescent="0.25">
      <c r="A13" s="105"/>
    </row>
    <row r="14" spans="1:10" x14ac:dyDescent="0.25">
      <c r="A14" s="105" t="s">
        <v>148</v>
      </c>
    </row>
    <row r="15" spans="1:10" x14ac:dyDescent="0.25">
      <c r="A15" s="106" t="s">
        <v>149</v>
      </c>
    </row>
    <row r="16" spans="1:10" x14ac:dyDescent="0.25">
      <c r="A16" s="106" t="s">
        <v>150</v>
      </c>
    </row>
    <row r="17" spans="1:2" x14ac:dyDescent="0.25">
      <c r="A17" s="106" t="s">
        <v>151</v>
      </c>
    </row>
    <row r="18" spans="1:2" x14ac:dyDescent="0.25">
      <c r="A18" s="106" t="s">
        <v>152</v>
      </c>
    </row>
    <row r="19" spans="1:2" x14ac:dyDescent="0.25">
      <c r="A19" s="106" t="s">
        <v>153</v>
      </c>
    </row>
    <row r="21" spans="1:2" x14ac:dyDescent="0.25">
      <c r="A21" s="107" t="s">
        <v>154</v>
      </c>
    </row>
    <row r="22" spans="1:2" x14ac:dyDescent="0.25">
      <c r="A22" s="105"/>
    </row>
    <row r="23" spans="1:2" ht="21" customHeight="1" x14ac:dyDescent="0.25">
      <c r="A23" s="108" t="s">
        <v>155</v>
      </c>
      <c r="B23" s="118"/>
    </row>
    <row r="24" spans="1:2" ht="20.25" customHeight="1" x14ac:dyDescent="0.25">
      <c r="A24" s="108" t="s">
        <v>160</v>
      </c>
      <c r="B24" s="118"/>
    </row>
    <row r="25" spans="1:2" ht="18" customHeight="1" x14ac:dyDescent="0.25">
      <c r="A25" s="108" t="s">
        <v>156</v>
      </c>
      <c r="B25" s="118"/>
    </row>
    <row r="26" spans="1:2" ht="18.75" customHeight="1" x14ac:dyDescent="0.25">
      <c r="A26" s="108" t="s">
        <v>157</v>
      </c>
      <c r="B26" s="118"/>
    </row>
    <row r="27" spans="1:2" ht="21.75" customHeight="1" x14ac:dyDescent="0.25">
      <c r="A27" s="108" t="s">
        <v>158</v>
      </c>
      <c r="B27" s="118"/>
    </row>
    <row r="28" spans="1:2" x14ac:dyDescent="0.25">
      <c r="A28" s="143" t="s">
        <v>159</v>
      </c>
      <c r="B28" s="146"/>
    </row>
    <row r="29" spans="1:2" x14ac:dyDescent="0.25">
      <c r="A29" s="144"/>
      <c r="B29" s="147"/>
    </row>
    <row r="30" spans="1:2" x14ac:dyDescent="0.25">
      <c r="A30" s="144"/>
      <c r="B30" s="147"/>
    </row>
    <row r="31" spans="1:2" x14ac:dyDescent="0.25">
      <c r="A31" s="144"/>
      <c r="B31" s="147"/>
    </row>
    <row r="32" spans="1:2" x14ac:dyDescent="0.25">
      <c r="A32" s="145"/>
      <c r="B32" s="148"/>
    </row>
  </sheetData>
  <sheetProtection algorithmName="SHA-512" hashValue="bOZa1wD3hUquqjnr1YHcblWZvaweFiX8fTAuuZ0l0Yaiu+PV1fQdV3MyNGcJDVv1+O8JRhDoMy6rf6xvf3uIuw==" saltValue="bmgakBePv3rq0Dh9fmmbUA==" spinCount="100000" sheet="1" objects="1" scenarios="1"/>
  <mergeCells count="2">
    <mergeCell ref="A28:A32"/>
    <mergeCell ref="B28:B32"/>
  </mergeCells>
  <pageMargins left="0.7" right="0.7" top="0.75" bottom="0.75" header="0.3" footer="0.3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Invulblad reguliere diensten</vt:lpstr>
      <vt:lpstr>Invulblad aanvullende diensten</vt:lpstr>
      <vt:lpstr>Inschrijfbedrag</vt:lpstr>
      <vt:lpstr>'Invulblad reguliere diensten'!_FilterDatabase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Leonie van de Kamp</dc:creator>
  <cp:lastModifiedBy>An Ha - Vu</cp:lastModifiedBy>
  <cp:lastPrinted>2026-09-10T14:15:02Z</cp:lastPrinted>
  <dcterms:created xsi:type="dcterms:W3CDTF">2026-06-01T10:44:27Z</dcterms:created>
  <dcterms:modified xsi:type="dcterms:W3CDTF">2026-09-11T10:43:14Z</dcterms:modified>
</cp:coreProperties>
</file>