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https://vanbochoveeu.sharepoint.com/sites/vbovl/Gedeelde documenten/Claude Cowork/Projects/Bestek Oosterhout 2026/Bijlages Definitief/"/>
    </mc:Choice>
  </mc:AlternateContent>
  <xr:revisionPtr revIDLastSave="69" documentId="8_{8453A4AF-6242-400A-B40A-1A2C88344929}" xr6:coauthVersionLast="47" xr6:coauthVersionMax="47" xr10:uidLastSave="{D95F8D74-7E32-4D50-AD1E-C21B1BC3F5C7}"/>
  <bookViews>
    <workbookView xWindow="-120" yWindow="-120" windowWidth="29040" windowHeight="15720" xr2:uid="{00000000-000D-0000-FFFF-FFFF00000000}"/>
  </bookViews>
  <sheets>
    <sheet name="kortingen" sheetId="2" r:id="rId1"/>
  </sheets>
  <definedNames>
    <definedName name="_xlnm.Print_Area" localSheetId="0">kortingen!$A$1:$J$37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9" i="2" l="1"/>
  <c r="E14" i="2"/>
  <c r="D27" i="2" s="1"/>
  <c r="E13" i="2"/>
  <c r="D26" i="2" s="1"/>
  <c r="E12" i="2"/>
  <c r="D25" i="2" s="1"/>
  <c r="E11" i="2"/>
  <c r="D24" i="2" s="1"/>
  <c r="B28" i="2"/>
  <c r="E27" i="2" l="1"/>
  <c r="E10" i="2"/>
  <c r="D23" i="2" s="1"/>
  <c r="E9" i="2"/>
  <c r="D22" i="2" s="1"/>
  <c r="E8" i="2"/>
  <c r="D21" i="2" s="1"/>
  <c r="E7" i="2"/>
  <c r="D20" i="2" s="1"/>
  <c r="E6" i="2"/>
  <c r="I9" i="2"/>
  <c r="I10" i="2" s="1"/>
  <c r="I17" i="2"/>
  <c r="I13" i="2" l="1"/>
  <c r="I12" i="2"/>
  <c r="E20" i="2"/>
  <c r="E25" i="2"/>
  <c r="E19" i="2"/>
  <c r="I14" i="2" l="1"/>
  <c r="I18" i="2" s="1"/>
  <c r="I19" i="2" s="1"/>
  <c r="E26" i="2"/>
  <c r="E23" i="2" l="1"/>
  <c r="E24" i="2"/>
  <c r="E22" i="2"/>
  <c r="E21" i="2"/>
  <c r="E28" i="2" l="1"/>
  <c r="D30" i="2" s="1"/>
</calcChain>
</file>

<file path=xl/sharedStrings.xml><?xml version="1.0" encoding="utf-8"?>
<sst xmlns="http://schemas.openxmlformats.org/spreadsheetml/2006/main" count="49" uniqueCount="38">
  <si>
    <t>netto</t>
  </si>
  <si>
    <t>winst/risico</t>
  </si>
  <si>
    <t>handelingskosten</t>
  </si>
  <si>
    <t>verkoopprijs</t>
  </si>
  <si>
    <t>%</t>
  </si>
  <si>
    <t>Toeslagen</t>
  </si>
  <si>
    <t>Inkoopprijs</t>
  </si>
  <si>
    <t>korting bij leverancier</t>
  </si>
  <si>
    <t>Door te berekenen korting aan opdrachtgever:</t>
  </si>
  <si>
    <t>Door te berekenen korting aan opdrachtgever</t>
  </si>
  <si>
    <t>ARMATUREN</t>
  </si>
  <si>
    <t>Korting bij leverancier</t>
  </si>
  <si>
    <t>LIGHTRONICS OVERIG</t>
  </si>
  <si>
    <t>LIGHTRONICS</t>
  </si>
  <si>
    <t>SCHREDER DECORATIEF</t>
  </si>
  <si>
    <t>Netto Prijs</t>
  </si>
  <si>
    <t>Tabel 1: Percentagetabel</t>
  </si>
  <si>
    <t>Tabel 2: Prijstabel</t>
  </si>
  <si>
    <t>ORANGE LIGHTING</t>
  </si>
  <si>
    <t>Rekenvoorbeeld "Door te berekenen korting aan opdrachtgever"</t>
  </si>
  <si>
    <t>NB:
a.  De definitieve armatuur keuze(s) worden per deelopdracht bepaald door de opdrachtgever.
b.  Indien een armatuurleverancier niet op deze lijst staat én deze moet toegevoegd worden, dan worden er tijdens de contractfase met de aannemer afspraken gemaakt over het kortingspercentage.</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</si>
  <si>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</si>
  <si>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Verhoudingsgetal</t>
  </si>
  <si>
    <t>Verhoudingsgetal * Netto Prijs</t>
  </si>
  <si>
    <t>Bruto Prijs</t>
  </si>
  <si>
    <t>Bruto Prijs uit Tabel 2</t>
  </si>
  <si>
    <t>Netto Prijs uit Tabel 2</t>
  </si>
  <si>
    <t>In te vullen in de relevante bestekspost:</t>
  </si>
  <si>
    <t>SUSTAINDER</t>
  </si>
  <si>
    <r>
      <rPr>
        <sz val="11"/>
        <rFont val="Calibri"/>
        <family val="2"/>
        <scheme val="minor"/>
      </rPr>
      <t>SCHREDER</t>
    </r>
  </si>
  <si>
    <r>
      <rPr>
        <sz val="11"/>
        <rFont val="Calibri"/>
        <family val="2"/>
        <scheme val="minor"/>
      </rPr>
      <t>SIGNIFY (PHILIPS) VRG 71</t>
    </r>
  </si>
  <si>
    <r>
      <rPr>
        <sz val="11"/>
        <rFont val="Calibri"/>
        <family val="2"/>
        <scheme val="minor"/>
      </rPr>
      <t>SIGNIFY (PHILIPS) VRG 72</t>
    </r>
    <r>
      <rPr>
        <sz val="12"/>
        <color theme="1"/>
        <rFont val="Calibri"/>
        <family val="2"/>
        <scheme val="minor"/>
      </rPr>
      <t/>
    </r>
  </si>
  <si>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</si>
  <si>
    <t>Kortingspercentage per leverancier</t>
  </si>
  <si>
    <r>
      <rPr>
        <b/>
        <sz val="10"/>
        <color rgb="FFFF0000"/>
        <rFont val="Calibri (Hoofdtekst)"/>
      </rPr>
      <t>Invul instructie:</t>
    </r>
    <r>
      <rPr>
        <sz val="10"/>
        <color rgb="FFFF0000"/>
        <rFont val="Calibri (Hoofdtekst)"/>
      </rPr>
      <t xml:space="preserve">
Vul Tabel 1: Percentagetabel, met uw Kortingspercentage per leverancier (kolom B), uw toeslagen voor Handelingskosten (kolom C) én Winst en Risico (kolom D). Het Kortingspercentage per leverancier (kolom E) én Tabel 2: Prijstabel worden automatisch berekend. De prijs in het geel gearceerde vlak onder Tabel 2, dient u over te nemen in de relevante bestekspost in de inschrijfstaat.</t>
    </r>
  </si>
  <si>
    <t>Handelingskosten</t>
  </si>
  <si>
    <t>winst en risico</t>
  </si>
  <si>
    <t>AVALITE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</si>
</sst>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u/>
      <sz val="11"/>
      <name val="Calibri"/>
      <family val="2"/>
    </font>
    <font>
      <b/>
      <sz val="10"/>
      <color rgb="FFFF0000"/>
      <name val="Calibri (Hoofdtekst)"/>
    </font>
    <font>
      <sz val="10"/>
      <color rgb="FFFF0000"/>
      <name val="Calibri (Hoofdtekst)"/>
    </font>
    <font>
      <b/>
      <sz val="12"/>
      <color theme="0"/>
      <name val="Calibri"/>
      <family val="2"/>
      <scheme val="minor"/>
    </font>
    <font>
      <i/>
      <sz val="11"/>
      <name val="Calibri"/>
      <family val="2"/>
      <scheme val="minor"/>
    </font>
    <font>
      <b/>
      <i/>
      <sz val="11"/>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6"/>
        <bgColor theme="6"/>
      </patternFill>
    </fill>
    <fill>
      <patternFill patternType="solid">
        <fgColor theme="8"/>
        <bgColor theme="8"/>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85">
    <xf numFmtId="0" fontId="0" fillId="0" borderId="0" xfId="0"/>
    <xf numFmtId="0" fontId="0" fillId="0" borderId="0" xfId="0" applyAlignment="1" applyProtection="1">
      <alignment horizontal="left" vertical="center"/>
      <protection hidden="1"/>
    </xf>
    <xf numFmtId="0" fontId="20"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164" fontId="21" fillId="0" borderId="0" xfId="43" applyFont="1" applyAlignment="1" applyProtection="1">
      <alignment horizontal="left" vertical="center"/>
      <protection hidden="1"/>
    </xf>
    <xf numFmtId="0" fontId="28"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3" fillId="34" borderId="14" xfId="0" applyFont="1" applyFill="1" applyBorder="1" applyAlignment="1" applyProtection="1">
      <alignment horizontal="left" vertical="center"/>
      <protection hidden="1"/>
    </xf>
    <xf numFmtId="164" fontId="24" fillId="34" borderId="0" xfId="43" applyFont="1" applyFill="1" applyBorder="1" applyAlignment="1" applyProtection="1">
      <alignment horizontal="left" vertical="center"/>
      <protection hidden="1"/>
    </xf>
    <xf numFmtId="0" fontId="28" fillId="34" borderId="15" xfId="0" applyFont="1" applyFill="1" applyBorder="1" applyAlignment="1" applyProtection="1">
      <alignment horizontal="left" vertical="center"/>
      <protection hidden="1"/>
    </xf>
    <xf numFmtId="0" fontId="24" fillId="34" borderId="14" xfId="0" applyFont="1" applyFill="1" applyBorder="1" applyAlignment="1" applyProtection="1">
      <alignment horizontal="left" vertical="center"/>
      <protection hidden="1"/>
    </xf>
    <xf numFmtId="9" fontId="24" fillId="34" borderId="0" xfId="44" applyFont="1" applyFill="1" applyBorder="1" applyAlignment="1" applyProtection="1">
      <alignment horizontal="left" vertical="center"/>
      <protection hidden="1"/>
    </xf>
    <xf numFmtId="0" fontId="25" fillId="34" borderId="14" xfId="0" applyFont="1" applyFill="1" applyBorder="1" applyAlignment="1" applyProtection="1">
      <alignment horizontal="left" vertical="center"/>
      <protection hidden="1"/>
    </xf>
    <xf numFmtId="9" fontId="3" fillId="34" borderId="0" xfId="44" applyFont="1" applyFill="1" applyBorder="1" applyAlignment="1" applyProtection="1">
      <alignment horizontal="left" vertical="center"/>
      <protection hidden="1"/>
    </xf>
    <xf numFmtId="164" fontId="3" fillId="34" borderId="0" xfId="43" applyFont="1" applyFill="1" applyBorder="1" applyAlignment="1" applyProtection="1">
      <alignment horizontal="left" vertical="center"/>
      <protection hidden="1"/>
    </xf>
    <xf numFmtId="0" fontId="16" fillId="34" borderId="14" xfId="0" applyFont="1" applyFill="1" applyBorder="1" applyAlignment="1" applyProtection="1">
      <alignment horizontal="left" vertical="center"/>
      <protection hidden="1"/>
    </xf>
    <xf numFmtId="165" fontId="16" fillId="34" borderId="0" xfId="44" applyNumberFormat="1" applyFont="1" applyFill="1" applyBorder="1" applyAlignment="1" applyProtection="1">
      <alignment horizontal="left" vertical="center"/>
      <protection hidden="1"/>
    </xf>
    <xf numFmtId="164" fontId="16" fillId="34" borderId="0" xfId="43" applyFont="1" applyFill="1" applyBorder="1" applyAlignment="1" applyProtection="1">
      <alignment horizontal="left" vertical="center"/>
      <protection hidden="1"/>
    </xf>
    <xf numFmtId="0" fontId="3" fillId="34" borderId="14" xfId="0" applyFont="1" applyFill="1" applyBorder="1" applyAlignment="1" applyProtection="1">
      <alignment horizontal="left" vertical="center"/>
      <protection hidden="1"/>
    </xf>
    <xf numFmtId="0" fontId="26" fillId="0" borderId="0" xfId="0" applyFont="1" applyAlignment="1" applyProtection="1">
      <alignment horizontal="left" vertical="center"/>
      <protection hidden="1"/>
    </xf>
    <xf numFmtId="0" fontId="31" fillId="0" borderId="0" xfId="0" applyFont="1" applyAlignment="1" applyProtection="1">
      <alignment horizontal="left" vertical="center"/>
      <protection hidden="1"/>
    </xf>
    <xf numFmtId="164" fontId="0" fillId="0" borderId="0" xfId="43" applyFont="1" applyFill="1" applyBorder="1" applyAlignment="1" applyProtection="1">
      <alignment horizontal="left" vertical="center"/>
      <protection hidden="1"/>
    </xf>
    <xf numFmtId="164" fontId="21" fillId="0" borderId="0" xfId="43" applyFont="1" applyFill="1" applyAlignment="1" applyProtection="1">
      <alignment horizontal="left" vertical="center"/>
      <protection hidden="1"/>
    </xf>
    <xf numFmtId="164" fontId="35" fillId="0" borderId="0" xfId="0" applyNumberFormat="1" applyFont="1" applyAlignment="1" applyProtection="1">
      <alignment horizontal="left" vertical="center"/>
      <protection hidden="1"/>
    </xf>
    <xf numFmtId="164" fontId="29" fillId="33" borderId="18" xfId="0" applyNumberFormat="1" applyFont="1" applyFill="1" applyBorder="1" applyAlignment="1" applyProtection="1">
      <alignment horizontal="left" vertical="center"/>
      <protection hidden="1"/>
    </xf>
    <xf numFmtId="0" fontId="34" fillId="36" borderId="10" xfId="0" applyFont="1" applyFill="1" applyBorder="1" applyAlignment="1" applyProtection="1">
      <alignment horizontal="left" vertical="center"/>
      <protection hidden="1"/>
    </xf>
    <xf numFmtId="0" fontId="15" fillId="36" borderId="20" xfId="0" applyFont="1" applyFill="1" applyBorder="1" applyAlignment="1" applyProtection="1">
      <alignment horizontal="left" vertical="center" wrapText="1"/>
      <protection hidden="1"/>
    </xf>
    <xf numFmtId="0" fontId="15" fillId="36" borderId="21" xfId="0" applyFont="1" applyFill="1" applyBorder="1" applyAlignment="1" applyProtection="1">
      <alignment horizontal="left" vertical="center" wrapText="1"/>
      <protection hidden="1"/>
    </xf>
    <xf numFmtId="0" fontId="34" fillId="37" borderId="10" xfId="0" applyFont="1" applyFill="1" applyBorder="1" applyAlignment="1" applyProtection="1">
      <alignment horizontal="left" vertical="center"/>
      <protection hidden="1"/>
    </xf>
    <xf numFmtId="0" fontId="15" fillId="37" borderId="20" xfId="0" applyFont="1" applyFill="1" applyBorder="1" applyAlignment="1" applyProtection="1">
      <alignment horizontal="left" vertical="center"/>
      <protection hidden="1"/>
    </xf>
    <xf numFmtId="0" fontId="15" fillId="37" borderId="21" xfId="0" applyFont="1" applyFill="1" applyBorder="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protection hidden="1"/>
    </xf>
    <xf numFmtId="0" fontId="24" fillId="34" borderId="0" xfId="0" applyFont="1" applyFill="1" applyAlignment="1" applyProtection="1">
      <alignment horizontal="left" vertical="center"/>
      <protection hidden="1"/>
    </xf>
    <xf numFmtId="0" fontId="16" fillId="34" borderId="0" xfId="0" applyFont="1" applyFill="1" applyAlignment="1" applyProtection="1">
      <alignment horizontal="left" vertical="center"/>
      <protection hidden="1"/>
    </xf>
    <xf numFmtId="0" fontId="3" fillId="34" borderId="0" xfId="0" applyFont="1" applyFill="1" applyAlignment="1" applyProtection="1">
      <alignment horizontal="left" vertical="center"/>
      <protection hidden="1"/>
    </xf>
    <xf numFmtId="0" fontId="3" fillId="34" borderId="13" xfId="0" applyFont="1" applyFill="1" applyBorder="1" applyAlignment="1" applyProtection="1">
      <alignment horizontal="left" vertical="center"/>
      <protection hidden="1"/>
    </xf>
    <xf numFmtId="0" fontId="28" fillId="39" borderId="18" xfId="0" applyFont="1" applyFill="1" applyBorder="1" applyAlignment="1" applyProtection="1">
      <alignment horizontal="left" vertical="center"/>
      <protection hidden="1"/>
    </xf>
    <xf numFmtId="43" fontId="18" fillId="39" borderId="16" xfId="42" applyFont="1" applyFill="1" applyBorder="1" applyAlignment="1" applyProtection="1">
      <alignment horizontal="left" vertical="center"/>
      <protection hidden="1"/>
    </xf>
    <xf numFmtId="165" fontId="0" fillId="40" borderId="23" xfId="44" applyNumberFormat="1" applyFont="1" applyFill="1" applyBorder="1" applyAlignment="1" applyProtection="1">
      <alignment horizontal="left" vertical="center"/>
      <protection locked="0"/>
    </xf>
    <xf numFmtId="0" fontId="0" fillId="0" borderId="19" xfId="0" applyBorder="1" applyAlignment="1" applyProtection="1">
      <alignment horizontal="left" vertical="center"/>
      <protection hidden="1"/>
    </xf>
    <xf numFmtId="164" fontId="0" fillId="0" borderId="19" xfId="43" applyFont="1" applyFill="1" applyBorder="1" applyAlignment="1" applyProtection="1">
      <alignment horizontal="left" vertical="center"/>
      <protection hidden="1"/>
    </xf>
    <xf numFmtId="164" fontId="0" fillId="0" borderId="22" xfId="43" applyFont="1" applyFill="1" applyBorder="1" applyAlignment="1" applyProtection="1">
      <alignment horizontal="left" vertical="center"/>
      <protection hidden="1"/>
    </xf>
    <xf numFmtId="0" fontId="28" fillId="0" borderId="19" xfId="0" applyFont="1" applyBorder="1" applyAlignment="1" applyProtection="1">
      <alignment horizontal="left" vertical="center"/>
      <protection hidden="1"/>
    </xf>
    <xf numFmtId="164" fontId="28" fillId="0" borderId="19" xfId="43" applyFont="1" applyFill="1" applyBorder="1" applyAlignment="1" applyProtection="1">
      <alignment horizontal="left" vertical="center"/>
      <protection hidden="1"/>
    </xf>
    <xf numFmtId="164" fontId="28" fillId="0" borderId="22" xfId="43" applyFont="1" applyFill="1" applyBorder="1" applyAlignment="1" applyProtection="1">
      <alignment horizontal="left" vertical="center"/>
      <protection hidden="1"/>
    </xf>
    <xf numFmtId="0" fontId="0" fillId="0" borderId="0" xfId="0" applyAlignment="1" applyProtection="1">
      <alignment horizontal="left" vertical="center" wrapText="1"/>
      <protection hidden="1"/>
    </xf>
    <xf numFmtId="0" fontId="0" fillId="0" borderId="24" xfId="0" applyBorder="1" applyAlignment="1" applyProtection="1">
      <alignment horizontal="left" vertical="center"/>
      <protection hidden="1"/>
    </xf>
    <xf numFmtId="10" fontId="0" fillId="0" borderId="25" xfId="44" applyNumberFormat="1" applyFont="1" applyFill="1" applyBorder="1" applyAlignment="1" applyProtection="1">
      <alignment horizontal="left" vertical="center"/>
      <protection hidden="1"/>
    </xf>
    <xf numFmtId="0" fontId="28" fillId="0" borderId="24" xfId="0" applyFont="1" applyBorder="1" applyAlignment="1" applyProtection="1">
      <alignment horizontal="left" vertical="center"/>
      <protection hidden="1"/>
    </xf>
    <xf numFmtId="10" fontId="28" fillId="0" borderId="25" xfId="44" applyNumberFormat="1" applyFont="1" applyFill="1" applyBorder="1" applyAlignment="1" applyProtection="1">
      <alignment horizontal="left" vertical="center"/>
      <protection hidden="1"/>
    </xf>
    <xf numFmtId="0" fontId="0" fillId="0" borderId="26" xfId="0" applyBorder="1" applyAlignment="1" applyProtection="1">
      <alignment horizontal="left" vertical="center"/>
      <protection hidden="1"/>
    </xf>
    <xf numFmtId="10" fontId="28" fillId="0" borderId="28" xfId="44" applyNumberFormat="1" applyFont="1" applyFill="1" applyBorder="1" applyAlignment="1" applyProtection="1">
      <alignment horizontal="left" vertical="center"/>
      <protection hidden="1"/>
    </xf>
    <xf numFmtId="0" fontId="28" fillId="0" borderId="29" xfId="0" applyFont="1" applyBorder="1" applyAlignment="1" applyProtection="1">
      <alignment horizontal="left" vertical="center"/>
      <protection hidden="1"/>
    </xf>
    <xf numFmtId="164" fontId="0" fillId="0" borderId="29" xfId="43" applyFont="1" applyFill="1" applyBorder="1" applyAlignment="1" applyProtection="1">
      <alignment horizontal="left" vertical="center"/>
      <protection hidden="1"/>
    </xf>
    <xf numFmtId="0" fontId="0" fillId="0" borderId="30" xfId="0" applyBorder="1" applyAlignment="1" applyProtection="1">
      <alignment horizontal="left" vertical="center"/>
      <protection hidden="1"/>
    </xf>
    <xf numFmtId="164" fontId="0" fillId="0" borderId="27" xfId="43" applyFont="1" applyFill="1" applyBorder="1" applyAlignment="1" applyProtection="1">
      <alignment horizontal="left" vertical="center"/>
      <protection hidden="1"/>
    </xf>
    <xf numFmtId="164" fontId="0" fillId="0" borderId="28" xfId="43" applyFont="1" applyFill="1" applyBorder="1" applyAlignment="1" applyProtection="1">
      <alignment horizontal="left" vertical="center"/>
      <protection hidden="1"/>
    </xf>
    <xf numFmtId="0" fontId="26" fillId="0" borderId="0" xfId="0" applyFont="1" applyAlignment="1" applyProtection="1">
      <alignment horizontal="left" vertical="center" wrapText="1"/>
      <protection hidden="1"/>
    </xf>
    <xf numFmtId="0" fontId="30"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164" fontId="29" fillId="0" borderId="0" xfId="0" applyNumberFormat="1" applyFont="1" applyAlignment="1" applyProtection="1">
      <alignment horizontal="left" vertical="center"/>
      <protection hidden="1"/>
    </xf>
    <xf numFmtId="0" fontId="28" fillId="34" borderId="14" xfId="0" applyFont="1" applyFill="1" applyBorder="1" applyAlignment="1" applyProtection="1">
      <alignment horizontal="left" vertical="center"/>
      <protection hidden="1"/>
    </xf>
    <xf numFmtId="0" fontId="28" fillId="34" borderId="12" xfId="0" applyFont="1" applyFill="1" applyBorder="1" applyAlignment="1" applyProtection="1">
      <alignment horizontal="left" vertical="center"/>
      <protection hidden="1"/>
    </xf>
    <xf numFmtId="164" fontId="0" fillId="0" borderId="30" xfId="43" applyFont="1" applyFill="1" applyBorder="1" applyAlignment="1" applyProtection="1">
      <alignment horizontal="left" vertical="center"/>
      <protection hidden="1"/>
    </xf>
    <xf numFmtId="165" fontId="0" fillId="40" borderId="27" xfId="44" applyNumberFormat="1" applyFont="1" applyFill="1" applyBorder="1" applyAlignment="1" applyProtection="1">
      <alignment horizontal="left" vertical="center"/>
      <protection locked="0"/>
    </xf>
    <xf numFmtId="0" fontId="1" fillId="0" borderId="16"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36" fillId="35" borderId="16" xfId="0" applyFont="1" applyFill="1" applyBorder="1" applyAlignment="1" applyProtection="1">
      <alignment horizontal="left" vertical="center" wrapText="1"/>
      <protection hidden="1"/>
    </xf>
    <xf numFmtId="0" fontId="26" fillId="0" borderId="17" xfId="0" applyFont="1" applyBorder="1" applyAlignment="1" applyProtection="1">
      <alignment horizontal="left" vertical="center" wrapText="1"/>
      <protection hidden="1"/>
    </xf>
    <xf numFmtId="0" fontId="26" fillId="0" borderId="18" xfId="0" applyFont="1" applyBorder="1" applyAlignment="1" applyProtection="1">
      <alignment horizontal="left" vertical="center" wrapText="1"/>
      <protection hidden="1"/>
    </xf>
    <xf numFmtId="0" fontId="26" fillId="38" borderId="16" xfId="0" applyFont="1" applyFill="1" applyBorder="1" applyAlignment="1" applyProtection="1">
      <alignment horizontal="left" vertical="center" wrapText="1"/>
      <protection hidden="1"/>
    </xf>
    <xf numFmtId="0" fontId="0" fillId="38" borderId="17" xfId="0" applyFill="1" applyBorder="1" applyAlignment="1" applyProtection="1">
      <alignment horizontal="left" vertical="center" wrapText="1"/>
      <protection hidden="1"/>
    </xf>
    <xf numFmtId="0" fontId="0" fillId="38" borderId="18" xfId="0" applyFill="1" applyBorder="1" applyAlignment="1" applyProtection="1">
      <alignment horizontal="left" vertical="center" wrapText="1"/>
      <protection hidden="1"/>
    </xf>
    <xf numFmtId="0" fontId="30" fillId="33" borderId="16" xfId="0" applyFont="1" applyFill="1"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25" fillId="0" borderId="16" xfId="0" applyFont="1"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18" xfId="0" applyBorder="1" applyAlignment="1" applyProtection="1">
      <alignment horizontal="left" vertical="center" wrapText="1"/>
      <protection hidden="1"/>
    </xf>
    <xf numFmtId="0" fontId="33" fillId="33" borderId="11" xfId="0" applyFont="1" applyFill="1" applyBorder="1" applyAlignment="1" applyProtection="1">
      <alignment horizontal="left" vertical="center" wrapText="1"/>
      <protection hidden="1"/>
    </xf>
    <xf numFmtId="0" fontId="0" fillId="0" borderId="11"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showGridLines="0" tabSelected="1" topLeftCell="A3" zoomScaleNormal="100" workbookViewId="0">
      <selection activeCell="D9" sqref="D9"/>
    </sheetView>
  </sheetViews>
  <sheetFormatPr defaultColWidth="8.6640625" defaultRowHeight="14.4"/>
  <cols>
    <col min="1" max="1" width="38.109375" style="3" customWidth="1"/>
    <col min="2" max="2" width="22.6640625" style="3" customWidth="1"/>
    <col min="3" max="3" width="18.44140625" style="3" customWidth="1"/>
    <col min="4" max="4" width="18.6640625" style="3" customWidth="1"/>
    <col min="5" max="5" width="29" style="3" bestFit="1" customWidth="1"/>
    <col min="6" max="6" width="12.6640625" style="3" customWidth="1"/>
    <col min="7" max="7" width="24.33203125" style="1" customWidth="1"/>
    <col min="8" max="8" width="10.6640625" style="3" customWidth="1"/>
    <col min="9" max="9" width="10.33203125" style="4" customWidth="1"/>
    <col min="10" max="10" width="5" style="5" customWidth="1"/>
    <col min="11" max="16384" width="8.6640625" style="3"/>
  </cols>
  <sheetData>
    <row r="1" spans="1:10" ht="15" hidden="1" thickBot="1">
      <c r="A1" s="2"/>
    </row>
    <row r="2" spans="1:10" ht="16.2" hidden="1" thickBot="1">
      <c r="A2" s="6"/>
    </row>
    <row r="3" spans="1:10" ht="65.25" customHeight="1" thickBot="1">
      <c r="A3" s="67" t="s">
        <v>32</v>
      </c>
      <c r="B3" s="68"/>
      <c r="C3" s="68"/>
      <c r="D3" s="68"/>
      <c r="E3" s="68"/>
      <c r="F3" s="68"/>
      <c r="G3" s="68"/>
      <c r="H3" s="68"/>
      <c r="I3" s="68"/>
      <c r="J3" s="69"/>
    </row>
    <row r="4" spans="1:10" ht="15" customHeight="1" thickBot="1">
      <c r="A4" s="7"/>
      <c r="B4" s="6"/>
      <c r="C4" s="6"/>
      <c r="D4" s="6"/>
      <c r="E4" s="6"/>
      <c r="F4" s="6"/>
      <c r="G4" s="6"/>
    </row>
    <row r="5" spans="1:10" ht="65.25" customHeight="1" thickBot="1">
      <c r="A5" s="26" t="s">
        <v>10</v>
      </c>
      <c r="B5" s="27" t="s">
        <v>11</v>
      </c>
      <c r="C5" s="27" t="s">
        <v>35</v>
      </c>
      <c r="D5" s="27" t="s">
        <v>36</v>
      </c>
      <c r="E5" s="28" t="s">
        <v>33</v>
      </c>
      <c r="G5" s="78" t="s">
        <v>19</v>
      </c>
      <c r="H5" s="79"/>
      <c r="I5" s="79"/>
      <c r="J5" s="80"/>
    </row>
    <row r="6" spans="1:10">
      <c r="A6" s="50" t="s">
        <v>13</v>
      </c>
      <c r="B6" s="40">
        <v>0.4</v>
      </c>
      <c r="C6" s="40">
        <v>0.05</v>
      </c>
      <c r="D6" s="40">
        <v>7.4999999999999997E-2</v>
      </c>
      <c r="E6" s="49">
        <f t="shared" ref="E6:E14" si="0">($I$7-((1-B6)*(C6+D6)*$I$7+(1-B6)*$I$7))/$I$7</f>
        <v>0.32500000000000001</v>
      </c>
      <c r="G6" s="8" t="s">
        <v>6</v>
      </c>
      <c r="H6" s="34"/>
      <c r="I6" s="9"/>
      <c r="J6" s="10"/>
    </row>
    <row r="7" spans="1:10">
      <c r="A7" s="50" t="s">
        <v>12</v>
      </c>
      <c r="B7" s="40">
        <v>0</v>
      </c>
      <c r="C7" s="40">
        <v>0</v>
      </c>
      <c r="D7" s="40">
        <v>0</v>
      </c>
      <c r="E7" s="51">
        <f t="shared" si="0"/>
        <v>0</v>
      </c>
      <c r="G7" s="11" t="s">
        <v>25</v>
      </c>
      <c r="H7" s="12"/>
      <c r="I7" s="9">
        <v>500</v>
      </c>
      <c r="J7" s="10"/>
    </row>
    <row r="8" spans="1:10">
      <c r="A8" s="48" t="s">
        <v>29</v>
      </c>
      <c r="B8" s="40">
        <v>0</v>
      </c>
      <c r="C8" s="40">
        <v>0</v>
      </c>
      <c r="D8" s="40">
        <v>0</v>
      </c>
      <c r="E8" s="51">
        <f t="shared" si="0"/>
        <v>0</v>
      </c>
      <c r="G8" s="11"/>
      <c r="H8" s="12"/>
      <c r="I8" s="9"/>
      <c r="J8" s="10"/>
    </row>
    <row r="9" spans="1:10">
      <c r="A9" s="50" t="s">
        <v>14</v>
      </c>
      <c r="B9" s="40">
        <v>0</v>
      </c>
      <c r="C9" s="40">
        <v>0</v>
      </c>
      <c r="D9" s="40">
        <v>0</v>
      </c>
      <c r="E9" s="49">
        <f t="shared" si="0"/>
        <v>0</v>
      </c>
      <c r="G9" s="11" t="s">
        <v>7</v>
      </c>
      <c r="H9" s="12">
        <v>0.4</v>
      </c>
      <c r="I9" s="9">
        <f>I7*H9</f>
        <v>200</v>
      </c>
      <c r="J9" s="10"/>
    </row>
    <row r="10" spans="1:10">
      <c r="A10" s="50" t="s">
        <v>28</v>
      </c>
      <c r="B10" s="40">
        <v>0</v>
      </c>
      <c r="C10" s="40">
        <v>0</v>
      </c>
      <c r="D10" s="40">
        <v>0</v>
      </c>
      <c r="E10" s="51">
        <f t="shared" si="0"/>
        <v>0</v>
      </c>
      <c r="G10" s="11" t="s">
        <v>0</v>
      </c>
      <c r="H10" s="12"/>
      <c r="I10" s="9">
        <f>I7-I9</f>
        <v>300</v>
      </c>
      <c r="J10" s="10"/>
    </row>
    <row r="11" spans="1:10">
      <c r="A11" s="48" t="s">
        <v>30</v>
      </c>
      <c r="B11" s="40">
        <v>0</v>
      </c>
      <c r="C11" s="40">
        <v>0</v>
      </c>
      <c r="D11" s="40">
        <v>0</v>
      </c>
      <c r="E11" s="51">
        <f t="shared" si="0"/>
        <v>0</v>
      </c>
      <c r="G11" s="13" t="s">
        <v>5</v>
      </c>
      <c r="H11" s="14"/>
      <c r="I11" s="15"/>
      <c r="J11" s="10"/>
    </row>
    <row r="12" spans="1:10" ht="15.6">
      <c r="A12" s="48" t="s">
        <v>31</v>
      </c>
      <c r="B12" s="40">
        <v>0</v>
      </c>
      <c r="C12" s="40">
        <v>0</v>
      </c>
      <c r="D12" s="40">
        <v>0</v>
      </c>
      <c r="E12" s="51">
        <f t="shared" si="0"/>
        <v>0</v>
      </c>
      <c r="G12" s="16" t="s">
        <v>2</v>
      </c>
      <c r="H12" s="17">
        <v>0.05</v>
      </c>
      <c r="I12" s="18">
        <f>I10*H12</f>
        <v>15</v>
      </c>
      <c r="J12" s="10"/>
    </row>
    <row r="13" spans="1:10">
      <c r="A13" s="50" t="s">
        <v>18</v>
      </c>
      <c r="B13" s="40">
        <v>0</v>
      </c>
      <c r="C13" s="40">
        <v>0</v>
      </c>
      <c r="D13" s="40">
        <v>0</v>
      </c>
      <c r="E13" s="51">
        <f t="shared" si="0"/>
        <v>0</v>
      </c>
      <c r="G13" s="16" t="s">
        <v>1</v>
      </c>
      <c r="H13" s="17">
        <v>7.4999999999999997E-2</v>
      </c>
      <c r="I13" s="18">
        <f>I10*H13</f>
        <v>22.5</v>
      </c>
      <c r="J13" s="10"/>
    </row>
    <row r="14" spans="1:10" ht="15" thickBot="1">
      <c r="A14" s="52" t="s">
        <v>37</v>
      </c>
      <c r="B14" s="66">
        <v>0</v>
      </c>
      <c r="C14" s="66">
        <v>0</v>
      </c>
      <c r="D14" s="66">
        <v>0</v>
      </c>
      <c r="E14" s="53">
        <f t="shared" si="0"/>
        <v>0</v>
      </c>
      <c r="G14" s="16" t="s">
        <v>3</v>
      </c>
      <c r="H14" s="35"/>
      <c r="I14" s="18">
        <f>SUM(I10:I13)</f>
        <v>337.5</v>
      </c>
      <c r="J14" s="10"/>
    </row>
    <row r="15" spans="1:10">
      <c r="A15" s="32" t="s">
        <v>16</v>
      </c>
      <c r="G15" s="19"/>
      <c r="H15" s="36"/>
      <c r="I15" s="15"/>
      <c r="J15" s="10"/>
    </row>
    <row r="16" spans="1:10">
      <c r="A16" s="32"/>
      <c r="G16" s="19" t="s">
        <v>8</v>
      </c>
      <c r="H16" s="36"/>
      <c r="I16" s="15"/>
      <c r="J16" s="10"/>
    </row>
    <row r="17" spans="1:10" ht="15" thickBot="1">
      <c r="G17" s="63" t="s">
        <v>25</v>
      </c>
      <c r="H17" s="36"/>
      <c r="I17" s="15">
        <f>I7</f>
        <v>500</v>
      </c>
      <c r="J17" s="10"/>
    </row>
    <row r="18" spans="1:10" ht="16.2" thickBot="1">
      <c r="A18" s="29" t="s">
        <v>10</v>
      </c>
      <c r="B18" s="30" t="s">
        <v>22</v>
      </c>
      <c r="C18" s="30" t="s">
        <v>24</v>
      </c>
      <c r="D18" s="30" t="s">
        <v>15</v>
      </c>
      <c r="E18" s="31" t="s">
        <v>23</v>
      </c>
      <c r="G18" s="64" t="s">
        <v>26</v>
      </c>
      <c r="H18" s="37"/>
      <c r="I18" s="15">
        <f>I14</f>
        <v>337.5</v>
      </c>
      <c r="J18" s="10"/>
    </row>
    <row r="19" spans="1:10" ht="15" thickBot="1">
      <c r="A19" s="50" t="s">
        <v>13</v>
      </c>
      <c r="B19" s="44">
        <v>7</v>
      </c>
      <c r="C19" s="45">
        <v>350</v>
      </c>
      <c r="D19" s="42">
        <f>C19-(C19*E6)</f>
        <v>236.25</v>
      </c>
      <c r="E19" s="46">
        <f t="shared" ref="E19:E26" si="1">B19*D19</f>
        <v>1653.75</v>
      </c>
      <c r="G19" s="32"/>
      <c r="H19" s="33" t="s">
        <v>9</v>
      </c>
      <c r="I19" s="39">
        <f>(I7-I18)/I7*100</f>
        <v>32.5</v>
      </c>
      <c r="J19" s="38" t="s">
        <v>4</v>
      </c>
    </row>
    <row r="20" spans="1:10" ht="15" thickBot="1">
      <c r="A20" s="50" t="s">
        <v>12</v>
      </c>
      <c r="B20" s="44">
        <v>1</v>
      </c>
      <c r="C20" s="45">
        <v>450</v>
      </c>
      <c r="D20" s="42">
        <f t="shared" ref="D20:D27" si="2">C20-(C20*E7)</f>
        <v>450</v>
      </c>
      <c r="E20" s="46">
        <f t="shared" si="1"/>
        <v>450</v>
      </c>
    </row>
    <row r="21" spans="1:10">
      <c r="A21" s="48" t="s">
        <v>29</v>
      </c>
      <c r="B21" s="41">
        <v>12</v>
      </c>
      <c r="C21" s="42">
        <v>350</v>
      </c>
      <c r="D21" s="42">
        <f t="shared" si="2"/>
        <v>350</v>
      </c>
      <c r="E21" s="43">
        <f t="shared" si="1"/>
        <v>4200</v>
      </c>
      <c r="G21" s="81" t="s">
        <v>34</v>
      </c>
      <c r="H21" s="82"/>
      <c r="I21" s="82"/>
      <c r="J21" s="82"/>
    </row>
    <row r="22" spans="1:10">
      <c r="A22" s="50" t="s">
        <v>14</v>
      </c>
      <c r="B22" s="44">
        <v>5</v>
      </c>
      <c r="C22" s="45">
        <v>450</v>
      </c>
      <c r="D22" s="42">
        <f t="shared" si="2"/>
        <v>450</v>
      </c>
      <c r="E22" s="46">
        <f t="shared" si="1"/>
        <v>2250</v>
      </c>
      <c r="G22" s="83"/>
      <c r="H22" s="83"/>
      <c r="I22" s="83"/>
      <c r="J22" s="83"/>
    </row>
    <row r="23" spans="1:10">
      <c r="A23" s="50" t="s">
        <v>28</v>
      </c>
      <c r="B23" s="41">
        <v>1</v>
      </c>
      <c r="C23" s="42">
        <v>350</v>
      </c>
      <c r="D23" s="42">
        <f t="shared" si="2"/>
        <v>350</v>
      </c>
      <c r="E23" s="43">
        <f t="shared" si="1"/>
        <v>350</v>
      </c>
      <c r="G23" s="83"/>
      <c r="H23" s="83"/>
      <c r="I23" s="83"/>
      <c r="J23" s="83"/>
    </row>
    <row r="24" spans="1:10">
      <c r="A24" s="48" t="s">
        <v>30</v>
      </c>
      <c r="B24" s="41">
        <v>40</v>
      </c>
      <c r="C24" s="42">
        <v>450</v>
      </c>
      <c r="D24" s="42">
        <f t="shared" si="2"/>
        <v>450</v>
      </c>
      <c r="E24" s="43">
        <f t="shared" si="1"/>
        <v>18000</v>
      </c>
      <c r="G24" s="83"/>
      <c r="H24" s="83"/>
      <c r="I24" s="83"/>
      <c r="J24" s="83"/>
    </row>
    <row r="25" spans="1:10" ht="15.6">
      <c r="A25" s="48" t="s">
        <v>31</v>
      </c>
      <c r="B25" s="41">
        <v>16</v>
      </c>
      <c r="C25" s="42">
        <v>350</v>
      </c>
      <c r="D25" s="42">
        <f t="shared" si="2"/>
        <v>350</v>
      </c>
      <c r="E25" s="43">
        <f t="shared" si="1"/>
        <v>5600</v>
      </c>
      <c r="G25" s="83"/>
      <c r="H25" s="83"/>
      <c r="I25" s="83"/>
      <c r="J25" s="83"/>
    </row>
    <row r="26" spans="1:10">
      <c r="A26" s="50" t="s">
        <v>18</v>
      </c>
      <c r="B26" s="41">
        <v>7</v>
      </c>
      <c r="C26" s="42">
        <v>350</v>
      </c>
      <c r="D26" s="42">
        <f t="shared" si="2"/>
        <v>350</v>
      </c>
      <c r="E26" s="43">
        <f t="shared" si="1"/>
        <v>2450</v>
      </c>
      <c r="G26" s="83"/>
      <c r="H26" s="83"/>
      <c r="I26" s="83"/>
      <c r="J26" s="83"/>
    </row>
    <row r="27" spans="1:10" ht="15" thickBot="1">
      <c r="A27" s="52" t="s">
        <v>37</v>
      </c>
      <c r="B27" s="56">
        <v>1</v>
      </c>
      <c r="C27" s="57">
        <v>350</v>
      </c>
      <c r="D27" s="65">
        <f t="shared" si="2"/>
        <v>350</v>
      </c>
      <c r="E27" s="58">
        <f t="shared" ref="E27" si="3">B27*D27</f>
        <v>350</v>
      </c>
      <c r="G27" s="83"/>
      <c r="H27" s="83"/>
      <c r="I27" s="83"/>
      <c r="J27" s="83"/>
    </row>
    <row r="28" spans="1:10" ht="15" customHeight="1">
      <c r="A28" s="21"/>
      <c r="B28" s="54">
        <f>SUM(B19:B27)</f>
        <v>90</v>
      </c>
      <c r="C28" s="22"/>
      <c r="D28" s="22"/>
      <c r="E28" s="55">
        <f>SUM(E19:E27)</f>
        <v>35303.75</v>
      </c>
      <c r="G28" s="84"/>
      <c r="H28" s="84"/>
      <c r="I28" s="84"/>
      <c r="J28" s="84"/>
    </row>
    <row r="29" spans="1:10" ht="15" thickBot="1">
      <c r="A29" s="32" t="s">
        <v>17</v>
      </c>
      <c r="B29" s="5"/>
      <c r="C29" s="22"/>
      <c r="D29" s="22"/>
      <c r="E29" s="22"/>
      <c r="G29" s="84"/>
      <c r="H29" s="84"/>
      <c r="I29" s="84"/>
      <c r="J29" s="84"/>
    </row>
    <row r="30" spans="1:10" ht="16.95" customHeight="1" thickBot="1">
      <c r="B30" s="76" t="s">
        <v>27</v>
      </c>
      <c r="C30" s="77"/>
      <c r="D30" s="25">
        <f>E28/B28</f>
        <v>392.26388888888891</v>
      </c>
      <c r="E30" s="24"/>
      <c r="G30" s="84"/>
      <c r="H30" s="84"/>
      <c r="I30" s="84"/>
      <c r="J30" s="84"/>
    </row>
    <row r="31" spans="1:10" ht="16.95" customHeight="1">
      <c r="B31" s="60"/>
      <c r="C31" s="61"/>
      <c r="D31" s="62"/>
      <c r="E31" s="24"/>
      <c r="I31" s="23"/>
    </row>
    <row r="32" spans="1:10" ht="16.95" customHeight="1" thickBot="1">
      <c r="I32" s="23"/>
    </row>
    <row r="33" spans="1:9" ht="15" thickBot="1">
      <c r="A33" s="73" t="s">
        <v>21</v>
      </c>
      <c r="B33" s="74"/>
      <c r="C33" s="74"/>
      <c r="D33" s="74"/>
      <c r="E33" s="75"/>
      <c r="F33" s="20"/>
    </row>
    <row r="34" spans="1:9" ht="15" thickBot="1">
      <c r="A34" s="59"/>
      <c r="B34" s="47"/>
      <c r="C34" s="47"/>
      <c r="D34" s="47"/>
      <c r="E34" s="47"/>
      <c r="F34" s="20"/>
    </row>
    <row r="35" spans="1:9" ht="15" thickBot="1">
      <c r="A35" s="70" t="s">
        <v>20</v>
      </c>
      <c r="B35" s="71"/>
      <c r="C35" s="71"/>
      <c r="D35" s="71"/>
      <c r="E35" s="72"/>
      <c r="G35" s="3"/>
      <c r="I35" s="3"/>
    </row>
    <row r="36" spans="1:9">
      <c r="G36" s="3"/>
      <c r="I36" s="3"/>
    </row>
    <row r="37" spans="1:9">
      <c r="G37" s="3"/>
      <c r="I37" s="3"/>
    </row>
    <row r="38" spans="1:9">
      <c r="G38" s="3"/>
      <c r="I38" s="3"/>
    </row>
    <row r="49" spans="9:9">
      <c r="I49" s="23"/>
    </row>
    <row r="51" spans="9:9" ht="60.6" customHeight="1"/>
    <row r="52" spans="9:9">
      <c r="I52" s="23"/>
    </row>
    <row r="53" spans="9:9" ht="81" customHeight="1"/>
  </sheetData>
  <sheetProtection algorithmName="SHA-512" hashValue="86pbkWc5kVqHuESg0xj49pWQGqQgAf+tTfNq9xkdJa6qpfrc3CIxXdbe3nwlFi7UHTMrJCqW1SBnJ7+suBehmg==" saltValue="7y3sF2GcXAESiUyGoZPnkQ==" spinCount="100000" sheet="1" objects="1" scenarios="1"/>
  <mergeCells count="6">
    <mergeCell ref="A3:J3"/>
    <mergeCell ref="A35:E35"/>
    <mergeCell ref="A33:E33"/>
    <mergeCell ref="B30:C30"/>
    <mergeCell ref="G5:J5"/>
    <mergeCell ref="G21:J30"/>
  </mergeCells>
  <phoneticPr fontId="27" type="noConversion"/>
  <pageMargins left="0.70866141732283472" right="0.70866141732283472" top="0.55118110236220474" bottom="0.55118110236220474" header="0.31496062992125984" footer="0.31496062992125984"/>
  <pageSetup paperSize="9" scale="6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2f0e36-e59b-4528-ae58-a0c43726b7a7">
      <Terms xmlns="http://schemas.microsoft.com/office/infopath/2007/PartnerControls"/>
    </lcf76f155ced4ddcb4097134ff3c332f>
    <TaxCatchAll xmlns="1c9fc5f3-82fd-4332-9c44-dc14dcf3c5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EEC8846B9CCB4E8312C9557D795819" ma:contentTypeVersion="19" ma:contentTypeDescription="Een nieuw document maken." ma:contentTypeScope="" ma:versionID="d3043c75455de907b31e12829102b63a">
  <xsd:schema xmlns:xsd="http://www.w3.org/2001/XMLSchema" xmlns:xs="http://www.w3.org/2001/XMLSchema" xmlns:p="http://schemas.microsoft.com/office/2006/metadata/properties" xmlns:ns2="5f2f0e36-e59b-4528-ae58-a0c43726b7a7" xmlns:ns3="1c9fc5f3-82fd-4332-9c44-dc14dcf3c55d" targetNamespace="http://schemas.microsoft.com/office/2006/metadata/properties" ma:root="true" ma:fieldsID="7e39987c1b5a2e2126885edfad36eb15" ns2:_="" ns3:_="">
    <xsd:import namespace="5f2f0e36-e59b-4528-ae58-a0c43726b7a7"/>
    <xsd:import namespace="1c9fc5f3-82fd-4332-9c44-dc14dcf3c5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f0e36-e59b-4528-ae58-a0c43726b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9fc5f3-82fd-4332-9c44-dc14dcf3c55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41f8e79-abdf-417e-8e7a-f5610514bd0e}" ma:internalName="TaxCatchAll" ma:showField="CatchAllData" ma:web="1c9fc5f3-82fd-4332-9c44-dc14dcf3c55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 ds:uri="5f2f0e36-e59b-4528-ae58-a0c43726b7a7"/>
    <ds:schemaRef ds:uri="1c9fc5f3-82fd-4332-9c44-dc14dcf3c55d"/>
  </ds:schemaRefs>
</ds:datastoreItem>
</file>

<file path=customXml/itemProps2.xml><?xml version="1.0" encoding="utf-8"?>
<ds:datastoreItem xmlns:ds="http://schemas.openxmlformats.org/officeDocument/2006/customXml" ds:itemID="{744B5602-434D-48D0-848C-207142A13249}">
  <ds:schemaRefs>
    <ds:schemaRef ds:uri="http://schemas.microsoft.com/sharepoint/v3/contenttype/forms"/>
  </ds:schemaRefs>
</ds:datastoreItem>
</file>

<file path=customXml/itemProps3.xml><?xml version="1.0" encoding="utf-8"?>
<ds:datastoreItem xmlns:ds="http://schemas.openxmlformats.org/officeDocument/2006/customXml" ds:itemID="{6165428B-FF19-4AD4-9D5E-41D0311F5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f0e36-e59b-4528-ae58-a0c43726b7a7"/>
    <ds:schemaRef ds:uri="1c9fc5f3-82fd-4332-9c44-dc14dcf3c5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2025-10-22T14:16:16Z</cp:lastPrinted>
  <dcterms:created xsi:type="dcterms:W3CDTF">2011-07-22T11:26:59Z</dcterms:created>
  <dcterms:modified xsi:type="dcterms:W3CDTF">2026-09-09T19:27:21Z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0x010100A1EEC8846B9CCB4E8312C9557D795819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