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Q:\SSO-CFD\UG_HKT_Inkoop-UNIT\83-INKOOPDOSSIER- INKOOP\IUC25\IUC25-654 Interieurbeplanting\03 - BESCHR DOCUMENTEN\documenten voor publicatie\"/>
    </mc:Choice>
  </mc:AlternateContent>
  <xr:revisionPtr revIDLastSave="0" documentId="13_ncr:1_{8E52D688-E392-483B-8D6F-2D1482B4A664}" xr6:coauthVersionLast="47" xr6:coauthVersionMax="47" xr10:uidLastSave="{00000000-0000-0000-0000-000000000000}"/>
  <bookViews>
    <workbookView xWindow="-110" yWindow="-110" windowWidth="19420" windowHeight="11500" activeTab="3" xr2:uid="{00000000-000D-0000-FFFF-FFFF00000000}"/>
  </bookViews>
  <sheets>
    <sheet name="Totaal" sheetId="1" r:id="rId1"/>
    <sheet name="Onderhoud" sheetId="2" r:id="rId2"/>
    <sheet name="Leveringen" sheetId="3" r:id="rId3"/>
    <sheet name="Transport- en leveringskosten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7" i="3" l="1"/>
  <c r="F40" i="3"/>
  <c r="E9" i="2"/>
  <c r="C21" i="1"/>
  <c r="D21" i="1" s="1"/>
  <c r="H38" i="3"/>
  <c r="H39" i="3"/>
  <c r="H17" i="3"/>
  <c r="H37" i="3"/>
  <c r="H24" i="3"/>
  <c r="H32" i="3"/>
  <c r="H14" i="3"/>
  <c r="H13" i="3"/>
  <c r="H12" i="3"/>
  <c r="F18" i="3"/>
  <c r="F33" i="3" l="1"/>
  <c r="H26" i="3"/>
  <c r="H46" i="3"/>
  <c r="H45" i="3"/>
  <c r="H44" i="3"/>
  <c r="D12" i="4"/>
  <c r="H23" i="3" l="1"/>
  <c r="H22" i="3"/>
  <c r="H9" i="3" l="1"/>
  <c r="H10" i="3"/>
  <c r="H31" i="3" l="1"/>
  <c r="H30" i="3"/>
  <c r="H29" i="3"/>
  <c r="H28" i="3"/>
  <c r="H27" i="3"/>
  <c r="H25" i="3"/>
  <c r="H16" i="3"/>
  <c r="H15" i="3"/>
  <c r="H11" i="3"/>
  <c r="H8" i="3"/>
  <c r="H7" i="3"/>
  <c r="E8" i="2"/>
  <c r="E7" i="2"/>
  <c r="C22" i="1" l="1"/>
</calcChain>
</file>

<file path=xl/sharedStrings.xml><?xml version="1.0" encoding="utf-8"?>
<sst xmlns="http://schemas.openxmlformats.org/spreadsheetml/2006/main" count="159" uniqueCount="105">
  <si>
    <t>Onderhoudstarief</t>
  </si>
  <si>
    <t>Aantal VE's</t>
  </si>
  <si>
    <t>Totaal</t>
  </si>
  <si>
    <t>= in te vullen door Inschrijver</t>
  </si>
  <si>
    <t>Inschrijfprijs</t>
  </si>
  <si>
    <t>Onderhoudstarief Verzorgingseenheden</t>
  </si>
  <si>
    <t>Levering planten</t>
  </si>
  <si>
    <t>Levering potten</t>
  </si>
  <si>
    <t>Totale inschrijfprijs</t>
  </si>
  <si>
    <t>Vorm</t>
  </si>
  <si>
    <t>Materiaal</t>
  </si>
  <si>
    <t>kleur</t>
  </si>
  <si>
    <t>aantal</t>
  </si>
  <si>
    <t>totaalprijs</t>
  </si>
  <si>
    <t>Rond</t>
  </si>
  <si>
    <t xml:space="preserve"> Ø50-40</t>
  </si>
  <si>
    <t>Lechuza Kunststof of vergelijkbaar</t>
  </si>
  <si>
    <t xml:space="preserve"> Ø30-70</t>
  </si>
  <si>
    <t>Rechthoekig</t>
  </si>
  <si>
    <t>40-40-75</t>
  </si>
  <si>
    <t>Kubus</t>
  </si>
  <si>
    <t xml:space="preserve">Totaal </t>
  </si>
  <si>
    <t>Plant soort</t>
  </si>
  <si>
    <t>Hoogte cm*</t>
  </si>
  <si>
    <t>Aglaonema silver bay</t>
  </si>
  <si>
    <t>Dracaena Janet Graig</t>
  </si>
  <si>
    <t>Dracaena Lemon Lime</t>
  </si>
  <si>
    <t>Ficus Amstel king</t>
  </si>
  <si>
    <t>Rhapis</t>
  </si>
  <si>
    <t>Schefflera Amata Compacta</t>
  </si>
  <si>
    <t>* hoogte incl. pot</t>
  </si>
  <si>
    <t>prijs per stuk excl. btw</t>
  </si>
  <si>
    <t>Gegevens inschrijver</t>
  </si>
  <si>
    <t>Naam onderneming</t>
  </si>
  <si>
    <t xml:space="preserve">Adres </t>
  </si>
  <si>
    <t xml:space="preserve">Postcode en plaats </t>
  </si>
  <si>
    <t xml:space="preserve">KvK-nummer </t>
  </si>
  <si>
    <t>Voorwaarden</t>
  </si>
  <si>
    <t>Plaats</t>
  </si>
  <si>
    <t>Datum</t>
  </si>
  <si>
    <t>Naam</t>
  </si>
  <si>
    <t>Functie</t>
  </si>
  <si>
    <t>Handtekening rechtsgeldige vertegenwoordiger</t>
  </si>
  <si>
    <r>
      <t xml:space="preserve">Bijlage C - IUC22-620 Prijzenblad Interieurbeplanting </t>
    </r>
    <r>
      <rPr>
        <b/>
        <i/>
        <sz val="14"/>
        <color theme="1"/>
        <rFont val="Calibri"/>
        <family val="2"/>
        <scheme val="minor"/>
      </rPr>
      <t>onderdeel Onderhoud</t>
    </r>
  </si>
  <si>
    <r>
      <t xml:space="preserve">Onderhoudstarief natuurlijke plant (hydro/aarde) </t>
    </r>
    <r>
      <rPr>
        <b/>
        <sz val="11"/>
        <color theme="1"/>
        <rFont val="Calibri"/>
        <family val="2"/>
        <scheme val="minor"/>
      </rPr>
      <t>inclusief</t>
    </r>
    <r>
      <rPr>
        <sz val="11"/>
        <color theme="1"/>
        <rFont val="Calibri"/>
        <family val="2"/>
        <scheme val="minor"/>
      </rPr>
      <t xml:space="preserve"> vervanging </t>
    </r>
  </si>
  <si>
    <r>
      <t xml:space="preserve">Onderhoudstarief zijde plant (hydro/aarde) </t>
    </r>
    <r>
      <rPr>
        <b/>
        <sz val="11"/>
        <color theme="1"/>
        <rFont val="Calibri"/>
        <family val="2"/>
        <scheme val="minor"/>
      </rPr>
      <t xml:space="preserve">exclusief </t>
    </r>
    <r>
      <rPr>
        <sz val="11"/>
        <color theme="1"/>
        <rFont val="Calibri"/>
        <family val="2"/>
        <scheme val="minor"/>
      </rPr>
      <t xml:space="preserve">vervanging </t>
    </r>
  </si>
  <si>
    <t>Zwart/Wit/Antraciet</t>
  </si>
  <si>
    <t>40-40-40</t>
  </si>
  <si>
    <t>70-70-70</t>
  </si>
  <si>
    <t>40-100 cm</t>
  </si>
  <si>
    <t>Ficus Rubiginosa Australis</t>
  </si>
  <si>
    <t>Kentia palm</t>
  </si>
  <si>
    <t>Ficus Altissima</t>
  </si>
  <si>
    <t xml:space="preserve">Transport-en leveringskosten </t>
  </si>
  <si>
    <t>Transport- en leveringskosten</t>
  </si>
  <si>
    <t>Aantal planten(bakken)</t>
  </si>
  <si>
    <t>0-10</t>
  </si>
  <si>
    <t>11-30</t>
  </si>
  <si>
    <t>Meer dan 100</t>
  </si>
  <si>
    <t>31-60</t>
  </si>
  <si>
    <t>61-100</t>
  </si>
  <si>
    <t>Prijs (excl. btw)</t>
  </si>
  <si>
    <t>Prijs/VE per jaar (excl. btw)</t>
  </si>
  <si>
    <t>Totaal (excl. btw)</t>
  </si>
  <si>
    <t xml:space="preserve">Urban Jungle beplanting voor een plantenbak van 140x40x25 cm (Caryota, Anthurium jungle bush, Chameadorea Elegans, Scindapsus Hang) </t>
  </si>
  <si>
    <t>Potten (biobased of gerecycled materiaal)</t>
  </si>
  <si>
    <t>Planten</t>
  </si>
  <si>
    <r>
      <t xml:space="preserve">Bijlage C - IUC25-654 Prijzenblad Interieurbeplanting   </t>
    </r>
    <r>
      <rPr>
        <b/>
        <i/>
        <sz val="14"/>
        <color theme="1"/>
        <rFont val="Calibri"/>
        <family val="2"/>
        <scheme val="minor"/>
      </rPr>
      <t>Totaal</t>
    </r>
  </si>
  <si>
    <t>* exclusief vervanging betreft de standaard onderhoudstaken</t>
  </si>
  <si>
    <t>Toelichting:</t>
  </si>
  <si>
    <t>* De aantallen per locatie zijn terug te vinden in bijlage 6</t>
  </si>
  <si>
    <t>80-40-75</t>
  </si>
  <si>
    <t>120-40-75</t>
  </si>
  <si>
    <t>160-40-75</t>
  </si>
  <si>
    <t>Plantdivider</t>
  </si>
  <si>
    <t>160-25-140</t>
  </si>
  <si>
    <t>Strelizia</t>
  </si>
  <si>
    <t>Kentia</t>
  </si>
  <si>
    <t>Zijdeboeket - maat S</t>
  </si>
  <si>
    <t>Zijdeboeket - maat M</t>
  </si>
  <si>
    <t>Zijdeboeket - maat L</t>
  </si>
  <si>
    <t>Zijdeplanten</t>
  </si>
  <si>
    <t>110-130</t>
  </si>
  <si>
    <t>Levering zijdeplanten</t>
  </si>
  <si>
    <t>Levering zijdeboeketten</t>
  </si>
  <si>
    <t xml:space="preserve">formaat cm (lxbxh) </t>
  </si>
  <si>
    <r>
      <t xml:space="preserve">Bijlage C - IUC25-654 Prijzenblad Interieurbeplanting </t>
    </r>
    <r>
      <rPr>
        <b/>
        <i/>
        <sz val="14"/>
        <color theme="1"/>
        <rFont val="Calibri"/>
        <family val="2"/>
        <scheme val="minor"/>
      </rPr>
      <t>onderdeel Transport- en leveringskosten</t>
    </r>
  </si>
  <si>
    <r>
      <t xml:space="preserve">Bijlage C - IUC25-654 Prijzenblad Interieurbeplanting   </t>
    </r>
    <r>
      <rPr>
        <b/>
        <i/>
        <sz val="14"/>
        <color theme="1"/>
        <rFont val="Calibri"/>
        <family val="2"/>
        <scheme val="minor"/>
      </rPr>
      <t>onderdeel Leveringen</t>
    </r>
  </si>
  <si>
    <t>80-20-20</t>
  </si>
  <si>
    <t>60-15-15</t>
  </si>
  <si>
    <t>Aglaonema Silver Bay</t>
  </si>
  <si>
    <t>90-110</t>
  </si>
  <si>
    <t>70-90</t>
  </si>
  <si>
    <t>Inschrijver verklaart dat deze aanbieding wordt gedaan overeenkomstig de bepalingen zoals deze zijn omschreven in de aanbestedingsstukken en eventuele nota van inlichtingen.</t>
  </si>
  <si>
    <t>* hoogte incl. pot/vaas</t>
  </si>
  <si>
    <t>Zijdeboeketten</t>
  </si>
  <si>
    <t>Bandbreedte:</t>
  </si>
  <si>
    <t xml:space="preserve">Ondergrens </t>
  </si>
  <si>
    <t>Bovengrens</t>
  </si>
  <si>
    <t>max. punten</t>
  </si>
  <si>
    <t>Behaalde punten</t>
  </si>
  <si>
    <t xml:space="preserve">* Vul de gele invulvelden in conform het gestelde in de aanbestedingsstukken;
* De tarieven betreffen all-in bedragen en dienen in Euro's te worden geoffreerd en exclusief btw; 
* Inschrijver vult prijzen in tot maximaal twee cijfers achter de komma;
</t>
  </si>
  <si>
    <r>
      <t xml:space="preserve">Transport- en leveringskosten worden </t>
    </r>
    <r>
      <rPr>
        <b/>
        <sz val="11"/>
        <color theme="1"/>
        <rFont val="Calibri"/>
        <family val="2"/>
        <scheme val="minor"/>
      </rPr>
      <t>per levering</t>
    </r>
    <r>
      <rPr>
        <sz val="11"/>
        <color theme="1"/>
        <rFont val="Calibri"/>
        <family val="2"/>
        <scheme val="minor"/>
      </rPr>
      <t xml:space="preserve"> berekend. Een levering bestaat uit het totaal aantal planten of plantenbakken dat u gelijktijdig transporteert en levert, binnen dezelfde staffel. Voorbeeld: De transport- en leveringskosten van 5 planten(bakken) zijn hetzelfde als die van 10 planten(bakken). U dient hier dus uw prijs per levering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uit te brengen, niet een prijs per plant of plantenbak.</t>
    </r>
  </si>
  <si>
    <t>* inclusief vervanging is het kosteloos vervangen van de plant die niet meer voldoet aan de kwaliteitsnormen, zie UE30 bijlage 1 PvE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</si>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</sst>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€&quot;\ #,##0.00;&quot;€&quot;\ \-#,##0.00"/>
    <numFmt numFmtId="44" formatCode="_ &quot;€&quot;\ * #,##0.00_ ;_ &quot;€&quot;\ * \-#,##0.00_ ;_ &quot;€&quot;\ * &quot;-&quot;??_ ;_ @_ "/>
    <numFmt numFmtId="164" formatCode="_(&quot;€&quot;* #,##0.00_);_(&quot;€&quot;* \(#,##0.00\);_(&quot;€&quot;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0"/>
      <color theme="1"/>
      <name val="Tahoma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/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/>
      <top style="thin">
        <color rgb="FF0070C0"/>
      </top>
      <bottom style="medium">
        <color rgb="FF0070C0"/>
      </bottom>
      <diagonal/>
    </border>
    <border>
      <left/>
      <right style="medium">
        <color rgb="FF0070C0"/>
      </right>
      <top style="thin">
        <color rgb="FF0070C0"/>
      </top>
      <bottom style="medium">
        <color rgb="FF0070C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5" fillId="0" borderId="0"/>
    <xf numFmtId="44" fontId="1" fillId="0" borderId="0" applyFont="0" applyFill="0" applyBorder="0" applyAlignment="0" applyProtection="0"/>
  </cellStyleXfs>
  <cellXfs count="164">
    <xf numFmtId="0" fontId="0" fillId="0" borderId="0" xfId="0"/>
    <xf numFmtId="0" fontId="2" fillId="0" borderId="0" xfId="0" applyFont="1"/>
    <xf numFmtId="0" fontId="0" fillId="2" borderId="0" xfId="0" applyFill="1"/>
    <xf numFmtId="0" fontId="0" fillId="0" borderId="0" xfId="0" quotePrefix="1"/>
    <xf numFmtId="0" fontId="0" fillId="0" borderId="1" xfId="0" applyBorder="1" applyAlignment="1">
      <alignment wrapText="1"/>
    </xf>
    <xf numFmtId="44" fontId="0" fillId="0" borderId="2" xfId="0" applyNumberFormat="1" applyBorder="1"/>
    <xf numFmtId="0" fontId="2" fillId="3" borderId="3" xfId="0" applyFont="1" applyFill="1" applyBorder="1"/>
    <xf numFmtId="0" fontId="0" fillId="3" borderId="4" xfId="0" applyFill="1" applyBorder="1"/>
    <xf numFmtId="44" fontId="0" fillId="3" borderId="5" xfId="1" applyFont="1" applyFill="1" applyBorder="1"/>
    <xf numFmtId="0" fontId="0" fillId="0" borderId="6" xfId="0" applyBorder="1"/>
    <xf numFmtId="44" fontId="0" fillId="0" borderId="9" xfId="0" applyNumberFormat="1" applyBorder="1"/>
    <xf numFmtId="0" fontId="0" fillId="0" borderId="9" xfId="0" applyBorder="1"/>
    <xf numFmtId="0" fontId="0" fillId="0" borderId="10" xfId="0" applyBorder="1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" borderId="5" xfId="0" applyFill="1" applyBorder="1"/>
    <xf numFmtId="0" fontId="2" fillId="0" borderId="9" xfId="0" applyFont="1" applyBorder="1"/>
    <xf numFmtId="0" fontId="0" fillId="0" borderId="15" xfId="0" applyBorder="1" applyAlignment="1">
      <alignment wrapText="1"/>
    </xf>
    <xf numFmtId="0" fontId="0" fillId="0" borderId="18" xfId="0" applyBorder="1"/>
    <xf numFmtId="0" fontId="3" fillId="4" borderId="19" xfId="0" applyFont="1" applyFill="1" applyBorder="1" applyAlignment="1">
      <alignment horizontal="center" vertical="center" wrapText="1"/>
    </xf>
    <xf numFmtId="1" fontId="3" fillId="4" borderId="20" xfId="0" applyNumberFormat="1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3" fillId="4" borderId="12" xfId="0" applyFont="1" applyFill="1" applyBorder="1" applyAlignment="1">
      <alignment horizontal="left" vertical="center" wrapText="1"/>
    </xf>
    <xf numFmtId="0" fontId="4" fillId="4" borderId="21" xfId="0" applyFont="1" applyFill="1" applyBorder="1" applyAlignment="1">
      <alignment horizontal="center" vertical="center" wrapText="1"/>
    </xf>
    <xf numFmtId="44" fontId="3" fillId="4" borderId="14" xfId="0" applyNumberFormat="1" applyFont="1" applyFill="1" applyBorder="1" applyAlignment="1">
      <alignment horizontal="left" wrapText="1"/>
    </xf>
    <xf numFmtId="44" fontId="3" fillId="4" borderId="22" xfId="3" applyFont="1" applyFill="1" applyBorder="1" applyAlignment="1">
      <alignment horizontal="center" vertical="center" wrapText="1"/>
    </xf>
    <xf numFmtId="44" fontId="3" fillId="4" borderId="23" xfId="3" applyFont="1" applyFill="1" applyBorder="1" applyAlignment="1">
      <alignment horizontal="center" vertical="center" wrapText="1"/>
    </xf>
    <xf numFmtId="1" fontId="3" fillId="4" borderId="19" xfId="0" applyNumberFormat="1" applyFont="1" applyFill="1" applyBorder="1" applyAlignment="1">
      <alignment horizontal="center" vertical="center" wrapText="1"/>
    </xf>
    <xf numFmtId="0" fontId="6" fillId="5" borderId="10" xfId="0" applyFont="1" applyFill="1" applyBorder="1" applyProtection="1">
      <protection hidden="1"/>
    </xf>
    <xf numFmtId="0" fontId="6" fillId="5" borderId="27" xfId="0" applyFont="1" applyFill="1" applyBorder="1" applyProtection="1">
      <protection hidden="1"/>
    </xf>
    <xf numFmtId="0" fontId="6" fillId="5" borderId="12" xfId="0" applyFont="1" applyFill="1" applyBorder="1" applyProtection="1">
      <protection hidden="1"/>
    </xf>
    <xf numFmtId="164" fontId="0" fillId="0" borderId="0" xfId="0" applyNumberFormat="1"/>
    <xf numFmtId="0" fontId="0" fillId="5" borderId="29" xfId="0" applyFill="1" applyBorder="1" applyAlignment="1" applyProtection="1">
      <alignment vertical="top"/>
      <protection hidden="1"/>
    </xf>
    <xf numFmtId="0" fontId="0" fillId="5" borderId="10" xfId="0" applyFill="1" applyBorder="1" applyAlignment="1" applyProtection="1">
      <alignment vertical="top"/>
      <protection hidden="1"/>
    </xf>
    <xf numFmtId="0" fontId="0" fillId="0" borderId="27" xfId="0" applyBorder="1" applyAlignment="1">
      <alignment wrapText="1"/>
    </xf>
    <xf numFmtId="0" fontId="0" fillId="5" borderId="27" xfId="0" applyFill="1" applyBorder="1" applyAlignment="1" applyProtection="1">
      <alignment vertical="top"/>
      <protection hidden="1"/>
    </xf>
    <xf numFmtId="0" fontId="3" fillId="6" borderId="0" xfId="0" applyFont="1" applyFill="1" applyProtection="1">
      <protection hidden="1"/>
    </xf>
    <xf numFmtId="0" fontId="0" fillId="6" borderId="0" xfId="0" applyFill="1"/>
    <xf numFmtId="0" fontId="8" fillId="0" borderId="0" xfId="0" applyFont="1"/>
    <xf numFmtId="17" fontId="0" fillId="0" borderId="13" xfId="0" quotePrefix="1" applyNumberFormat="1" applyBorder="1"/>
    <xf numFmtId="0" fontId="0" fillId="0" borderId="6" xfId="0" quotePrefix="1" applyBorder="1"/>
    <xf numFmtId="0" fontId="0" fillId="0" borderId="13" xfId="0" quotePrefix="1" applyBorder="1"/>
    <xf numFmtId="0" fontId="2" fillId="0" borderId="18" xfId="0" applyFont="1" applyBorder="1"/>
    <xf numFmtId="0" fontId="3" fillId="4" borderId="38" xfId="0" applyFont="1" applyFill="1" applyBorder="1" applyAlignment="1">
      <alignment horizontal="left" vertical="center" wrapText="1"/>
    </xf>
    <xf numFmtId="0" fontId="3" fillId="4" borderId="36" xfId="0" applyFont="1" applyFill="1" applyBorder="1" applyAlignment="1">
      <alignment horizontal="center" vertical="center" wrapText="1"/>
    </xf>
    <xf numFmtId="44" fontId="3" fillId="4" borderId="39" xfId="3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1" fontId="6" fillId="0" borderId="6" xfId="0" applyNumberFormat="1" applyFont="1" applyBorder="1" applyAlignment="1">
      <alignment horizontal="center"/>
    </xf>
    <xf numFmtId="44" fontId="3" fillId="4" borderId="37" xfId="3" applyFont="1" applyFill="1" applyBorder="1" applyAlignment="1">
      <alignment horizontal="center" vertical="center" wrapText="1"/>
    </xf>
    <xf numFmtId="1" fontId="3" fillId="4" borderId="24" xfId="3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0" fillId="0" borderId="6" xfId="2" applyFont="1" applyBorder="1" applyAlignment="1">
      <alignment horizontal="center" vertical="center"/>
    </xf>
    <xf numFmtId="0" fontId="6" fillId="5" borderId="15" xfId="0" applyFont="1" applyFill="1" applyBorder="1" applyAlignment="1">
      <alignment horizontal="center" wrapText="1"/>
    </xf>
    <xf numFmtId="0" fontId="6" fillId="5" borderId="10" xfId="0" applyFont="1" applyFill="1" applyBorder="1" applyAlignment="1">
      <alignment horizontal="center" vertical="center" wrapText="1"/>
    </xf>
    <xf numFmtId="1" fontId="3" fillId="4" borderId="39" xfId="3" applyNumberFormat="1" applyFont="1" applyFill="1" applyBorder="1" applyAlignment="1">
      <alignment horizontal="center" vertical="center" wrapText="1"/>
    </xf>
    <xf numFmtId="44" fontId="3" fillId="4" borderId="14" xfId="1" applyFont="1" applyFill="1" applyBorder="1" applyAlignment="1">
      <alignment horizontal="left" wrapText="1"/>
    </xf>
    <xf numFmtId="0" fontId="6" fillId="0" borderId="0" xfId="0" quotePrefix="1" applyFont="1"/>
    <xf numFmtId="0" fontId="0" fillId="0" borderId="0" xfId="0" quotePrefix="1" applyAlignment="1">
      <alignment wrapText="1"/>
    </xf>
    <xf numFmtId="44" fontId="3" fillId="4" borderId="36" xfId="3" applyFont="1" applyFill="1" applyBorder="1" applyAlignment="1">
      <alignment horizontal="center" vertical="center" wrapText="1"/>
    </xf>
    <xf numFmtId="0" fontId="12" fillId="0" borderId="0" xfId="0" applyFont="1"/>
    <xf numFmtId="49" fontId="10" fillId="0" borderId="6" xfId="0" applyNumberFormat="1" applyFont="1" applyBorder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0" fillId="5" borderId="15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0" fontId="0" fillId="0" borderId="6" xfId="0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1" fontId="0" fillId="0" borderId="33" xfId="0" applyNumberFormat="1" applyBorder="1" applyAlignment="1">
      <alignment horizontal="center"/>
    </xf>
    <xf numFmtId="0" fontId="6" fillId="0" borderId="0" xfId="0" applyFont="1"/>
    <xf numFmtId="0" fontId="13" fillId="0" borderId="46" xfId="0" applyFont="1" applyBorder="1"/>
    <xf numFmtId="0" fontId="0" fillId="0" borderId="49" xfId="0" applyBorder="1"/>
    <xf numFmtId="0" fontId="0" fillId="0" borderId="53" xfId="0" applyBorder="1"/>
    <xf numFmtId="0" fontId="6" fillId="0" borderId="15" xfId="0" applyFont="1" applyBorder="1" applyAlignment="1">
      <alignment wrapText="1"/>
    </xf>
    <xf numFmtId="0" fontId="3" fillId="3" borderId="50" xfId="0" applyFont="1" applyFill="1" applyBorder="1"/>
    <xf numFmtId="0" fontId="0" fillId="3" borderId="51" xfId="0" applyFill="1" applyBorder="1"/>
    <xf numFmtId="0" fontId="2" fillId="3" borderId="54" xfId="0" applyFont="1" applyFill="1" applyBorder="1"/>
    <xf numFmtId="0" fontId="2" fillId="3" borderId="55" xfId="0" applyFont="1" applyFill="1" applyBorder="1"/>
    <xf numFmtId="0" fontId="2" fillId="3" borderId="47" xfId="0" applyFont="1" applyFill="1" applyBorder="1"/>
    <xf numFmtId="0" fontId="2" fillId="0" borderId="50" xfId="0" applyFont="1" applyBorder="1"/>
    <xf numFmtId="7" fontId="0" fillId="0" borderId="52" xfId="0" applyNumberFormat="1" applyBorder="1"/>
    <xf numFmtId="7" fontId="0" fillId="0" borderId="56" xfId="0" applyNumberFormat="1" applyBorder="1"/>
    <xf numFmtId="44" fontId="0" fillId="2" borderId="9" xfId="0" applyNumberFormat="1" applyFill="1" applyBorder="1" applyProtection="1">
      <protection locked="0"/>
    </xf>
    <xf numFmtId="44" fontId="0" fillId="2" borderId="14" xfId="0" applyNumberFormat="1" applyFill="1" applyBorder="1" applyProtection="1">
      <protection locked="0"/>
    </xf>
    <xf numFmtId="44" fontId="6" fillId="2" borderId="14" xfId="0" applyNumberFormat="1" applyFont="1" applyFill="1" applyBorder="1" applyProtection="1">
      <protection locked="0"/>
    </xf>
    <xf numFmtId="44" fontId="12" fillId="2" borderId="6" xfId="1" applyFont="1" applyFill="1" applyBorder="1" applyProtection="1">
      <protection locked="0"/>
    </xf>
    <xf numFmtId="44" fontId="12" fillId="2" borderId="17" xfId="1" applyFont="1" applyFill="1" applyBorder="1" applyProtection="1">
      <protection locked="0"/>
    </xf>
    <xf numFmtId="44" fontId="0" fillId="2" borderId="6" xfId="0" applyNumberFormat="1" applyFill="1" applyBorder="1" applyAlignment="1" applyProtection="1">
      <alignment horizontal="center" vertical="center"/>
      <protection locked="0"/>
    </xf>
    <xf numFmtId="44" fontId="0" fillId="2" borderId="25" xfId="0" applyNumberFormat="1" applyFill="1" applyBorder="1" applyAlignment="1" applyProtection="1">
      <alignment horizontal="center" vertical="center"/>
      <protection locked="0"/>
    </xf>
    <xf numFmtId="44" fontId="0" fillId="2" borderId="6" xfId="0" applyNumberFormat="1" applyFill="1" applyBorder="1" applyAlignment="1" applyProtection="1">
      <alignment vertical="center"/>
      <protection locked="0"/>
    </xf>
    <xf numFmtId="44" fontId="0" fillId="2" borderId="43" xfId="0" applyNumberFormat="1" applyFill="1" applyBorder="1" applyAlignment="1" applyProtection="1">
      <alignment vertical="center"/>
      <protection locked="0"/>
    </xf>
    <xf numFmtId="44" fontId="0" fillId="2" borderId="17" xfId="0" applyNumberFormat="1" applyFill="1" applyBorder="1" applyAlignment="1" applyProtection="1">
      <alignment vertical="center"/>
      <protection locked="0"/>
    </xf>
    <xf numFmtId="44" fontId="0" fillId="2" borderId="14" xfId="1" applyFont="1" applyFill="1" applyBorder="1" applyProtection="1">
      <protection locked="0"/>
    </xf>
    <xf numFmtId="44" fontId="0" fillId="2" borderId="16" xfId="1" applyFont="1" applyFill="1" applyBorder="1" applyProtection="1">
      <protection locked="0"/>
    </xf>
    <xf numFmtId="44" fontId="0" fillId="2" borderId="37" xfId="1" applyFont="1" applyFill="1" applyBorder="1" applyProtection="1">
      <protection locked="0"/>
    </xf>
    <xf numFmtId="2" fontId="0" fillId="0" borderId="51" xfId="1" applyNumberFormat="1" applyFont="1" applyFill="1" applyBorder="1"/>
    <xf numFmtId="44" fontId="0" fillId="3" borderId="48" xfId="1" applyFont="1" applyFill="1" applyBorder="1"/>
    <xf numFmtId="0" fontId="15" fillId="0" borderId="0" xfId="0" applyFont="1"/>
    <xf numFmtId="0" fontId="0" fillId="0" borderId="0" xfId="0" applyAlignment="1">
      <alignment vertical="top" wrapText="1"/>
    </xf>
    <xf numFmtId="0" fontId="0" fillId="2" borderId="30" xfId="0" applyFill="1" applyBorder="1" applyAlignment="1" applyProtection="1">
      <alignment horizontal="left" vertical="top"/>
      <protection locked="0"/>
    </xf>
    <xf numFmtId="0" fontId="0" fillId="2" borderId="31" xfId="0" applyFill="1" applyBorder="1" applyAlignment="1" applyProtection="1">
      <alignment horizontal="left" vertical="top"/>
      <protection locked="0"/>
    </xf>
    <xf numFmtId="0" fontId="0" fillId="2" borderId="32" xfId="0" applyFill="1" applyBorder="1" applyAlignment="1" applyProtection="1">
      <alignment horizontal="left" vertical="top"/>
      <protection locked="0"/>
    </xf>
    <xf numFmtId="0" fontId="0" fillId="2" borderId="25" xfId="0" applyFill="1" applyBorder="1" applyAlignment="1" applyProtection="1">
      <alignment horizontal="left" vertical="top"/>
      <protection locked="0"/>
    </xf>
    <xf numFmtId="0" fontId="0" fillId="2" borderId="26" xfId="0" applyFill="1" applyBorder="1" applyAlignment="1" applyProtection="1">
      <alignment horizontal="left" vertical="top"/>
      <protection locked="0"/>
    </xf>
    <xf numFmtId="0" fontId="0" fillId="2" borderId="33" xfId="0" applyFill="1" applyBorder="1" applyAlignment="1" applyProtection="1">
      <alignment horizontal="left" vertical="top"/>
      <protection locked="0"/>
    </xf>
    <xf numFmtId="0" fontId="0" fillId="2" borderId="34" xfId="0" applyFill="1" applyBorder="1" applyAlignment="1" applyProtection="1">
      <alignment horizontal="left" vertical="top"/>
      <protection locked="0"/>
    </xf>
    <xf numFmtId="0" fontId="0" fillId="2" borderId="35" xfId="0" applyFill="1" applyBorder="1" applyAlignment="1" applyProtection="1">
      <alignment horizontal="left" vertical="top"/>
      <protection locked="0"/>
    </xf>
    <xf numFmtId="0" fontId="0" fillId="2" borderId="17" xfId="0" applyFill="1" applyBorder="1" applyAlignment="1" applyProtection="1">
      <alignment horizontal="left" vertical="top"/>
      <protection locked="0"/>
    </xf>
    <xf numFmtId="0" fontId="0" fillId="2" borderId="28" xfId="0" applyFill="1" applyBorder="1" applyAlignment="1" applyProtection="1">
      <alignment horizontal="left" vertical="top"/>
      <protection locked="0"/>
    </xf>
    <xf numFmtId="0" fontId="2" fillId="3" borderId="3" xfId="0" applyFont="1" applyFill="1" applyBorder="1"/>
    <xf numFmtId="0" fontId="0" fillId="0" borderId="4" xfId="0" applyBorder="1"/>
    <xf numFmtId="0" fontId="0" fillId="0" borderId="5" xfId="0" applyBorder="1"/>
    <xf numFmtId="0" fontId="7" fillId="5" borderId="0" xfId="0" applyFont="1" applyFill="1" applyAlignment="1" applyProtection="1">
      <alignment vertical="top" wrapText="1"/>
      <protection hidden="1"/>
    </xf>
    <xf numFmtId="0" fontId="0" fillId="5" borderId="0" xfId="0" applyFill="1" applyAlignment="1" applyProtection="1">
      <alignment vertical="top" wrapText="1"/>
      <protection hidden="1"/>
    </xf>
    <xf numFmtId="0" fontId="0" fillId="6" borderId="0" xfId="0" applyFill="1" applyAlignment="1">
      <alignment wrapText="1"/>
    </xf>
    <xf numFmtId="0" fontId="0" fillId="6" borderId="0" xfId="0" applyFill="1"/>
    <xf numFmtId="2" fontId="0" fillId="2" borderId="20" xfId="0" applyNumberFormat="1" applyFill="1" applyBorder="1" applyProtection="1">
      <protection locked="0" hidden="1"/>
    </xf>
    <xf numFmtId="2" fontId="0" fillId="2" borderId="8" xfId="0" applyNumberFormat="1" applyFill="1" applyBorder="1" applyProtection="1">
      <protection locked="0" hidden="1"/>
    </xf>
    <xf numFmtId="2" fontId="0" fillId="2" borderId="9" xfId="0" applyNumberFormat="1" applyFill="1" applyBorder="1" applyProtection="1">
      <protection locked="0" hidden="1"/>
    </xf>
    <xf numFmtId="2" fontId="0" fillId="2" borderId="6" xfId="0" applyNumberFormat="1" applyFill="1" applyBorder="1" applyProtection="1">
      <protection locked="0" hidden="1"/>
    </xf>
    <xf numFmtId="2" fontId="0" fillId="2" borderId="14" xfId="0" applyNumberFormat="1" applyFill="1" applyBorder="1" applyProtection="1">
      <protection locked="0" hidden="1"/>
    </xf>
    <xf numFmtId="0" fontId="0" fillId="2" borderId="17" xfId="0" applyFill="1" applyBorder="1" applyAlignment="1" applyProtection="1">
      <alignment horizontal="left"/>
      <protection locked="0" hidden="1"/>
    </xf>
    <xf numFmtId="0" fontId="0" fillId="2" borderId="28" xfId="0" applyFill="1" applyBorder="1" applyAlignment="1" applyProtection="1">
      <alignment horizontal="left"/>
      <protection locked="0" hidden="1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42" xfId="0" applyBorder="1" applyAlignment="1">
      <alignment horizontal="left"/>
    </xf>
    <xf numFmtId="0" fontId="3" fillId="4" borderId="3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right"/>
    </xf>
    <xf numFmtId="0" fontId="0" fillId="0" borderId="10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left" wrapText="1"/>
    </xf>
    <xf numFmtId="0" fontId="0" fillId="0" borderId="41" xfId="0" applyBorder="1" applyAlignment="1">
      <alignment horizontal="left" wrapText="1"/>
    </xf>
    <xf numFmtId="0" fontId="0" fillId="0" borderId="42" xfId="0" applyBorder="1" applyAlignment="1">
      <alignment horizontal="left" wrapText="1"/>
    </xf>
    <xf numFmtId="0" fontId="6" fillId="0" borderId="40" xfId="0" applyFont="1" applyBorder="1" applyAlignment="1">
      <alignment horizontal="left" wrapText="1"/>
    </xf>
    <xf numFmtId="0" fontId="6" fillId="0" borderId="41" xfId="0" applyFont="1" applyBorder="1" applyAlignment="1">
      <alignment horizontal="left" wrapText="1"/>
    </xf>
    <xf numFmtId="0" fontId="6" fillId="0" borderId="42" xfId="0" applyFont="1" applyBorder="1" applyAlignment="1">
      <alignment horizontal="left" wrapText="1"/>
    </xf>
    <xf numFmtId="0" fontId="0" fillId="0" borderId="45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44" xfId="0" applyBorder="1" applyAlignment="1">
      <alignment horizontal="left"/>
    </xf>
  </cellXfs>
  <cellStyles count="4">
    <cellStyle name="Standaard" xfId="0" builtinId="0"/>
    <cellStyle name="Standaard_Almere" xfId="2" xr:uid="{00000000-0005-0000-0000-000001000000}"/>
    <cellStyle name="Valuta" xfId="1" builtinId="4"/>
    <cellStyle name="Valuta 2" xfId="3" xr:uid="{00000000-0005-0000-0000-000003000000}"/>
  </cellStyles>
  <dxfs count="2">
    <dxf>
      <font>
        <strike val="0"/>
      </font>
      <fill>
        <patternFill>
          <f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1"/>
  <sheetViews>
    <sheetView showGridLines="0" topLeftCell="A9" workbookViewId="0">
      <selection activeCell="D20" sqref="D20"/>
    </sheetView>
  </sheetViews>
  <sheetFormatPr defaultRowHeight="14.5" x14ac:dyDescent="0.35"/>
  <cols>
    <col min="1" max="1" width="3.1796875" customWidth="1"/>
    <col min="2" max="2" width="35.1796875" customWidth="1"/>
    <col min="3" max="3" width="19.81640625" customWidth="1"/>
    <col min="4" max="4" width="30.1796875" bestFit="1" customWidth="1"/>
    <col min="7" max="7" width="15.81640625" bestFit="1" customWidth="1"/>
  </cols>
  <sheetData>
    <row r="1" spans="2:9" ht="10" customHeight="1" x14ac:dyDescent="0.35"/>
    <row r="2" spans="2:9" ht="21" customHeight="1" x14ac:dyDescent="0.45">
      <c r="B2" s="41" t="s">
        <v>67</v>
      </c>
    </row>
    <row r="3" spans="2:9" ht="15" thickBot="1" x14ac:dyDescent="0.4">
      <c r="B3" s="1"/>
    </row>
    <row r="4" spans="2:9" ht="15" thickBot="1" x14ac:dyDescent="0.4">
      <c r="B4" s="124" t="s">
        <v>32</v>
      </c>
      <c r="C4" s="125"/>
      <c r="D4" s="125"/>
      <c r="E4" s="126"/>
    </row>
    <row r="5" spans="2:9" x14ac:dyDescent="0.35">
      <c r="B5" s="33" t="s">
        <v>33</v>
      </c>
      <c r="C5" s="131"/>
      <c r="D5" s="132"/>
      <c r="E5" s="133"/>
    </row>
    <row r="6" spans="2:9" x14ac:dyDescent="0.35">
      <c r="B6" s="31" t="s">
        <v>34</v>
      </c>
      <c r="C6" s="134"/>
      <c r="D6" s="134"/>
      <c r="E6" s="135"/>
    </row>
    <row r="7" spans="2:9" x14ac:dyDescent="0.35">
      <c r="B7" s="31" t="s">
        <v>35</v>
      </c>
      <c r="C7" s="134"/>
      <c r="D7" s="134"/>
      <c r="E7" s="135"/>
    </row>
    <row r="8" spans="2:9" ht="15" thickBot="1" x14ac:dyDescent="0.4">
      <c r="B8" s="32" t="s">
        <v>36</v>
      </c>
      <c r="C8" s="136"/>
      <c r="D8" s="136"/>
      <c r="E8" s="137"/>
      <c r="H8" s="2"/>
      <c r="I8" s="3" t="s">
        <v>3</v>
      </c>
    </row>
    <row r="10" spans="2:9" x14ac:dyDescent="0.35">
      <c r="B10" s="39" t="s">
        <v>37</v>
      </c>
      <c r="C10" s="40"/>
      <c r="D10" s="40"/>
      <c r="E10" s="40"/>
      <c r="F10" s="40"/>
      <c r="G10" s="40"/>
      <c r="H10" s="40"/>
      <c r="I10" s="40"/>
    </row>
    <row r="11" spans="2:9" ht="58" customHeight="1" x14ac:dyDescent="0.35">
      <c r="B11" s="129" t="s">
        <v>101</v>
      </c>
      <c r="C11" s="130"/>
      <c r="D11" s="130"/>
      <c r="E11" s="130"/>
      <c r="F11" s="130"/>
      <c r="G11" s="130"/>
      <c r="H11" s="130"/>
      <c r="I11" s="130"/>
    </row>
    <row r="12" spans="2:9" ht="15" thickBot="1" x14ac:dyDescent="0.4"/>
    <row r="13" spans="2:9" ht="15" thickBot="1" x14ac:dyDescent="0.4">
      <c r="B13" s="6" t="s">
        <v>4</v>
      </c>
      <c r="C13" s="16"/>
    </row>
    <row r="14" spans="2:9" x14ac:dyDescent="0.35">
      <c r="B14" s="14"/>
      <c r="C14" s="17" t="s">
        <v>63</v>
      </c>
    </row>
    <row r="15" spans="2:9" x14ac:dyDescent="0.35">
      <c r="B15" s="12" t="s">
        <v>5</v>
      </c>
      <c r="C15" s="97"/>
    </row>
    <row r="16" spans="2:9" x14ac:dyDescent="0.35">
      <c r="B16" s="12" t="s">
        <v>7</v>
      </c>
      <c r="C16" s="98"/>
    </row>
    <row r="17" spans="2:9" x14ac:dyDescent="0.35">
      <c r="B17" s="18" t="s">
        <v>6</v>
      </c>
      <c r="C17" s="98"/>
    </row>
    <row r="18" spans="2:9" x14ac:dyDescent="0.35">
      <c r="B18" s="88" t="s">
        <v>83</v>
      </c>
      <c r="C18" s="99"/>
    </row>
    <row r="19" spans="2:9" x14ac:dyDescent="0.35">
      <c r="B19" s="88" t="s">
        <v>84</v>
      </c>
      <c r="C19" s="99"/>
    </row>
    <row r="20" spans="2:9" ht="15" thickBot="1" x14ac:dyDescent="0.4">
      <c r="B20" s="18" t="s">
        <v>53</v>
      </c>
      <c r="C20" s="98"/>
    </row>
    <row r="21" spans="2:9" ht="15" thickBot="1" x14ac:dyDescent="0.4">
      <c r="B21" s="93" t="s">
        <v>8</v>
      </c>
      <c r="C21" s="111">
        <f>SUM(C15:C20)</f>
        <v>0</v>
      </c>
      <c r="D21" s="112" t="str">
        <f>IF(VALUE(C21)&gt;330000,"inschrijfprijs is buiten bandbreedte","")</f>
        <v/>
      </c>
    </row>
    <row r="22" spans="2:9" ht="15" thickBot="1" x14ac:dyDescent="0.4">
      <c r="B22" s="94" t="s">
        <v>100</v>
      </c>
      <c r="C22" s="110">
        <f>IF(D25-(((C21-C25)/(C26-C25)*D25))&lt;0,0,(IF(D25-(((C21-C25)/(C26-C25)*D25))&gt;D25,D25,(D25-(((C21-C25)/(C26-C25)*D25))))))</f>
        <v>400</v>
      </c>
    </row>
    <row r="23" spans="2:9" ht="15" thickBot="1" x14ac:dyDescent="0.4"/>
    <row r="24" spans="2:9" ht="15" thickBot="1" x14ac:dyDescent="0.4">
      <c r="B24" s="89" t="s">
        <v>96</v>
      </c>
      <c r="C24" s="90"/>
      <c r="D24" s="91" t="s">
        <v>99</v>
      </c>
      <c r="E24" s="92"/>
    </row>
    <row r="25" spans="2:9" x14ac:dyDescent="0.35">
      <c r="B25" s="87" t="s">
        <v>97</v>
      </c>
      <c r="C25" s="95">
        <v>240000</v>
      </c>
      <c r="D25" s="138">
        <v>400</v>
      </c>
      <c r="E25" s="139"/>
    </row>
    <row r="26" spans="2:9" ht="15" thickBot="1" x14ac:dyDescent="0.4">
      <c r="B26" s="86" t="s">
        <v>98</v>
      </c>
      <c r="C26" s="96">
        <v>330000</v>
      </c>
      <c r="D26" s="140">
        <v>0</v>
      </c>
      <c r="E26" s="141"/>
    </row>
    <row r="28" spans="2:9" ht="15.65" customHeight="1" thickBot="1" x14ac:dyDescent="0.4">
      <c r="B28" s="127" t="s">
        <v>93</v>
      </c>
      <c r="C28" s="128"/>
      <c r="D28" s="128"/>
      <c r="E28" s="128"/>
      <c r="F28" s="128"/>
      <c r="G28" s="128"/>
      <c r="H28" s="128"/>
      <c r="I28" s="128"/>
    </row>
    <row r="29" spans="2:9" x14ac:dyDescent="0.35">
      <c r="B29" s="35" t="s">
        <v>38</v>
      </c>
      <c r="C29" s="114"/>
      <c r="D29" s="115"/>
      <c r="E29" s="35" t="s">
        <v>39</v>
      </c>
      <c r="F29" s="114"/>
      <c r="G29" s="116"/>
      <c r="H29" s="115"/>
    </row>
    <row r="30" spans="2:9" ht="15" thickBot="1" x14ac:dyDescent="0.4">
      <c r="B30" s="36" t="s">
        <v>40</v>
      </c>
      <c r="C30" s="117"/>
      <c r="D30" s="118"/>
      <c r="E30" s="38" t="s">
        <v>41</v>
      </c>
      <c r="F30" s="119"/>
      <c r="G30" s="120"/>
      <c r="H30" s="121"/>
    </row>
    <row r="31" spans="2:9" ht="29.5" thickBot="1" x14ac:dyDescent="0.4">
      <c r="B31" s="37" t="s">
        <v>42</v>
      </c>
      <c r="C31" s="122"/>
      <c r="D31" s="123"/>
      <c r="F31" s="34"/>
    </row>
  </sheetData>
  <sheetProtection algorithmName="SHA-512" hashValue="Bc7qnbIAS8+A06rrUd/q18uarY8snOqy0peSQ/vQ6RLXTqP65UQ5GHcu/p5KXNWb31g2hHN6bIm9iN9X+ETw6A==" saltValue="77Ct0+A8THG1HutEkUlG6Q==" spinCount="100000" sheet="1" objects="1" scenarios="1"/>
  <protectedRanges>
    <protectedRange sqref="C15:C20 C5:E8 C29:D31 F29:H30" name="Bereik1"/>
  </protectedRanges>
  <mergeCells count="14">
    <mergeCell ref="B4:E4"/>
    <mergeCell ref="B28:I28"/>
    <mergeCell ref="B11:I11"/>
    <mergeCell ref="C5:E5"/>
    <mergeCell ref="C6:E6"/>
    <mergeCell ref="C7:E7"/>
    <mergeCell ref="C8:E8"/>
    <mergeCell ref="D25:E25"/>
    <mergeCell ref="D26:E26"/>
    <mergeCell ref="C29:D29"/>
    <mergeCell ref="F29:H29"/>
    <mergeCell ref="C30:D30"/>
    <mergeCell ref="F30:H30"/>
    <mergeCell ref="C31:D31"/>
  </mergeCells>
  <conditionalFormatting sqref="D21">
    <cfRule type="expression" dxfId="1" priority="2">
      <formula>$C21&gt;330000</formula>
    </cfRule>
  </conditionalFormatting>
  <conditionalFormatting sqref="D22">
    <cfRule type="expression" dxfId="0" priority="1">
      <formula>IF(C21&gt;330000,"Inschrijfprijs valt niet binnen bandbreedte","")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13"/>
  <sheetViews>
    <sheetView showGridLines="0" workbookViewId="0">
      <selection activeCell="C16" sqref="C16"/>
    </sheetView>
  </sheetViews>
  <sheetFormatPr defaultRowHeight="14.5" x14ac:dyDescent="0.35"/>
  <cols>
    <col min="1" max="1" width="3.1796875" customWidth="1"/>
    <col min="2" max="2" width="32.81640625" customWidth="1"/>
    <col min="3" max="3" width="15.1796875" customWidth="1"/>
    <col min="4" max="4" width="23.54296875" customWidth="1"/>
    <col min="5" max="5" width="14" customWidth="1"/>
    <col min="9" max="9" width="9.81640625" bestFit="1" customWidth="1"/>
  </cols>
  <sheetData>
    <row r="1" spans="2:9" ht="10" customHeight="1" x14ac:dyDescent="0.35"/>
    <row r="2" spans="2:9" ht="18.5" x14ac:dyDescent="0.45">
      <c r="B2" s="41" t="s">
        <v>43</v>
      </c>
    </row>
    <row r="3" spans="2:9" x14ac:dyDescent="0.35">
      <c r="B3" s="1"/>
    </row>
    <row r="4" spans="2:9" ht="15" thickBot="1" x14ac:dyDescent="0.4">
      <c r="H4" s="2"/>
      <c r="I4" s="3" t="s">
        <v>3</v>
      </c>
    </row>
    <row r="5" spans="2:9" ht="15" thickBot="1" x14ac:dyDescent="0.4">
      <c r="B5" s="6" t="s">
        <v>0</v>
      </c>
      <c r="C5" s="7"/>
      <c r="D5" s="7"/>
      <c r="E5" s="16"/>
    </row>
    <row r="6" spans="2:9" x14ac:dyDescent="0.35">
      <c r="B6" s="14"/>
      <c r="C6" s="19" t="s">
        <v>1</v>
      </c>
      <c r="D6" s="13" t="s">
        <v>62</v>
      </c>
      <c r="E6" s="11"/>
    </row>
    <row r="7" spans="2:9" ht="29" x14ac:dyDescent="0.35">
      <c r="B7" s="12" t="s">
        <v>44</v>
      </c>
      <c r="C7" s="9">
        <v>6350</v>
      </c>
      <c r="D7" s="100"/>
      <c r="E7" s="10">
        <f>C7*D7</f>
        <v>0</v>
      </c>
    </row>
    <row r="8" spans="2:9" ht="29.5" thickBot="1" x14ac:dyDescent="0.4">
      <c r="B8" s="4" t="s">
        <v>45</v>
      </c>
      <c r="C8" s="15">
        <v>672</v>
      </c>
      <c r="D8" s="101"/>
      <c r="E8" s="5">
        <f>C8*D8</f>
        <v>0</v>
      </c>
    </row>
    <row r="9" spans="2:9" ht="15" thickBot="1" x14ac:dyDescent="0.4">
      <c r="B9" s="6" t="s">
        <v>2</v>
      </c>
      <c r="C9" s="7"/>
      <c r="D9" s="7"/>
      <c r="E9" s="8">
        <f>SUM(E7:E8)</f>
        <v>0</v>
      </c>
    </row>
    <row r="11" spans="2:9" x14ac:dyDescent="0.35">
      <c r="B11" s="64" t="s">
        <v>70</v>
      </c>
    </row>
    <row r="12" spans="2:9" x14ac:dyDescent="0.35">
      <c r="B12" s="84" t="s">
        <v>103</v>
      </c>
      <c r="C12" s="84"/>
    </row>
    <row r="13" spans="2:9" x14ac:dyDescent="0.35">
      <c r="B13" t="s">
        <v>68</v>
      </c>
    </row>
  </sheetData>
  <sheetProtection algorithmName="SHA-512" hashValue="yK8YCShYnbklBsiaK2sZTz3SRk0cXF2teKahqblf0FE+MKQwhGHcrEuaDf5i3SLs4kvguqdJpbX3db9Ktr7FQQ==" saltValue="Cw7x0wm6SSlSBdb014zQiw==" spinCount="100000" sheet="1" objects="1" scenarios="1"/>
  <protectedRanges>
    <protectedRange sqref="D7:D8" name="Bereik1"/>
  </protectedRange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M47"/>
  <sheetViews>
    <sheetView showGridLines="0" workbookViewId="0">
      <selection activeCell="E12" sqref="E12"/>
    </sheetView>
  </sheetViews>
  <sheetFormatPr defaultRowHeight="14.5" x14ac:dyDescent="0.35"/>
  <cols>
    <col min="1" max="1" width="3.1796875" customWidth="1"/>
    <col min="2" max="2" width="13" customWidth="1"/>
    <col min="3" max="3" width="10.81640625" customWidth="1"/>
    <col min="4" max="4" width="24" customWidth="1"/>
    <col min="5" max="5" width="18.1796875" bestFit="1" customWidth="1"/>
    <col min="7" max="7" width="10.1796875" bestFit="1" customWidth="1"/>
    <col min="8" max="8" width="11.1796875" customWidth="1"/>
  </cols>
  <sheetData>
    <row r="1" spans="2:13" ht="10" customHeight="1" x14ac:dyDescent="0.35"/>
    <row r="2" spans="2:13" ht="18.5" x14ac:dyDescent="0.45">
      <c r="B2" s="41" t="s">
        <v>87</v>
      </c>
    </row>
    <row r="4" spans="2:13" ht="15" thickBot="1" x14ac:dyDescent="0.4">
      <c r="L4" s="2"/>
      <c r="M4" s="3" t="s">
        <v>3</v>
      </c>
    </row>
    <row r="5" spans="2:13" ht="15" thickBot="1" x14ac:dyDescent="0.4">
      <c r="B5" s="150" t="s">
        <v>65</v>
      </c>
      <c r="C5" s="151"/>
      <c r="D5" s="151"/>
      <c r="E5" s="23"/>
      <c r="F5" s="23"/>
      <c r="G5" s="23"/>
      <c r="H5" s="24"/>
    </row>
    <row r="6" spans="2:13" ht="43.5" x14ac:dyDescent="0.35">
      <c r="B6" s="25" t="s">
        <v>9</v>
      </c>
      <c r="C6" s="20" t="s">
        <v>85</v>
      </c>
      <c r="D6" s="20" t="s">
        <v>10</v>
      </c>
      <c r="E6" s="20" t="s">
        <v>11</v>
      </c>
      <c r="F6" s="21" t="s">
        <v>12</v>
      </c>
      <c r="G6" s="22" t="s">
        <v>31</v>
      </c>
      <c r="H6" s="26" t="s">
        <v>13</v>
      </c>
    </row>
    <row r="7" spans="2:13" ht="29" x14ac:dyDescent="0.35">
      <c r="B7" s="60" t="s">
        <v>14</v>
      </c>
      <c r="C7" s="59" t="s">
        <v>15</v>
      </c>
      <c r="D7" s="50" t="s">
        <v>16</v>
      </c>
      <c r="E7" s="55" t="s">
        <v>46</v>
      </c>
      <c r="F7" s="56">
        <v>18</v>
      </c>
      <c r="G7" s="102"/>
      <c r="H7" s="27">
        <f t="shared" ref="H7:H17" si="0">F7*G7</f>
        <v>0</v>
      </c>
    </row>
    <row r="8" spans="2:13" ht="29" x14ac:dyDescent="0.35">
      <c r="B8" s="49" t="s">
        <v>14</v>
      </c>
      <c r="C8" s="58" t="s">
        <v>17</v>
      </c>
      <c r="D8" s="50" t="s">
        <v>16</v>
      </c>
      <c r="E8" s="55" t="s">
        <v>46</v>
      </c>
      <c r="F8" s="56">
        <v>25</v>
      </c>
      <c r="G8" s="102"/>
      <c r="H8" s="27">
        <f t="shared" si="0"/>
        <v>0</v>
      </c>
    </row>
    <row r="9" spans="2:13" ht="29" x14ac:dyDescent="0.35">
      <c r="B9" s="49" t="s">
        <v>18</v>
      </c>
      <c r="C9" s="68" t="s">
        <v>19</v>
      </c>
      <c r="D9" s="50" t="s">
        <v>16</v>
      </c>
      <c r="E9" s="55" t="s">
        <v>46</v>
      </c>
      <c r="F9" s="56">
        <v>5</v>
      </c>
      <c r="G9" s="102"/>
      <c r="H9" s="27">
        <f>F9*G9</f>
        <v>0</v>
      </c>
    </row>
    <row r="10" spans="2:13" ht="29" x14ac:dyDescent="0.35">
      <c r="B10" s="69" t="s">
        <v>18</v>
      </c>
      <c r="C10" s="70" t="s">
        <v>89</v>
      </c>
      <c r="D10" s="71" t="s">
        <v>16</v>
      </c>
      <c r="E10" s="72" t="s">
        <v>46</v>
      </c>
      <c r="F10" s="73">
        <v>14</v>
      </c>
      <c r="G10" s="102"/>
      <c r="H10" s="27">
        <f t="shared" si="0"/>
        <v>0</v>
      </c>
    </row>
    <row r="11" spans="2:13" ht="29" x14ac:dyDescent="0.35">
      <c r="B11" s="69" t="s">
        <v>18</v>
      </c>
      <c r="C11" s="70" t="s">
        <v>88</v>
      </c>
      <c r="D11" s="71" t="s">
        <v>16</v>
      </c>
      <c r="E11" s="72" t="s">
        <v>46</v>
      </c>
      <c r="F11" s="73">
        <v>11</v>
      </c>
      <c r="G11" s="102"/>
      <c r="H11" s="27">
        <f t="shared" si="0"/>
        <v>0</v>
      </c>
    </row>
    <row r="12" spans="2:13" ht="29" x14ac:dyDescent="0.35">
      <c r="B12" s="74" t="s">
        <v>18</v>
      </c>
      <c r="C12" s="70" t="s">
        <v>71</v>
      </c>
      <c r="D12" s="71" t="s">
        <v>16</v>
      </c>
      <c r="E12" s="75" t="s">
        <v>46</v>
      </c>
      <c r="F12" s="73">
        <v>25</v>
      </c>
      <c r="G12" s="102"/>
      <c r="H12" s="27">
        <f t="shared" si="0"/>
        <v>0</v>
      </c>
    </row>
    <row r="13" spans="2:13" ht="29" x14ac:dyDescent="0.35">
      <c r="B13" s="74" t="s">
        <v>18</v>
      </c>
      <c r="C13" s="70" t="s">
        <v>72</v>
      </c>
      <c r="D13" s="71" t="s">
        <v>16</v>
      </c>
      <c r="E13" s="75" t="s">
        <v>46</v>
      </c>
      <c r="F13" s="73">
        <v>20</v>
      </c>
      <c r="G13" s="102"/>
      <c r="H13" s="27">
        <f t="shared" si="0"/>
        <v>0</v>
      </c>
    </row>
    <row r="14" spans="2:13" ht="29" x14ac:dyDescent="0.35">
      <c r="B14" s="74" t="s">
        <v>18</v>
      </c>
      <c r="C14" s="70" t="s">
        <v>73</v>
      </c>
      <c r="D14" s="71" t="s">
        <v>16</v>
      </c>
      <c r="E14" s="75" t="s">
        <v>46</v>
      </c>
      <c r="F14" s="56">
        <v>30</v>
      </c>
      <c r="G14" s="102"/>
      <c r="H14" s="63">
        <f t="shared" si="0"/>
        <v>0</v>
      </c>
    </row>
    <row r="15" spans="2:13" ht="29" x14ac:dyDescent="0.35">
      <c r="B15" s="49" t="s">
        <v>20</v>
      </c>
      <c r="C15" s="57" t="s">
        <v>47</v>
      </c>
      <c r="D15" s="50" t="s">
        <v>16</v>
      </c>
      <c r="E15" s="55" t="s">
        <v>46</v>
      </c>
      <c r="F15" s="56">
        <v>33</v>
      </c>
      <c r="G15" s="102"/>
      <c r="H15" s="27">
        <f t="shared" si="0"/>
        <v>0</v>
      </c>
    </row>
    <row r="16" spans="2:13" ht="29" x14ac:dyDescent="0.35">
      <c r="B16" s="61" t="s">
        <v>20</v>
      </c>
      <c r="C16" s="57" t="s">
        <v>48</v>
      </c>
      <c r="D16" s="50" t="s">
        <v>16</v>
      </c>
      <c r="E16" s="55" t="s">
        <v>46</v>
      </c>
      <c r="F16" s="56">
        <v>7</v>
      </c>
      <c r="G16" s="102"/>
      <c r="H16" s="27">
        <f t="shared" si="0"/>
        <v>0</v>
      </c>
    </row>
    <row r="17" spans="2:8" ht="29" x14ac:dyDescent="0.35">
      <c r="B17" s="69" t="s">
        <v>74</v>
      </c>
      <c r="C17" s="70" t="s">
        <v>75</v>
      </c>
      <c r="D17" s="71" t="s">
        <v>16</v>
      </c>
      <c r="E17" s="72" t="s">
        <v>46</v>
      </c>
      <c r="F17" s="76">
        <v>40</v>
      </c>
      <c r="G17" s="103"/>
      <c r="H17" s="27">
        <f t="shared" si="0"/>
        <v>0</v>
      </c>
    </row>
    <row r="18" spans="2:8" ht="15" thickBot="1" x14ac:dyDescent="0.4">
      <c r="B18" s="46" t="s">
        <v>21</v>
      </c>
      <c r="C18" s="47"/>
      <c r="D18" s="47"/>
      <c r="E18" s="66"/>
      <c r="F18" s="62">
        <f>SUM(F7:F17)</f>
        <v>228</v>
      </c>
      <c r="G18" s="48"/>
      <c r="H18" s="53"/>
    </row>
    <row r="19" spans="2:8" ht="15" thickBot="1" x14ac:dyDescent="0.4"/>
    <row r="20" spans="2:8" ht="15" thickBot="1" x14ac:dyDescent="0.4">
      <c r="B20" s="150" t="s">
        <v>66</v>
      </c>
      <c r="C20" s="151"/>
      <c r="D20" s="151"/>
      <c r="E20" s="23"/>
      <c r="F20" s="23"/>
      <c r="G20" s="23"/>
      <c r="H20" s="24"/>
    </row>
    <row r="21" spans="2:8" ht="43.5" x14ac:dyDescent="0.35">
      <c r="B21" s="152" t="s">
        <v>22</v>
      </c>
      <c r="C21" s="153"/>
      <c r="D21" s="154"/>
      <c r="E21" s="20" t="s">
        <v>23</v>
      </c>
      <c r="F21" s="30" t="s">
        <v>12</v>
      </c>
      <c r="G21" s="22" t="s">
        <v>31</v>
      </c>
      <c r="H21" s="26" t="s">
        <v>13</v>
      </c>
    </row>
    <row r="22" spans="2:8" ht="45" customHeight="1" x14ac:dyDescent="0.35">
      <c r="B22" s="158" t="s">
        <v>64</v>
      </c>
      <c r="C22" s="159"/>
      <c r="D22" s="160"/>
      <c r="E22" s="51" t="s">
        <v>49</v>
      </c>
      <c r="F22" s="52">
        <v>15</v>
      </c>
      <c r="G22" s="104"/>
      <c r="H22" s="27">
        <f t="shared" ref="H22:H32" si="1">F22*G22</f>
        <v>0</v>
      </c>
    </row>
    <row r="23" spans="2:8" x14ac:dyDescent="0.35">
      <c r="B23" s="148" t="s">
        <v>24</v>
      </c>
      <c r="C23" s="149"/>
      <c r="D23" s="149"/>
      <c r="E23" s="77">
        <v>70</v>
      </c>
      <c r="F23" s="78">
        <v>16.2</v>
      </c>
      <c r="G23" s="104"/>
      <c r="H23" s="27">
        <f t="shared" ref="H23:H24" si="2">F23*G23</f>
        <v>0</v>
      </c>
    </row>
    <row r="24" spans="2:8" x14ac:dyDescent="0.35">
      <c r="B24" s="142" t="s">
        <v>25</v>
      </c>
      <c r="C24" s="143"/>
      <c r="D24" s="144"/>
      <c r="E24" s="77">
        <v>80</v>
      </c>
      <c r="F24" s="78">
        <v>35</v>
      </c>
      <c r="G24" s="104"/>
      <c r="H24" s="27">
        <f t="shared" si="2"/>
        <v>0</v>
      </c>
    </row>
    <row r="25" spans="2:8" x14ac:dyDescent="0.35">
      <c r="B25" s="148" t="s">
        <v>26</v>
      </c>
      <c r="C25" s="149"/>
      <c r="D25" s="149"/>
      <c r="E25" s="77">
        <v>90</v>
      </c>
      <c r="F25" s="78">
        <v>16.8</v>
      </c>
      <c r="G25" s="104"/>
      <c r="H25" s="27">
        <f t="shared" si="1"/>
        <v>0</v>
      </c>
    </row>
    <row r="26" spans="2:8" x14ac:dyDescent="0.35">
      <c r="B26" s="142" t="s">
        <v>51</v>
      </c>
      <c r="C26" s="143"/>
      <c r="D26" s="144"/>
      <c r="E26" s="77">
        <v>120</v>
      </c>
      <c r="F26" s="78">
        <v>10</v>
      </c>
      <c r="G26" s="104"/>
      <c r="H26" s="27">
        <f t="shared" si="1"/>
        <v>0</v>
      </c>
    </row>
    <row r="27" spans="2:8" x14ac:dyDescent="0.35">
      <c r="B27" s="148" t="s">
        <v>27</v>
      </c>
      <c r="C27" s="149"/>
      <c r="D27" s="149"/>
      <c r="E27" s="77">
        <v>165</v>
      </c>
      <c r="F27" s="78">
        <v>29.25</v>
      </c>
      <c r="G27" s="104"/>
      <c r="H27" s="27">
        <f t="shared" si="1"/>
        <v>0</v>
      </c>
    </row>
    <row r="28" spans="2:8" x14ac:dyDescent="0.35">
      <c r="B28" s="148" t="s">
        <v>50</v>
      </c>
      <c r="C28" s="149"/>
      <c r="D28" s="149"/>
      <c r="E28" s="77">
        <v>450</v>
      </c>
      <c r="F28" s="78">
        <v>5</v>
      </c>
      <c r="G28" s="104"/>
      <c r="H28" s="27">
        <f t="shared" si="1"/>
        <v>0</v>
      </c>
    </row>
    <row r="29" spans="2:8" x14ac:dyDescent="0.35">
      <c r="B29" s="148" t="s">
        <v>52</v>
      </c>
      <c r="C29" s="149"/>
      <c r="D29" s="149"/>
      <c r="E29" s="77">
        <v>600</v>
      </c>
      <c r="F29" s="78">
        <v>5</v>
      </c>
      <c r="G29" s="104"/>
      <c r="H29" s="27">
        <f t="shared" si="1"/>
        <v>0</v>
      </c>
    </row>
    <row r="30" spans="2:8" x14ac:dyDescent="0.35">
      <c r="B30" s="148" t="s">
        <v>28</v>
      </c>
      <c r="C30" s="149"/>
      <c r="D30" s="149"/>
      <c r="E30" s="77">
        <v>100</v>
      </c>
      <c r="F30" s="78">
        <v>39.779999999999994</v>
      </c>
      <c r="G30" s="104"/>
      <c r="H30" s="27">
        <f t="shared" si="1"/>
        <v>0</v>
      </c>
    </row>
    <row r="31" spans="2:8" x14ac:dyDescent="0.35">
      <c r="B31" s="148" t="s">
        <v>29</v>
      </c>
      <c r="C31" s="149"/>
      <c r="D31" s="149"/>
      <c r="E31" s="77">
        <v>130</v>
      </c>
      <c r="F31" s="78">
        <v>26.52</v>
      </c>
      <c r="G31" s="104"/>
      <c r="H31" s="27">
        <f t="shared" si="1"/>
        <v>0</v>
      </c>
    </row>
    <row r="32" spans="2:8" ht="15" thickBot="1" x14ac:dyDescent="0.4">
      <c r="B32" s="161" t="s">
        <v>76</v>
      </c>
      <c r="C32" s="162"/>
      <c r="D32" s="163"/>
      <c r="E32" s="80">
        <v>130</v>
      </c>
      <c r="F32" s="81">
        <v>27</v>
      </c>
      <c r="G32" s="105"/>
      <c r="H32" s="27">
        <f t="shared" si="1"/>
        <v>0</v>
      </c>
    </row>
    <row r="33" spans="2:8" ht="15" thickBot="1" x14ac:dyDescent="0.4">
      <c r="B33" s="145" t="s">
        <v>21</v>
      </c>
      <c r="C33" s="146"/>
      <c r="D33" s="147" t="s">
        <v>30</v>
      </c>
      <c r="E33" s="147"/>
      <c r="F33" s="54">
        <f>SUM(F22:F32)</f>
        <v>225.55</v>
      </c>
      <c r="G33" s="28"/>
      <c r="H33" s="29"/>
    </row>
    <row r="34" spans="2:8" ht="15" thickBot="1" x14ac:dyDescent="0.4"/>
    <row r="35" spans="2:8" ht="15" thickBot="1" x14ac:dyDescent="0.4">
      <c r="B35" s="150" t="s">
        <v>81</v>
      </c>
      <c r="C35" s="151"/>
      <c r="D35" s="151"/>
      <c r="E35" s="23"/>
      <c r="F35" s="23"/>
      <c r="G35" s="23"/>
      <c r="H35" s="24"/>
    </row>
    <row r="36" spans="2:8" ht="43.5" x14ac:dyDescent="0.35">
      <c r="B36" s="152" t="s">
        <v>22</v>
      </c>
      <c r="C36" s="153"/>
      <c r="D36" s="154"/>
      <c r="E36" s="20" t="s">
        <v>23</v>
      </c>
      <c r="F36" s="30" t="s">
        <v>12</v>
      </c>
      <c r="G36" s="22" t="s">
        <v>31</v>
      </c>
      <c r="H36" s="26" t="s">
        <v>13</v>
      </c>
    </row>
    <row r="37" spans="2:8" x14ac:dyDescent="0.35">
      <c r="B37" s="155" t="s">
        <v>77</v>
      </c>
      <c r="C37" s="156"/>
      <c r="D37" s="157"/>
      <c r="E37" s="77">
        <v>70</v>
      </c>
      <c r="F37" s="78">
        <v>12</v>
      </c>
      <c r="G37" s="104"/>
      <c r="H37" s="27">
        <f>F37*G37</f>
        <v>0</v>
      </c>
    </row>
    <row r="38" spans="2:8" x14ac:dyDescent="0.35">
      <c r="B38" s="148" t="s">
        <v>76</v>
      </c>
      <c r="C38" s="149"/>
      <c r="D38" s="149"/>
      <c r="E38" s="77">
        <v>130</v>
      </c>
      <c r="F38" s="78">
        <v>12</v>
      </c>
      <c r="G38" s="104"/>
      <c r="H38" s="27">
        <f t="shared" ref="H38:H39" si="3">F38*G38</f>
        <v>0</v>
      </c>
    </row>
    <row r="39" spans="2:8" ht="15" thickBot="1" x14ac:dyDescent="0.4">
      <c r="B39" s="85" t="s">
        <v>90</v>
      </c>
      <c r="C39" s="79"/>
      <c r="D39" s="79"/>
      <c r="E39" s="82">
        <v>70</v>
      </c>
      <c r="F39" s="83">
        <v>12</v>
      </c>
      <c r="G39" s="106"/>
      <c r="H39" s="27">
        <f t="shared" si="3"/>
        <v>0</v>
      </c>
    </row>
    <row r="40" spans="2:8" ht="15" thickBot="1" x14ac:dyDescent="0.4">
      <c r="B40" s="145" t="s">
        <v>21</v>
      </c>
      <c r="C40" s="146"/>
      <c r="D40" s="147" t="s">
        <v>30</v>
      </c>
      <c r="E40" s="147"/>
      <c r="F40" s="54">
        <f>SUM(F37:F39)</f>
        <v>36</v>
      </c>
      <c r="G40" s="28"/>
      <c r="H40" s="29"/>
    </row>
    <row r="41" spans="2:8" ht="15" thickBot="1" x14ac:dyDescent="0.4"/>
    <row r="42" spans="2:8" ht="15" thickBot="1" x14ac:dyDescent="0.4">
      <c r="B42" s="150" t="s">
        <v>95</v>
      </c>
      <c r="C42" s="151"/>
      <c r="D42" s="151"/>
      <c r="E42" s="23"/>
      <c r="F42" s="23"/>
      <c r="G42" s="23"/>
      <c r="H42" s="24"/>
    </row>
    <row r="43" spans="2:8" ht="43.5" x14ac:dyDescent="0.35">
      <c r="B43" s="152" t="s">
        <v>22</v>
      </c>
      <c r="C43" s="153"/>
      <c r="D43" s="154"/>
      <c r="E43" s="20" t="s">
        <v>23</v>
      </c>
      <c r="F43" s="30" t="s">
        <v>12</v>
      </c>
      <c r="G43" s="22" t="s">
        <v>31</v>
      </c>
      <c r="H43" s="26" t="s">
        <v>13</v>
      </c>
    </row>
    <row r="44" spans="2:8" x14ac:dyDescent="0.35">
      <c r="B44" s="148" t="s">
        <v>78</v>
      </c>
      <c r="C44" s="149"/>
      <c r="D44" s="149"/>
      <c r="E44" s="77" t="s">
        <v>92</v>
      </c>
      <c r="F44" s="78">
        <v>4</v>
      </c>
      <c r="G44" s="104"/>
      <c r="H44" s="27">
        <f t="shared" ref="H44:H46" si="4">F44*G44</f>
        <v>0</v>
      </c>
    </row>
    <row r="45" spans="2:8" x14ac:dyDescent="0.35">
      <c r="B45" s="148" t="s">
        <v>79</v>
      </c>
      <c r="C45" s="149"/>
      <c r="D45" s="149"/>
      <c r="E45" s="77" t="s">
        <v>91</v>
      </c>
      <c r="F45" s="78">
        <v>4</v>
      </c>
      <c r="G45" s="104"/>
      <c r="H45" s="27">
        <f t="shared" si="4"/>
        <v>0</v>
      </c>
    </row>
    <row r="46" spans="2:8" ht="15" thickBot="1" x14ac:dyDescent="0.4">
      <c r="B46" s="148" t="s">
        <v>80</v>
      </c>
      <c r="C46" s="149"/>
      <c r="D46" s="149"/>
      <c r="E46" s="77" t="s">
        <v>82</v>
      </c>
      <c r="F46" s="78">
        <v>4</v>
      </c>
      <c r="G46" s="104"/>
      <c r="H46" s="27">
        <f t="shared" si="4"/>
        <v>0</v>
      </c>
    </row>
    <row r="47" spans="2:8" ht="15" thickBot="1" x14ac:dyDescent="0.4">
      <c r="B47" s="145" t="s">
        <v>21</v>
      </c>
      <c r="C47" s="146"/>
      <c r="D47" s="147" t="s">
        <v>94</v>
      </c>
      <c r="E47" s="147"/>
      <c r="F47" s="54">
        <f>SUM(F44:F46)</f>
        <v>12</v>
      </c>
      <c r="G47" s="28"/>
      <c r="H47" s="29"/>
    </row>
  </sheetData>
  <sheetProtection algorithmName="SHA-512" hashValue="sg97NBmBKyyWcO1faz+4JSPydbHRD6jJipIT5Gt8UrYDXGl14M68IG/tnX60oRBV6jD6GRsRPzcbWnzSc7uq0g==" saltValue="r3P7WcZ4ZTUbJGLp4Yivng==" spinCount="100000" sheet="1" objects="1" scenarios="1"/>
  <protectedRanges>
    <protectedRange sqref="G7:G17 G22:G32 G37:G39 G44:G46" name="Bereik1"/>
  </protectedRanges>
  <mergeCells count="29">
    <mergeCell ref="B33:C33"/>
    <mergeCell ref="D33:E33"/>
    <mergeCell ref="B32:D32"/>
    <mergeCell ref="B45:D45"/>
    <mergeCell ref="B46:D46"/>
    <mergeCell ref="B42:D42"/>
    <mergeCell ref="B43:D43"/>
    <mergeCell ref="B44:D44"/>
    <mergeCell ref="B5:D5"/>
    <mergeCell ref="B20:D20"/>
    <mergeCell ref="B21:D21"/>
    <mergeCell ref="B22:D22"/>
    <mergeCell ref="B23:D23"/>
    <mergeCell ref="B24:D24"/>
    <mergeCell ref="B40:C40"/>
    <mergeCell ref="D40:E40"/>
    <mergeCell ref="B47:C47"/>
    <mergeCell ref="D47:E47"/>
    <mergeCell ref="B25:D25"/>
    <mergeCell ref="B27:D27"/>
    <mergeCell ref="B28:D28"/>
    <mergeCell ref="B29:D29"/>
    <mergeCell ref="B26:D26"/>
    <mergeCell ref="B35:D35"/>
    <mergeCell ref="B36:D36"/>
    <mergeCell ref="B37:D37"/>
    <mergeCell ref="B38:D38"/>
    <mergeCell ref="B30:D30"/>
    <mergeCell ref="B31:D3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15"/>
  <sheetViews>
    <sheetView showGridLines="0" tabSelected="1" workbookViewId="0">
      <selection activeCell="C9" sqref="C9"/>
    </sheetView>
  </sheetViews>
  <sheetFormatPr defaultRowHeight="14.5" x14ac:dyDescent="0.35"/>
  <cols>
    <col min="1" max="1" width="3.1796875" customWidth="1"/>
    <col min="2" max="2" width="26.1796875" customWidth="1"/>
    <col min="3" max="3" width="20.81640625" bestFit="1" customWidth="1"/>
    <col min="4" max="4" width="18.453125" customWidth="1"/>
  </cols>
  <sheetData>
    <row r="1" spans="2:8" ht="10" customHeight="1" x14ac:dyDescent="0.35"/>
    <row r="2" spans="2:8" ht="18.5" x14ac:dyDescent="0.45">
      <c r="B2" s="41" t="s">
        <v>86</v>
      </c>
    </row>
    <row r="3" spans="2:8" x14ac:dyDescent="0.35">
      <c r="B3" s="1"/>
    </row>
    <row r="4" spans="2:8" ht="15" thickBot="1" x14ac:dyDescent="0.4">
      <c r="G4" s="2"/>
      <c r="H4" s="3" t="s">
        <v>3</v>
      </c>
    </row>
    <row r="5" spans="2:8" ht="15" thickBot="1" x14ac:dyDescent="0.4">
      <c r="B5" s="6" t="s">
        <v>54</v>
      </c>
      <c r="C5" s="7"/>
      <c r="D5" s="16"/>
    </row>
    <row r="6" spans="2:8" x14ac:dyDescent="0.35">
      <c r="B6" s="14"/>
      <c r="C6" s="45" t="s">
        <v>55</v>
      </c>
      <c r="D6" s="17" t="s">
        <v>61</v>
      </c>
    </row>
    <row r="7" spans="2:8" ht="19.75" customHeight="1" x14ac:dyDescent="0.35">
      <c r="B7" s="12" t="s">
        <v>54</v>
      </c>
      <c r="C7" s="43" t="s">
        <v>56</v>
      </c>
      <c r="D7" s="107"/>
      <c r="E7" s="67"/>
    </row>
    <row r="8" spans="2:8" ht="19.75" customHeight="1" x14ac:dyDescent="0.35">
      <c r="B8" s="12" t="s">
        <v>54</v>
      </c>
      <c r="C8" s="42" t="s">
        <v>57</v>
      </c>
      <c r="D8" s="108"/>
    </row>
    <row r="9" spans="2:8" ht="19.75" customHeight="1" x14ac:dyDescent="0.35">
      <c r="B9" s="12" t="s">
        <v>54</v>
      </c>
      <c r="C9" s="42" t="s">
        <v>59</v>
      </c>
      <c r="D9" s="108" t="s">
        <v>104</v>
      </c>
    </row>
    <row r="10" spans="2:8" ht="17.5" customHeight="1" x14ac:dyDescent="0.35">
      <c r="B10" s="12" t="s">
        <v>54</v>
      </c>
      <c r="C10" s="44" t="s">
        <v>60</v>
      </c>
      <c r="D10" s="107"/>
    </row>
    <row r="11" spans="2:8" ht="17.5" customHeight="1" thickBot="1" x14ac:dyDescent="0.4">
      <c r="B11" s="12" t="s">
        <v>54</v>
      </c>
      <c r="C11" s="44" t="s">
        <v>58</v>
      </c>
      <c r="D11" s="109"/>
    </row>
    <row r="12" spans="2:8" ht="15" thickBot="1" x14ac:dyDescent="0.4">
      <c r="B12" s="6" t="s">
        <v>2</v>
      </c>
      <c r="C12" s="7"/>
      <c r="D12" s="8">
        <f>SUM(D7:D11)</f>
        <v>0</v>
      </c>
    </row>
    <row r="14" spans="2:8" x14ac:dyDescent="0.35">
      <c r="B14" s="65" t="s">
        <v>69</v>
      </c>
    </row>
    <row r="15" spans="2:8" ht="94.5" customHeight="1" x14ac:dyDescent="0.35">
      <c r="B15" s="113" t="s">
        <v>102</v>
      </c>
      <c r="C15" s="113"/>
      <c r="D15" s="113"/>
    </row>
  </sheetData>
  <sheetProtection algorithmName="SHA-512" hashValue="eoexVHwtatOmhXznwaEJDfaV7Kn32Nxl8CUlXiNP9iCLml2Nk0oGDq3m4vnLZUTQN+ZpPoHlLQkf/woraDMsew==" saltValue="2Z7KqrHJqn/t8P5s2E5ENA==" spinCount="100000" sheet="1" objects="1" scenarios="1"/>
  <protectedRanges>
    <protectedRange sqref="D7:D11" name="Bereik1"/>
  </protectedRanges>
  <mergeCells count="1">
    <mergeCell ref="B15:D15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7efabe30-8cd7-44ff-a516-5db03a0430e7}" enabled="1" method="Standard" siteId="{c8fba477-6d4d-4f00-941a-6e6150c721f3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Totaal</vt:lpstr>
      <vt:lpstr>Onderhoud</vt:lpstr>
      <vt:lpstr>Leveringen</vt:lpstr>
      <vt:lpstr>Transport- en leveringskosten</vt:lpstr>
    </vt:vector>
  </TitlesOfParts>
  <Company>Ministerie van Financien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 I.J.M. Cordewener</dc:creator>
  <cp:lastModifiedBy>Daphne D.M. de Rooij</cp:lastModifiedBy>
  <dcterms:created xsi:type="dcterms:W3CDTF">2022-04-11T08:24:16Z</dcterms:created>
  <dcterms:modified xsi:type="dcterms:W3CDTF">2026-09-09T06:43:21Z</dcterms:modified>
</cp:coreProperties>
</file>