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.sharepoint.com/sites/-Bindinc/Gedeelde documenten/EA Drukwerk 2025/05. Aanbestedingsdocumenten/Aanbesteding 3 - TrosKompas en TV Krant/"/>
    </mc:Choice>
  </mc:AlternateContent>
  <xr:revisionPtr revIDLastSave="0" documentId="13_ncr:1_{6F79D79A-AEFA-419B-893E-AC36DCA3E6CD}" xr6:coauthVersionLast="47" xr6:coauthVersionMax="47" xr10:uidLastSave="{00000000-0000-0000-0000-000000000000}"/>
  <bookViews>
    <workbookView xWindow="-110" yWindow="-110" windowWidth="19420" windowHeight="10300" activeTab="2" xr2:uid="{CFC17202-9118-44D6-B3F0-498288F19F4E}"/>
  </bookViews>
  <sheets>
    <sheet name="INSTRUCTIE PRIJZENBLAD" sheetId="5" r:id="rId1"/>
    <sheet name="Totaal" sheetId="4" r:id="rId2"/>
    <sheet name="TrosKompas perceel 1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D43" i="2" l="1"/>
  <c r="D42" i="2"/>
  <c r="B38" i="2"/>
  <c r="B35" i="2"/>
  <c r="C28" i="2"/>
  <c r="D28" i="2" s="1"/>
  <c r="C27" i="2"/>
  <c r="D27" i="2" s="1"/>
  <c r="C26" i="2"/>
  <c r="D26" i="2" s="1"/>
  <c r="C25" i="2"/>
  <c r="D25" i="2" s="1"/>
  <c r="C23" i="2"/>
  <c r="D23" i="2" s="1"/>
  <c r="C22" i="2"/>
  <c r="D22" i="2" s="1"/>
  <c r="C21" i="2"/>
  <c r="D21" i="2" s="1"/>
  <c r="C20" i="2"/>
  <c r="D20" i="2" s="1"/>
  <c r="D18" i="2"/>
  <c r="D17" i="2"/>
  <c r="D16" i="2"/>
  <c r="D13" i="2"/>
  <c r="D12" i="2"/>
  <c r="D33" i="2"/>
  <c r="D32" i="2" l="1"/>
  <c r="E38" i="2" s="1"/>
  <c r="D38" i="2" s="1"/>
  <c r="D11" i="2"/>
  <c r="D15" i="2"/>
  <c r="D10" i="2"/>
  <c r="D35" i="2"/>
  <c r="E39" i="2" s="1"/>
  <c r="D39" i="2" s="1"/>
  <c r="D46" i="2" l="1"/>
  <c r="C6" i="4" s="1"/>
</calcChain>
</file>

<file path=xl/sharedStrings.xml><?xml version="1.0" encoding="utf-8"?>
<sst xmlns="http://schemas.openxmlformats.org/spreadsheetml/2006/main" count="84" uniqueCount="68">
  <si>
    <t>Transportkosten afleveren losse verkoopoplage Aldipress</t>
  </si>
  <si>
    <t>Kosten per rit</t>
  </si>
  <si>
    <t>TRANSPORT</t>
  </si>
  <si>
    <t>Aantal edities</t>
  </si>
  <si>
    <t>papier omslag</t>
  </si>
  <si>
    <t>Totaal kilo's</t>
  </si>
  <si>
    <t>PAPIERKOSTEN</t>
  </si>
  <si>
    <t>….../…..</t>
  </si>
  <si>
    <t>WFC - 100g</t>
  </si>
  <si>
    <t>rolbreedte</t>
  </si>
  <si>
    <t>Cover</t>
  </si>
  <si>
    <t>Binnenwerk</t>
  </si>
  <si>
    <t>Vaste kilo's</t>
  </si>
  <si>
    <t>PAPIERVERBRUIK</t>
  </si>
  <si>
    <t>Bijlage insteken tijdens sealen</t>
  </si>
  <si>
    <t>Bijlage opleggen tijdens sealen</t>
  </si>
  <si>
    <t>Abonnees</t>
  </si>
  <si>
    <t>Insteekkaart los insteken (Losse verkoop oplage)</t>
  </si>
  <si>
    <t>Plakkaart op katernscheiding</t>
  </si>
  <si>
    <t>Meehechten outsert (onbalans)</t>
  </si>
  <si>
    <t>Meehechten extra katern-insert-outsert</t>
  </si>
  <si>
    <t>1000 m/m</t>
  </si>
  <si>
    <t>Vaste kosten</t>
  </si>
  <si>
    <t>aantal</t>
  </si>
  <si>
    <t>Extra bewerkingen tijdens hechten (PPP's)</t>
  </si>
  <si>
    <t>4/4 change (incl. papierverbruik)</t>
  </si>
  <si>
    <t>4/0 change (incl. papierverbruik)</t>
  </si>
  <si>
    <t>1/0 change (incl. papierverbruik)</t>
  </si>
  <si>
    <t>4 pag. - 100g</t>
  </si>
  <si>
    <t>TECHNISCHE KOSTEN</t>
  </si>
  <si>
    <t>Extra</t>
  </si>
  <si>
    <t>Losse verkoop</t>
  </si>
  <si>
    <t>Oplage</t>
  </si>
  <si>
    <t>Formaat</t>
  </si>
  <si>
    <t>LEVERANCIER</t>
  </si>
  <si>
    <t>Adresseren rechtstreeks op cover of middels cheshire of witte band folie.</t>
  </si>
  <si>
    <t xml:space="preserve">Kosten voor sealen van het Programmablad </t>
  </si>
  <si>
    <t>Inschrijfprijs</t>
  </si>
  <si>
    <t>Transportkosten afleveren abonnee-, bewijs- en extraexemplaren bij Postaal Verwerker</t>
  </si>
  <si>
    <t>Instructie invullen prijzenblad</t>
  </si>
  <si>
    <t>U dient alle roze gemarkeerde cellen in te vullen indien het aantal edities groter is dan 0.</t>
  </si>
  <si>
    <t>Let op: indien in kolom A bij ‘Aantal edities’ de waarde 0 staat, hoeft u de betreffende roze cellen in deze regel niet in te vullen.</t>
  </si>
  <si>
    <t>Regels met Aantal edities = 0 worden niet meegenomen in de berekening van de totale inschrijfprijs.</t>
  </si>
  <si>
    <t>Taal en interpretatie</t>
  </si>
  <si>
    <t>De aanbestedingsdocumenten zijn opgesteld in het Nederlands.</t>
  </si>
  <si>
    <t>Indien de inschrijver zelf (delen van) de aanbestedingsdocumenten vertaalt en deze vertaling niet volledig duidelijk is, kan hierover een toelichting worden gevraagd via de Nota van Inlichtingen.</t>
  </si>
  <si>
    <t>Het is de verantwoordelijkheid van de inschrijver om eventuele onduidelijkheden tijdig te signaleren en hierover binnen de gestelde termijnen vragen te stellen.</t>
  </si>
  <si>
    <t>Technische kosten</t>
  </si>
  <si>
    <t>In dit onderdeel vult u de kosten in voor het technische productieproces.</t>
  </si>
  <si>
    <t>In de cellen ‘Vaste kosten’ vult u de vaste technische kosten per productie in. Deze kosten worden één keer per productie gemaakt en zijn onafhankelijk van de oplage.</t>
  </si>
  <si>
    <t>In de cellen ‘1000 m/m’ vult u de variabele technische kosten per 1.000 exemplaren in. Deze kosten zijn afhankelijk van de oplage.</t>
  </si>
  <si>
    <t>De totale technische kosten bestaan uit de vaste kosten per productie en de variabele kosten per 1.000 exemplaren, vermenigvuldigd met het aantal geproduceerde exemplaren, gedeeld door 1.000.</t>
  </si>
  <si>
    <t>Papierverbruik</t>
  </si>
  <si>
    <t>In dit onderdeel vult u het papierverbruik voor de productie in.</t>
  </si>
  <si>
    <t>In de cellen ‘Rolbreedte’ vult u de rolbreedte of rolbreedtes in die u gebruikt voor deze productie.</t>
  </si>
  <si>
    <t>In de cellen ‘Vaste kilo’s’ vult u het aantal kilo’s papier in dat nodig is om de productie te starten. Deze hoeveelheid papier is onafhankelijk van de oplage.</t>
  </si>
  <si>
    <t>In de cellen ‘1000’ vult u het aantal kilo’s papier in dat nodig is om 1.000 extra exemplaren te produceren. Deze hoeveelheid papier is afhankelijk van de oplage.</t>
  </si>
  <si>
    <t>Het totale papierverbruik bestaat uit de vaste kilo’s papier per productie en de kilo’s papier per 1.000 exemplaren, vermenigvuldigd met het aantal geproduceerde exemplaren, gedeeld door 1.000.</t>
  </si>
  <si>
    <t>Transport</t>
  </si>
  <si>
    <t>In de cellen 'Kosten per rit' dient u de kosten op te nemen voor het transport van uw productielocatie naar het betreffende adres.</t>
  </si>
  <si>
    <t xml:space="preserve">Indien u inschrijft op meerdere titels binnen een (sub)perceel en de transporten kunt combineren, dan berekent u eerst de totale transportkosten per jaar voor de gecombineerde levering. </t>
  </si>
  <si>
    <t>Vervolgens verdeelt u deze kosten over de afzonderlijke titels en afleveradressen. </t>
  </si>
  <si>
    <t>Dit betekent dat elke titel in het prijzenblad een deel van de totale transportkosten bevat, zodat de som van alle titels overeenkomt met de totale kosten van het gecombineerde transport.</t>
  </si>
  <si>
    <r>
      <rPr>
        <b/>
        <i/>
        <sz val="8"/>
        <rFont val="Arial"/>
        <family val="2"/>
      </rPr>
      <t>128</t>
    </r>
    <r>
      <rPr>
        <i/>
        <sz val="8"/>
        <rFont val="Arial"/>
        <family val="2"/>
      </rPr>
      <t xml:space="preserve"> pagina's binnenwerk (incl. hechtkosten)</t>
    </r>
  </si>
  <si>
    <t>145 x 225 mm</t>
  </si>
  <si>
    <t>UPM ECO H 52 grams</t>
  </si>
  <si>
    <r>
      <t>TrosKompas perceel 1a</t>
    </r>
    <r>
      <rPr>
        <b/>
        <sz val="14"/>
        <rFont val="Arial"/>
        <family val="2"/>
      </rPr>
      <t xml:space="preserve"> </t>
    </r>
    <r>
      <rPr>
        <b/>
        <i/>
        <sz val="10"/>
        <rFont val="Arial"/>
        <family val="2"/>
      </rPr>
      <t>(drukken en hechten)</t>
    </r>
  </si>
  <si>
    <r>
      <rPr>
        <b/>
        <i/>
        <sz val="8"/>
        <rFont val="Arial"/>
        <family val="2"/>
      </rPr>
      <t>2x 128</t>
    </r>
    <r>
      <rPr>
        <i/>
        <sz val="8"/>
        <rFont val="Arial"/>
        <family val="2"/>
      </rPr>
      <t xml:space="preserve"> pagina's binnenwerk (incl. hechtkosten = dubbelnummer)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</si>
</sst>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7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8"/>
      <color indexed="17"/>
      <name val="Arial"/>
      <family val="2"/>
    </font>
    <font>
      <i/>
      <sz val="8"/>
      <color indexed="23"/>
      <name val="Arial"/>
      <family val="2"/>
    </font>
    <font>
      <i/>
      <sz val="8"/>
      <name val="Arial"/>
      <family val="2"/>
    </font>
    <font>
      <b/>
      <i/>
      <u/>
      <sz val="8"/>
      <name val="Arial"/>
      <family val="2"/>
    </font>
    <font>
      <i/>
      <u/>
      <sz val="8"/>
      <color indexed="23"/>
      <name val="Arial"/>
      <family val="2"/>
    </font>
    <font>
      <b/>
      <sz val="9"/>
      <name val="Arial"/>
      <family val="2"/>
    </font>
    <font>
      <b/>
      <i/>
      <sz val="9"/>
      <color rgb="FF0000FF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19"/>
      <color theme="0"/>
      <name val="Arial"/>
      <family val="2"/>
    </font>
    <font>
      <b/>
      <sz val="19"/>
      <name val="Arial"/>
      <family val="2"/>
    </font>
    <font>
      <b/>
      <sz val="14"/>
      <name val="Arial"/>
      <family val="2"/>
    </font>
    <font>
      <b/>
      <i/>
      <sz val="10"/>
      <name val="Arial"/>
      <family val="2"/>
    </font>
    <font>
      <b/>
      <i/>
      <sz val="14"/>
      <color rgb="FFEE0000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Times New Roman"/>
      <family val="1"/>
    </font>
    <font>
      <sz val="12"/>
      <color theme="1"/>
      <name val="Calibri"/>
      <family val="2"/>
    </font>
    <font>
      <b/>
      <i/>
      <sz val="12"/>
      <name val="Calibri"/>
      <family val="2"/>
    </font>
    <font>
      <sz val="11"/>
      <name val="Calibri"/>
      <family val="2"/>
      <scheme val="minor"/>
    </font>
    <font>
      <sz val="10"/>
      <color theme="1"/>
      <name val="Calibri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thin">
        <color indexed="22"/>
      </left>
      <right style="medium">
        <color indexed="23"/>
      </right>
      <top style="thin">
        <color indexed="22"/>
      </top>
      <bottom style="medium">
        <color indexed="23"/>
      </bottom>
      <diagonal/>
    </border>
    <border>
      <left style="thin">
        <color indexed="23"/>
      </left>
      <right style="thin">
        <color indexed="22"/>
      </right>
      <top style="thin">
        <color indexed="22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2"/>
      </top>
      <bottom style="medium">
        <color indexed="23"/>
      </bottom>
      <diagonal/>
    </border>
    <border>
      <left/>
      <right style="thin">
        <color indexed="23"/>
      </right>
      <top style="thin">
        <color indexed="22"/>
      </top>
      <bottom style="medium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2"/>
      </top>
      <bottom style="medium">
        <color indexed="23"/>
      </bottom>
      <diagonal/>
    </border>
    <border>
      <left style="thin">
        <color indexed="22"/>
      </left>
      <right style="medium">
        <color indexed="23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2"/>
      </top>
      <bottom style="thin">
        <color indexed="22"/>
      </bottom>
      <diagonal/>
    </border>
    <border>
      <left/>
      <right style="thin">
        <color indexed="23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/>
      <top/>
      <bottom style="thin">
        <color indexed="22"/>
      </bottom>
      <diagonal/>
    </border>
    <border>
      <left style="medium">
        <color indexed="23"/>
      </left>
      <right style="thin">
        <color indexed="23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23"/>
      </right>
      <top/>
      <bottom style="thin">
        <color indexed="22"/>
      </bottom>
      <diagonal/>
    </border>
    <border>
      <left style="thin">
        <color indexed="23"/>
      </left>
      <right style="thin">
        <color indexed="22"/>
      </right>
      <top/>
      <bottom style="thin">
        <color indexed="22"/>
      </bottom>
      <diagonal/>
    </border>
    <border>
      <left style="thin">
        <color indexed="23"/>
      </left>
      <right style="thin">
        <color indexed="23"/>
      </right>
      <top/>
      <bottom style="thin">
        <color indexed="22"/>
      </bottom>
      <diagonal/>
    </border>
    <border>
      <left/>
      <right style="thin">
        <color indexed="23"/>
      </right>
      <top/>
      <bottom style="thin">
        <color indexed="22"/>
      </bottom>
      <diagonal/>
    </border>
    <border>
      <left style="medium">
        <color indexed="23"/>
      </left>
      <right style="thin">
        <color indexed="23"/>
      </right>
      <top/>
      <bottom style="thin">
        <color indexed="22"/>
      </bottom>
      <diagonal/>
    </border>
    <border>
      <left style="thin">
        <color indexed="23"/>
      </left>
      <right style="medium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23"/>
      </bottom>
      <diagonal/>
    </border>
    <border>
      <left style="medium">
        <color indexed="23"/>
      </left>
      <right style="thin">
        <color indexed="23"/>
      </right>
      <top/>
      <bottom style="medium">
        <color indexed="23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/>
      <top style="thin">
        <color indexed="22"/>
      </top>
      <bottom style="thin">
        <color indexed="22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/>
      <diagonal/>
    </border>
    <border>
      <left/>
      <right style="thin">
        <color indexed="23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medium">
        <color indexed="23"/>
      </bottom>
      <diagonal/>
    </border>
    <border>
      <left/>
      <right style="medium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/>
      <diagonal/>
    </border>
    <border>
      <left/>
      <right style="thin">
        <color indexed="23"/>
      </right>
      <top style="medium">
        <color indexed="23"/>
      </top>
      <bottom/>
      <diagonal/>
    </border>
    <border>
      <left style="thin">
        <color indexed="22"/>
      </left>
      <right style="medium">
        <color indexed="23"/>
      </right>
      <top style="thin">
        <color indexed="22"/>
      </top>
      <bottom/>
      <diagonal/>
    </border>
    <border>
      <left style="thin">
        <color indexed="23"/>
      </left>
      <right style="thin">
        <color indexed="22"/>
      </right>
      <top style="thin">
        <color indexed="22"/>
      </top>
      <bottom/>
      <diagonal/>
    </border>
    <border>
      <left style="thin">
        <color indexed="23"/>
      </left>
      <right style="thin">
        <color indexed="23"/>
      </right>
      <top style="thin">
        <color indexed="22"/>
      </top>
      <bottom/>
      <diagonal/>
    </border>
    <border>
      <left/>
      <right style="thin">
        <color indexed="23"/>
      </right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medium">
        <color indexed="23"/>
      </left>
      <right style="thin">
        <color indexed="23"/>
      </right>
      <top style="thin">
        <color indexed="22"/>
      </top>
      <bottom/>
      <diagonal/>
    </border>
    <border>
      <left style="thin">
        <color indexed="22"/>
      </left>
      <right style="medium">
        <color indexed="23"/>
      </right>
      <top/>
      <bottom/>
      <diagonal/>
    </border>
    <border>
      <left style="thin">
        <color indexed="23"/>
      </left>
      <right style="thin">
        <color indexed="22"/>
      </right>
      <top/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 style="medium">
        <color indexed="23"/>
      </left>
      <right/>
      <top style="thin">
        <color indexed="22"/>
      </top>
      <bottom style="thin">
        <color indexed="22"/>
      </bottom>
      <diagonal/>
    </border>
    <border>
      <left style="thin">
        <color indexed="23"/>
      </left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  <border>
      <left/>
      <right style="medium">
        <color indexed="23"/>
      </right>
      <top style="thin">
        <color indexed="22"/>
      </top>
      <bottom style="thin">
        <color indexed="22"/>
      </bottom>
      <diagonal/>
    </border>
    <border>
      <left/>
      <right style="medium">
        <color indexed="23"/>
      </right>
      <top/>
      <bottom style="thin">
        <color indexed="22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thin">
        <color indexed="64"/>
      </left>
      <right/>
      <top style="medium">
        <color indexed="23"/>
      </top>
      <bottom/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n">
        <color indexed="22"/>
      </bottom>
      <diagonal/>
    </border>
    <border>
      <left/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 style="medium">
        <color indexed="23"/>
      </bottom>
      <diagonal/>
    </border>
    <border>
      <left style="thin">
        <color indexed="23"/>
      </left>
      <right/>
      <top style="thin">
        <color indexed="23"/>
      </top>
      <bottom style="medium">
        <color indexed="23"/>
      </bottom>
      <diagonal/>
    </border>
    <border>
      <left style="medium">
        <color indexed="23"/>
      </left>
      <right/>
      <top style="thin">
        <color indexed="23"/>
      </top>
      <bottom style="medium">
        <color indexed="23"/>
      </bottom>
      <diagonal/>
    </border>
    <border>
      <left/>
      <right style="medium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medium">
        <color indexed="23"/>
      </left>
      <right/>
      <top style="thin">
        <color indexed="23"/>
      </top>
      <bottom/>
      <diagonal/>
    </border>
    <border>
      <left/>
      <right style="medium">
        <color indexed="23"/>
      </right>
      <top style="medium">
        <color indexed="23"/>
      </top>
      <bottom style="thin">
        <color indexed="23"/>
      </bottom>
      <diagonal/>
    </border>
    <border>
      <left/>
      <right/>
      <top style="medium">
        <color indexed="23"/>
      </top>
      <bottom style="thin">
        <color indexed="23"/>
      </bottom>
      <diagonal/>
    </border>
    <border>
      <left style="thin">
        <color indexed="23"/>
      </left>
      <right/>
      <top style="medium">
        <color indexed="23"/>
      </top>
      <bottom style="thin">
        <color indexed="23"/>
      </bottom>
      <diagonal/>
    </border>
    <border>
      <left style="medium">
        <color indexed="23"/>
      </left>
      <right/>
      <top style="medium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" fontId="4" fillId="2" borderId="1"/>
    <xf numFmtId="0" fontId="2" fillId="0" borderId="0"/>
    <xf numFmtId="9" fontId="2" fillId="0" borderId="0" applyFont="0" applyFill="0" applyBorder="0" applyAlignment="0" applyProtection="0"/>
  </cellStyleXfs>
  <cellXfs count="137">
    <xf numFmtId="0" fontId="0" fillId="0" borderId="0" xfId="0"/>
    <xf numFmtId="0" fontId="2" fillId="0" borderId="0" xfId="2"/>
    <xf numFmtId="0" fontId="2" fillId="0" borderId="0" xfId="2" applyAlignment="1">
      <alignment horizontal="center"/>
    </xf>
    <xf numFmtId="0" fontId="3" fillId="0" borderId="0" xfId="2" applyFont="1" applyAlignment="1">
      <alignment horizontal="center"/>
    </xf>
    <xf numFmtId="4" fontId="6" fillId="0" borderId="0" xfId="2" applyNumberFormat="1" applyFont="1" applyAlignment="1">
      <alignment horizontal="center"/>
    </xf>
    <xf numFmtId="0" fontId="7" fillId="0" borderId="0" xfId="2" applyFont="1" applyAlignment="1">
      <alignment horizontal="center"/>
    </xf>
    <xf numFmtId="4" fontId="2" fillId="0" borderId="0" xfId="2" quotePrefix="1" applyNumberFormat="1"/>
    <xf numFmtId="44" fontId="9" fillId="4" borderId="5" xfId="4" applyNumberFormat="1" applyFont="1" applyFill="1" applyBorder="1" applyAlignment="1" applyProtection="1">
      <alignment horizontal="center"/>
      <protection locked="0"/>
    </xf>
    <xf numFmtId="44" fontId="4" fillId="3" borderId="6" xfId="2" applyNumberFormat="1" applyFont="1" applyFill="1" applyBorder="1" applyAlignment="1">
      <alignment horizontal="center"/>
    </xf>
    <xf numFmtId="0" fontId="7" fillId="6" borderId="8" xfId="2" applyFont="1" applyFill="1" applyBorder="1" applyAlignment="1" applyProtection="1">
      <alignment horizontal="center"/>
      <protection locked="0"/>
    </xf>
    <xf numFmtId="44" fontId="9" fillId="4" borderId="10" xfId="4" applyNumberFormat="1" applyFont="1" applyFill="1" applyBorder="1" applyAlignment="1" applyProtection="1">
      <alignment horizontal="center"/>
      <protection locked="0"/>
    </xf>
    <xf numFmtId="44" fontId="4" fillId="3" borderId="11" xfId="2" applyNumberFormat="1" applyFont="1" applyFill="1" applyBorder="1" applyAlignment="1">
      <alignment horizontal="center"/>
    </xf>
    <xf numFmtId="0" fontId="9" fillId="0" borderId="12" xfId="4" applyFont="1" applyBorder="1"/>
    <xf numFmtId="0" fontId="9" fillId="5" borderId="13" xfId="4" applyFont="1" applyFill="1" applyBorder="1"/>
    <xf numFmtId="0" fontId="7" fillId="6" borderId="14" xfId="2" applyFont="1" applyFill="1" applyBorder="1" applyAlignment="1" applyProtection="1">
      <alignment horizontal="center"/>
      <protection locked="0"/>
    </xf>
    <xf numFmtId="4" fontId="8" fillId="0" borderId="15" xfId="4" applyNumberFormat="1" applyFont="1" applyBorder="1" applyAlignment="1">
      <alignment horizontal="center"/>
    </xf>
    <xf numFmtId="44" fontId="9" fillId="4" borderId="16" xfId="4" applyNumberFormat="1" applyFont="1" applyFill="1" applyBorder="1" applyAlignment="1" applyProtection="1">
      <alignment horizontal="center"/>
      <protection locked="0"/>
    </xf>
    <xf numFmtId="44" fontId="4" fillId="3" borderId="17" xfId="2" applyNumberFormat="1" applyFont="1" applyFill="1" applyBorder="1" applyAlignment="1">
      <alignment horizontal="center"/>
    </xf>
    <xf numFmtId="0" fontId="9" fillId="0" borderId="18" xfId="4" applyFont="1" applyBorder="1"/>
    <xf numFmtId="0" fontId="7" fillId="6" borderId="19" xfId="2" applyFont="1" applyFill="1" applyBorder="1" applyAlignment="1" applyProtection="1">
      <alignment horizontal="center"/>
      <protection locked="0"/>
    </xf>
    <xf numFmtId="0" fontId="4" fillId="0" borderId="20" xfId="4" applyFont="1" applyBorder="1" applyAlignment="1">
      <alignment horizontal="center"/>
    </xf>
    <xf numFmtId="0" fontId="4" fillId="0" borderId="21" xfId="4" applyFont="1" applyBorder="1" applyAlignment="1">
      <alignment horizontal="center"/>
    </xf>
    <xf numFmtId="4" fontId="6" fillId="3" borderId="22" xfId="2" applyNumberFormat="1" applyFont="1" applyFill="1" applyBorder="1" applyAlignment="1">
      <alignment horizontal="center"/>
    </xf>
    <xf numFmtId="0" fontId="4" fillId="7" borderId="23" xfId="4" applyFont="1" applyFill="1" applyBorder="1" applyAlignment="1">
      <alignment horizontal="left"/>
    </xf>
    <xf numFmtId="0" fontId="7" fillId="6" borderId="14" xfId="2" applyFont="1" applyFill="1" applyBorder="1" applyAlignment="1">
      <alignment horizontal="center"/>
    </xf>
    <xf numFmtId="44" fontId="9" fillId="0" borderId="4" xfId="1" applyFont="1" applyBorder="1" applyAlignment="1" applyProtection="1">
      <alignment horizontal="center" wrapText="1"/>
    </xf>
    <xf numFmtId="44" fontId="4" fillId="3" borderId="6" xfId="3" applyNumberFormat="1" applyFill="1" applyBorder="1" applyAlignment="1">
      <alignment horizontal="center"/>
    </xf>
    <xf numFmtId="0" fontId="9" fillId="0" borderId="24" xfId="4" applyFont="1" applyBorder="1"/>
    <xf numFmtId="0" fontId="9" fillId="5" borderId="24" xfId="4" applyFont="1" applyFill="1" applyBorder="1"/>
    <xf numFmtId="0" fontId="7" fillId="6" borderId="25" xfId="2" applyFont="1" applyFill="1" applyBorder="1" applyAlignment="1">
      <alignment horizontal="center"/>
    </xf>
    <xf numFmtId="44" fontId="9" fillId="0" borderId="9" xfId="1" applyFont="1" applyBorder="1" applyAlignment="1" applyProtection="1">
      <alignment horizontal="center" wrapText="1"/>
    </xf>
    <xf numFmtId="44" fontId="4" fillId="3" borderId="11" xfId="3" applyNumberFormat="1" applyFill="1" applyBorder="1" applyAlignment="1">
      <alignment horizontal="center"/>
    </xf>
    <xf numFmtId="0" fontId="9" fillId="5" borderId="27" xfId="4" applyFont="1" applyFill="1" applyBorder="1"/>
    <xf numFmtId="0" fontId="7" fillId="6" borderId="28" xfId="2" applyFont="1" applyFill="1" applyBorder="1" applyAlignment="1">
      <alignment horizontal="center"/>
    </xf>
    <xf numFmtId="4" fontId="9" fillId="4" borderId="4" xfId="4" applyNumberFormat="1" applyFont="1" applyFill="1" applyBorder="1" applyAlignment="1" applyProtection="1">
      <alignment horizontal="center"/>
      <protection locked="0"/>
    </xf>
    <xf numFmtId="0" fontId="9" fillId="4" borderId="29" xfId="4" quotePrefix="1" applyFont="1" applyFill="1" applyBorder="1" applyAlignment="1" applyProtection="1">
      <alignment horizontal="center"/>
      <protection locked="0"/>
    </xf>
    <xf numFmtId="0" fontId="9" fillId="5" borderId="30" xfId="4" applyFont="1" applyFill="1" applyBorder="1"/>
    <xf numFmtId="0" fontId="4" fillId="7" borderId="23" xfId="4" applyFont="1" applyFill="1" applyBorder="1" applyAlignment="1">
      <alignment horizontal="center"/>
    </xf>
    <xf numFmtId="4" fontId="9" fillId="4" borderId="9" xfId="4" applyNumberFormat="1" applyFont="1" applyFill="1" applyBorder="1" applyAlignment="1" applyProtection="1">
      <alignment horizontal="center"/>
      <protection locked="0"/>
    </xf>
    <xf numFmtId="0" fontId="9" fillId="4" borderId="18" xfId="4" quotePrefix="1" applyFont="1" applyFill="1" applyBorder="1" applyAlignment="1" applyProtection="1">
      <alignment horizontal="center"/>
      <protection locked="0"/>
    </xf>
    <xf numFmtId="4" fontId="6" fillId="3" borderId="32" xfId="2" applyNumberFormat="1" applyFont="1" applyFill="1" applyBorder="1" applyAlignment="1">
      <alignment horizontal="center"/>
    </xf>
    <xf numFmtId="0" fontId="10" fillId="0" borderId="33" xfId="4" applyFont="1" applyBorder="1" applyAlignment="1">
      <alignment wrapText="1"/>
    </xf>
    <xf numFmtId="0" fontId="4" fillId="7" borderId="23" xfId="4" applyFont="1" applyFill="1" applyBorder="1"/>
    <xf numFmtId="44" fontId="2" fillId="0" borderId="0" xfId="2" applyNumberFormat="1"/>
    <xf numFmtId="44" fontId="2" fillId="0" borderId="0" xfId="2" applyNumberFormat="1" applyAlignment="1">
      <alignment horizontal="center"/>
    </xf>
    <xf numFmtId="44" fontId="9" fillId="4" borderId="4" xfId="4" applyNumberFormat="1" applyFont="1" applyFill="1" applyBorder="1" applyAlignment="1" applyProtection="1">
      <alignment horizontal="center"/>
      <protection locked="0"/>
    </xf>
    <xf numFmtId="3" fontId="9" fillId="0" borderId="7" xfId="4" applyNumberFormat="1" applyFont="1" applyBorder="1" applyAlignment="1">
      <alignment horizontal="right"/>
    </xf>
    <xf numFmtId="44" fontId="9" fillId="4" borderId="34" xfId="4" applyNumberFormat="1" applyFont="1" applyFill="1" applyBorder="1" applyAlignment="1" applyProtection="1">
      <alignment horizontal="center"/>
      <protection locked="0"/>
    </xf>
    <xf numFmtId="44" fontId="9" fillId="4" borderId="35" xfId="4" applyNumberFormat="1" applyFont="1" applyFill="1" applyBorder="1" applyAlignment="1" applyProtection="1">
      <alignment horizontal="center"/>
      <protection locked="0"/>
    </xf>
    <xf numFmtId="44" fontId="4" fillId="3" borderId="36" xfId="2" applyNumberFormat="1" applyFont="1" applyFill="1" applyBorder="1" applyAlignment="1">
      <alignment horizontal="center"/>
    </xf>
    <xf numFmtId="3" fontId="9" fillId="0" borderId="37" xfId="4" applyNumberFormat="1" applyFont="1" applyBorder="1" applyAlignment="1">
      <alignment horizontal="right"/>
    </xf>
    <xf numFmtId="0" fontId="9" fillId="5" borderId="38" xfId="4" applyFont="1" applyFill="1" applyBorder="1"/>
    <xf numFmtId="0" fontId="7" fillId="6" borderId="39" xfId="2" applyFont="1" applyFill="1" applyBorder="1" applyAlignment="1" applyProtection="1">
      <alignment horizontal="center"/>
      <protection locked="0"/>
    </xf>
    <xf numFmtId="44" fontId="9" fillId="0" borderId="40" xfId="4" applyNumberFormat="1" applyFont="1" applyBorder="1" applyAlignment="1">
      <alignment horizontal="center"/>
    </xf>
    <xf numFmtId="44" fontId="9" fillId="0" borderId="41" xfId="4" applyNumberFormat="1" applyFont="1" applyBorder="1" applyAlignment="1">
      <alignment horizontal="center"/>
    </xf>
    <xf numFmtId="44" fontId="4" fillId="3" borderId="42" xfId="2" applyNumberFormat="1" applyFont="1" applyFill="1" applyBorder="1" applyAlignment="1">
      <alignment horizontal="center"/>
    </xf>
    <xf numFmtId="0" fontId="9" fillId="0" borderId="43" xfId="4" applyFont="1" applyBorder="1"/>
    <xf numFmtId="0" fontId="4" fillId="7" borderId="44" xfId="4" applyFont="1" applyFill="1" applyBorder="1" applyAlignment="1">
      <alignment horizontal="center"/>
    </xf>
    <xf numFmtId="0" fontId="7" fillId="6" borderId="39" xfId="2" applyFont="1" applyFill="1" applyBorder="1" applyAlignment="1">
      <alignment horizontal="center"/>
    </xf>
    <xf numFmtId="44" fontId="9" fillId="4" borderId="9" xfId="4" applyNumberFormat="1" applyFont="1" applyFill="1" applyBorder="1" applyAlignment="1" applyProtection="1">
      <alignment horizontal="center"/>
      <protection locked="0"/>
    </xf>
    <xf numFmtId="3" fontId="9" fillId="0" borderId="12" xfId="4" applyNumberFormat="1" applyFont="1" applyBorder="1" applyAlignment="1">
      <alignment horizontal="right"/>
    </xf>
    <xf numFmtId="44" fontId="9" fillId="4" borderId="15" xfId="4" applyNumberFormat="1" applyFont="1" applyFill="1" applyBorder="1" applyAlignment="1" applyProtection="1">
      <alignment horizontal="center"/>
      <protection locked="0"/>
    </xf>
    <xf numFmtId="3" fontId="9" fillId="0" borderId="18" xfId="4" applyNumberFormat="1" applyFont="1" applyBorder="1" applyAlignment="1">
      <alignment horizontal="right"/>
    </xf>
    <xf numFmtId="0" fontId="7" fillId="6" borderId="45" xfId="2" applyFont="1" applyFill="1" applyBorder="1" applyAlignment="1">
      <alignment horizontal="center"/>
    </xf>
    <xf numFmtId="44" fontId="9" fillId="0" borderId="34" xfId="4" applyNumberFormat="1" applyFont="1" applyBorder="1" applyAlignment="1">
      <alignment horizontal="center"/>
    </xf>
    <xf numFmtId="0" fontId="9" fillId="0" borderId="37" xfId="4" applyFont="1" applyBorder="1"/>
    <xf numFmtId="0" fontId="9" fillId="5" borderId="46" xfId="4" applyFont="1" applyFill="1" applyBorder="1"/>
    <xf numFmtId="44" fontId="9" fillId="0" borderId="9" xfId="4" applyNumberFormat="1" applyFont="1" applyBorder="1" applyAlignment="1">
      <alignment horizontal="center"/>
    </xf>
    <xf numFmtId="0" fontId="9" fillId="0" borderId="18" xfId="4" quotePrefix="1" applyFont="1" applyBorder="1" applyAlignment="1" applyProtection="1">
      <alignment horizontal="center"/>
      <protection locked="0"/>
    </xf>
    <xf numFmtId="44" fontId="9" fillId="4" borderId="47" xfId="4" applyNumberFormat="1" applyFont="1" applyFill="1" applyBorder="1" applyAlignment="1" applyProtection="1">
      <alignment horizontal="center"/>
      <protection locked="0"/>
    </xf>
    <xf numFmtId="0" fontId="4" fillId="0" borderId="48" xfId="4" applyFont="1" applyBorder="1" applyAlignment="1">
      <alignment horizontal="center"/>
    </xf>
    <xf numFmtId="0" fontId="7" fillId="6" borderId="45" xfId="2" applyFont="1" applyFill="1" applyBorder="1" applyAlignment="1" applyProtection="1">
      <alignment horizontal="center"/>
      <protection locked="0"/>
    </xf>
    <xf numFmtId="0" fontId="9" fillId="5" borderId="0" xfId="4" applyFont="1" applyFill="1"/>
    <xf numFmtId="0" fontId="6" fillId="0" borderId="0" xfId="2" applyFont="1"/>
    <xf numFmtId="10" fontId="2" fillId="0" borderId="0" xfId="2" applyNumberFormat="1"/>
    <xf numFmtId="44" fontId="9" fillId="4" borderId="49" xfId="4" applyNumberFormat="1" applyFont="1" applyFill="1" applyBorder="1" applyAlignment="1" applyProtection="1">
      <alignment horizontal="center"/>
      <protection locked="0"/>
    </xf>
    <xf numFmtId="3" fontId="2" fillId="0" borderId="0" xfId="2" applyNumberFormat="1"/>
    <xf numFmtId="3" fontId="11" fillId="0" borderId="50" xfId="4" applyNumberFormat="1" applyFont="1" applyBorder="1" applyAlignment="1">
      <alignment horizontal="center"/>
    </xf>
    <xf numFmtId="3" fontId="11" fillId="0" borderId="48" xfId="4" applyNumberFormat="1" applyFont="1" applyBorder="1" applyAlignment="1">
      <alignment horizontal="center"/>
    </xf>
    <xf numFmtId="4" fontId="6" fillId="3" borderId="17" xfId="2" applyNumberFormat="1" applyFont="1" applyFill="1" applyBorder="1" applyAlignment="1">
      <alignment horizontal="center"/>
    </xf>
    <xf numFmtId="0" fontId="4" fillId="0" borderId="13" xfId="4" applyFont="1" applyBorder="1" applyAlignment="1">
      <alignment horizontal="center"/>
    </xf>
    <xf numFmtId="0" fontId="4" fillId="7" borderId="51" xfId="4" applyFont="1" applyFill="1" applyBorder="1" applyAlignment="1">
      <alignment horizontal="center"/>
    </xf>
    <xf numFmtId="0" fontId="2" fillId="0" borderId="52" xfId="2" applyBorder="1"/>
    <xf numFmtId="0" fontId="10" fillId="0" borderId="33" xfId="4" applyFont="1" applyBorder="1" applyAlignment="1">
      <alignment horizontal="left" vertical="top" wrapText="1"/>
    </xf>
    <xf numFmtId="0" fontId="4" fillId="7" borderId="53" xfId="4" applyFont="1" applyFill="1" applyBorder="1"/>
    <xf numFmtId="0" fontId="7" fillId="6" borderId="54" xfId="2" applyFont="1" applyFill="1" applyBorder="1" applyAlignment="1">
      <alignment horizontal="center"/>
    </xf>
    <xf numFmtId="3" fontId="4" fillId="8" borderId="55" xfId="4" applyNumberFormat="1" applyFont="1" applyFill="1" applyBorder="1" applyAlignment="1">
      <alignment horizontal="center"/>
    </xf>
    <xf numFmtId="0" fontId="4" fillId="8" borderId="56" xfId="4" applyFont="1" applyFill="1" applyBorder="1" applyAlignment="1">
      <alignment horizontal="center"/>
    </xf>
    <xf numFmtId="3" fontId="12" fillId="8" borderId="57" xfId="2" applyNumberFormat="1" applyFont="1" applyFill="1" applyBorder="1" applyAlignment="1">
      <alignment horizontal="center"/>
    </xf>
    <xf numFmtId="0" fontId="12" fillId="8" borderId="56" xfId="4" quotePrefix="1" applyFont="1" applyFill="1" applyBorder="1" applyAlignment="1">
      <alignment horizontal="right"/>
    </xf>
    <xf numFmtId="0" fontId="4" fillId="8" borderId="56" xfId="4" applyFont="1" applyFill="1" applyBorder="1" applyAlignment="1">
      <alignment horizontal="left"/>
    </xf>
    <xf numFmtId="0" fontId="3" fillId="8" borderId="58" xfId="2" applyFont="1" applyFill="1" applyBorder="1" applyAlignment="1">
      <alignment horizontal="center"/>
    </xf>
    <xf numFmtId="3" fontId="13" fillId="8" borderId="59" xfId="4" applyNumberFormat="1" applyFont="1" applyFill="1" applyBorder="1" applyAlignment="1" applyProtection="1">
      <alignment horizontal="right"/>
      <protection locked="0"/>
    </xf>
    <xf numFmtId="0" fontId="4" fillId="8" borderId="60" xfId="4" applyFont="1" applyFill="1" applyBorder="1" applyAlignment="1">
      <alignment horizontal="left" vertical="center"/>
    </xf>
    <xf numFmtId="0" fontId="4" fillId="8" borderId="0" xfId="4" applyFont="1" applyFill="1" applyAlignment="1">
      <alignment horizontal="left"/>
    </xf>
    <xf numFmtId="0" fontId="3" fillId="8" borderId="62" xfId="2" applyFont="1" applyFill="1" applyBorder="1" applyAlignment="1">
      <alignment horizontal="center"/>
    </xf>
    <xf numFmtId="0" fontId="4" fillId="8" borderId="63" xfId="4" applyFont="1" applyFill="1" applyBorder="1" applyAlignment="1">
      <alignment horizontal="left"/>
    </xf>
    <xf numFmtId="0" fontId="4" fillId="8" borderId="65" xfId="4" applyFont="1" applyFill="1" applyBorder="1" applyAlignment="1">
      <alignment horizontal="left"/>
    </xf>
    <xf numFmtId="0" fontId="2" fillId="8" borderId="0" xfId="2" applyFill="1"/>
    <xf numFmtId="0" fontId="3" fillId="8" borderId="66" xfId="2" applyFont="1" applyFill="1" applyBorder="1" applyAlignment="1">
      <alignment horizontal="center"/>
    </xf>
    <xf numFmtId="0" fontId="4" fillId="8" borderId="67" xfId="4" applyFont="1" applyFill="1" applyBorder="1" applyAlignment="1">
      <alignment horizontal="center"/>
    </xf>
    <xf numFmtId="0" fontId="4" fillId="8" borderId="68" xfId="4" applyFont="1" applyFill="1" applyBorder="1" applyAlignment="1">
      <alignment horizontal="center"/>
    </xf>
    <xf numFmtId="0" fontId="15" fillId="8" borderId="69" xfId="2" applyFont="1" applyFill="1" applyBorder="1" applyAlignment="1">
      <alignment horizontal="center"/>
    </xf>
    <xf numFmtId="0" fontId="4" fillId="8" borderId="68" xfId="4" applyFont="1" applyFill="1" applyBorder="1" applyAlignment="1">
      <alignment horizontal="right"/>
    </xf>
    <xf numFmtId="0" fontId="3" fillId="8" borderId="70" xfId="2" applyFont="1" applyFill="1" applyBorder="1" applyAlignment="1">
      <alignment horizontal="center"/>
    </xf>
    <xf numFmtId="44" fontId="5" fillId="3" borderId="71" xfId="3" applyNumberFormat="1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/>
    <xf numFmtId="0" fontId="2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" fontId="9" fillId="4" borderId="10" xfId="4" applyNumberFormat="1" applyFont="1" applyFill="1" applyBorder="1" applyAlignment="1" applyProtection="1">
      <alignment horizontal="center"/>
      <protection locked="0"/>
    </xf>
    <xf numFmtId="4" fontId="9" fillId="4" borderId="5" xfId="4" applyNumberFormat="1" applyFont="1" applyFill="1" applyBorder="1" applyAlignment="1" applyProtection="1">
      <alignment horizontal="center"/>
      <protection locked="0"/>
    </xf>
    <xf numFmtId="4" fontId="9" fillId="0" borderId="26" xfId="4" applyNumberFormat="1" applyFont="1" applyBorder="1" applyAlignment="1">
      <alignment horizontal="center" wrapText="1"/>
    </xf>
    <xf numFmtId="4" fontId="9" fillId="0" borderId="5" xfId="4" applyNumberFormat="1" applyFont="1" applyBorder="1" applyAlignment="1">
      <alignment horizontal="center" wrapText="1"/>
    </xf>
    <xf numFmtId="0" fontId="30" fillId="0" borderId="0" xfId="2" applyFont="1"/>
    <xf numFmtId="4" fontId="4" fillId="3" borderId="11" xfId="2" applyNumberFormat="1" applyFont="1" applyFill="1" applyBorder="1" applyAlignment="1">
      <alignment horizontal="right"/>
    </xf>
    <xf numFmtId="4" fontId="6" fillId="3" borderId="22" xfId="2" applyNumberFormat="1" applyFont="1" applyFill="1" applyBorder="1" applyAlignment="1">
      <alignment horizontal="right"/>
    </xf>
    <xf numFmtId="4" fontId="4" fillId="3" borderId="6" xfId="2" applyNumberFormat="1" applyFont="1" applyFill="1" applyBorder="1" applyAlignment="1">
      <alignment horizontal="right"/>
    </xf>
    <xf numFmtId="3" fontId="17" fillId="8" borderId="24" xfId="4" applyNumberFormat="1" applyFont="1" applyFill="1" applyBorder="1" applyAlignment="1">
      <alignment horizontal="center"/>
    </xf>
    <xf numFmtId="10" fontId="16" fillId="4" borderId="24" xfId="5" quotePrefix="1" applyNumberFormat="1" applyFont="1" applyFill="1" applyBorder="1" applyAlignment="1" applyProtection="1">
      <alignment horizontal="center"/>
      <protection locked="0"/>
    </xf>
    <xf numFmtId="3" fontId="14" fillId="8" borderId="64" xfId="2" applyNumberFormat="1" applyFont="1" applyFill="1" applyBorder="1" applyAlignment="1">
      <alignment horizontal="center" vertical="center"/>
    </xf>
    <xf numFmtId="3" fontId="14" fillId="8" borderId="42" xfId="2" applyNumberFormat="1" applyFont="1" applyFill="1" applyBorder="1" applyAlignment="1">
      <alignment horizontal="center" vertical="center"/>
    </xf>
    <xf numFmtId="3" fontId="14" fillId="8" borderId="61" xfId="2" applyNumberFormat="1" applyFont="1" applyFill="1" applyBorder="1" applyAlignment="1">
      <alignment horizontal="center" vertical="center"/>
    </xf>
    <xf numFmtId="0" fontId="4" fillId="0" borderId="21" xfId="4" applyFont="1" applyBorder="1" applyAlignment="1">
      <alignment horizontal="center"/>
    </xf>
    <xf numFmtId="0" fontId="4" fillId="0" borderId="31" xfId="4" applyFont="1" applyBorder="1" applyAlignment="1">
      <alignment horizontal="center"/>
    </xf>
    <xf numFmtId="0" fontId="0" fillId="0" borderId="31" xfId="0" applyBorder="1" applyAlignment="1">
      <alignment horizontal="center"/>
    </xf>
    <xf numFmtId="4" fontId="5" fillId="3" borderId="3" xfId="3" applyFont="1" applyFill="1" applyBorder="1" applyAlignment="1">
      <alignment horizontal="center" vertical="center"/>
    </xf>
    <xf numFmtId="4" fontId="5" fillId="3" borderId="2" xfId="3" applyFont="1" applyFill="1" applyBorder="1" applyAlignment="1">
      <alignment horizontal="center" vertical="center"/>
    </xf>
    <xf numFmtId="44" fontId="5" fillId="3" borderId="3" xfId="3" applyNumberFormat="1" applyFont="1" applyFill="1" applyBorder="1" applyAlignment="1">
      <alignment horizontal="center" vertical="center"/>
    </xf>
    <xf numFmtId="44" fontId="5" fillId="3" borderId="2" xfId="3" applyNumberFormat="1" applyFont="1" applyFill="1" applyBorder="1" applyAlignment="1">
      <alignment horizontal="center" vertical="center"/>
    </xf>
  </cellXfs>
  <cellStyles count="6">
    <cellStyle name="Moderna" xfId="3" xr:uid="{370B96C6-957A-4A35-A0F1-93C67FE6768F}"/>
    <cellStyle name="Normal 2" xfId="2" xr:uid="{D81ACC4E-0CBA-40AD-8BD3-A655E98F4D36}"/>
    <cellStyle name="Percent 2" xfId="5" xr:uid="{E50732DE-834E-4D55-9966-30D1630F96EC}"/>
    <cellStyle name="Standaard" xfId="0" builtinId="0"/>
    <cellStyle name="Standaard_Drukfactuur EW-sheet - Habo" xfId="4" xr:uid="{17F2D8A8-0569-41F2-9F41-7E449003DD8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AFD8B-3490-4A91-9543-26CD4D574A1D}">
  <sheetPr>
    <tabColor rgb="FFFF0000"/>
  </sheetPr>
  <dimension ref="B2:R68"/>
  <sheetViews>
    <sheetView topLeftCell="A12" zoomScaleNormal="100" workbookViewId="0">
      <selection activeCell="B32" sqref="B32"/>
    </sheetView>
  </sheetViews>
  <sheetFormatPr defaultRowHeight="14.5" x14ac:dyDescent="0.35"/>
  <sheetData>
    <row r="2" spans="2:18" ht="18.5" x14ac:dyDescent="0.35">
      <c r="B2" s="106" t="s">
        <v>39</v>
      </c>
    </row>
    <row r="4" spans="2:18" ht="15.5" x14ac:dyDescent="0.35">
      <c r="B4" s="107" t="s">
        <v>40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18" ht="15.5" x14ac:dyDescent="0.35">
      <c r="B5" s="107" t="s">
        <v>41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</row>
    <row r="6" spans="2:18" ht="15.5" x14ac:dyDescent="0.35">
      <c r="B6" s="107" t="s">
        <v>42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</row>
    <row r="7" spans="2:18" ht="15.5" x14ac:dyDescent="0.35"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</row>
    <row r="8" spans="2:18" ht="15.5" x14ac:dyDescent="0.35">
      <c r="B8" s="108" t="s">
        <v>43</v>
      </c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</row>
    <row r="9" spans="2:18" ht="15.5" x14ac:dyDescent="0.35">
      <c r="B9" s="107" t="s">
        <v>44</v>
      </c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</row>
    <row r="10" spans="2:18" ht="15.5" x14ac:dyDescent="0.35">
      <c r="B10" s="107" t="s">
        <v>45</v>
      </c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</row>
    <row r="11" spans="2:18" ht="15.5" x14ac:dyDescent="0.35">
      <c r="B11" s="107" t="s">
        <v>46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</row>
    <row r="12" spans="2:18" ht="15.5" x14ac:dyDescent="0.35"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</row>
    <row r="13" spans="2:18" ht="15.5" x14ac:dyDescent="0.35">
      <c r="B13" s="108" t="s">
        <v>47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</row>
    <row r="14" spans="2:18" ht="15.5" x14ac:dyDescent="0.35">
      <c r="B14" s="107" t="s">
        <v>48</v>
      </c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</row>
    <row r="15" spans="2:18" ht="15.5" x14ac:dyDescent="0.35">
      <c r="B15" s="107" t="s">
        <v>49</v>
      </c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</row>
    <row r="16" spans="2:18" ht="15.5" x14ac:dyDescent="0.35">
      <c r="B16" s="107" t="s">
        <v>50</v>
      </c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</row>
    <row r="17" spans="2:18" ht="15.5" x14ac:dyDescent="0.35">
      <c r="B17" s="107" t="s">
        <v>51</v>
      </c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</row>
    <row r="18" spans="2:18" ht="15.5" x14ac:dyDescent="0.35"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</row>
    <row r="19" spans="2:18" ht="15.5" x14ac:dyDescent="0.35">
      <c r="B19" s="108" t="s">
        <v>52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</row>
    <row r="20" spans="2:18" ht="15.5" x14ac:dyDescent="0.35">
      <c r="B20" s="107" t="s">
        <v>53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</row>
    <row r="21" spans="2:18" ht="15.5" x14ac:dyDescent="0.35">
      <c r="B21" s="107" t="s">
        <v>54</v>
      </c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</row>
    <row r="22" spans="2:18" ht="15.5" x14ac:dyDescent="0.35">
      <c r="B22" s="107" t="s">
        <v>55</v>
      </c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</row>
    <row r="23" spans="2:18" ht="15.5" x14ac:dyDescent="0.35">
      <c r="B23" s="107" t="s">
        <v>56</v>
      </c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</row>
    <row r="24" spans="2:18" ht="15.5" x14ac:dyDescent="0.35">
      <c r="B24" s="107" t="s">
        <v>57</v>
      </c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</row>
    <row r="25" spans="2:18" ht="15.5" x14ac:dyDescent="0.35"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</row>
    <row r="26" spans="2:18" ht="15.5" x14ac:dyDescent="0.35">
      <c r="B26" s="108" t="s">
        <v>58</v>
      </c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</row>
    <row r="27" spans="2:18" ht="15.5" x14ac:dyDescent="0.35">
      <c r="B27" s="109" t="s">
        <v>59</v>
      </c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07"/>
    </row>
    <row r="28" spans="2:18" ht="15.5" x14ac:dyDescent="0.35">
      <c r="B28" s="109" t="s">
        <v>60</v>
      </c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07"/>
    </row>
    <row r="29" spans="2:18" ht="15.5" x14ac:dyDescent="0.35">
      <c r="B29" s="109" t="s">
        <v>61</v>
      </c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07"/>
    </row>
    <row r="30" spans="2:18" ht="15.5" x14ac:dyDescent="0.35">
      <c r="B30" s="109" t="s">
        <v>62</v>
      </c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07"/>
    </row>
    <row r="31" spans="2:18" ht="15.5" x14ac:dyDescent="0.35"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</row>
    <row r="32" spans="2:18" ht="15.5" x14ac:dyDescent="0.35">
      <c r="B32" s="108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</row>
    <row r="33" spans="2:18" ht="15.5" x14ac:dyDescent="0.35"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</row>
    <row r="34" spans="2:18" ht="15.5" x14ac:dyDescent="0.35"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</row>
    <row r="35" spans="2:18" ht="15.5" x14ac:dyDescent="0.35"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</row>
    <row r="36" spans="2:18" ht="15.5" x14ac:dyDescent="0.35"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</row>
    <row r="37" spans="2:18" ht="15.5" x14ac:dyDescent="0.35"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</row>
    <row r="38" spans="2:18" ht="15.5" x14ac:dyDescent="0.35"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</row>
    <row r="42" spans="2:18" ht="18.5" x14ac:dyDescent="0.35">
      <c r="B42" s="106"/>
    </row>
    <row r="43" spans="2:18" x14ac:dyDescent="0.35">
      <c r="B43" s="111"/>
    </row>
    <row r="44" spans="2:18" ht="15.5" x14ac:dyDescent="0.35">
      <c r="B44" s="112"/>
    </row>
    <row r="45" spans="2:18" ht="15.5" x14ac:dyDescent="0.35">
      <c r="B45" s="113"/>
      <c r="C45" s="114"/>
      <c r="D45" s="114"/>
      <c r="E45" s="114"/>
      <c r="F45" s="114"/>
      <c r="G45" s="114"/>
      <c r="H45" s="114"/>
      <c r="I45" s="114"/>
      <c r="J45" s="114"/>
      <c r="K45" s="114"/>
      <c r="L45" s="114"/>
      <c r="M45" s="114"/>
      <c r="N45" s="114"/>
    </row>
    <row r="46" spans="2:18" ht="15.5" x14ac:dyDescent="0.35">
      <c r="B46" s="109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</row>
    <row r="47" spans="2:18" x14ac:dyDescent="0.35">
      <c r="B47" s="115"/>
    </row>
    <row r="48" spans="2:18" ht="15.5" x14ac:dyDescent="0.35">
      <c r="B48" s="108"/>
    </row>
    <row r="49" spans="2:17" ht="15.5" x14ac:dyDescent="0.35">
      <c r="B49" s="109"/>
      <c r="C49" s="110"/>
      <c r="D49" s="110"/>
      <c r="E49" s="110"/>
      <c r="F49" s="110"/>
      <c r="G49" s="110"/>
      <c r="H49" s="110"/>
      <c r="I49" s="110"/>
      <c r="J49" s="110"/>
      <c r="K49" s="110"/>
      <c r="L49" s="110"/>
      <c r="M49" s="110"/>
      <c r="N49" s="114"/>
    </row>
    <row r="50" spans="2:17" ht="15.5" x14ac:dyDescent="0.35">
      <c r="B50" s="109"/>
      <c r="C50" s="110"/>
      <c r="D50" s="110"/>
      <c r="E50" s="110"/>
      <c r="F50" s="110"/>
      <c r="G50" s="110"/>
      <c r="H50" s="110"/>
      <c r="I50" s="110"/>
      <c r="J50" s="110"/>
      <c r="K50" s="110"/>
      <c r="L50" s="110"/>
      <c r="M50" s="110"/>
      <c r="N50" s="114"/>
    </row>
    <row r="51" spans="2:17" x14ac:dyDescent="0.35">
      <c r="B51" s="115"/>
    </row>
    <row r="52" spans="2:17" ht="15.5" x14ac:dyDescent="0.35">
      <c r="B52" s="108"/>
    </row>
    <row r="53" spans="2:17" ht="15.5" x14ac:dyDescent="0.35">
      <c r="B53" s="116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</row>
    <row r="54" spans="2:17" ht="15.5" x14ac:dyDescent="0.35">
      <c r="B54" s="116"/>
      <c r="C54" s="110"/>
      <c r="D54" s="110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0"/>
    </row>
    <row r="55" spans="2:17" ht="15.5" x14ac:dyDescent="0.35">
      <c r="B55" s="116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</row>
    <row r="56" spans="2:17" x14ac:dyDescent="0.35">
      <c r="B56" s="115"/>
    </row>
    <row r="57" spans="2:17" ht="15.5" x14ac:dyDescent="0.35">
      <c r="B57" s="108"/>
    </row>
    <row r="58" spans="2:17" ht="15.5" x14ac:dyDescent="0.35">
      <c r="B58" s="109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</row>
    <row r="59" spans="2:17" ht="15.5" x14ac:dyDescent="0.35">
      <c r="B59" s="109"/>
      <c r="C59" s="110"/>
      <c r="D59" s="110"/>
      <c r="E59" s="110"/>
      <c r="F59" s="110"/>
      <c r="G59" s="110"/>
      <c r="H59" s="110"/>
      <c r="I59" s="110"/>
      <c r="J59" s="110"/>
      <c r="K59" s="110"/>
      <c r="L59" s="110"/>
      <c r="M59" s="110"/>
      <c r="N59" s="110"/>
      <c r="O59" s="110"/>
      <c r="P59" s="110"/>
      <c r="Q59" s="110"/>
    </row>
    <row r="60" spans="2:17" ht="15.5" x14ac:dyDescent="0.35">
      <c r="B60" s="109"/>
      <c r="C60" s="110"/>
      <c r="D60" s="110"/>
      <c r="E60" s="110"/>
      <c r="F60" s="110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</row>
    <row r="61" spans="2:17" ht="15.5" x14ac:dyDescent="0.35">
      <c r="B61" s="109"/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</row>
    <row r="63" spans="2:17" ht="15.5" x14ac:dyDescent="0.35">
      <c r="B63" s="108"/>
    </row>
    <row r="64" spans="2:17" ht="15.5" x14ac:dyDescent="0.35">
      <c r="B64" s="112"/>
    </row>
    <row r="65" spans="2:2" ht="15.5" x14ac:dyDescent="0.35">
      <c r="B65" s="112"/>
    </row>
    <row r="66" spans="2:2" ht="15.5" x14ac:dyDescent="0.35">
      <c r="B66" s="112"/>
    </row>
    <row r="68" spans="2:2" ht="15.5" x14ac:dyDescent="0.35">
      <c r="B68" s="112"/>
    </row>
  </sheetData>
  <sheetProtection algorithmName="SHA-512" hashValue="4TAiXmjdXakwFQYh/iKRJUaJoCmpx7kR2NQ89PLQIP9x9hK2RpCCmctUgWinEtCYn9Awe3A/+9ambDe2Le7mZw==" saltValue="Hv/CoTAeGdUBg7IFQdZbYg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0C72E-D981-4F21-989B-160F8E094A9D}">
  <sheetPr>
    <pageSetUpPr fitToPage="1"/>
  </sheetPr>
  <dimension ref="A2:C7"/>
  <sheetViews>
    <sheetView zoomScale="115" zoomScaleNormal="115" workbookViewId="0">
      <selection activeCell="C6" sqref="C6:C7"/>
    </sheetView>
  </sheetViews>
  <sheetFormatPr defaultColWidth="9.26953125" defaultRowHeight="13" x14ac:dyDescent="0.3"/>
  <cols>
    <col min="1" max="1" width="11.453125" style="3" bestFit="1" customWidth="1"/>
    <col min="2" max="2" width="16.1796875" style="1" customWidth="1"/>
    <col min="3" max="3" width="47.54296875" style="2" customWidth="1"/>
    <col min="4" max="4" width="13.26953125" style="1" customWidth="1"/>
    <col min="5" max="5" width="10.54296875" style="1" customWidth="1"/>
    <col min="6" max="6" width="45.54296875" style="1" customWidth="1"/>
    <col min="7" max="7" width="9.26953125" style="1"/>
    <col min="8" max="8" width="11.26953125" style="1" customWidth="1"/>
    <col min="9" max="9" width="11.453125" style="1" bestFit="1" customWidth="1"/>
    <col min="10" max="11" width="9.26953125" style="1"/>
    <col min="12" max="12" width="10.26953125" style="1" bestFit="1" customWidth="1"/>
    <col min="13" max="16384" width="9.26953125" style="1"/>
  </cols>
  <sheetData>
    <row r="2" spans="2:3" x14ac:dyDescent="0.3">
      <c r="C2" s="1"/>
    </row>
    <row r="3" spans="2:3" x14ac:dyDescent="0.3">
      <c r="C3" s="1"/>
    </row>
    <row r="4" spans="2:3" x14ac:dyDescent="0.3">
      <c r="C4" s="1"/>
    </row>
    <row r="5" spans="2:3" ht="13.5" thickBot="1" x14ac:dyDescent="0.35"/>
    <row r="6" spans="2:3" x14ac:dyDescent="0.3">
      <c r="B6" s="133" t="s">
        <v>37</v>
      </c>
      <c r="C6" s="135">
        <f>+'TrosKompas perceel 1a'!D46</f>
        <v>0</v>
      </c>
    </row>
    <row r="7" spans="2:3" ht="13.5" thickBot="1" x14ac:dyDescent="0.35">
      <c r="B7" s="134"/>
      <c r="C7" s="136"/>
    </row>
  </sheetData>
  <sheetProtection algorithmName="SHA-512" hashValue="O0yMQcorl9qxuQiTGUoaKM8oz3dUZ27QgLqaZ4N1nAHkc/TUo5kr990+E7j8as6WB5W4kghFYhxCmWogbGuRNA==" saltValue="4C0bau4iXHYEqAvcZdf+tg==" spinCount="100000" sheet="1" objects="1" scenarios="1"/>
  <mergeCells count="2">
    <mergeCell ref="B6:B7"/>
    <mergeCell ref="C6:C7"/>
  </mergeCells>
  <pageMargins left="0.70866141732283472" right="0.70866141732283472" top="0.74803149606299213" bottom="0.74803149606299213" header="0.31496062992125984" footer="0.31496062992125984"/>
  <pageSetup paperSize="9" scale="68" fitToHeight="2" orientation="portrait" verticalDpi="598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DBCB2-3BCB-40CA-BDA4-90C4C565E0BF}">
  <sheetPr>
    <pageSetUpPr fitToPage="1"/>
  </sheetPr>
  <dimension ref="A1:I46"/>
  <sheetViews>
    <sheetView tabSelected="1" zoomScale="115" zoomScaleNormal="115" workbookViewId="0">
      <pane ySplit="6" topLeftCell="A22" activePane="bottomLeft" state="frozen"/>
      <selection activeCell="B36" sqref="B36"/>
      <selection pane="bottomLeft" activeCell="D46" sqref="D46"/>
    </sheetView>
  </sheetViews>
  <sheetFormatPr defaultColWidth="9.26953125" defaultRowHeight="13" x14ac:dyDescent="0.3"/>
  <cols>
    <col min="1" max="1" width="11.453125" style="3" bestFit="1" customWidth="1"/>
    <col min="2" max="2" width="61.26953125" style="1" customWidth="1"/>
    <col min="3" max="3" width="17.7265625" style="1" customWidth="1"/>
    <col min="4" max="4" width="17.7265625" style="2" customWidth="1"/>
    <col min="5" max="6" width="17.7265625" style="1" customWidth="1"/>
    <col min="7" max="7" width="45.54296875" style="1" customWidth="1"/>
    <col min="8" max="8" width="9.26953125" style="1"/>
    <col min="9" max="9" width="11.26953125" style="1" customWidth="1"/>
    <col min="10" max="10" width="11.453125" style="1" bestFit="1" customWidth="1"/>
    <col min="11" max="12" width="9.26953125" style="1"/>
    <col min="13" max="13" width="10.26953125" style="1" bestFit="1" customWidth="1"/>
    <col min="14" max="16384" width="9.26953125" style="1"/>
  </cols>
  <sheetData>
    <row r="1" spans="1:9" ht="24.5" thickBot="1" x14ac:dyDescent="0.55000000000000004">
      <c r="A1" s="125" t="s">
        <v>66</v>
      </c>
      <c r="B1" s="125"/>
      <c r="C1" s="125"/>
      <c r="D1" s="126" t="s">
        <v>34</v>
      </c>
      <c r="E1" s="126"/>
      <c r="F1" s="126"/>
    </row>
    <row r="2" spans="1:9" x14ac:dyDescent="0.3">
      <c r="A2" s="104"/>
      <c r="B2" s="103"/>
      <c r="C2" s="101" t="s">
        <v>33</v>
      </c>
      <c r="D2" s="102" t="s">
        <v>64</v>
      </c>
      <c r="E2" s="101"/>
      <c r="F2" s="100"/>
      <c r="G2" s="76"/>
    </row>
    <row r="3" spans="1:9" x14ac:dyDescent="0.3">
      <c r="A3" s="99"/>
      <c r="B3" s="98"/>
      <c r="C3" s="97"/>
      <c r="D3" s="127">
        <f>SUM(F3:F5)</f>
        <v>82000</v>
      </c>
      <c r="E3" s="93" t="s">
        <v>16</v>
      </c>
      <c r="F3" s="92">
        <v>58000</v>
      </c>
      <c r="G3" s="76"/>
    </row>
    <row r="4" spans="1:9" x14ac:dyDescent="0.3">
      <c r="A4" s="95"/>
      <c r="B4" s="94"/>
      <c r="C4" s="96" t="s">
        <v>32</v>
      </c>
      <c r="D4" s="128"/>
      <c r="E4" s="93" t="s">
        <v>31</v>
      </c>
      <c r="F4" s="92">
        <v>23000</v>
      </c>
      <c r="G4" s="76"/>
    </row>
    <row r="5" spans="1:9" x14ac:dyDescent="0.3">
      <c r="A5" s="95"/>
      <c r="B5" s="94"/>
      <c r="C5" s="94"/>
      <c r="D5" s="129"/>
      <c r="E5" s="93" t="s">
        <v>30</v>
      </c>
      <c r="F5" s="92">
        <v>1000</v>
      </c>
    </row>
    <row r="6" spans="1:9" ht="13.5" thickBot="1" x14ac:dyDescent="0.35">
      <c r="A6" s="91"/>
      <c r="B6" s="90"/>
      <c r="C6" s="89"/>
      <c r="D6" s="88"/>
      <c r="E6" s="87"/>
      <c r="F6" s="86"/>
      <c r="G6" s="76"/>
      <c r="H6" s="76"/>
      <c r="I6" s="76"/>
    </row>
    <row r="7" spans="1:9" x14ac:dyDescent="0.3">
      <c r="A7" s="85"/>
      <c r="B7" s="84" t="s">
        <v>29</v>
      </c>
      <c r="C7" s="83"/>
      <c r="D7" s="40"/>
      <c r="F7" s="82"/>
    </row>
    <row r="8" spans="1:9" x14ac:dyDescent="0.3">
      <c r="A8" s="63"/>
      <c r="B8" s="81" t="s">
        <v>11</v>
      </c>
      <c r="C8" s="21"/>
      <c r="D8" s="22"/>
      <c r="E8" s="21" t="s">
        <v>22</v>
      </c>
      <c r="F8" s="20" t="s">
        <v>21</v>
      </c>
      <c r="G8" s="76"/>
      <c r="H8" s="74"/>
    </row>
    <row r="9" spans="1:9" x14ac:dyDescent="0.3">
      <c r="A9" s="24" t="s">
        <v>3</v>
      </c>
      <c r="B9" s="80"/>
      <c r="C9" s="70"/>
      <c r="D9" s="79"/>
      <c r="E9" s="78"/>
      <c r="F9" s="77"/>
      <c r="G9" s="76"/>
      <c r="H9" s="74"/>
    </row>
    <row r="10" spans="1:9" x14ac:dyDescent="0.3">
      <c r="A10" s="14">
        <v>48</v>
      </c>
      <c r="B10" s="32" t="s">
        <v>63</v>
      </c>
      <c r="C10" s="70"/>
      <c r="D10" s="11">
        <f>A10*(E10+($D$3/1000*F10))</f>
        <v>0</v>
      </c>
      <c r="E10" s="10">
        <v>0</v>
      </c>
      <c r="F10" s="75">
        <v>0</v>
      </c>
      <c r="G10" s="74"/>
      <c r="H10" s="73"/>
    </row>
    <row r="11" spans="1:9" ht="12.5" x14ac:dyDescent="0.25">
      <c r="A11" s="14">
        <v>2</v>
      </c>
      <c r="B11" s="32" t="s">
        <v>67</v>
      </c>
      <c r="C11" s="70"/>
      <c r="D11" s="11">
        <f>A11*(E11+($D$3/1000*F11))</f>
        <v>0</v>
      </c>
      <c r="E11" s="10">
        <v>0</v>
      </c>
      <c r="F11" s="59">
        <v>0</v>
      </c>
    </row>
    <row r="12" spans="1:9" ht="12.5" x14ac:dyDescent="0.25">
      <c r="A12" s="14">
        <v>0</v>
      </c>
      <c r="B12" s="72" t="s">
        <v>26</v>
      </c>
      <c r="C12" s="70"/>
      <c r="D12" s="11">
        <f>A12*E12</f>
        <v>0</v>
      </c>
      <c r="E12" s="10">
        <v>0</v>
      </c>
      <c r="F12" s="67"/>
    </row>
    <row r="13" spans="1:9" ht="12.5" x14ac:dyDescent="0.25">
      <c r="A13" s="71">
        <v>0</v>
      </c>
      <c r="B13" s="66" t="s">
        <v>25</v>
      </c>
      <c r="C13" s="70"/>
      <c r="D13" s="49">
        <f>A13*E13</f>
        <v>0</v>
      </c>
      <c r="E13" s="69">
        <v>0</v>
      </c>
      <c r="F13" s="64"/>
    </row>
    <row r="14" spans="1:9" x14ac:dyDescent="0.3">
      <c r="A14" s="63"/>
      <c r="B14" s="37" t="s">
        <v>10</v>
      </c>
      <c r="C14" s="21"/>
      <c r="D14" s="22"/>
      <c r="E14" s="21" t="s">
        <v>22</v>
      </c>
      <c r="F14" s="20" t="s">
        <v>21</v>
      </c>
    </row>
    <row r="15" spans="1:9" ht="12.5" x14ac:dyDescent="0.25">
      <c r="A15" s="14">
        <v>0</v>
      </c>
      <c r="B15" s="13" t="s">
        <v>28</v>
      </c>
      <c r="C15" s="68"/>
      <c r="D15" s="17">
        <f>A15*(E15+($D$3/1000*F15))</f>
        <v>0</v>
      </c>
      <c r="E15" s="16">
        <v>0</v>
      </c>
      <c r="F15" s="61">
        <v>0</v>
      </c>
    </row>
    <row r="16" spans="1:9" ht="12.5" x14ac:dyDescent="0.25">
      <c r="A16" s="14">
        <v>0</v>
      </c>
      <c r="B16" s="32" t="s">
        <v>27</v>
      </c>
      <c r="C16" s="12"/>
      <c r="D16" s="11">
        <f>A16*E16</f>
        <v>0</v>
      </c>
      <c r="E16" s="10">
        <v>0</v>
      </c>
      <c r="F16" s="67"/>
    </row>
    <row r="17" spans="1:7" ht="12.5" x14ac:dyDescent="0.25">
      <c r="A17" s="14">
        <v>0</v>
      </c>
      <c r="B17" s="32" t="s">
        <v>26</v>
      </c>
      <c r="C17" s="12"/>
      <c r="D17" s="11">
        <f>A17*E17</f>
        <v>0</v>
      </c>
      <c r="E17" s="10">
        <v>0</v>
      </c>
      <c r="F17" s="67"/>
    </row>
    <row r="18" spans="1:7" ht="12.5" x14ac:dyDescent="0.25">
      <c r="A18" s="14">
        <v>0</v>
      </c>
      <c r="B18" s="66" t="s">
        <v>25</v>
      </c>
      <c r="C18" s="65"/>
      <c r="D18" s="49">
        <f>A18*E18</f>
        <v>0</v>
      </c>
      <c r="E18" s="48">
        <v>0</v>
      </c>
      <c r="F18" s="64"/>
    </row>
    <row r="19" spans="1:7" x14ac:dyDescent="0.3">
      <c r="A19" s="63"/>
      <c r="B19" s="37" t="s">
        <v>24</v>
      </c>
      <c r="C19" s="21" t="s">
        <v>23</v>
      </c>
      <c r="D19" s="22"/>
      <c r="E19" s="21" t="s">
        <v>22</v>
      </c>
      <c r="F19" s="20" t="s">
        <v>21</v>
      </c>
    </row>
    <row r="20" spans="1:7" ht="12.5" x14ac:dyDescent="0.25">
      <c r="A20" s="14">
        <v>9</v>
      </c>
      <c r="B20" s="13" t="s">
        <v>20</v>
      </c>
      <c r="C20" s="62">
        <f>F3</f>
        <v>58000</v>
      </c>
      <c r="D20" s="17">
        <f>A20*(E20+($C$20/1000*F20))</f>
        <v>0</v>
      </c>
      <c r="E20" s="16">
        <v>0</v>
      </c>
      <c r="F20" s="61">
        <v>0</v>
      </c>
    </row>
    <row r="21" spans="1:7" ht="12.5" x14ac:dyDescent="0.25">
      <c r="A21" s="14">
        <v>0</v>
      </c>
      <c r="B21" s="32" t="s">
        <v>19</v>
      </c>
      <c r="C21" s="60">
        <f>F3</f>
        <v>58000</v>
      </c>
      <c r="D21" s="11">
        <f>A21*(E21+($C$21/1000*F21))</f>
        <v>0</v>
      </c>
      <c r="E21" s="10">
        <v>0</v>
      </c>
      <c r="F21" s="59">
        <v>0</v>
      </c>
    </row>
    <row r="22" spans="1:7" ht="12.5" x14ac:dyDescent="0.25">
      <c r="A22" s="14">
        <v>15</v>
      </c>
      <c r="B22" s="32" t="s">
        <v>18</v>
      </c>
      <c r="C22" s="60">
        <f>F3</f>
        <v>58000</v>
      </c>
      <c r="D22" s="11">
        <f>A22*(E22+($C$22/1000*F22))</f>
        <v>0</v>
      </c>
      <c r="E22" s="10">
        <v>0</v>
      </c>
      <c r="F22" s="59">
        <v>0</v>
      </c>
    </row>
    <row r="23" spans="1:7" ht="12.5" x14ac:dyDescent="0.25">
      <c r="A23" s="14">
        <v>0</v>
      </c>
      <c r="B23" s="32" t="s">
        <v>17</v>
      </c>
      <c r="C23" s="60">
        <f>F4</f>
        <v>23000</v>
      </c>
      <c r="D23" s="11">
        <f>A23*(E23+(C$23/1000*F23))</f>
        <v>0</v>
      </c>
      <c r="E23" s="10">
        <v>0</v>
      </c>
      <c r="F23" s="59">
        <v>0</v>
      </c>
    </row>
    <row r="24" spans="1:7" ht="12.5" x14ac:dyDescent="0.25">
      <c r="A24" s="58"/>
      <c r="B24" s="57" t="s">
        <v>16</v>
      </c>
      <c r="C24" s="56"/>
      <c r="D24" s="55"/>
      <c r="E24" s="54"/>
      <c r="F24" s="53"/>
    </row>
    <row r="25" spans="1:7" ht="12.5" x14ac:dyDescent="0.25">
      <c r="A25" s="52">
        <v>0</v>
      </c>
      <c r="B25" s="51" t="s">
        <v>35</v>
      </c>
      <c r="C25" s="50">
        <f>F3</f>
        <v>58000</v>
      </c>
      <c r="D25" s="49">
        <f>A25*(E25+(C25/1000*F25))</f>
        <v>0</v>
      </c>
      <c r="E25" s="48">
        <v>0</v>
      </c>
      <c r="F25" s="47">
        <v>0</v>
      </c>
    </row>
    <row r="26" spans="1:7" ht="12.5" x14ac:dyDescent="0.25">
      <c r="A26" s="52">
        <v>0</v>
      </c>
      <c r="B26" s="51" t="s">
        <v>36</v>
      </c>
      <c r="C26" s="50">
        <f>F3</f>
        <v>58000</v>
      </c>
      <c r="D26" s="49">
        <f>A26*(E26+(C26/1000*F26))</f>
        <v>0</v>
      </c>
      <c r="E26" s="48">
        <v>0</v>
      </c>
      <c r="F26" s="47">
        <v>0</v>
      </c>
    </row>
    <row r="27" spans="1:7" ht="12.5" x14ac:dyDescent="0.25">
      <c r="A27" s="52">
        <v>0</v>
      </c>
      <c r="B27" s="51" t="s">
        <v>15</v>
      </c>
      <c r="C27" s="50">
        <f>F3</f>
        <v>58000</v>
      </c>
      <c r="D27" s="49">
        <f>A27*(E27+(C27/1000*F27))</f>
        <v>0</v>
      </c>
      <c r="E27" s="48">
        <v>0</v>
      </c>
      <c r="F27" s="47">
        <v>0</v>
      </c>
    </row>
    <row r="28" spans="1:7" thickBot="1" x14ac:dyDescent="0.3">
      <c r="A28" s="9">
        <v>0</v>
      </c>
      <c r="B28" s="36" t="s">
        <v>14</v>
      </c>
      <c r="C28" s="46">
        <f>F3</f>
        <v>58000</v>
      </c>
      <c r="D28" s="8">
        <f>A28*(E28+(C28/1000*F28))</f>
        <v>0</v>
      </c>
      <c r="E28" s="7">
        <v>0</v>
      </c>
      <c r="F28" s="45">
        <v>0</v>
      </c>
    </row>
    <row r="29" spans="1:7" ht="7.5" customHeight="1" thickBot="1" x14ac:dyDescent="0.35">
      <c r="D29" s="44"/>
      <c r="E29" s="43"/>
      <c r="F29" s="43"/>
    </row>
    <row r="30" spans="1:7" x14ac:dyDescent="0.3">
      <c r="A30" s="33"/>
      <c r="B30" s="42" t="s">
        <v>13</v>
      </c>
      <c r="C30" s="41"/>
      <c r="D30" s="40"/>
      <c r="E30" s="21" t="s">
        <v>12</v>
      </c>
      <c r="F30" s="20">
        <v>1000</v>
      </c>
    </row>
    <row r="31" spans="1:7" ht="12.75" customHeight="1" x14ac:dyDescent="0.3">
      <c r="A31" s="24" t="s">
        <v>3</v>
      </c>
      <c r="B31" s="37" t="s">
        <v>11</v>
      </c>
      <c r="C31" s="21" t="s">
        <v>9</v>
      </c>
      <c r="D31" s="22"/>
      <c r="E31" s="130" t="s">
        <v>65</v>
      </c>
      <c r="F31" s="131"/>
      <c r="G31" s="121"/>
    </row>
    <row r="32" spans="1:7" ht="12.5" x14ac:dyDescent="0.25">
      <c r="A32" s="14">
        <v>48</v>
      </c>
      <c r="B32" s="32" t="s">
        <v>63</v>
      </c>
      <c r="C32" s="39" t="s">
        <v>7</v>
      </c>
      <c r="D32" s="122">
        <f>A32*(E32+($D$3/1000*F32))</f>
        <v>0</v>
      </c>
      <c r="E32" s="117">
        <v>0</v>
      </c>
      <c r="F32" s="38">
        <v>0</v>
      </c>
    </row>
    <row r="33" spans="1:7" ht="12.5" x14ac:dyDescent="0.25">
      <c r="A33" s="14">
        <v>2</v>
      </c>
      <c r="B33" s="32" t="s">
        <v>67</v>
      </c>
      <c r="C33" s="39" t="s">
        <v>7</v>
      </c>
      <c r="D33" s="122">
        <f>A33*(E33+($D$3/1000*F33))</f>
        <v>0</v>
      </c>
      <c r="E33" s="117">
        <v>0</v>
      </c>
      <c r="F33" s="38">
        <v>0</v>
      </c>
    </row>
    <row r="34" spans="1:7" ht="14.5" x14ac:dyDescent="0.35">
      <c r="A34" s="24"/>
      <c r="B34" s="37" t="s">
        <v>10</v>
      </c>
      <c r="C34" s="21" t="s">
        <v>9</v>
      </c>
      <c r="D34" s="123"/>
      <c r="E34" s="130" t="s">
        <v>8</v>
      </c>
      <c r="F34" s="132"/>
    </row>
    <row r="35" spans="1:7" thickBot="1" x14ac:dyDescent="0.3">
      <c r="A35" s="9">
        <v>0</v>
      </c>
      <c r="B35" s="36" t="str">
        <f>B15</f>
        <v>4 pag. - 100g</v>
      </c>
      <c r="C35" s="35" t="s">
        <v>7</v>
      </c>
      <c r="D35" s="124">
        <f>A35*(E35+($D$3/1000*F35))</f>
        <v>0</v>
      </c>
      <c r="E35" s="118">
        <v>0</v>
      </c>
      <c r="F35" s="34">
        <v>0</v>
      </c>
    </row>
    <row r="36" spans="1:7" ht="7.5" customHeight="1" thickBot="1" x14ac:dyDescent="0.35">
      <c r="A36" s="5"/>
      <c r="D36" s="4"/>
    </row>
    <row r="37" spans="1:7" x14ac:dyDescent="0.3">
      <c r="A37" s="33"/>
      <c r="B37" s="23" t="s">
        <v>6</v>
      </c>
      <c r="C37" s="21"/>
      <c r="D37" s="22"/>
      <c r="E37" s="21" t="s">
        <v>5</v>
      </c>
      <c r="F37" s="20">
        <v>1000</v>
      </c>
    </row>
    <row r="38" spans="1:7" thickBot="1" x14ac:dyDescent="0.3">
      <c r="A38" s="24"/>
      <c r="B38" s="28" t="str">
        <f>E31</f>
        <v>UPM ECO H 52 grams</v>
      </c>
      <c r="C38" s="12"/>
      <c r="D38" s="31">
        <f>(E38/1000)*F38</f>
        <v>0</v>
      </c>
      <c r="E38" s="119">
        <f>SUM(D32:D33)</f>
        <v>0</v>
      </c>
      <c r="F38" s="30">
        <v>750</v>
      </c>
    </row>
    <row r="39" spans="1:7" thickBot="1" x14ac:dyDescent="0.3">
      <c r="A39" s="29"/>
      <c r="B39" s="28" t="s">
        <v>4</v>
      </c>
      <c r="C39" s="27"/>
      <c r="D39" s="26">
        <f>(E39/1000)*F39</f>
        <v>0</v>
      </c>
      <c r="E39" s="120">
        <f>SUM(D35:D35)</f>
        <v>0</v>
      </c>
      <c r="F39" s="25">
        <v>1200</v>
      </c>
      <c r="G39" s="6"/>
    </row>
    <row r="40" spans="1:7" ht="7.5" customHeight="1" x14ac:dyDescent="0.3">
      <c r="A40" s="5"/>
      <c r="D40" s="4"/>
      <c r="G40" s="6"/>
    </row>
    <row r="41" spans="1:7" ht="13.15" customHeight="1" x14ac:dyDescent="0.3">
      <c r="A41" s="24" t="s">
        <v>3</v>
      </c>
      <c r="B41" s="23" t="s">
        <v>2</v>
      </c>
      <c r="C41" s="21"/>
      <c r="D41" s="22"/>
      <c r="E41" s="21" t="s">
        <v>1</v>
      </c>
      <c r="F41" s="20"/>
      <c r="G41" s="6"/>
    </row>
    <row r="42" spans="1:7" ht="13.15" customHeight="1" x14ac:dyDescent="0.25">
      <c r="A42" s="19">
        <v>50</v>
      </c>
      <c r="B42" s="13" t="s">
        <v>38</v>
      </c>
      <c r="C42" s="18"/>
      <c r="D42" s="17">
        <f>A42*E42</f>
        <v>0</v>
      </c>
      <c r="E42" s="16">
        <v>0</v>
      </c>
      <c r="F42" s="15"/>
      <c r="G42" s="6"/>
    </row>
    <row r="43" spans="1:7" ht="13.15" customHeight="1" thickBot="1" x14ac:dyDescent="0.3">
      <c r="A43" s="29">
        <v>50</v>
      </c>
      <c r="B43" s="28" t="s">
        <v>0</v>
      </c>
      <c r="C43" s="27"/>
      <c r="D43" s="26">
        <f>A43*E43</f>
        <v>0</v>
      </c>
      <c r="E43" s="7">
        <v>0</v>
      </c>
      <c r="F43" s="25"/>
      <c r="G43" s="6"/>
    </row>
    <row r="44" spans="1:7" x14ac:dyDescent="0.3">
      <c r="A44" s="5"/>
      <c r="D44" s="4"/>
    </row>
    <row r="45" spans="1:7" ht="13.5" thickBot="1" x14ac:dyDescent="0.35"/>
    <row r="46" spans="1:7" ht="13.5" thickBot="1" x14ac:dyDescent="0.35">
      <c r="D46" s="105">
        <f>SUM(D10:D43)-D32-D33-D35</f>
        <v>0</v>
      </c>
    </row>
  </sheetData>
  <sheetProtection algorithmName="SHA-512" hashValue="DkUkpe7xXJLChIOpsGS9ijBWIiSV0ILp6GtirfMmMiBYgKrOx9d8JKLXA+smXbIJYehCczrH4mLQNcd7w/QpzQ==" saltValue="i5C5njB+i2su+oqNm+xDOA==" spinCount="100000" sheet="1" objects="1" scenarios="1"/>
  <mergeCells count="5">
    <mergeCell ref="A1:C1"/>
    <mergeCell ref="D1:F1"/>
    <mergeCell ref="D3:D5"/>
    <mergeCell ref="E31:F31"/>
    <mergeCell ref="E34:F34"/>
  </mergeCells>
  <pageMargins left="0.70866141732283472" right="0.70866141732283472" top="0.74803149606299213" bottom="0.74803149606299213" header="0.31496062992125984" footer="0.31496062992125984"/>
  <pageSetup paperSize="9" scale="68" fitToHeight="2" orientation="portrait" verticalDpi="598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85859b-d252-40ea-9584-73dc881131d6" xsi:nil="true"/>
    <lcf76f155ced4ddcb4097134ff3c332f xmlns="6a8f263c-bdae-4d07-beb7-699426cd1ab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13" ma:contentTypeDescription="Een nieuw document maken." ma:contentTypeScope="" ma:versionID="4cb4bf937c7c92af223675e6ed502dd2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b3b39bb254d91caa413f86025ad87110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9703e7e7-d12b-47c2-a63f-4e49d5673a39}" ma:internalName="TaxCatchAll" ma:showField="CatchAllData" ma:web="3685859b-d252-40ea-9584-73dc881131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94978D-6456-47CE-96D3-9A9CFFDE6DD9}">
  <ds:schemaRefs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6a8f263c-bdae-4d07-beb7-699426cd1ab8"/>
    <ds:schemaRef ds:uri="http://purl.org/dc/dcmitype/"/>
    <ds:schemaRef ds:uri="3685859b-d252-40ea-9584-73dc881131d6"/>
  </ds:schemaRefs>
</ds:datastoreItem>
</file>

<file path=customXml/itemProps2.xml><?xml version="1.0" encoding="utf-8"?>
<ds:datastoreItem xmlns:ds="http://schemas.openxmlformats.org/officeDocument/2006/customXml" ds:itemID="{05ECA040-2BDE-4B04-BFA2-22793FC17C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003511-8421-41FE-95D0-0B605F2915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f263c-bdae-4d07-beb7-699426cd1ab8"/>
    <ds:schemaRef ds:uri="3685859b-d252-40ea-9584-73dc881131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INSTRUCTIE PRIJZENBLAD</vt:lpstr>
      <vt:lpstr>Totaal</vt:lpstr>
      <vt:lpstr>TrosKompas perceel 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Roomen, Monique van</dc:creator>
  <cp:lastModifiedBy>Bas De Groen</cp:lastModifiedBy>
  <dcterms:created xsi:type="dcterms:W3CDTF">2025-09-02T08:42:01Z</dcterms:created>
  <dcterms:modified xsi:type="dcterms:W3CDTF">2026-09-07T12:27:26Z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  <property fmtid="{D5CDD505-2E9C-101B-9397-08002B2CF9AE}" pid="3" name="MediaServiceImageTags">
    <vt:lpwstr/>
  </property>
</Properties>
</file>