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2. Inschrijf documenten /"/>
    </mc:Choice>
  </mc:AlternateContent>
  <xr:revisionPtr revIDLastSave="0" documentId="13_ncr:1_{080BC5CB-ACDF-4D40-93A4-5B8B892DE774}" xr6:coauthVersionLast="47" xr6:coauthVersionMax="47" xr10:uidLastSave="{00000000-0000-0000-0000-000000000000}"/>
  <bookViews>
    <workbookView xWindow="320" yWindow="820" windowWidth="50880" windowHeight="25940" xr2:uid="{00000000-000D-0000-FFFF-FFFF00000000}"/>
  </bookViews>
  <sheets>
    <sheet name="Dashboard" sheetId="1" r:id="rId1"/>
    <sheet name="kwaliteit" sheetId="2" r:id="rId2"/>
    <sheet name="beleving" sheetId="3" r:id="rId3"/>
    <sheet name="facturatie" sheetId="4" r:id="rId4"/>
    <sheet name="aanwezig VOG" sheetId="5" r:id="rId5"/>
    <sheet name="Maandrapport" sheetId="6" r:id="rId6"/>
    <sheet name="Locatierapport" sheetId="7" r:id="rId7"/>
    <sheet name="Actieoverzicht" sheetId="8" r:id="rId8"/>
    <sheet name="Rapportage instellingen" sheetId="9" r:id="rId9"/>
    <sheet name="Instellingen" sheetId="10" r:id="rId10"/>
  </sheets>
  <definedNames>
    <definedName name="_xlnm.Print_Area" localSheetId="0">Dashboard!$A$1:$P$88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4" l="1"/>
  <c r="G2" i="4"/>
  <c r="D11" i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M2" i="2"/>
  <c r="P2" i="2" s="1" a="1"/>
  <c r="P2" i="2" s="1"/>
  <c r="Q2" i="2" s="1"/>
  <c r="M3" i="2"/>
  <c r="P3" i="2" s="1" a="1"/>
  <c r="P3" i="2" s="1"/>
  <c r="Q3" i="2" s="1"/>
  <c r="M4" i="2"/>
  <c r="M5" i="2"/>
  <c r="P5" i="2" s="1" a="1"/>
  <c r="P5" i="2" s="1"/>
  <c r="Q5" i="2" s="1"/>
  <c r="M6" i="2"/>
  <c r="P6" i="2" s="1" a="1"/>
  <c r="P6" i="2" s="1"/>
  <c r="Q6" i="2" s="1"/>
  <c r="M7" i="2"/>
  <c r="O7" i="2" s="1"/>
  <c r="M8" i="2"/>
  <c r="O8" i="2" s="1"/>
  <c r="M9" i="2"/>
  <c r="O9" i="2" s="1"/>
  <c r="M10" i="2"/>
  <c r="P10" i="2" s="1" a="1"/>
  <c r="P10" i="2" s="1"/>
  <c r="Q10" i="2" s="1"/>
  <c r="M11" i="2"/>
  <c r="O11" i="2" s="1"/>
  <c r="M12" i="2"/>
  <c r="M13" i="2"/>
  <c r="M14" i="2"/>
  <c r="O14" i="2" s="1"/>
  <c r="M15" i="2"/>
  <c r="O15" i="2" s="1"/>
  <c r="M16" i="2"/>
  <c r="O16" i="2" s="1"/>
  <c r="M17" i="2"/>
  <c r="M18" i="2"/>
  <c r="M19" i="2"/>
  <c r="O19" i="2" s="1"/>
  <c r="M20" i="2"/>
  <c r="M21" i="2"/>
  <c r="O21" i="2" s="1"/>
  <c r="M22" i="2"/>
  <c r="O22" i="2" s="1"/>
  <c r="M23" i="2"/>
  <c r="O23" i="2" s="1"/>
  <c r="M24" i="2"/>
  <c r="P24" i="2" s="1" a="1"/>
  <c r="P24" i="2" s="1"/>
  <c r="Q24" i="2" s="1"/>
  <c r="M25" i="2"/>
  <c r="O25" i="2" s="1"/>
  <c r="M26" i="2"/>
  <c r="P26" i="2" s="1" a="1"/>
  <c r="P26" i="2" s="1"/>
  <c r="Q26" i="2" s="1"/>
  <c r="M27" i="2"/>
  <c r="O27" i="2" s="1"/>
  <c r="M28" i="2"/>
  <c r="O28" i="2" s="1"/>
  <c r="M29" i="2"/>
  <c r="O29" i="2" s="1"/>
  <c r="M30" i="2"/>
  <c r="O30" i="2" s="1"/>
  <c r="M31" i="2"/>
  <c r="O31" i="2" s="1"/>
  <c r="M32" i="2"/>
  <c r="O32" i="2" s="1"/>
  <c r="M33" i="2"/>
  <c r="M34" i="2"/>
  <c r="O34" i="2" s="1"/>
  <c r="M35" i="2"/>
  <c r="O35" i="2" s="1"/>
  <c r="M36" i="2"/>
  <c r="O36" i="2" s="1"/>
  <c r="M37" i="2"/>
  <c r="O37" i="2" s="1"/>
  <c r="M38" i="2"/>
  <c r="P38" i="2" s="1" a="1"/>
  <c r="P38" i="2" s="1"/>
  <c r="Q38" i="2" s="1"/>
  <c r="M39" i="2"/>
  <c r="O39" i="2" s="1"/>
  <c r="M40" i="2"/>
  <c r="O40" i="2" s="1"/>
  <c r="M41" i="2"/>
  <c r="P41" i="2" s="1" a="1"/>
  <c r="P41" i="2" s="1"/>
  <c r="Q41" i="2" s="1"/>
  <c r="M42" i="2"/>
  <c r="P42" i="2" s="1" a="1"/>
  <c r="P42" i="2" s="1"/>
  <c r="Q42" i="2" s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I2" i="2"/>
  <c r="F2" i="2"/>
  <c r="B9" i="1"/>
  <c r="B3" i="8"/>
  <c r="B4" i="7"/>
  <c r="B3" i="7"/>
  <c r="B11" i="7" s="1"/>
  <c r="D11" i="7" s="1"/>
  <c r="E11" i="7" s="1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B5" i="6"/>
  <c r="B4" i="6"/>
  <c r="H43" i="5"/>
  <c r="I43" i="5" s="1"/>
  <c r="H42" i="5"/>
  <c r="I42" i="5" s="1"/>
  <c r="H41" i="5"/>
  <c r="I41" i="5" s="1"/>
  <c r="H40" i="5"/>
  <c r="I40" i="5" s="1"/>
  <c r="H39" i="5"/>
  <c r="I39" i="5" s="1"/>
  <c r="H38" i="5"/>
  <c r="I38" i="5" s="1"/>
  <c r="H37" i="5"/>
  <c r="I37" i="5" s="1"/>
  <c r="H36" i="5"/>
  <c r="I36" i="5" s="1"/>
  <c r="H35" i="5"/>
  <c r="I35" i="5" s="1"/>
  <c r="H34" i="5"/>
  <c r="I34" i="5" s="1"/>
  <c r="H33" i="5"/>
  <c r="I33" i="5" s="1"/>
  <c r="H32" i="5"/>
  <c r="I32" i="5" s="1"/>
  <c r="H31" i="5"/>
  <c r="I31" i="5" s="1"/>
  <c r="H30" i="5"/>
  <c r="I30" i="5" s="1"/>
  <c r="H29" i="5"/>
  <c r="I29" i="5" s="1"/>
  <c r="H28" i="5"/>
  <c r="I28" i="5" s="1"/>
  <c r="H27" i="5"/>
  <c r="I27" i="5" s="1"/>
  <c r="H26" i="5"/>
  <c r="I26" i="5" s="1"/>
  <c r="H25" i="5"/>
  <c r="I25" i="5" s="1"/>
  <c r="H24" i="5"/>
  <c r="I24" i="5" s="1"/>
  <c r="H23" i="5"/>
  <c r="I23" i="5" s="1"/>
  <c r="H22" i="5"/>
  <c r="I22" i="5" s="1"/>
  <c r="H21" i="5"/>
  <c r="I21" i="5" s="1"/>
  <c r="H20" i="5"/>
  <c r="I20" i="5" s="1"/>
  <c r="H19" i="5"/>
  <c r="I19" i="5" s="1"/>
  <c r="H18" i="5"/>
  <c r="I18" i="5" s="1"/>
  <c r="H17" i="5"/>
  <c r="I17" i="5" s="1"/>
  <c r="H16" i="5"/>
  <c r="I16" i="5" s="1"/>
  <c r="H15" i="5"/>
  <c r="I15" i="5" s="1"/>
  <c r="H14" i="5"/>
  <c r="I14" i="5" s="1"/>
  <c r="H13" i="5"/>
  <c r="I13" i="5" s="1"/>
  <c r="H12" i="5"/>
  <c r="I12" i="5" s="1"/>
  <c r="H11" i="5"/>
  <c r="I11" i="5" s="1"/>
  <c r="H10" i="5"/>
  <c r="I10" i="5" s="1"/>
  <c r="H9" i="5"/>
  <c r="I9" i="5" s="1"/>
  <c r="H8" i="5"/>
  <c r="I8" i="5" s="1"/>
  <c r="H7" i="5"/>
  <c r="I7" i="5" s="1"/>
  <c r="H6" i="5"/>
  <c r="I6" i="5" s="1"/>
  <c r="H5" i="5"/>
  <c r="I5" i="5" s="1"/>
  <c r="H4" i="5"/>
  <c r="I4" i="5" s="1"/>
  <c r="H3" i="5"/>
  <c r="I3" i="5" s="1"/>
  <c r="H2" i="5"/>
  <c r="I2" i="5" s="1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  <c r="I43" i="3"/>
  <c r="F43" i="3"/>
  <c r="I42" i="3"/>
  <c r="F42" i="3"/>
  <c r="I41" i="3"/>
  <c r="F41" i="3"/>
  <c r="I40" i="3"/>
  <c r="F40" i="3"/>
  <c r="I39" i="3"/>
  <c r="F39" i="3"/>
  <c r="I38" i="3"/>
  <c r="F38" i="3"/>
  <c r="I37" i="3"/>
  <c r="F37" i="3"/>
  <c r="I36" i="3"/>
  <c r="F36" i="3"/>
  <c r="I35" i="3"/>
  <c r="F35" i="3"/>
  <c r="I34" i="3"/>
  <c r="F34" i="3"/>
  <c r="I33" i="3"/>
  <c r="F33" i="3"/>
  <c r="I32" i="3"/>
  <c r="F32" i="3"/>
  <c r="I31" i="3"/>
  <c r="F31" i="3"/>
  <c r="I30" i="3"/>
  <c r="F30" i="3"/>
  <c r="I29" i="3"/>
  <c r="F29" i="3"/>
  <c r="I28" i="3"/>
  <c r="F28" i="3"/>
  <c r="I27" i="3"/>
  <c r="F27" i="3"/>
  <c r="I26" i="3"/>
  <c r="F26" i="3"/>
  <c r="I25" i="3"/>
  <c r="F25" i="3"/>
  <c r="I24" i="3"/>
  <c r="F24" i="3"/>
  <c r="I23" i="3"/>
  <c r="F23" i="3"/>
  <c r="I22" i="3"/>
  <c r="F22" i="3"/>
  <c r="I21" i="3"/>
  <c r="F21" i="3"/>
  <c r="I20" i="3"/>
  <c r="F20" i="3"/>
  <c r="I19" i="3"/>
  <c r="F19" i="3"/>
  <c r="I18" i="3"/>
  <c r="F18" i="3"/>
  <c r="I17" i="3"/>
  <c r="F17" i="3"/>
  <c r="I16" i="3"/>
  <c r="F16" i="3"/>
  <c r="I15" i="3"/>
  <c r="F15" i="3"/>
  <c r="I14" i="3"/>
  <c r="F14" i="3"/>
  <c r="I13" i="3"/>
  <c r="F13" i="3"/>
  <c r="I12" i="3"/>
  <c r="F12" i="3"/>
  <c r="I11" i="3"/>
  <c r="F11" i="3"/>
  <c r="I10" i="3"/>
  <c r="F10" i="3"/>
  <c r="I9" i="3"/>
  <c r="F9" i="3"/>
  <c r="I8" i="3"/>
  <c r="F8" i="3"/>
  <c r="I7" i="3"/>
  <c r="F7" i="3"/>
  <c r="I6" i="3"/>
  <c r="F6" i="3"/>
  <c r="I5" i="3"/>
  <c r="F5" i="3"/>
  <c r="I4" i="3"/>
  <c r="F4" i="3"/>
  <c r="I3" i="3"/>
  <c r="F3" i="3"/>
  <c r="I2" i="3"/>
  <c r="F2" i="3"/>
  <c r="E57" i="1"/>
  <c r="E47" i="8" s="1"/>
  <c r="E56" i="1"/>
  <c r="E62" i="6" s="1"/>
  <c r="E55" i="1"/>
  <c r="E61" i="6" s="1"/>
  <c r="E54" i="1"/>
  <c r="E60" i="6" s="1"/>
  <c r="E53" i="1"/>
  <c r="E43" i="8" s="1"/>
  <c r="E52" i="1"/>
  <c r="E42" i="8" s="1"/>
  <c r="E51" i="1"/>
  <c r="E41" i="8" s="1"/>
  <c r="E50" i="1"/>
  <c r="E40" i="8" s="1"/>
  <c r="E49" i="1"/>
  <c r="E39" i="8" s="1"/>
  <c r="E48" i="1"/>
  <c r="E38" i="8" s="1"/>
  <c r="E47" i="1"/>
  <c r="E53" i="6" s="1"/>
  <c r="E46" i="1"/>
  <c r="E36" i="8" s="1"/>
  <c r="E45" i="1"/>
  <c r="E51" i="6" s="1"/>
  <c r="E44" i="1"/>
  <c r="E34" i="8" s="1"/>
  <c r="E43" i="1"/>
  <c r="E49" i="6" s="1"/>
  <c r="E42" i="1"/>
  <c r="E48" i="6" s="1"/>
  <c r="E41" i="1"/>
  <c r="E31" i="8" s="1"/>
  <c r="E40" i="1"/>
  <c r="E46" i="6" s="1"/>
  <c r="E39" i="1"/>
  <c r="E45" i="6" s="1"/>
  <c r="E38" i="1"/>
  <c r="E44" i="6" s="1"/>
  <c r="E37" i="1"/>
  <c r="E27" i="8" s="1"/>
  <c r="E36" i="1"/>
  <c r="E26" i="8" s="1"/>
  <c r="E35" i="1"/>
  <c r="E25" i="8" s="1"/>
  <c r="E34" i="1"/>
  <c r="E24" i="8" s="1"/>
  <c r="E33" i="1"/>
  <c r="E23" i="8" s="1"/>
  <c r="E32" i="1"/>
  <c r="E22" i="8" s="1"/>
  <c r="E31" i="1"/>
  <c r="E37" i="6" s="1"/>
  <c r="E30" i="1"/>
  <c r="E20" i="8" s="1"/>
  <c r="E29" i="1"/>
  <c r="E35" i="6" s="1"/>
  <c r="E28" i="1"/>
  <c r="E18" i="8" s="1"/>
  <c r="E27" i="1"/>
  <c r="E33" i="6" s="1"/>
  <c r="E26" i="1"/>
  <c r="E32" i="6" s="1"/>
  <c r="E25" i="1"/>
  <c r="E15" i="8" s="1"/>
  <c r="E24" i="1"/>
  <c r="E30" i="6" s="1"/>
  <c r="E23" i="1"/>
  <c r="E29" i="6" s="1"/>
  <c r="E22" i="1"/>
  <c r="E28" i="6" s="1"/>
  <c r="E21" i="1"/>
  <c r="E11" i="8" s="1"/>
  <c r="E20" i="1"/>
  <c r="E10" i="8" s="1"/>
  <c r="E19" i="1"/>
  <c r="E9" i="8" s="1"/>
  <c r="E18" i="1"/>
  <c r="E8" i="8" s="1"/>
  <c r="L17" i="1"/>
  <c r="K17" i="1"/>
  <c r="J17" i="1"/>
  <c r="E17" i="1"/>
  <c r="E7" i="8" s="1"/>
  <c r="L16" i="1"/>
  <c r="K16" i="1"/>
  <c r="J16" i="1"/>
  <c r="E16" i="1"/>
  <c r="E6" i="8" s="1"/>
  <c r="L15" i="1"/>
  <c r="K15" i="1"/>
  <c r="J15" i="1"/>
  <c r="L14" i="1"/>
  <c r="K14" i="1"/>
  <c r="J14" i="1"/>
  <c r="L13" i="1"/>
  <c r="K13" i="1"/>
  <c r="J13" i="1"/>
  <c r="L12" i="1"/>
  <c r="K12" i="1"/>
  <c r="J12" i="1"/>
  <c r="L11" i="1"/>
  <c r="K11" i="1"/>
  <c r="J11" i="1"/>
  <c r="L10" i="1"/>
  <c r="K10" i="1"/>
  <c r="J10" i="1"/>
  <c r="L9" i="1"/>
  <c r="K9" i="1"/>
  <c r="J9" i="1"/>
  <c r="C9" i="1"/>
  <c r="C12" i="6" s="1"/>
  <c r="B12" i="6"/>
  <c r="L8" i="1"/>
  <c r="K8" i="1"/>
  <c r="J8" i="1"/>
  <c r="C8" i="1"/>
  <c r="C11" i="6" s="1"/>
  <c r="L7" i="1"/>
  <c r="K7" i="1"/>
  <c r="J7" i="1"/>
  <c r="C7" i="1"/>
  <c r="C10" i="6" s="1"/>
  <c r="L6" i="1"/>
  <c r="K6" i="1"/>
  <c r="J6" i="1"/>
  <c r="C6" i="1"/>
  <c r="C9" i="6" s="1"/>
  <c r="B56" i="1"/>
  <c r="P23" i="2" l="1" a="1"/>
  <c r="P23" i="2" s="1"/>
  <c r="Q23" i="2" s="1"/>
  <c r="P11" i="2" a="1"/>
  <c r="P11" i="2" s="1"/>
  <c r="Q11" i="2" s="1"/>
  <c r="P21" i="2" a="1"/>
  <c r="P21" i="2" s="1"/>
  <c r="Q21" i="2" s="1"/>
  <c r="P39" i="2" a="1"/>
  <c r="P39" i="2" s="1"/>
  <c r="Q39" i="2" s="1"/>
  <c r="P37" i="2" a="1"/>
  <c r="P37" i="2" s="1"/>
  <c r="Q37" i="2" s="1"/>
  <c r="P25" i="2" a="1"/>
  <c r="P25" i="2" s="1"/>
  <c r="Q25" i="2" s="1"/>
  <c r="P40" i="2" a="1"/>
  <c r="P40" i="2" s="1"/>
  <c r="Q40" i="2" s="1"/>
  <c r="P9" i="2" a="1"/>
  <c r="P9" i="2" s="1"/>
  <c r="Q9" i="2" s="1"/>
  <c r="P27" i="2" a="1"/>
  <c r="P27" i="2" s="1"/>
  <c r="Q27" i="2" s="1"/>
  <c r="P8" i="2" a="1"/>
  <c r="P8" i="2" s="1"/>
  <c r="Q8" i="2" s="1"/>
  <c r="P7" i="2" a="1"/>
  <c r="P7" i="2" s="1"/>
  <c r="Q7" i="2" s="1"/>
  <c r="P35" i="2" a="1"/>
  <c r="P35" i="2" s="1"/>
  <c r="Q35" i="2" s="1"/>
  <c r="P19" i="2" a="1"/>
  <c r="P19" i="2" s="1"/>
  <c r="Q19" i="2" s="1"/>
  <c r="P34" i="2" a="1"/>
  <c r="P34" i="2" s="1"/>
  <c r="Q34" i="2" s="1"/>
  <c r="P18" i="2" a="1"/>
  <c r="P18" i="2" s="1"/>
  <c r="Q18" i="2" s="1"/>
  <c r="P33" i="2" a="1"/>
  <c r="P33" i="2" s="1"/>
  <c r="Q33" i="2" s="1"/>
  <c r="P17" i="2" a="1"/>
  <c r="P17" i="2" s="1"/>
  <c r="Q17" i="2" s="1"/>
  <c r="O2" i="2"/>
  <c r="P32" i="2" a="1"/>
  <c r="P32" i="2" s="1"/>
  <c r="Q32" i="2" s="1"/>
  <c r="P16" i="2" a="1"/>
  <c r="P16" i="2" s="1"/>
  <c r="Q16" i="2" s="1"/>
  <c r="P31" i="2" a="1"/>
  <c r="P31" i="2" s="1"/>
  <c r="Q31" i="2" s="1"/>
  <c r="P15" i="2" a="1"/>
  <c r="P15" i="2" s="1"/>
  <c r="Q15" i="2" s="1"/>
  <c r="P30" i="2" a="1"/>
  <c r="P30" i="2" s="1"/>
  <c r="Q30" i="2" s="1"/>
  <c r="P22" i="2" a="1"/>
  <c r="P22" i="2" s="1"/>
  <c r="Q22" i="2" s="1"/>
  <c r="P14" i="2" a="1"/>
  <c r="P14" i="2" s="1"/>
  <c r="Q14" i="2" s="1"/>
  <c r="P29" i="2" a="1"/>
  <c r="P29" i="2" s="1"/>
  <c r="Q29" i="2" s="1"/>
  <c r="P13" i="2" a="1"/>
  <c r="P13" i="2" s="1"/>
  <c r="Q13" i="2" s="1"/>
  <c r="P36" i="2" a="1"/>
  <c r="P36" i="2" s="1"/>
  <c r="Q36" i="2" s="1"/>
  <c r="P28" i="2" a="1"/>
  <c r="P28" i="2" s="1"/>
  <c r="Q28" i="2" s="1"/>
  <c r="P20" i="2" a="1"/>
  <c r="P20" i="2" s="1"/>
  <c r="Q20" i="2" s="1"/>
  <c r="P12" i="2" a="1"/>
  <c r="P12" i="2" s="1"/>
  <c r="Q12" i="2" s="1"/>
  <c r="P4" i="2" a="1"/>
  <c r="P4" i="2" s="1"/>
  <c r="Q4" i="2" s="1"/>
  <c r="O5" i="2"/>
  <c r="O4" i="2"/>
  <c r="O3" i="2"/>
  <c r="O42" i="2"/>
  <c r="O38" i="2"/>
  <c r="O12" i="2"/>
  <c r="O26" i="2"/>
  <c r="O17" i="2"/>
  <c r="O10" i="2"/>
  <c r="O6" i="2"/>
  <c r="O18" i="2"/>
  <c r="O33" i="2"/>
  <c r="O13" i="2"/>
  <c r="O41" i="2"/>
  <c r="O24" i="2"/>
  <c r="O20" i="2"/>
  <c r="B7" i="1"/>
  <c r="F7" i="1" s="1"/>
  <c r="D10" i="6" s="1"/>
  <c r="B8" i="1"/>
  <c r="B6" i="1"/>
  <c r="D17" i="1"/>
  <c r="D7" i="8" s="1"/>
  <c r="C18" i="1"/>
  <c r="C24" i="6" s="1"/>
  <c r="C21" i="1"/>
  <c r="C11" i="8" s="1"/>
  <c r="E12" i="6"/>
  <c r="B62" i="6"/>
  <c r="B46" i="8"/>
  <c r="C24" i="1"/>
  <c r="C40" i="1"/>
  <c r="C48" i="1"/>
  <c r="C56" i="1"/>
  <c r="E24" i="6"/>
  <c r="E40" i="6"/>
  <c r="E56" i="6"/>
  <c r="E9" i="1"/>
  <c r="C32" i="1"/>
  <c r="F9" i="1"/>
  <c r="D12" i="6" s="1"/>
  <c r="B19" i="1"/>
  <c r="D24" i="1"/>
  <c r="B27" i="1"/>
  <c r="D32" i="1"/>
  <c r="B35" i="1"/>
  <c r="D40" i="1"/>
  <c r="B43" i="1"/>
  <c r="D48" i="1"/>
  <c r="B51" i="1"/>
  <c r="D56" i="1"/>
  <c r="E31" i="6"/>
  <c r="E47" i="6"/>
  <c r="E63" i="6"/>
  <c r="E13" i="8"/>
  <c r="E21" i="8"/>
  <c r="E29" i="8"/>
  <c r="E37" i="8"/>
  <c r="E45" i="8"/>
  <c r="C27" i="1"/>
  <c r="C43" i="1"/>
  <c r="E22" i="6"/>
  <c r="E38" i="6"/>
  <c r="E54" i="6"/>
  <c r="B17" i="1"/>
  <c r="C19" i="1"/>
  <c r="C35" i="1"/>
  <c r="C51" i="1"/>
  <c r="C17" i="1"/>
  <c r="D19" i="1"/>
  <c r="B22" i="1"/>
  <c r="D27" i="1"/>
  <c r="B30" i="1"/>
  <c r="D35" i="1"/>
  <c r="B38" i="1"/>
  <c r="D43" i="1"/>
  <c r="B46" i="1"/>
  <c r="D51" i="1"/>
  <c r="B54" i="1"/>
  <c r="E16" i="8"/>
  <c r="E32" i="8"/>
  <c r="C30" i="1"/>
  <c r="C38" i="1"/>
  <c r="C46" i="1"/>
  <c r="C54" i="1"/>
  <c r="E36" i="6"/>
  <c r="E52" i="6"/>
  <c r="C22" i="1"/>
  <c r="D22" i="1"/>
  <c r="B25" i="1"/>
  <c r="D30" i="1"/>
  <c r="B33" i="1"/>
  <c r="D38" i="1"/>
  <c r="B41" i="1"/>
  <c r="D46" i="1"/>
  <c r="B49" i="1"/>
  <c r="D54" i="1"/>
  <c r="B57" i="1"/>
  <c r="E27" i="6"/>
  <c r="E43" i="6"/>
  <c r="E59" i="6"/>
  <c r="E19" i="8"/>
  <c r="E35" i="8"/>
  <c r="C25" i="1"/>
  <c r="C41" i="1"/>
  <c r="C49" i="1"/>
  <c r="C57" i="1"/>
  <c r="E34" i="6"/>
  <c r="E50" i="6"/>
  <c r="B8" i="7"/>
  <c r="D8" i="7" s="1"/>
  <c r="E8" i="7" s="1"/>
  <c r="C33" i="1"/>
  <c r="B20" i="1"/>
  <c r="D25" i="1"/>
  <c r="B28" i="1"/>
  <c r="D33" i="1"/>
  <c r="B36" i="1"/>
  <c r="D41" i="1"/>
  <c r="B44" i="1"/>
  <c r="D49" i="1"/>
  <c r="B52" i="1"/>
  <c r="D57" i="1"/>
  <c r="E25" i="6"/>
  <c r="E41" i="6"/>
  <c r="E57" i="6"/>
  <c r="E14" i="8"/>
  <c r="E30" i="8"/>
  <c r="E46" i="8"/>
  <c r="C28" i="1"/>
  <c r="C44" i="1"/>
  <c r="C20" i="1"/>
  <c r="C36" i="1"/>
  <c r="C52" i="1"/>
  <c r="F6" i="1"/>
  <c r="B16" i="1"/>
  <c r="D20" i="1"/>
  <c r="B23" i="1"/>
  <c r="D28" i="1"/>
  <c r="B31" i="1"/>
  <c r="D36" i="1"/>
  <c r="B39" i="1"/>
  <c r="D44" i="1"/>
  <c r="B47" i="1"/>
  <c r="D52" i="1"/>
  <c r="B55" i="1"/>
  <c r="E23" i="6"/>
  <c r="E39" i="6"/>
  <c r="E55" i="6"/>
  <c r="B9" i="7"/>
  <c r="D9" i="7" s="1"/>
  <c r="E9" i="7" s="1"/>
  <c r="E17" i="8"/>
  <c r="E33" i="8"/>
  <c r="C16" i="1"/>
  <c r="C23" i="1"/>
  <c r="C39" i="1"/>
  <c r="C55" i="1"/>
  <c r="C31" i="1"/>
  <c r="C47" i="1"/>
  <c r="D16" i="1"/>
  <c r="B18" i="1"/>
  <c r="D23" i="1"/>
  <c r="B26" i="1"/>
  <c r="D31" i="1"/>
  <c r="B34" i="1"/>
  <c r="D39" i="1"/>
  <c r="B42" i="1"/>
  <c r="D47" i="1"/>
  <c r="B50" i="1"/>
  <c r="D55" i="1"/>
  <c r="E12" i="8"/>
  <c r="E28" i="8"/>
  <c r="E44" i="8"/>
  <c r="C26" i="1"/>
  <c r="C42" i="1"/>
  <c r="C50" i="1"/>
  <c r="B10" i="7"/>
  <c r="D10" i="7" s="1"/>
  <c r="E10" i="7" s="1"/>
  <c r="C34" i="1"/>
  <c r="D18" i="1"/>
  <c r="B21" i="1"/>
  <c r="D26" i="1"/>
  <c r="B29" i="1"/>
  <c r="D34" i="1"/>
  <c r="B37" i="1"/>
  <c r="D42" i="1"/>
  <c r="B45" i="1"/>
  <c r="D50" i="1"/>
  <c r="B53" i="1"/>
  <c r="C29" i="1"/>
  <c r="C37" i="1"/>
  <c r="C45" i="1"/>
  <c r="C53" i="1"/>
  <c r="E26" i="6"/>
  <c r="E42" i="6"/>
  <c r="E58" i="6"/>
  <c r="D21" i="1"/>
  <c r="B24" i="1"/>
  <c r="D29" i="1"/>
  <c r="B32" i="1"/>
  <c r="D37" i="1"/>
  <c r="B40" i="1"/>
  <c r="D45" i="1"/>
  <c r="B48" i="1"/>
  <c r="D53" i="1"/>
  <c r="F16" i="1" l="1"/>
  <c r="G16" i="1" s="1"/>
  <c r="C27" i="6"/>
  <c r="E7" i="1"/>
  <c r="C8" i="8"/>
  <c r="B10" i="6"/>
  <c r="E10" i="6" s="1"/>
  <c r="D23" i="6"/>
  <c r="D31" i="8"/>
  <c r="D47" i="6"/>
  <c r="B28" i="6"/>
  <c r="B12" i="8"/>
  <c r="F22" i="1"/>
  <c r="D30" i="6"/>
  <c r="D14" i="8"/>
  <c r="D43" i="8"/>
  <c r="D59" i="6"/>
  <c r="D45" i="6"/>
  <c r="D29" i="8"/>
  <c r="C26" i="8"/>
  <c r="C42" i="6"/>
  <c r="B26" i="8"/>
  <c r="B42" i="6"/>
  <c r="F36" i="1"/>
  <c r="C60" i="6"/>
  <c r="C44" i="8"/>
  <c r="D9" i="8"/>
  <c r="D25" i="6"/>
  <c r="B9" i="8"/>
  <c r="F19" i="1"/>
  <c r="B25" i="6"/>
  <c r="D51" i="6"/>
  <c r="D35" i="8"/>
  <c r="B51" i="6"/>
  <c r="B35" i="8"/>
  <c r="F45" i="1"/>
  <c r="D32" i="6"/>
  <c r="D16" i="8"/>
  <c r="F34" i="1"/>
  <c r="B40" i="6"/>
  <c r="B24" i="8"/>
  <c r="C10" i="8"/>
  <c r="C26" i="6"/>
  <c r="D23" i="8"/>
  <c r="D39" i="6"/>
  <c r="C36" i="8"/>
  <c r="C52" i="6"/>
  <c r="C7" i="8"/>
  <c r="C23" i="6"/>
  <c r="C29" i="8"/>
  <c r="C45" i="6"/>
  <c r="C63" i="6"/>
  <c r="C47" i="8"/>
  <c r="C13" i="8"/>
  <c r="C29" i="6"/>
  <c r="D11" i="8"/>
  <c r="D27" i="6"/>
  <c r="B11" i="8"/>
  <c r="B27" i="6"/>
  <c r="F21" i="1"/>
  <c r="D37" i="6"/>
  <c r="D21" i="8"/>
  <c r="B18" i="8"/>
  <c r="F28" i="1"/>
  <c r="B34" i="6"/>
  <c r="C44" i="6"/>
  <c r="C28" i="8"/>
  <c r="C41" i="8"/>
  <c r="C57" i="6"/>
  <c r="C22" i="8"/>
  <c r="C38" i="6"/>
  <c r="D24" i="6"/>
  <c r="D8" i="8"/>
  <c r="F26" i="1"/>
  <c r="B32" i="6"/>
  <c r="B16" i="8"/>
  <c r="B45" i="8"/>
  <c r="F55" i="1"/>
  <c r="B61" i="6"/>
  <c r="C34" i="8"/>
  <c r="C50" i="6"/>
  <c r="D15" i="8"/>
  <c r="D31" i="6"/>
  <c r="B63" i="6"/>
  <c r="B47" i="8"/>
  <c r="F57" i="1"/>
  <c r="C20" i="8"/>
  <c r="C36" i="6"/>
  <c r="C25" i="8"/>
  <c r="C41" i="6"/>
  <c r="D27" i="8"/>
  <c r="D43" i="6"/>
  <c r="B27" i="8"/>
  <c r="B43" i="6"/>
  <c r="F37" i="1"/>
  <c r="B38" i="6"/>
  <c r="B22" i="8"/>
  <c r="F32" i="1"/>
  <c r="F42" i="1"/>
  <c r="B48" i="6"/>
  <c r="B32" i="8"/>
  <c r="C42" i="8"/>
  <c r="C58" i="6"/>
  <c r="B35" i="6"/>
  <c r="B19" i="8"/>
  <c r="F29" i="1"/>
  <c r="C40" i="6"/>
  <c r="C24" i="8"/>
  <c r="D42" i="8"/>
  <c r="D58" i="6"/>
  <c r="C18" i="8"/>
  <c r="C34" i="6"/>
  <c r="B10" i="8"/>
  <c r="B26" i="6"/>
  <c r="F20" i="1"/>
  <c r="D60" i="6"/>
  <c r="D44" i="8"/>
  <c r="C9" i="8"/>
  <c r="C25" i="6"/>
  <c r="D29" i="6"/>
  <c r="D13" i="8"/>
  <c r="F18" i="1"/>
  <c r="B24" i="6"/>
  <c r="B8" i="8"/>
  <c r="B37" i="8"/>
  <c r="F47" i="1"/>
  <c r="B53" i="6"/>
  <c r="F8" i="1"/>
  <c r="D11" i="6" s="1"/>
  <c r="E8" i="1"/>
  <c r="B11" i="6"/>
  <c r="E11" i="6" s="1"/>
  <c r="B39" i="8"/>
  <c r="F49" i="1"/>
  <c r="B55" i="6"/>
  <c r="B7" i="8"/>
  <c r="F17" i="1"/>
  <c r="B23" i="6"/>
  <c r="D35" i="6"/>
  <c r="D19" i="8"/>
  <c r="B30" i="6"/>
  <c r="B14" i="8"/>
  <c r="F24" i="1"/>
  <c r="C43" i="8"/>
  <c r="C59" i="6"/>
  <c r="C56" i="6"/>
  <c r="C40" i="8"/>
  <c r="D34" i="8"/>
  <c r="D50" i="6"/>
  <c r="C23" i="8"/>
  <c r="C39" i="6"/>
  <c r="D36" i="8"/>
  <c r="D52" i="6"/>
  <c r="A15" i="7"/>
  <c r="D40" i="6"/>
  <c r="D24" i="8"/>
  <c r="D6" i="8"/>
  <c r="D22" i="6"/>
  <c r="C51" i="6"/>
  <c r="C35" i="8"/>
  <c r="C48" i="6"/>
  <c r="C32" i="8"/>
  <c r="C37" i="8"/>
  <c r="C53" i="6"/>
  <c r="B29" i="8"/>
  <c r="F39" i="1"/>
  <c r="B45" i="6"/>
  <c r="B47" i="6"/>
  <c r="B31" i="8"/>
  <c r="F41" i="1"/>
  <c r="B60" i="6"/>
  <c r="B44" i="8"/>
  <c r="F54" i="1"/>
  <c r="D62" i="6"/>
  <c r="D46" i="8"/>
  <c r="C62" i="6"/>
  <c r="C46" i="8"/>
  <c r="D61" i="6"/>
  <c r="D45" i="8"/>
  <c r="C6" i="8"/>
  <c r="C22" i="6"/>
  <c r="B46" i="6"/>
  <c r="B30" i="8"/>
  <c r="F40" i="1"/>
  <c r="C27" i="8"/>
  <c r="C43" i="6"/>
  <c r="C32" i="6"/>
  <c r="C16" i="8"/>
  <c r="C21" i="8"/>
  <c r="C37" i="6"/>
  <c r="D44" i="6"/>
  <c r="D28" i="8"/>
  <c r="D41" i="8"/>
  <c r="D57" i="6"/>
  <c r="B41" i="8"/>
  <c r="F51" i="1"/>
  <c r="B57" i="6"/>
  <c r="C38" i="8"/>
  <c r="C54" i="6"/>
  <c r="B43" i="8"/>
  <c r="B59" i="6"/>
  <c r="F53" i="1"/>
  <c r="D26" i="8"/>
  <c r="D42" i="6"/>
  <c r="C35" i="6"/>
  <c r="C19" i="8"/>
  <c r="C45" i="8"/>
  <c r="C61" i="6"/>
  <c r="B21" i="8"/>
  <c r="F31" i="1"/>
  <c r="B37" i="6"/>
  <c r="B23" i="8"/>
  <c r="F33" i="1"/>
  <c r="B39" i="6"/>
  <c r="B36" i="8"/>
  <c r="F46" i="1"/>
  <c r="B52" i="6"/>
  <c r="D38" i="8"/>
  <c r="D54" i="6"/>
  <c r="C46" i="6"/>
  <c r="C30" i="8"/>
  <c r="D20" i="8"/>
  <c r="D36" i="6"/>
  <c r="D49" i="6"/>
  <c r="D33" i="8"/>
  <c r="C49" i="6"/>
  <c r="C33" i="8"/>
  <c r="B49" i="6"/>
  <c r="B33" i="8"/>
  <c r="F43" i="1"/>
  <c r="C30" i="6"/>
  <c r="C14" i="8"/>
  <c r="D18" i="8"/>
  <c r="D34" i="6"/>
  <c r="B54" i="6"/>
  <c r="B38" i="8"/>
  <c r="F48" i="1"/>
  <c r="B13" i="8"/>
  <c r="F23" i="1"/>
  <c r="B29" i="6"/>
  <c r="D47" i="8"/>
  <c r="D63" i="6"/>
  <c r="C39" i="8"/>
  <c r="C55" i="6"/>
  <c r="B31" i="6"/>
  <c r="B15" i="8"/>
  <c r="F25" i="1"/>
  <c r="B44" i="6"/>
  <c r="B28" i="8"/>
  <c r="F38" i="1"/>
  <c r="C33" i="6"/>
  <c r="C17" i="8"/>
  <c r="D46" i="6"/>
  <c r="D30" i="8"/>
  <c r="F56" i="1"/>
  <c r="D10" i="8"/>
  <c r="D26" i="6"/>
  <c r="B42" i="8"/>
  <c r="B58" i="6"/>
  <c r="F52" i="1"/>
  <c r="C47" i="6"/>
  <c r="C31" i="8"/>
  <c r="D28" i="6"/>
  <c r="D12" i="8"/>
  <c r="D25" i="8"/>
  <c r="D41" i="6"/>
  <c r="B25" i="8"/>
  <c r="F35" i="1"/>
  <c r="B41" i="6"/>
  <c r="D48" i="6"/>
  <c r="D32" i="8"/>
  <c r="F50" i="1"/>
  <c r="B56" i="6"/>
  <c r="B40" i="8"/>
  <c r="B22" i="6"/>
  <c r="B6" i="8"/>
  <c r="D39" i="8"/>
  <c r="D55" i="6"/>
  <c r="C31" i="6"/>
  <c r="C15" i="8"/>
  <c r="C28" i="6"/>
  <c r="C12" i="8"/>
  <c r="B20" i="8"/>
  <c r="F30" i="1"/>
  <c r="B36" i="6"/>
  <c r="D22" i="8"/>
  <c r="D38" i="6"/>
  <c r="D56" i="6"/>
  <c r="D40" i="8"/>
  <c r="D53" i="6"/>
  <c r="D37" i="8"/>
  <c r="B9" i="6"/>
  <c r="E9" i="6" s="1"/>
  <c r="E6" i="1"/>
  <c r="D9" i="6"/>
  <c r="B34" i="8"/>
  <c r="F44" i="1"/>
  <c r="B50" i="6"/>
  <c r="D33" i="6"/>
  <c r="D17" i="8"/>
  <c r="B33" i="6"/>
  <c r="B17" i="8"/>
  <c r="F27" i="1"/>
  <c r="F46" i="8" l="1"/>
  <c r="G46" i="8" s="1"/>
  <c r="B11" i="1"/>
  <c r="F11" i="1" s="1"/>
  <c r="F29" i="8"/>
  <c r="G29" i="8" s="1"/>
  <c r="F42" i="8"/>
  <c r="G42" i="8" s="1"/>
  <c r="F7" i="8"/>
  <c r="G7" i="8" s="1"/>
  <c r="F23" i="8"/>
  <c r="G23" i="8" s="1"/>
  <c r="F28" i="8"/>
  <c r="G28" i="8" s="1"/>
  <c r="F43" i="8"/>
  <c r="G43" i="8" s="1"/>
  <c r="F10" i="8"/>
  <c r="G10" i="8" s="1"/>
  <c r="F22" i="8"/>
  <c r="G22" i="8" s="1"/>
  <c r="F21" i="8"/>
  <c r="G21" i="8" s="1"/>
  <c r="F17" i="8"/>
  <c r="G17" i="8" s="1"/>
  <c r="F34" i="8"/>
  <c r="G34" i="8" s="1"/>
  <c r="F31" i="8"/>
  <c r="G31" i="8" s="1"/>
  <c r="F40" i="8"/>
  <c r="G40" i="8" s="1"/>
  <c r="F41" i="8"/>
  <c r="G41" i="8" s="1"/>
  <c r="F16" i="8"/>
  <c r="G16" i="8" s="1"/>
  <c r="F25" i="8"/>
  <c r="G25" i="8" s="1"/>
  <c r="F19" i="8"/>
  <c r="G19" i="8" s="1"/>
  <c r="F42" i="6"/>
  <c r="G36" i="1"/>
  <c r="G42" i="6" s="1"/>
  <c r="F23" i="6"/>
  <c r="G17" i="1"/>
  <c r="G23" i="6" s="1"/>
  <c r="F40" i="6"/>
  <c r="G34" i="1"/>
  <c r="G40" i="6" s="1"/>
  <c r="F44" i="6"/>
  <c r="G38" i="1"/>
  <c r="G44" i="6" s="1"/>
  <c r="G46" i="1"/>
  <c r="G52" i="6" s="1"/>
  <c r="F52" i="6"/>
  <c r="F46" i="6"/>
  <c r="G40" i="1"/>
  <c r="G46" i="6" s="1"/>
  <c r="G57" i="1"/>
  <c r="G63" i="6" s="1"/>
  <c r="F63" i="6"/>
  <c r="F26" i="8"/>
  <c r="G26" i="8" s="1"/>
  <c r="A16" i="6"/>
  <c r="G25" i="1"/>
  <c r="G31" i="6" s="1"/>
  <c r="F31" i="6"/>
  <c r="F36" i="8"/>
  <c r="G36" i="8" s="1"/>
  <c r="F30" i="8"/>
  <c r="G30" i="8" s="1"/>
  <c r="F32" i="8"/>
  <c r="G32" i="8" s="1"/>
  <c r="F47" i="8"/>
  <c r="G47" i="8" s="1"/>
  <c r="F6" i="8"/>
  <c r="G6" i="8" s="1"/>
  <c r="F15" i="8"/>
  <c r="G15" i="8" s="1"/>
  <c r="G43" i="1"/>
  <c r="G49" i="6" s="1"/>
  <c r="F49" i="6"/>
  <c r="G39" i="1"/>
  <c r="G45" i="6" s="1"/>
  <c r="F45" i="6"/>
  <c r="G49" i="1"/>
  <c r="G55" i="6" s="1"/>
  <c r="F55" i="6"/>
  <c r="F51" i="6"/>
  <c r="G45" i="1"/>
  <c r="G51" i="6" s="1"/>
  <c r="F22" i="6"/>
  <c r="G22" i="6"/>
  <c r="F33" i="8"/>
  <c r="G33" i="8" s="1"/>
  <c r="G33" i="1"/>
  <c r="G39" i="6" s="1"/>
  <c r="F39" i="6"/>
  <c r="F39" i="8"/>
  <c r="G39" i="8" s="1"/>
  <c r="F26" i="6"/>
  <c r="G20" i="1"/>
  <c r="G26" i="6" s="1"/>
  <c r="F48" i="6"/>
  <c r="G42" i="1"/>
  <c r="G48" i="6" s="1"/>
  <c r="F35" i="8"/>
  <c r="G35" i="8" s="1"/>
  <c r="F58" i="6"/>
  <c r="G52" i="1"/>
  <c r="G58" i="6" s="1"/>
  <c r="F57" i="6"/>
  <c r="G51" i="1"/>
  <c r="G57" i="6" s="1"/>
  <c r="G32" i="1"/>
  <c r="G38" i="6" s="1"/>
  <c r="F38" i="6"/>
  <c r="G44" i="1"/>
  <c r="G50" i="6" s="1"/>
  <c r="F50" i="6"/>
  <c r="F59" i="6"/>
  <c r="G53" i="1"/>
  <c r="G59" i="6" s="1"/>
  <c r="G31" i="1"/>
  <c r="G37" i="6" s="1"/>
  <c r="F37" i="6"/>
  <c r="G28" i="1"/>
  <c r="G34" i="6" s="1"/>
  <c r="F34" i="6"/>
  <c r="F56" i="6"/>
  <c r="G50" i="1"/>
  <c r="G56" i="6" s="1"/>
  <c r="F43" i="6"/>
  <c r="G37" i="1"/>
  <c r="G43" i="6" s="1"/>
  <c r="F18" i="8"/>
  <c r="G18" i="8" s="1"/>
  <c r="G27" i="1"/>
  <c r="G33" i="6" s="1"/>
  <c r="F33" i="6"/>
  <c r="G47" i="1"/>
  <c r="G53" i="6" s="1"/>
  <c r="F53" i="6"/>
  <c r="G55" i="1"/>
  <c r="G61" i="6" s="1"/>
  <c r="F61" i="6"/>
  <c r="F25" i="6"/>
  <c r="G19" i="1"/>
  <c r="G25" i="6" s="1"/>
  <c r="F62" i="6"/>
  <c r="G56" i="1"/>
  <c r="G62" i="6" s="1"/>
  <c r="F29" i="6"/>
  <c r="G23" i="1"/>
  <c r="G29" i="6" s="1"/>
  <c r="F30" i="6"/>
  <c r="G24" i="1"/>
  <c r="G30" i="6" s="1"/>
  <c r="F37" i="8"/>
  <c r="G37" i="8" s="1"/>
  <c r="F27" i="8"/>
  <c r="G27" i="8" s="1"/>
  <c r="F45" i="8"/>
  <c r="G45" i="8" s="1"/>
  <c r="F9" i="8"/>
  <c r="G9" i="8" s="1"/>
  <c r="F28" i="6"/>
  <c r="G22" i="1"/>
  <c r="G28" i="6" s="1"/>
  <c r="G30" i="1"/>
  <c r="G36" i="6" s="1"/>
  <c r="F36" i="6"/>
  <c r="F12" i="8"/>
  <c r="G12" i="8" s="1"/>
  <c r="F13" i="8"/>
  <c r="G13" i="8" s="1"/>
  <c r="F14" i="8"/>
  <c r="G14" i="8" s="1"/>
  <c r="F8" i="8"/>
  <c r="G8" i="8" s="1"/>
  <c r="F27" i="6"/>
  <c r="G21" i="1"/>
  <c r="G27" i="6" s="1"/>
  <c r="F20" i="8"/>
  <c r="G20" i="8" s="1"/>
  <c r="G48" i="1"/>
  <c r="G54" i="6" s="1"/>
  <c r="F54" i="6"/>
  <c r="F60" i="6"/>
  <c r="G54" i="1"/>
  <c r="G60" i="6" s="1"/>
  <c r="G41" i="1"/>
  <c r="G47" i="6" s="1"/>
  <c r="F47" i="6"/>
  <c r="F41" i="6"/>
  <c r="G35" i="1"/>
  <c r="G41" i="6" s="1"/>
  <c r="F38" i="8"/>
  <c r="G38" i="8" s="1"/>
  <c r="F44" i="8"/>
  <c r="G44" i="8" s="1"/>
  <c r="G18" i="1"/>
  <c r="G24" i="6" s="1"/>
  <c r="F24" i="6"/>
  <c r="F35" i="6"/>
  <c r="G29" i="1"/>
  <c r="G35" i="6" s="1"/>
  <c r="F32" i="6"/>
  <c r="G26" i="1"/>
  <c r="G32" i="6" s="1"/>
  <c r="F11" i="8"/>
  <c r="G11" i="8" s="1"/>
  <c r="F24" i="8"/>
  <c r="G24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ChatGPT</author>
  </authors>
  <commentList>
    <comment ref="A16" authorId="0" shapeId="0" xr:uid="{00000000-0006-0000-0500-000001000000}">
      <text>
        <r>
          <rPr>
            <sz val="11"/>
            <color theme="1"/>
            <rFont val="Times New Roman"/>
            <family val="2"/>
            <scheme val="minor"/>
          </rPr>
          <t>Print deze tab naar PDF voor een maandelijkse managementrapportage.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ChatGPT</author>
  </authors>
  <commentList>
    <comment ref="B3" authorId="0" shapeId="0" xr:uid="{00000000-0006-0000-0800-000001000000}">
      <text>
        <r>
          <rPr>
            <sz val="11"/>
            <color rgb="FF000000"/>
            <rFont val="Calibri"/>
            <family val="2"/>
          </rPr>
          <t>Wijzig deze maand om dashboard, maandrapport, locatierapport en actieoverzicht automatisch te verversen.</t>
        </r>
      </text>
    </comment>
    <comment ref="B4" authorId="0" shapeId="0" xr:uid="{00000000-0006-0000-0800-000002000000}">
      <text>
        <r>
          <rPr>
            <sz val="11"/>
            <color rgb="FF000000"/>
            <rFont val="Calibri"/>
            <family val="2"/>
          </rPr>
          <t>Wijzig deze locatie om het locatierapport automatisch te verversen.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<sst xmlns="http://schemas.openxmlformats.org/spreadsheetml/2006/main" count="492" uniqueCount="187">
  <si>
    <t>KPI Dashboard Schoonmaakonderhoud - Stichting Opspoor</t>
  </si>
  <si>
    <t>Automatische rapportage op basis van gekozen maand in tab "Rapportage instellingen"</t>
  </si>
  <si>
    <t>Rapportagemaand</t>
  </si>
  <si>
    <t>KPI</t>
  </si>
  <si>
    <t>Score</t>
  </si>
  <si>
    <t>Norm</t>
  </si>
  <si>
    <t>Gewicht</t>
  </si>
  <si>
    <t>Gewogen score</t>
  </si>
  <si>
    <t>Status</t>
  </si>
  <si>
    <t>Maand</t>
  </si>
  <si>
    <t>kwaliteit</t>
  </si>
  <si>
    <t>beleving</t>
  </si>
  <si>
    <t>facturatie</t>
  </si>
  <si>
    <t>Jan</t>
  </si>
  <si>
    <t>Feb</t>
  </si>
  <si>
    <t>Mrt</t>
  </si>
  <si>
    <t>aanwezig VOG</t>
  </si>
  <si>
    <t>Apr</t>
  </si>
  <si>
    <t>Mei</t>
  </si>
  <si>
    <t>Totaalscore</t>
  </si>
  <si>
    <t>Jun</t>
  </si>
  <si>
    <t>Jul</t>
  </si>
  <si>
    <t>Aug</t>
  </si>
  <si>
    <t>Locatieoverzicht geselecteerde maand</t>
  </si>
  <si>
    <t>Sep</t>
  </si>
  <si>
    <t>Locatie</t>
  </si>
  <si>
    <t>Totaal</t>
  </si>
  <si>
    <t>Okt</t>
  </si>
  <si>
    <t>Locatie 1</t>
  </si>
  <si>
    <t>Nov</t>
  </si>
  <si>
    <t>Locatie 2</t>
  </si>
  <si>
    <t>Dec</t>
  </si>
  <si>
    <t>Locatie 3</t>
  </si>
  <si>
    <t>Locatie 4</t>
  </si>
  <si>
    <t>Locatie 5</t>
  </si>
  <si>
    <t>Locatie 6</t>
  </si>
  <si>
    <t>Locatie 7</t>
  </si>
  <si>
    <t>Locatie 8</t>
  </si>
  <si>
    <t>Locatie 9</t>
  </si>
  <si>
    <t>Locatie 10</t>
  </si>
  <si>
    <t>Locatie 11</t>
  </si>
  <si>
    <t>Locatie 12</t>
  </si>
  <si>
    <t>Locatie 13</t>
  </si>
  <si>
    <t>Locatie 14</t>
  </si>
  <si>
    <t>Locatie 15</t>
  </si>
  <si>
    <t>Locatie 16</t>
  </si>
  <si>
    <t>Locatie 17</t>
  </si>
  <si>
    <t>Locatie 18</t>
  </si>
  <si>
    <t>Locatie 19</t>
  </si>
  <si>
    <t>Locatie 20</t>
  </si>
  <si>
    <t>Locatie 21</t>
  </si>
  <si>
    <t>Locatie 22</t>
  </si>
  <si>
    <t>Locatie 23</t>
  </si>
  <si>
    <t>Locatie 24</t>
  </si>
  <si>
    <t>Locatie 25</t>
  </si>
  <si>
    <t>Locatie 26</t>
  </si>
  <si>
    <t>Locatie 27</t>
  </si>
  <si>
    <t>Locatie 28</t>
  </si>
  <si>
    <t>Locatie 29</t>
  </si>
  <si>
    <t>Locatie 30</t>
  </si>
  <si>
    <t>Locatie 31</t>
  </si>
  <si>
    <t>Locatie 32</t>
  </si>
  <si>
    <t>Locatie 33</t>
  </si>
  <si>
    <t>Locatie 34</t>
  </si>
  <si>
    <t>Locatie 35</t>
  </si>
  <si>
    <t>Locatie 36</t>
  </si>
  <si>
    <t>Locatie 37</t>
  </si>
  <si>
    <t>Locatie 38</t>
  </si>
  <si>
    <t>Locatie 39</t>
  </si>
  <si>
    <t>Locatie 40</t>
  </si>
  <si>
    <t>Locatie 41</t>
  </si>
  <si>
    <t>Locatie 42</t>
  </si>
  <si>
    <t>Gebruik</t>
  </si>
  <si>
    <t>1) Vul de invoertabs. 2) Kies maand en locatie in "Rapportage instellingen". 3) Gebruik "Maandrapport" of "Locatierapport" om te printen/exporteren naar PDF. 4) Gebruik "Actieoverzicht" voor opvolging.</t>
  </si>
  <si>
    <t>Datum</t>
  </si>
  <si>
    <t>Inspectiescore (%)</t>
  </si>
  <si>
    <t>Norm (%)</t>
  </si>
  <si>
    <t>Afwijking</t>
  </si>
  <si>
    <t>Actie nodig</t>
  </si>
  <si>
    <t>Opmerking</t>
  </si>
  <si>
    <t>Doelgroep</t>
  </si>
  <si>
    <t>Tevredenheid 1-10</t>
  </si>
  <si>
    <t>Score (%)</t>
  </si>
  <si>
    <t>Aantal klachten</t>
  </si>
  <si>
    <t>Oplostijd gem. (uur)</t>
  </si>
  <si>
    <t>Binnen 24 uur</t>
  </si>
  <si>
    <t>Factuurnummer</t>
  </si>
  <si>
    <t>Factuurbedrag</t>
  </si>
  <si>
    <t>Contractbedrag</t>
  </si>
  <si>
    <t>Afwijking bedrag</t>
  </si>
  <si>
    <t>Afwijking (%)</t>
  </si>
  <si>
    <t>Factuurstatus</t>
  </si>
  <si>
    <t>Goedgekeurd door</t>
  </si>
  <si>
    <t>Medewerker</t>
  </si>
  <si>
    <t>Functie</t>
  </si>
  <si>
    <t>Leverancier</t>
  </si>
  <si>
    <t>VOG-status</t>
  </si>
  <si>
    <t>Afgiftedatum VOG</t>
  </si>
  <si>
    <t>Vervaldatum/controle</t>
  </si>
  <si>
    <t>Dagen tot controle</t>
  </si>
  <si>
    <t>Maandrapport schoonmaakonderhoud</t>
  </si>
  <si>
    <t>Stichting Opspoor</t>
  </si>
  <si>
    <t>Datum gegenereerd</t>
  </si>
  <si>
    <t>Toelichting</t>
  </si>
  <si>
    <t>Managementsamenvatting</t>
  </si>
  <si>
    <t>Locatieprestaties</t>
  </si>
  <si>
    <t>VOG</t>
  </si>
  <si>
    <t>Locatierapport schoonmaakonderhoud</t>
  </si>
  <si>
    <t>Actie</t>
  </si>
  <si>
    <t>Samenvatting</t>
  </si>
  <si>
    <t>Actieoverzicht automatisch</t>
  </si>
  <si>
    <t>Kwaliteit actie</t>
  </si>
  <si>
    <t>Beleving actie</t>
  </si>
  <si>
    <t>Facturatie actie</t>
  </si>
  <si>
    <t>VOG actie</t>
  </si>
  <si>
    <t>Prioriteit</t>
  </si>
  <si>
    <t>Aanbevolen opvolging</t>
  </si>
  <si>
    <t>Eigenaar</t>
  </si>
  <si>
    <t>Rapportage instellingen</t>
  </si>
  <si>
    <t>Kies maand voor dashboard/rapportages</t>
  </si>
  <si>
    <t>Rapportagelocatie</t>
  </si>
  <si>
    <t>Kies locatie voor locatierapport</t>
  </si>
  <si>
    <t>Kwaliteit norm</t>
  </si>
  <si>
    <t>Onder deze score is actie nodig</t>
  </si>
  <si>
    <t>Beleving norm</t>
  </si>
  <si>
    <t>Facturatie norm</t>
  </si>
  <si>
    <t>% goedgekeurd/betaald</t>
  </si>
  <si>
    <t>VOG norm</t>
  </si>
  <si>
    <t>% aanwezig</t>
  </si>
  <si>
    <t>Locaties</t>
  </si>
  <si>
    <t>Maanden</t>
  </si>
  <si>
    <t>Ruimtes</t>
  </si>
  <si>
    <t>Statussen</t>
  </si>
  <si>
    <t>Ja/Nee</t>
  </si>
  <si>
    <t>Open</t>
  </si>
  <si>
    <t>Ja</t>
  </si>
  <si>
    <t>Concept</t>
  </si>
  <si>
    <t>Aanwezig</t>
  </si>
  <si>
    <t>In behandeling</t>
  </si>
  <si>
    <t>Nee</t>
  </si>
  <si>
    <t>Goedgekeurd</t>
  </si>
  <si>
    <t>Ontbreekt</t>
  </si>
  <si>
    <t>Opgelost</t>
  </si>
  <si>
    <t>Afgekeurd</t>
  </si>
  <si>
    <t>Verlopen</t>
  </si>
  <si>
    <t>BSO-ruimte</t>
  </si>
  <si>
    <t>Geëscaleerd</t>
  </si>
  <si>
    <t>Betaald</t>
  </si>
  <si>
    <t>In aanvraag</t>
  </si>
  <si>
    <t>Credit nodig</t>
  </si>
  <si>
    <t>Niet van toepassing</t>
  </si>
  <si>
    <t>acceptabel</t>
  </si>
  <si>
    <t>duidelijke verbeterpunten</t>
  </si>
  <si>
    <t>OBS De Blauwe Morgenster</t>
  </si>
  <si>
    <t>OBS Het Koningsspil</t>
  </si>
  <si>
    <t>OBS Meester Haye</t>
  </si>
  <si>
    <t>OBS Middelie</t>
  </si>
  <si>
    <t>OBS Prinses Beatrix</t>
  </si>
  <si>
    <t>OBS 't Tilletje</t>
  </si>
  <si>
    <t>OBS De Bloeiende Perelaar</t>
  </si>
  <si>
    <t>OBS Gebouw Noord</t>
  </si>
  <si>
    <t>Martin Luther Kingschool</t>
  </si>
  <si>
    <t>Martin Luther Kingschool bijgebouw</t>
  </si>
  <si>
    <t>OBS 't Carrousel</t>
  </si>
  <si>
    <t>OBS De Weidevogels</t>
  </si>
  <si>
    <t>KDV De Vlindertuin</t>
  </si>
  <si>
    <t>OBS De Weide dependance</t>
  </si>
  <si>
    <t>OBS H.M. van Randwijk</t>
  </si>
  <si>
    <t>OBS Bets Frijlingschool</t>
  </si>
  <si>
    <t>lesalokaal</t>
  </si>
  <si>
    <t>Verkeersruimte</t>
  </si>
  <si>
    <t>Sanitaire ruimte</t>
  </si>
  <si>
    <t>Verkeersruimte fout</t>
  </si>
  <si>
    <t>Verkeersruimte gkg</t>
  </si>
  <si>
    <t>Sanitaire ruimte fout</t>
  </si>
  <si>
    <t>Sanitaire ruimte gkg</t>
  </si>
  <si>
    <t>Leslokaal          fout</t>
  </si>
  <si>
    <t>Leslokaal             gkg</t>
  </si>
  <si>
    <t>Leslokaal resultaat</t>
  </si>
  <si>
    <t>Verkeersruimte resultaat</t>
  </si>
  <si>
    <t>Sanitaire ruimte resultaat</t>
  </si>
  <si>
    <t>apr</t>
  </si>
  <si>
    <t>ICCA</t>
  </si>
  <si>
    <t>Flexibele dienstverlening</t>
  </si>
  <si>
    <t>Innovatie en digitalisering</t>
  </si>
  <si>
    <t>Medewerkers en arbeidsmarkt</t>
  </si>
  <si>
    <t>Samenwerking en gebruikersbeleving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</si>
</sst>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0.0"/>
    <numFmt numFmtId="166" formatCode="\€\ #,##0.00"/>
    <numFmt numFmtId="167" formatCode="0.0%"/>
  </numFmts>
  <fonts count="22">
    <font>
      <sz val="11"/>
      <color theme="1"/>
      <name val="Times New Roman"/>
      <family val="2"/>
      <scheme val="minor"/>
    </font>
    <font>
      <b/>
      <sz val="11"/>
      <color rgb="FFFFFFFF"/>
      <name val="Calibri"/>
      <family val="2"/>
    </font>
    <font>
      <b/>
      <sz val="16"/>
      <color rgb="FFFFFFFF"/>
      <name val="Calibri"/>
      <family val="2"/>
    </font>
    <font>
      <b/>
      <sz val="11"/>
      <name val="Calibri"/>
      <family val="2"/>
    </font>
    <font>
      <b/>
      <sz val="18"/>
      <color rgb="FFFFFFFF"/>
      <name val="Calibri"/>
      <family val="2"/>
    </font>
    <font>
      <b/>
      <sz val="14"/>
      <name val="Calibri"/>
      <family val="2"/>
    </font>
    <font>
      <b/>
      <sz val="13"/>
      <name val="Calibri"/>
      <family val="2"/>
    </font>
    <font>
      <sz val="7"/>
      <color rgb="FF000000"/>
      <name val="Helvetica"/>
      <family val="2"/>
    </font>
    <font>
      <b/>
      <sz val="18"/>
      <color rgb="FFFFFFFF"/>
      <name val="Avenir Book"/>
      <family val="2"/>
    </font>
    <font>
      <sz val="11"/>
      <color theme="1"/>
      <name val="Avenir Book"/>
      <family val="2"/>
    </font>
    <font>
      <i/>
      <sz val="11"/>
      <name val="Avenir Book"/>
      <family val="2"/>
    </font>
    <font>
      <b/>
      <sz val="11"/>
      <name val="Avenir Book"/>
      <family val="2"/>
    </font>
    <font>
      <b/>
      <sz val="11"/>
      <color rgb="FFFFFFFF"/>
      <name val="Avenir Book"/>
      <family val="2"/>
    </font>
    <font>
      <sz val="11"/>
      <color theme="0"/>
      <name val="Avenir Book"/>
      <family val="2"/>
    </font>
    <font>
      <b/>
      <sz val="11"/>
      <color theme="0"/>
      <name val="Avenir Book"/>
      <family val="2"/>
    </font>
    <font>
      <b/>
      <sz val="14"/>
      <name val="Avenir Book"/>
      <family val="2"/>
    </font>
    <font>
      <sz val="11"/>
      <color rgb="FF000000"/>
      <name val="Calibri"/>
      <family val="2"/>
    </font>
    <font>
      <b/>
      <sz val="11"/>
      <color theme="0"/>
      <name val="Avenir Black"/>
      <family val="2"/>
    </font>
    <font>
      <sz val="11"/>
      <color theme="1"/>
      <name val="Times New Roman"/>
      <family val="2"/>
      <scheme val="minor"/>
    </font>
    <font>
      <sz val="14"/>
      <color rgb="FF0A0A0A"/>
      <name val="Courier New"/>
      <family val="1"/>
    </font>
    <font>
      <sz val="18"/>
      <color theme="1"/>
      <name val="Avenir Book"/>
      <family val="2"/>
    </font>
    <font>
      <b/>
      <sz val="12"/>
      <color theme="0"/>
      <name val="Avenir Book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EADCF8"/>
      </patternFill>
    </fill>
    <fill>
      <patternFill patternType="solid">
        <fgColor rgb="FFD9EAF7"/>
      </patternFill>
    </fill>
    <fill>
      <patternFill patternType="solid">
        <fgColor rgb="FF54637B"/>
        <bgColor indexed="64"/>
      </patternFill>
    </fill>
    <fill>
      <patternFill patternType="solid">
        <fgColor rgb="FFC4B947"/>
        <bgColor indexed="64"/>
      </patternFill>
    </fill>
  </fills>
  <borders count="4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5" fontId="0" fillId="0" borderId="0" xfId="0" applyNumberFormat="1" applyAlignment="1">
      <alignment vertical="center" wrapText="1"/>
    </xf>
    <xf numFmtId="165" fontId="0" fillId="0" borderId="0" xfId="0" applyNumberFormat="1"/>
    <xf numFmtId="166" fontId="0" fillId="0" borderId="0" xfId="0" applyNumberFormat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167" fontId="0" fillId="0" borderId="1" xfId="0" applyNumberFormat="1" applyBorder="1" applyAlignment="1">
      <alignment vertical="center" wrapText="1"/>
    </xf>
    <xf numFmtId="166" fontId="0" fillId="0" borderId="0" xfId="0" applyNumberFormat="1"/>
    <xf numFmtId="167" fontId="0" fillId="0" borderId="0" xfId="0" applyNumberFormat="1"/>
    <xf numFmtId="164" fontId="0" fillId="0" borderId="0" xfId="0" applyNumberFormat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6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11" fillId="0" borderId="1" xfId="0" applyFont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165" fontId="9" fillId="0" borderId="1" xfId="0" applyNumberFormat="1" applyFont="1" applyBorder="1" applyAlignment="1">
      <alignment vertical="center" wrapText="1"/>
    </xf>
    <xf numFmtId="9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5" fillId="0" borderId="0" xfId="0" applyFont="1"/>
    <xf numFmtId="16" fontId="0" fillId="0" borderId="0" xfId="0" applyNumberFormat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1" applyFont="1"/>
    <xf numFmtId="9" fontId="0" fillId="0" borderId="0" xfId="1" applyFont="1" applyAlignment="1">
      <alignment horizontal="center"/>
    </xf>
    <xf numFmtId="16" fontId="9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9" fontId="9" fillId="0" borderId="0" xfId="0" applyNumberFormat="1" applyFont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0" fontId="19" fillId="0" borderId="0" xfId="0" applyFont="1"/>
    <xf numFmtId="165" fontId="9" fillId="0" borderId="1" xfId="0" applyNumberFormat="1" applyFont="1" applyBorder="1" applyAlignment="1">
      <alignment horizontal="center" vertical="center" wrapText="1"/>
    </xf>
    <xf numFmtId="9" fontId="20" fillId="0" borderId="0" xfId="1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165" fontId="21" fillId="6" borderId="1" xfId="0" applyNumberFormat="1" applyFont="1" applyFill="1" applyBorder="1" applyAlignment="1">
      <alignment horizontal="center" vertical="center" wrapText="1"/>
    </xf>
    <xf numFmtId="9" fontId="21" fillId="6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9" fillId="4" borderId="0" xfId="0" applyFont="1" applyFill="1" applyAlignment="1">
      <alignment wrapText="1"/>
    </xf>
    <xf numFmtId="0" fontId="9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2">
    <cellStyle name="Procent" xfId="1" builtinId="5"/>
    <cellStyle name="Standaard" xfId="0" builtinId="0"/>
  </cellStyles>
  <dxfs count="81"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ont>
        <color rgb="FFC4B947"/>
      </font>
    </dxf>
    <dxf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ont>
        <color rgb="FFC4B947"/>
      </font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numFmt numFmtId="165" formatCode="0.0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numFmt numFmtId="13" formatCode="0%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numFmt numFmtId="13" formatCode="0%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numFmt numFmtId="13" formatCode="0%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venir Book"/>
        <family val="2"/>
        <scheme val="none"/>
      </font>
    </dxf>
  </dxfs>
  <tableStyles count="0" defaultTableStyle="TableStyleMedium9" defaultPivotStyle="PivotStyleLight16"/>
  <colors>
    <mruColors>
      <color rgb="FF54637B"/>
      <color rgb="FFC4B9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nl-NL"/>
              <a:t>KPI-score geselecteerde maand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Dashboard!$B$5</c:f>
              <c:strCache>
                <c:ptCount val="1"/>
                <c:pt idx="0">
                  <c:v>Score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Dashboard!$A$6:$A$9</c:f>
              <c:strCache>
                <c:ptCount val="4"/>
                <c:pt idx="0">
                  <c:v>Flexibele dienstverlening</c:v>
                </c:pt>
                <c:pt idx="1">
                  <c:v>Innovatie en digitalisering</c:v>
                </c:pt>
                <c:pt idx="2">
                  <c:v>Medewerkers en arbeidsmarkt</c:v>
                </c:pt>
                <c:pt idx="3">
                  <c:v>Samenwerking en gebruikersbeleving</c:v>
                </c:pt>
              </c:strCache>
            </c:strRef>
          </c:cat>
          <c:val>
            <c:numRef>
              <c:f>Dashboard!$B$6:$B$9</c:f>
              <c:numCache>
                <c:formatCode>0.0</c:formatCode>
                <c:ptCount val="4"/>
                <c:pt idx="0">
                  <c:v>85.909090909090907</c:v>
                </c:pt>
                <c:pt idx="1">
                  <c:v>70</c:v>
                </c:pt>
                <c:pt idx="2">
                  <c:v>100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9-604E-B6CE-D3105CF02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KPI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Score</a:t>
                </a:r>
              </a:p>
            </c:rich>
          </c:tx>
          <c:overlay val="1"/>
        </c:title>
        <c:numFmt formatCode="0.0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solidFill>
          <a:schemeClr val="bg2">
            <a:lumMod val="40000"/>
            <a:lumOff val="60000"/>
            <a:alpha val="50196"/>
          </a:schemeClr>
        </a:solidFill>
      </c:spPr>
    </c:plotArea>
    <c:legend>
      <c:legendPos val="r"/>
      <c:overlay val="0"/>
    </c:legend>
    <c:plotVisOnly val="1"/>
    <c:dispBlanksAs val="gap"/>
    <c:showDLblsOverMax val="1"/>
  </c:chart>
  <c:spPr>
    <a:solidFill>
      <a:schemeClr val="bg2">
        <a:alpha val="50980"/>
      </a:schemeClr>
    </a:solidFill>
  </c:spPr>
  <c:txPr>
    <a:bodyPr/>
    <a:lstStyle/>
    <a:p>
      <a:pPr>
        <a:defRPr sz="1200">
          <a:latin typeface="Avenir Book" panose="02000503020000020003" pitchFamily="2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nl-NL"/>
              <a:t>Totaalscore per locatie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Dashboard!$F$15</c:f>
              <c:strCache>
                <c:ptCount val="1"/>
                <c:pt idx="0">
                  <c:v>Totaal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Dashboard!$A$16:$A$57</c:f>
              <c:strCache>
                <c:ptCount val="16"/>
                <c:pt idx="0">
                  <c:v>OBS De Blauwe Morgenster</c:v>
                </c:pt>
                <c:pt idx="1">
                  <c:v>OBS Het Koningsspil</c:v>
                </c:pt>
                <c:pt idx="2">
                  <c:v>OBS Meester Haye</c:v>
                </c:pt>
                <c:pt idx="3">
                  <c:v>OBS Middelie</c:v>
                </c:pt>
                <c:pt idx="4">
                  <c:v>OBS Prinses Beatrix</c:v>
                </c:pt>
                <c:pt idx="5">
                  <c:v>OBS 't Tilletje</c:v>
                </c:pt>
                <c:pt idx="6">
                  <c:v>OBS De Bloeiende Perelaar</c:v>
                </c:pt>
                <c:pt idx="7">
                  <c:v>OBS Gebouw Noord</c:v>
                </c:pt>
                <c:pt idx="8">
                  <c:v>Martin Luther Kingschool</c:v>
                </c:pt>
                <c:pt idx="9">
                  <c:v>Martin Luther Kingschool bijgebouw</c:v>
                </c:pt>
                <c:pt idx="10">
                  <c:v>OBS 't Carrousel</c:v>
                </c:pt>
                <c:pt idx="11">
                  <c:v>OBS De Weidevogels</c:v>
                </c:pt>
                <c:pt idx="12">
                  <c:v>KDV De Vlindertuin</c:v>
                </c:pt>
                <c:pt idx="13">
                  <c:v>OBS De Weide dependance</c:v>
                </c:pt>
                <c:pt idx="14">
                  <c:v>OBS H.M. van Randwijk</c:v>
                </c:pt>
                <c:pt idx="15">
                  <c:v>OBS Bets Frijlingschool</c:v>
                </c:pt>
              </c:strCache>
            </c:strRef>
          </c:cat>
          <c:val>
            <c:numRef>
              <c:f>Dashboard!$F$16:$F$57</c:f>
              <c:numCache>
                <c:formatCode>0.0</c:formatCode>
                <c:ptCount val="16"/>
                <c:pt idx="0">
                  <c:v>162.29090909090911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1-2545-BBE2-5E212C3F7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Totaalscore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0.0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</c:spPr>
    </c:plotArea>
    <c:legend>
      <c:legendPos val="b"/>
      <c:overlay val="0"/>
    </c:legend>
    <c:plotVisOnly val="1"/>
    <c:dispBlanksAs val="gap"/>
    <c:showDLblsOverMax val="1"/>
  </c:chart>
  <c:spPr>
    <a:solidFill>
      <a:schemeClr val="accent2">
        <a:lumMod val="20000"/>
        <a:lumOff val="80000"/>
      </a:schemeClr>
    </a:solidFill>
  </c:spPr>
  <c:txPr>
    <a:bodyPr/>
    <a:lstStyle/>
    <a:p>
      <a:pPr>
        <a:defRPr sz="1100">
          <a:latin typeface="Avenir Book" panose="02000503020000020003" pitchFamily="2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nl-NL"/>
              <a:t>Maandtrend KPI's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Dashboard!$J$5</c:f>
              <c:strCache>
                <c:ptCount val="1"/>
                <c:pt idx="0">
                  <c:v>kwaliteit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Dashboard!$I$6:$I$17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Dashboard!$J$6:$J$17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85.909090909090907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237-FF4F-ABBB-09B23C065749}"/>
            </c:ext>
          </c:extLst>
        </c:ser>
        <c:ser>
          <c:idx val="1"/>
          <c:order val="1"/>
          <c:tx>
            <c:strRef>
              <c:f>Dashboard!$K$5</c:f>
              <c:strCache>
                <c:ptCount val="1"/>
                <c:pt idx="0">
                  <c:v>beleving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Dashboard!$I$6:$I$17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Dashboard!$K$6:$K$17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237-FF4F-ABBB-09B23C065749}"/>
            </c:ext>
          </c:extLst>
        </c:ser>
        <c:ser>
          <c:idx val="2"/>
          <c:order val="2"/>
          <c:tx>
            <c:strRef>
              <c:f>Dashboard!$L$5</c:f>
              <c:strCache>
                <c:ptCount val="1"/>
                <c:pt idx="0">
                  <c:v>facturatie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Dashboard!$I$6:$I$17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Dashboard!$L$6:$L$17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237-FF4F-ABBB-09B23C06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Maand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Score</a:t>
                </a:r>
              </a:p>
            </c:rich>
          </c:tx>
          <c:overlay val="1"/>
        </c:title>
        <c:numFmt formatCode="0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solidFill>
          <a:schemeClr val="accent5">
            <a:lumMod val="20000"/>
            <a:lumOff val="80000"/>
          </a:schemeClr>
        </a:solidFill>
      </c:spPr>
    </c:plotArea>
    <c:legend>
      <c:legendPos val="r"/>
      <c:layout>
        <c:manualLayout>
          <c:xMode val="edge"/>
          <c:yMode val="edge"/>
          <c:x val="0.86534383970671314"/>
          <c:y val="0.4291592887013525"/>
          <c:w val="0.11708661417322834"/>
          <c:h val="0.23976754699920882"/>
        </c:manualLayout>
      </c:layout>
      <c:overlay val="1"/>
    </c:legend>
    <c:plotVisOnly val="1"/>
    <c:dispBlanksAs val="gap"/>
    <c:showDLblsOverMax val="1"/>
  </c:chart>
  <c:spPr>
    <a:solidFill>
      <a:schemeClr val="accent5">
        <a:lumMod val="20000"/>
        <a:lumOff val="80000"/>
      </a:schemeClr>
    </a:solidFill>
  </c:spPr>
  <c:txPr>
    <a:bodyPr/>
    <a:lstStyle/>
    <a:p>
      <a:pPr>
        <a:defRPr sz="1200">
          <a:latin typeface="Avenir Book" panose="02000503020000020003" pitchFamily="2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nl-NL"/>
              <a:t>KPI-score locatie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Locatierapport!$B$7</c:f>
              <c:strCache>
                <c:ptCount val="1"/>
                <c:pt idx="0">
                  <c:v>Score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Locatierapport!$A$8:$A$11</c:f>
              <c:strCache>
                <c:ptCount val="4"/>
                <c:pt idx="0">
                  <c:v>kwaliteit</c:v>
                </c:pt>
                <c:pt idx="1">
                  <c:v>beleving</c:v>
                </c:pt>
                <c:pt idx="2">
                  <c:v>facturatie</c:v>
                </c:pt>
                <c:pt idx="3">
                  <c:v>aanwezig VOG</c:v>
                </c:pt>
              </c:strCache>
            </c:strRef>
          </c:cat>
          <c:val>
            <c:numRef>
              <c:f>Locatierapport!$B$8:$B$11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3-1A4C-9EDF-6AB6E47C5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Score</a:t>
                </a:r>
              </a:p>
            </c:rich>
          </c:tx>
          <c:overlay val="1"/>
        </c:title>
        <c:numFmt formatCode="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17</xdr:row>
      <xdr:rowOff>152400</xdr:rowOff>
    </xdr:from>
    <xdr:ext cx="73406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31</xdr:row>
      <xdr:rowOff>0</xdr:rowOff>
    </xdr:from>
    <xdr:ext cx="7366000" cy="61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0</xdr:colOff>
      <xdr:row>61</xdr:row>
      <xdr:rowOff>0</xdr:rowOff>
    </xdr:from>
    <xdr:ext cx="9461500" cy="53086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0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Kwaliteit" displayName="tblKwaliteit" ref="A1:R43" dataDxfId="80">
  <autoFilter ref="A1:R43" xr:uid="{00000000-0009-0000-0100-000001000000}"/>
  <tableColumns count="18">
    <tableColumn id="1" xr3:uid="{00000000-0010-0000-0000-000001000000}" name="Datum" dataDxfId="79"/>
    <tableColumn id="2" xr3:uid="{00000000-0010-0000-0000-000002000000}" name="Maand" dataDxfId="78"/>
    <tableColumn id="3" xr3:uid="{00000000-0010-0000-0000-000003000000}" name="Locatie" dataDxfId="77"/>
    <tableColumn id="15" xr3:uid="{FA54447D-634C-854E-8AFF-6ED2A0362B9B}" name="Leslokaal          fout" dataDxfId="76"/>
    <tableColumn id="14" xr3:uid="{C2EF017A-7EC9-7940-A364-B0DA46535D4E}" name="Leslokaal             gkg" dataDxfId="75"/>
    <tableColumn id="16" xr3:uid="{9B167AE4-1B3E-2041-824C-D3ACDC280A9F}" name="Leslokaal resultaat" dataDxfId="74">
      <calculatedColumnFormula>E2-D2</calculatedColumnFormula>
    </tableColumn>
    <tableColumn id="13" xr3:uid="{07FD238F-5E94-214B-8411-814B3BBB3F35}" name="Verkeersruimte fout" dataDxfId="73"/>
    <tableColumn id="12" xr3:uid="{CF8D0CCB-8C33-1C45-A675-48B651321C96}" name="Verkeersruimte gkg" dataDxfId="72"/>
    <tableColumn id="17" xr3:uid="{FC37967A-4C86-0A42-B4AC-14D4D03507DF}" name="Verkeersruimte resultaat" dataDxfId="71">
      <calculatedColumnFormula>H2-G2</calculatedColumnFormula>
    </tableColumn>
    <tableColumn id="11" xr3:uid="{9F981BDC-57FE-2D4A-BCC1-EA045725010F}" name="Sanitaire ruimte fout" dataDxfId="70"/>
    <tableColumn id="4" xr3:uid="{00000000-0010-0000-0000-000004000000}" name="Sanitaire ruimte gkg" dataDxfId="69"/>
    <tableColumn id="18" xr3:uid="{4703B614-B2D2-7647-BF3C-FCC93CF41C9B}" name="Sanitaire ruimte resultaat" dataDxfId="68">
      <calculatedColumnFormula>K2-J2</calculatedColumnFormula>
    </tableColumn>
    <tableColumn id="5" xr3:uid="{00000000-0010-0000-0000-000005000000}" name="Inspectiescore (%)" dataDxfId="67">
      <calculatedColumnFormula>IF(B2=0,0,(E2+H2+K2)/(D2+G2+J2)*90)</calculatedColumnFormula>
    </tableColumn>
    <tableColumn id="6" xr3:uid="{00000000-0010-0000-0000-000006000000}" name="Norm (%)" dataDxfId="66"/>
    <tableColumn id="7" xr3:uid="{00000000-0010-0000-0000-000007000000}" name="Afwijking" dataDxfId="65">
      <calculatedColumnFormula>IF(M2=0,0,M2-N2)</calculatedColumnFormula>
    </tableColumn>
    <tableColumn id="8" xr3:uid="{00000000-0010-0000-0000-000008000000}" name="Actie nodig" dataDxfId="64"/>
    <tableColumn id="9" xr3:uid="{00000000-0010-0000-0000-000009000000}" name="Status" dataDxfId="63">
      <calculatedColumnFormula>IF(P2=0,0,(IF(P2="Ja","Duidelijke verbeterpunten","Acceptabel")))</calculatedColumnFormula>
    </tableColumn>
    <tableColumn id="10" xr3:uid="{00000000-0010-0000-0000-00000A000000}" name="Opmerking" dataDxfId="6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Beleving" displayName="tblBeleving" ref="A1:J1500">
  <autoFilter ref="A1:J1500" xr:uid="{00000000-0009-0000-0100-000002000000}"/>
  <tableColumns count="10">
    <tableColumn id="1" xr3:uid="{00000000-0010-0000-0100-000001000000}" name="Datum"/>
    <tableColumn id="2" xr3:uid="{00000000-0010-0000-0100-000002000000}" name="Maand"/>
    <tableColumn id="3" xr3:uid="{00000000-0010-0000-0100-000003000000}" name="Locatie"/>
    <tableColumn id="4" xr3:uid="{00000000-0010-0000-0100-000004000000}" name="Doelgroep"/>
    <tableColumn id="5" xr3:uid="{00000000-0010-0000-0100-000005000000}" name="Tevredenheid 1-10"/>
    <tableColumn id="6" xr3:uid="{00000000-0010-0000-0100-000006000000}" name="Score (%)"/>
    <tableColumn id="7" xr3:uid="{00000000-0010-0000-0100-000007000000}" name="Aantal klachten"/>
    <tableColumn id="8" xr3:uid="{00000000-0010-0000-0100-000008000000}" name="Oplostijd gem. (uur)"/>
    <tableColumn id="9" xr3:uid="{00000000-0010-0000-0100-000009000000}" name="Binnen 24 uur"/>
    <tableColumn id="10" xr3:uid="{00000000-0010-0000-0100-00000A000000}" name="Opmerkin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Facturatie" displayName="tblFacturatie" ref="A1:J1500">
  <autoFilter ref="A1:J1500" xr:uid="{00000000-0009-0000-0100-000003000000}"/>
  <tableColumns count="10">
    <tableColumn id="1" xr3:uid="{00000000-0010-0000-0200-000001000000}" name="Maand"/>
    <tableColumn id="2" xr3:uid="{00000000-0010-0000-0200-000002000000}" name="Locatie"/>
    <tableColumn id="3" xr3:uid="{00000000-0010-0000-0200-000003000000}" name="Factuurnummer"/>
    <tableColumn id="4" xr3:uid="{00000000-0010-0000-0200-000004000000}" name="Factuurbedrag"/>
    <tableColumn id="5" xr3:uid="{00000000-0010-0000-0200-000005000000}" name="Contractbedrag"/>
    <tableColumn id="6" xr3:uid="{00000000-0010-0000-0200-000006000000}" name="Afwijking bedrag"/>
    <tableColumn id="7" xr3:uid="{00000000-0010-0000-0200-000007000000}" name="Afwijking (%)"/>
    <tableColumn id="8" xr3:uid="{00000000-0010-0000-0200-000008000000}" name="Factuurstatus"/>
    <tableColumn id="9" xr3:uid="{00000000-0010-0000-0200-000009000000}" name="Goedgekeurd door"/>
    <tableColumn id="10" xr3:uid="{00000000-0010-0000-0200-00000A000000}" name="Opmerking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VOG" displayName="tblVOG" ref="A1:J1500">
  <autoFilter ref="A1:J1500" xr:uid="{00000000-0009-0000-0100-000004000000}"/>
  <tableColumns count="10">
    <tableColumn id="1" xr3:uid="{00000000-0010-0000-0300-000001000000}" name="Locatie"/>
    <tableColumn id="2" xr3:uid="{00000000-0010-0000-0300-000002000000}" name="Medewerker"/>
    <tableColumn id="3" xr3:uid="{00000000-0010-0000-0300-000003000000}" name="Functie"/>
    <tableColumn id="4" xr3:uid="{00000000-0010-0000-0300-000004000000}" name="Leverancier"/>
    <tableColumn id="5" xr3:uid="{00000000-0010-0000-0300-000005000000}" name="VOG-status"/>
    <tableColumn id="6" xr3:uid="{00000000-0010-0000-0300-000006000000}" name="Afgiftedatum VOG"/>
    <tableColumn id="7" xr3:uid="{00000000-0010-0000-0300-000007000000}" name="Vervaldatum/controle"/>
    <tableColumn id="8" xr3:uid="{00000000-0010-0000-0300-000008000000}" name="Dagen tot controle"/>
    <tableColumn id="9" xr3:uid="{00000000-0010-0000-0300-000009000000}" name="Actie nodig"/>
    <tableColumn id="10" xr3:uid="{00000000-0010-0000-0300-00000A000000}" name="Opmerk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alc">
  <a:themeElements>
    <a:clrScheme name="Aangrenzing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Kantoor - klassiek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9"/>
  <sheetViews>
    <sheetView showGridLines="0" tabSelected="1" workbookViewId="0">
      <pane ySplit="4" topLeftCell="A5" activePane="bottomLeft" state="frozen"/>
      <selection pane="bottomLeft" activeCell="E20" sqref="E20"/>
    </sheetView>
  </sheetViews>
  <sheetFormatPr baseColWidth="10" defaultColWidth="8.83203125" defaultRowHeight="16"/>
  <cols>
    <col min="1" max="1" width="35.83203125" style="26" customWidth="1"/>
    <col min="2" max="2" width="14" style="26" customWidth="1"/>
    <col min="3" max="4" width="12" style="26" customWidth="1"/>
    <col min="5" max="5" width="16" style="26" customWidth="1"/>
    <col min="6" max="7" width="12" style="26" customWidth="1"/>
    <col min="8" max="8" width="13" style="26" customWidth="1"/>
    <col min="9" max="9" width="10" style="26" customWidth="1"/>
    <col min="10" max="12" width="14" style="26" customWidth="1"/>
    <col min="13" max="13" width="21.5" style="26" customWidth="1"/>
    <col min="14" max="16384" width="8.83203125" style="26"/>
  </cols>
  <sheetData>
    <row r="1" spans="1:12" ht="31" customHeight="1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25"/>
      <c r="K1" s="25"/>
      <c r="L1" s="25"/>
    </row>
    <row r="2" spans="1:12">
      <c r="J2" s="25"/>
      <c r="K2" s="25"/>
      <c r="L2" s="25"/>
    </row>
    <row r="3" spans="1:12" ht="17">
      <c r="A3" s="27" t="s">
        <v>2</v>
      </c>
      <c r="B3" s="35" t="s">
        <v>181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30" customHeight="1">
      <c r="A5" s="28" t="s">
        <v>3</v>
      </c>
      <c r="B5" s="28" t="s">
        <v>4</v>
      </c>
      <c r="C5" s="28" t="s">
        <v>5</v>
      </c>
      <c r="D5" s="28" t="s">
        <v>6</v>
      </c>
      <c r="E5" s="28" t="s">
        <v>7</v>
      </c>
      <c r="F5" s="28" t="s">
        <v>8</v>
      </c>
      <c r="G5" s="25"/>
      <c r="H5" s="25"/>
      <c r="I5" s="28" t="s">
        <v>9</v>
      </c>
      <c r="J5" s="28" t="s">
        <v>10</v>
      </c>
      <c r="K5" s="28" t="s">
        <v>11</v>
      </c>
      <c r="L5" s="28" t="s">
        <v>12</v>
      </c>
    </row>
    <row r="6" spans="1:12" ht="17">
      <c r="A6" s="36" t="s">
        <v>183</v>
      </c>
      <c r="B6" s="30">
        <f>IFERROR(AVERAGEIF(kwaliteit!$B:$B,$B$3,kwaliteit!$M:$M),0)</f>
        <v>85.909090909090907</v>
      </c>
      <c r="C6" s="30">
        <f>'Rapportage instellingen'!B5</f>
        <v>85</v>
      </c>
      <c r="D6" s="31">
        <v>0.76</v>
      </c>
      <c r="E6" s="30">
        <f>B6*D6</f>
        <v>65.290909090909096</v>
      </c>
      <c r="F6" s="32" t="str">
        <f>IF(B6&gt;=C6,"Groen",IF(B6&gt;=70,"Oranje","Rood"))</f>
        <v>Groen</v>
      </c>
      <c r="G6" s="25"/>
      <c r="H6" s="25"/>
      <c r="I6" s="29" t="s">
        <v>13</v>
      </c>
      <c r="J6" s="49">
        <f>IFERROR(AVERAGEIF(kwaliteit!$B:$B,$I6,kwaliteit!$M:$M),0)</f>
        <v>0</v>
      </c>
      <c r="K6" s="48">
        <f>IFERROR(AVERAGEIF(beleving!$B:$B,$I6,beleving!$F:$F),0)</f>
        <v>0</v>
      </c>
      <c r="L6" s="48">
        <f>IFERROR((COUNTIFS(facturatie!$A:$A,$I6,facturatie!$H:$H,"Goedgekeurd")+COUNTIFS(facturatie!$A:$A,$I6,facturatie!$H:$H,"Betaald"))/COUNTIF(facturatie!$A:$A,$I6)*100,0)</f>
        <v>0</v>
      </c>
    </row>
    <row r="7" spans="1:12" ht="17">
      <c r="A7" s="36" t="s">
        <v>184</v>
      </c>
      <c r="B7" s="30">
        <f>IFERROR(AVERAGEIF(beleving!$B:$B,$B$3,beleving!$F:$F),0)</f>
        <v>70</v>
      </c>
      <c r="C7" s="30">
        <f>'Rapportage instellingen'!B6</f>
        <v>70</v>
      </c>
      <c r="D7" s="31">
        <v>0.1</v>
      </c>
      <c r="E7" s="30">
        <f>B7*D7</f>
        <v>7</v>
      </c>
      <c r="F7" s="32" t="str">
        <f>IF(B7&gt;=C7,"Groen",IF(B7&gt;=70,"Oranje","Rood"))</f>
        <v>Groen</v>
      </c>
      <c r="G7" s="25"/>
      <c r="H7" s="25"/>
      <c r="I7" s="29" t="s">
        <v>14</v>
      </c>
      <c r="J7" s="49">
        <f>IFERROR(AVERAGEIF(kwaliteit!$B:$B,$I7,kwaliteit!$M:$M),0)</f>
        <v>0</v>
      </c>
      <c r="K7" s="48">
        <f>IFERROR(AVERAGEIF(beleving!$B:$B,$I7,beleving!$F:$F),0)</f>
        <v>0</v>
      </c>
      <c r="L7" s="48">
        <f>IFERROR((COUNTIFS(facturatie!$A:$A,$I7,facturatie!$H:$H,"Goedgekeurd")+COUNTIFS(facturatie!$A:$A,$I7,facturatie!$H:$H,"Betaald"))/COUNTIF(facturatie!$A:$A,$I7)*100,0)</f>
        <v>0</v>
      </c>
    </row>
    <row r="8" spans="1:12" ht="17">
      <c r="A8" s="36" t="s">
        <v>185</v>
      </c>
      <c r="B8" s="30">
        <f>IFERROR((COUNTIFS(facturatie!$A:$A,$B$3,facturatie!$H:$H,"Goedgekeurd")+COUNTIFS(facturatie!$A:$A,$B$3,facturatie!$H:$H,"Betaald"))/COUNTIF(facturatie!$A:$A,$B$3)*100,0)</f>
        <v>100</v>
      </c>
      <c r="C8" s="30">
        <f>'Rapportage instellingen'!B7</f>
        <v>98</v>
      </c>
      <c r="D8" s="31">
        <v>0.09</v>
      </c>
      <c r="E8" s="30">
        <f>B8*D8</f>
        <v>9</v>
      </c>
      <c r="F8" s="32" t="str">
        <f>IF(B8&gt;=C8,"Groen",IF(B8&gt;=70,"Oranje","Rood"))</f>
        <v>Groen</v>
      </c>
      <c r="G8" s="25"/>
      <c r="H8" s="25"/>
      <c r="I8" s="29" t="s">
        <v>15</v>
      </c>
      <c r="J8" s="49">
        <f>IFERROR(AVERAGEIF(kwaliteit!$B:$B,$I8,kwaliteit!$M:$M),0)</f>
        <v>0</v>
      </c>
      <c r="K8" s="48">
        <f>IFERROR(AVERAGEIF(beleving!$B:$B,$I8,beleving!$F:$F),0)</f>
        <v>0</v>
      </c>
      <c r="L8" s="48">
        <f>IFERROR((COUNTIFS(facturatie!$A:$A,$I8,facturatie!$H:$H,"Goedgekeurd")+COUNTIFS(facturatie!$A:$A,$I8,facturatie!$H:$H,"Betaald"))/COUNTIF(facturatie!$A:$A,$I8)*100,0)</f>
        <v>0</v>
      </c>
    </row>
    <row r="9" spans="1:12" ht="17">
      <c r="A9" s="36" t="s">
        <v>186</v>
      </c>
      <c r="B9" s="30">
        <f>IFERROR(COUNTIF('aanwezig VOG'!$E:$E,"Aanwezig")/COUNTA('aanwezig VOG'!$E:$E)*100,0)</f>
        <v>0</v>
      </c>
      <c r="C9" s="30">
        <f>'Rapportage instellingen'!B8</f>
        <v>100</v>
      </c>
      <c r="D9" s="31">
        <v>0.05</v>
      </c>
      <c r="E9" s="30">
        <f>B9*D9</f>
        <v>0</v>
      </c>
      <c r="F9" s="32" t="str">
        <f>IF(B9&gt;=C9,"Groen",IF(B9&gt;=70,"Oranje","Rood"))</f>
        <v>Rood</v>
      </c>
      <c r="G9" s="25"/>
      <c r="H9" s="25"/>
      <c r="I9" s="29" t="s">
        <v>17</v>
      </c>
      <c r="J9" s="49">
        <f>IFERROR(AVERAGEIF(kwaliteit!$B:$B,$I9,kwaliteit!$M:$M),0)</f>
        <v>85.909090909090907</v>
      </c>
      <c r="K9" s="48">
        <f>IFERROR(AVERAGEIF(beleving!$B:$B,$I9,beleving!$F:$F),0)</f>
        <v>70</v>
      </c>
      <c r="L9" s="48">
        <f>IFERROR((COUNTIFS(facturatie!$A:$A,$I9,facturatie!$H:$H,"Goedgekeurd")+COUNTIFS(facturatie!$A:$A,$I9,facturatie!$H:$H,"Betaald"))/COUNTIF(facturatie!$A:$A,$I9)*100,0)</f>
        <v>100</v>
      </c>
    </row>
    <row r="10" spans="1:12" ht="17">
      <c r="A10" s="32"/>
      <c r="B10" s="30"/>
      <c r="C10" s="30"/>
      <c r="D10" s="31"/>
      <c r="E10" s="30"/>
      <c r="F10" s="32"/>
      <c r="G10" s="25"/>
      <c r="H10" s="25"/>
      <c r="I10" s="29" t="s">
        <v>18</v>
      </c>
      <c r="J10" s="49">
        <f>IFERROR(AVERAGEIF(kwaliteit!$B:$B,$I10,kwaliteit!$M:$M),0)</f>
        <v>0</v>
      </c>
      <c r="K10" s="48">
        <f>IFERROR(AVERAGEIF(beleving!$B:$B,$I10,beleving!$F:$F),0)</f>
        <v>0</v>
      </c>
      <c r="L10" s="48">
        <f>IFERROR((COUNTIFS(facturatie!$A:$A,$I10,facturatie!$H:$H,"Goedgekeurd")+COUNTIFS(facturatie!$A:$A,$I10,facturatie!$H:$H,"Betaald"))/COUNTIF(facturatie!$A:$A,$I10)*100,0)</f>
        <v>0</v>
      </c>
    </row>
    <row r="11" spans="1:12" ht="19" customHeight="1">
      <c r="A11" s="50" t="s">
        <v>19</v>
      </c>
      <c r="B11" s="51">
        <f>SUM(E6:E9)</f>
        <v>81.290909090909096</v>
      </c>
      <c r="C11" s="51" t="s">
        <v>5</v>
      </c>
      <c r="D11" s="52">
        <f>SUM(D6:D10)</f>
        <v>1</v>
      </c>
      <c r="E11" s="51" t="s">
        <v>8</v>
      </c>
      <c r="F11" s="50" t="str">
        <f>IF(B11&gt;=85,"Groen",IF(B11&gt;=70,"Oranje","Rood"))</f>
        <v>Oranje</v>
      </c>
      <c r="G11" s="25"/>
      <c r="H11" s="25"/>
      <c r="I11" s="29" t="s">
        <v>20</v>
      </c>
      <c r="J11" s="49">
        <f>IFERROR(AVERAGEIF(kwaliteit!$B:$B,$I11,kwaliteit!$M:$M),0)</f>
        <v>0</v>
      </c>
      <c r="K11" s="48">
        <f>IFERROR(AVERAGEIF(beleving!$B:$B,$I11,beleving!$F:$F),0)</f>
        <v>0</v>
      </c>
      <c r="L11" s="48">
        <f>IFERROR((COUNTIFS(facturatie!$A:$A,$I11,facturatie!$H:$H,"Goedgekeurd")+COUNTIFS(facturatie!$A:$A,$I11,facturatie!$H:$H,"Betaald"))/COUNTIF(facturatie!$A:$A,$I11)*100,0)</f>
        <v>0</v>
      </c>
    </row>
    <row r="12" spans="1:12" ht="17">
      <c r="A12" s="25"/>
      <c r="B12" s="25"/>
      <c r="C12" s="25"/>
      <c r="D12" s="25"/>
      <c r="E12" s="25"/>
      <c r="F12" s="25"/>
      <c r="G12" s="25"/>
      <c r="H12" s="25"/>
      <c r="I12" s="29" t="s">
        <v>21</v>
      </c>
      <c r="J12" s="49">
        <f>IFERROR(AVERAGEIF(kwaliteit!$B:$B,$I12,kwaliteit!$M:$M),0)</f>
        <v>0</v>
      </c>
      <c r="K12" s="48">
        <f>IFERROR(AVERAGEIF(beleving!$B:$B,$I12,beleving!$F:$F),0)</f>
        <v>0</v>
      </c>
      <c r="L12" s="48">
        <f>IFERROR((COUNTIFS(facturatie!$A:$A,$I12,facturatie!$H:$H,"Goedgekeurd")+COUNTIFS(facturatie!$A:$A,$I12,facturatie!$H:$H,"Betaald"))/COUNTIF(facturatie!$A:$A,$I12)*100,0)</f>
        <v>0</v>
      </c>
    </row>
    <row r="13" spans="1:12" ht="17">
      <c r="A13" s="25"/>
      <c r="B13" s="25"/>
      <c r="C13" s="25"/>
      <c r="D13" s="25"/>
      <c r="E13" s="25"/>
      <c r="F13" s="25"/>
      <c r="G13" s="25"/>
      <c r="H13" s="25"/>
      <c r="I13" s="29" t="s">
        <v>22</v>
      </c>
      <c r="J13" s="49">
        <f>IFERROR(AVERAGEIF(kwaliteit!$B:$B,$I13,kwaliteit!$M:$M),0)</f>
        <v>0</v>
      </c>
      <c r="K13" s="48">
        <f>IFERROR(AVERAGEIF(beleving!$B:$B,$I13,beleving!$F:$F),0)</f>
        <v>0</v>
      </c>
      <c r="L13" s="48">
        <f>IFERROR((COUNTIFS(facturatie!$A:$A,$I13,facturatie!$H:$H,"Goedgekeurd")+COUNTIFS(facturatie!$A:$A,$I13,facturatie!$H:$H,"Betaald"))/COUNTIF(facturatie!$A:$A,$I13)*100,0)</f>
        <v>0</v>
      </c>
    </row>
    <row r="14" spans="1:12" ht="20">
      <c r="A14" s="59" t="s">
        <v>23</v>
      </c>
      <c r="B14" s="60"/>
      <c r="C14" s="60"/>
      <c r="D14" s="60"/>
      <c r="E14" s="25"/>
      <c r="F14" s="25"/>
      <c r="G14" s="25"/>
      <c r="H14" s="25"/>
      <c r="I14" s="29" t="s">
        <v>24</v>
      </c>
      <c r="J14" s="49">
        <f>IFERROR(AVERAGEIF(kwaliteit!$B:$B,$I14,kwaliteit!$M:$M),0)</f>
        <v>0</v>
      </c>
      <c r="K14" s="48">
        <f>IFERROR(AVERAGEIF(beleving!$B:$B,$I14,beleving!$F:$F),0)</f>
        <v>0</v>
      </c>
      <c r="L14" s="48">
        <f>IFERROR((COUNTIFS(facturatie!$A:$A,$I14,facturatie!$H:$H,"Goedgekeurd")+COUNTIFS(facturatie!$A:$A,$I14,facturatie!$H:$H,"Betaald"))/COUNTIF(facturatie!$A:$A,$I14)*100,0)</f>
        <v>0</v>
      </c>
    </row>
    <row r="15" spans="1:12" ht="16" customHeight="1">
      <c r="A15" s="28" t="s">
        <v>25</v>
      </c>
      <c r="B15" s="28" t="s">
        <v>10</v>
      </c>
      <c r="C15" s="28" t="s">
        <v>11</v>
      </c>
      <c r="D15" s="28" t="s">
        <v>12</v>
      </c>
      <c r="E15" s="28" t="s">
        <v>16</v>
      </c>
      <c r="F15" s="28" t="s">
        <v>26</v>
      </c>
      <c r="G15" s="28" t="s">
        <v>8</v>
      </c>
      <c r="H15" s="25"/>
      <c r="I15" s="29" t="s">
        <v>27</v>
      </c>
      <c r="J15" s="49">
        <f>IFERROR(AVERAGEIF(kwaliteit!$B:$B,$I15,kwaliteit!$M:$M),0)</f>
        <v>0</v>
      </c>
      <c r="K15" s="48">
        <f>IFERROR(AVERAGEIF(beleving!$B:$B,$I15,beleving!$F:$F),0)</f>
        <v>0</v>
      </c>
      <c r="L15" s="48">
        <f>IFERROR((COUNTIFS(facturatie!$A:$A,$I15,facturatie!$H:$H,"Goedgekeurd")+COUNTIFS(facturatie!$A:$A,$I15,facturatie!$H:$H,"Betaald"))/COUNTIF(facturatie!$A:$A,$I15)*100,0)</f>
        <v>0</v>
      </c>
    </row>
    <row r="16" spans="1:12" ht="17">
      <c r="A16" s="5" t="s">
        <v>153</v>
      </c>
      <c r="B16" s="30">
        <f>IFERROR(AVERAGEIFS(kwaliteit!$M:$M,kwaliteit!$C:$C,$A16,kwaliteit!$B:$B,$B$3),0)</f>
        <v>85.909090909090907</v>
      </c>
      <c r="C16" s="30">
        <f>IFERROR(AVERAGEIFS(beleving!$F:$F,beleving!$C:$C,$A16,beleving!$B:$B,$B$3),0)</f>
        <v>70</v>
      </c>
      <c r="D16" s="30">
        <f>IFERROR((COUNTIFS(facturatie!$B:$B,$A16,facturatie!$A:$A,$B$3,facturatie!$H:$H,"Goedgekeurd")+COUNTIFS(facturatie!$B:$B,$A16,facturatie!$A:$A,$B$3,facturatie!$H:$H,"Betaald"))/COUNTIFS(facturatie!$B:$B,$A16,facturatie!$A:$A,$B$3)*100,0)</f>
        <v>100</v>
      </c>
      <c r="E16" s="30">
        <f>IFERROR(COUNTIFS('aanwezig VOG'!$A:$A,$A16,'aanwezig VOG'!$E:$E,"Aanwezig")/COUNTIF('aanwezig VOG'!$A:$A,$A16)*100,0)</f>
        <v>0</v>
      </c>
      <c r="F16" s="30">
        <f>B16*0.76+C16*0.1+D16*0.9+E16*0.5</f>
        <v>162.29090909090911</v>
      </c>
      <c r="G16" s="32" t="str">
        <f>IF(F16&gt;=90,"Groen",IF(F16&gt;=90,"Oranje","Rood"))</f>
        <v>Groen</v>
      </c>
      <c r="H16" s="25"/>
      <c r="I16" s="29" t="s">
        <v>29</v>
      </c>
      <c r="J16" s="49">
        <f>IFERROR(AVERAGEIF(kwaliteit!$B:$B,$I16,kwaliteit!$M:$M),0)</f>
        <v>0</v>
      </c>
      <c r="K16" s="48">
        <f>IFERROR(AVERAGEIF(beleving!$B:$B,$I16,beleving!$F:$F),0)</f>
        <v>0</v>
      </c>
      <c r="L16" s="48">
        <f>IFERROR((COUNTIFS(facturatie!$A:$A,$I16,facturatie!$H:$H,"Goedgekeurd")+COUNTIFS(facturatie!$A:$A,$I16,facturatie!$H:$H,"Betaald"))/COUNTIF(facturatie!$A:$A,$I16)*100,0)</f>
        <v>0</v>
      </c>
    </row>
    <row r="17" spans="1:12" ht="17">
      <c r="A17" s="5" t="s">
        <v>154</v>
      </c>
      <c r="B17" s="30">
        <f>IFERROR(AVERAGEIFS(kwaliteit!$M:$M,kwaliteit!$C:$C,$A17,kwaliteit!$B:$B,$B$3),0)</f>
        <v>0</v>
      </c>
      <c r="C17" s="30">
        <f>IFERROR(AVERAGEIFS(beleving!$F:$F,beleving!$C:$C,$A17,beleving!$B:$B,$B$3),0)</f>
        <v>0</v>
      </c>
      <c r="D17" s="30">
        <f>IFERROR((COUNTIFS(facturatie!$B:$B,$A17,facturatie!$A:$A,$B$3,facturatie!$H:$H,"Goedgekeurd")+COUNTIFS(facturatie!$B:$B,$A17,facturatie!$A:$A,$B$3,facturatie!$H:$H,"Betaald"))/COUNTIFS(facturatie!$B:$B,$A17,facturatie!$A:$A,$B$3)*100,0)</f>
        <v>0</v>
      </c>
      <c r="E17" s="30">
        <f>IFERROR(COUNTIFS('aanwezig VOG'!$A:$A,$A17,'aanwezig VOG'!$E:$E,"Aanwezig")/COUNTIF('aanwezig VOG'!$A:$A,$A17)*100,0)</f>
        <v>0</v>
      </c>
      <c r="F17" s="30">
        <f t="shared" ref="F17:F57" si="0">B17*0.35+C17*0.25+D17*0.2+E17*0.2</f>
        <v>0</v>
      </c>
      <c r="G17" s="32" t="str">
        <f t="shared" ref="G17:G57" si="1">IF(F17&gt;=85,"Groen",IF(F17&gt;=70,"Oranje","Rood"))</f>
        <v>Rood</v>
      </c>
      <c r="H17" s="25"/>
      <c r="I17" s="29" t="s">
        <v>31</v>
      </c>
      <c r="J17" s="49">
        <f>IFERROR(AVERAGEIF(kwaliteit!$B:$B,$I17,kwaliteit!$M:$M),0)</f>
        <v>0</v>
      </c>
      <c r="K17" s="48">
        <f>IFERROR(AVERAGEIF(beleving!$B:$B,$I17,beleving!$F:$F),0)</f>
        <v>0</v>
      </c>
      <c r="L17" s="48">
        <f>IFERROR((COUNTIFS(facturatie!$A:$A,$I17,facturatie!$H:$H,"Goedgekeurd")+COUNTIFS(facturatie!$A:$A,$I17,facturatie!$H:$H,"Betaald"))/COUNTIF(facturatie!$A:$A,$I17)*100,0)</f>
        <v>0</v>
      </c>
    </row>
    <row r="18" spans="1:12" ht="17">
      <c r="A18" s="5" t="s">
        <v>155</v>
      </c>
      <c r="B18" s="30">
        <f>IFERROR(AVERAGEIFS(kwaliteit!$M:$M,kwaliteit!$C:$C,$A18,kwaliteit!$B:$B,$B$3),0)</f>
        <v>0</v>
      </c>
      <c r="C18" s="30">
        <f>IFERROR(AVERAGEIFS(beleving!$F:$F,beleving!$C:$C,$A18,beleving!$B:$B,$B$3),0)</f>
        <v>0</v>
      </c>
      <c r="D18" s="30">
        <f>IFERROR((COUNTIFS(facturatie!$B:$B,$A18,facturatie!$A:$A,$B$3,facturatie!$H:$H,"Goedgekeurd")+COUNTIFS(facturatie!$B:$B,$A18,facturatie!$A:$A,$B$3,facturatie!$H:$H,"Betaald"))/COUNTIFS(facturatie!$B:$B,$A18,facturatie!$A:$A,$B$3)*100,0)</f>
        <v>0</v>
      </c>
      <c r="E18" s="30">
        <f>IFERROR(COUNTIFS('aanwezig VOG'!$A:$A,$A18,'aanwezig VOG'!$E:$E,"Aanwezig")/COUNTIF('aanwezig VOG'!$A:$A,$A18)*100,0)</f>
        <v>0</v>
      </c>
      <c r="F18" s="30">
        <f t="shared" si="0"/>
        <v>0</v>
      </c>
      <c r="G18" s="32" t="str">
        <f t="shared" si="1"/>
        <v>Rood</v>
      </c>
      <c r="H18" s="25"/>
      <c r="I18" s="25"/>
      <c r="J18" s="25"/>
      <c r="K18" s="25"/>
      <c r="L18" s="25"/>
    </row>
    <row r="19" spans="1:12" ht="17">
      <c r="A19" s="5" t="s">
        <v>156</v>
      </c>
      <c r="B19" s="30">
        <f>IFERROR(AVERAGEIFS(kwaliteit!$M:$M,kwaliteit!$C:$C,$A19,kwaliteit!$B:$B,$B$3),0)</f>
        <v>0</v>
      </c>
      <c r="C19" s="30">
        <f>IFERROR(AVERAGEIFS(beleving!$F:$F,beleving!$C:$C,$A19,beleving!$B:$B,$B$3),0)</f>
        <v>0</v>
      </c>
      <c r="D19" s="30">
        <f>IFERROR((COUNTIFS(facturatie!$B:$B,$A19,facturatie!$A:$A,$B$3,facturatie!$H:$H,"Goedgekeurd")+COUNTIFS(facturatie!$B:$B,$A19,facturatie!$A:$A,$B$3,facturatie!$H:$H,"Betaald"))/COUNTIFS(facturatie!$B:$B,$A19,facturatie!$A:$A,$B$3)*100,0)</f>
        <v>0</v>
      </c>
      <c r="E19" s="30">
        <f>IFERROR(COUNTIFS('aanwezig VOG'!$A:$A,$A19,'aanwezig VOG'!$E:$E,"Aanwezig")/COUNTIF('aanwezig VOG'!$A:$A,$A19)*100,0)</f>
        <v>0</v>
      </c>
      <c r="F19" s="30">
        <f t="shared" si="0"/>
        <v>0</v>
      </c>
      <c r="G19" s="32" t="str">
        <f t="shared" si="1"/>
        <v>Rood</v>
      </c>
      <c r="H19" s="25"/>
      <c r="I19" s="25"/>
      <c r="J19" s="25"/>
      <c r="K19" s="25"/>
      <c r="L19" s="25"/>
    </row>
    <row r="20" spans="1:12" ht="17">
      <c r="A20" s="5" t="s">
        <v>157</v>
      </c>
      <c r="B20" s="30">
        <f>IFERROR(AVERAGEIFS(kwaliteit!$M:$M,kwaliteit!$C:$C,$A20,kwaliteit!$B:$B,$B$3),0)</f>
        <v>0</v>
      </c>
      <c r="C20" s="30">
        <f>IFERROR(AVERAGEIFS(beleving!$F:$F,beleving!$C:$C,$A20,beleving!$B:$B,$B$3),0)</f>
        <v>0</v>
      </c>
      <c r="D20" s="30">
        <f>IFERROR((COUNTIFS(facturatie!$B:$B,$A20,facturatie!$A:$A,$B$3,facturatie!$H:$H,"Goedgekeurd")+COUNTIFS(facturatie!$B:$B,$A20,facturatie!$A:$A,$B$3,facturatie!$H:$H,"Betaald"))/COUNTIFS(facturatie!$B:$B,$A20,facturatie!$A:$A,$B$3)*100,0)</f>
        <v>0</v>
      </c>
      <c r="E20" s="30">
        <f>IFERROR(COUNTIFS('aanwezig VOG'!$A:$A,$A20,'aanwezig VOG'!$E:$E,"Aanwezig")/COUNTIF('aanwezig VOG'!$A:$A,$A20)*100,0)</f>
        <v>0</v>
      </c>
      <c r="F20" s="30">
        <f t="shared" si="0"/>
        <v>0</v>
      </c>
      <c r="G20" s="32" t="str">
        <f t="shared" si="1"/>
        <v>Rood</v>
      </c>
      <c r="H20" s="25"/>
      <c r="I20" s="25"/>
      <c r="J20" s="25"/>
      <c r="K20" s="25"/>
      <c r="L20" s="25"/>
    </row>
    <row r="21" spans="1:12" ht="17">
      <c r="A21" s="5" t="s">
        <v>158</v>
      </c>
      <c r="B21" s="30">
        <f>IFERROR(AVERAGEIFS(kwaliteit!$M:$M,kwaliteit!$C:$C,$A21,kwaliteit!$B:$B,$B$3),0)</f>
        <v>0</v>
      </c>
      <c r="C21" s="30">
        <f>IFERROR(AVERAGEIFS(beleving!$F:$F,beleving!$C:$C,$A21,beleving!$B:$B,$B$3),0)</f>
        <v>0</v>
      </c>
      <c r="D21" s="30">
        <f>IFERROR((COUNTIFS(facturatie!$B:$B,$A21,facturatie!$A:$A,$B$3,facturatie!$H:$H,"Goedgekeurd")+COUNTIFS(facturatie!$B:$B,$A21,facturatie!$A:$A,$B$3,facturatie!$H:$H,"Betaald"))/COUNTIFS(facturatie!$B:$B,$A21,facturatie!$A:$A,$B$3)*100,0)</f>
        <v>0</v>
      </c>
      <c r="E21" s="30">
        <f>IFERROR(COUNTIFS('aanwezig VOG'!$A:$A,$A21,'aanwezig VOG'!$E:$E,"Aanwezig")/COUNTIF('aanwezig VOG'!$A:$A,$A21)*100,0)</f>
        <v>0</v>
      </c>
      <c r="F21" s="30">
        <f t="shared" si="0"/>
        <v>0</v>
      </c>
      <c r="G21" s="32" t="str">
        <f t="shared" si="1"/>
        <v>Rood</v>
      </c>
      <c r="H21" s="25"/>
      <c r="I21" s="25"/>
      <c r="J21" s="25"/>
      <c r="K21" s="25"/>
      <c r="L21" s="25"/>
    </row>
    <row r="22" spans="1:12" ht="17">
      <c r="A22" s="5" t="s">
        <v>159</v>
      </c>
      <c r="B22" s="30">
        <f>IFERROR(AVERAGEIFS(kwaliteit!$M:$M,kwaliteit!$C:$C,$A22,kwaliteit!$B:$B,$B$3),0)</f>
        <v>0</v>
      </c>
      <c r="C22" s="30">
        <f>IFERROR(AVERAGEIFS(beleving!$F:$F,beleving!$C:$C,$A22,beleving!$B:$B,$B$3),0)</f>
        <v>0</v>
      </c>
      <c r="D22" s="30">
        <f>IFERROR((COUNTIFS(facturatie!$B:$B,$A22,facturatie!$A:$A,$B$3,facturatie!$H:$H,"Goedgekeurd")+COUNTIFS(facturatie!$B:$B,$A22,facturatie!$A:$A,$B$3,facturatie!$H:$H,"Betaald"))/COUNTIFS(facturatie!$B:$B,$A22,facturatie!$A:$A,$B$3)*100,0)</f>
        <v>0</v>
      </c>
      <c r="E22" s="30">
        <f>IFERROR(COUNTIFS('aanwezig VOG'!$A:$A,$A22,'aanwezig VOG'!$E:$E,"Aanwezig")/COUNTIF('aanwezig VOG'!$A:$A,$A22)*100,0)</f>
        <v>0</v>
      </c>
      <c r="F22" s="30">
        <f t="shared" si="0"/>
        <v>0</v>
      </c>
      <c r="G22" s="32" t="str">
        <f t="shared" si="1"/>
        <v>Rood</v>
      </c>
      <c r="H22" s="25"/>
      <c r="I22" s="25"/>
      <c r="J22" s="25"/>
      <c r="K22" s="25"/>
      <c r="L22" s="25"/>
    </row>
    <row r="23" spans="1:12" ht="17">
      <c r="A23" s="5" t="s">
        <v>160</v>
      </c>
      <c r="B23" s="30">
        <f>IFERROR(AVERAGEIFS(kwaliteit!$M:$M,kwaliteit!$C:$C,$A23,kwaliteit!$B:$B,$B$3),0)</f>
        <v>0</v>
      </c>
      <c r="C23" s="30">
        <f>IFERROR(AVERAGEIFS(beleving!$F:$F,beleving!$C:$C,$A23,beleving!$B:$B,$B$3),0)</f>
        <v>0</v>
      </c>
      <c r="D23" s="30">
        <f>IFERROR((COUNTIFS(facturatie!$B:$B,$A23,facturatie!$A:$A,$B$3,facturatie!$H:$H,"Goedgekeurd")+COUNTIFS(facturatie!$B:$B,$A23,facturatie!$A:$A,$B$3,facturatie!$H:$H,"Betaald"))/COUNTIFS(facturatie!$B:$B,$A23,facturatie!$A:$A,$B$3)*100,0)</f>
        <v>0</v>
      </c>
      <c r="E23" s="30">
        <f>IFERROR(COUNTIFS('aanwezig VOG'!$A:$A,$A23,'aanwezig VOG'!$E:$E,"Aanwezig")/COUNTIF('aanwezig VOG'!$A:$A,$A23)*100,0)</f>
        <v>0</v>
      </c>
      <c r="F23" s="30">
        <f t="shared" si="0"/>
        <v>0</v>
      </c>
      <c r="G23" s="32" t="str">
        <f t="shared" si="1"/>
        <v>Rood</v>
      </c>
      <c r="H23" s="25"/>
      <c r="I23" s="25"/>
      <c r="J23" s="25"/>
      <c r="K23" s="25"/>
      <c r="L23" s="25"/>
    </row>
    <row r="24" spans="1:12" ht="17">
      <c r="A24" s="5" t="s">
        <v>161</v>
      </c>
      <c r="B24" s="30">
        <f>IFERROR(AVERAGEIFS(kwaliteit!$M:$M,kwaliteit!$C:$C,$A24,kwaliteit!$B:$B,$B$3),0)</f>
        <v>0</v>
      </c>
      <c r="C24" s="30">
        <f>IFERROR(AVERAGEIFS(beleving!$F:$F,beleving!$C:$C,$A24,beleving!$B:$B,$B$3),0)</f>
        <v>0</v>
      </c>
      <c r="D24" s="30">
        <f>IFERROR((COUNTIFS(facturatie!$B:$B,$A24,facturatie!$A:$A,$B$3,facturatie!$H:$H,"Goedgekeurd")+COUNTIFS(facturatie!$B:$B,$A24,facturatie!$A:$A,$B$3,facturatie!$H:$H,"Betaald"))/COUNTIFS(facturatie!$B:$B,$A24,facturatie!$A:$A,$B$3)*100,0)</f>
        <v>0</v>
      </c>
      <c r="E24" s="30">
        <f>IFERROR(COUNTIFS('aanwezig VOG'!$A:$A,$A24,'aanwezig VOG'!$E:$E,"Aanwezig")/COUNTIF('aanwezig VOG'!$A:$A,$A24)*100,0)</f>
        <v>0</v>
      </c>
      <c r="F24" s="30">
        <f t="shared" si="0"/>
        <v>0</v>
      </c>
      <c r="G24" s="32" t="str">
        <f t="shared" si="1"/>
        <v>Rood</v>
      </c>
      <c r="H24" s="25"/>
      <c r="I24" s="25"/>
      <c r="J24" s="25"/>
      <c r="K24" s="25"/>
      <c r="L24" s="25"/>
    </row>
    <row r="25" spans="1:12" ht="17">
      <c r="A25" s="5" t="s">
        <v>162</v>
      </c>
      <c r="B25" s="30">
        <f>IFERROR(AVERAGEIFS(kwaliteit!$M:$M,kwaliteit!$C:$C,$A25,kwaliteit!$B:$B,$B$3),0)</f>
        <v>0</v>
      </c>
      <c r="C25" s="30">
        <f>IFERROR(AVERAGEIFS(beleving!$F:$F,beleving!$C:$C,$A25,beleving!$B:$B,$B$3),0)</f>
        <v>0</v>
      </c>
      <c r="D25" s="30">
        <f>IFERROR((COUNTIFS(facturatie!$B:$B,$A25,facturatie!$A:$A,$B$3,facturatie!$H:$H,"Goedgekeurd")+COUNTIFS(facturatie!$B:$B,$A25,facturatie!$A:$A,$B$3,facturatie!$H:$H,"Betaald"))/COUNTIFS(facturatie!$B:$B,$A25,facturatie!$A:$A,$B$3)*100,0)</f>
        <v>0</v>
      </c>
      <c r="E25" s="30">
        <f>IFERROR(COUNTIFS('aanwezig VOG'!$A:$A,$A25,'aanwezig VOG'!$E:$E,"Aanwezig")/COUNTIF('aanwezig VOG'!$A:$A,$A25)*100,0)</f>
        <v>0</v>
      </c>
      <c r="F25" s="30">
        <f t="shared" si="0"/>
        <v>0</v>
      </c>
      <c r="G25" s="32" t="str">
        <f t="shared" si="1"/>
        <v>Rood</v>
      </c>
      <c r="H25" s="25"/>
      <c r="I25" s="25"/>
      <c r="J25" s="25"/>
      <c r="K25" s="25"/>
      <c r="L25" s="25"/>
    </row>
    <row r="26" spans="1:12" ht="17">
      <c r="A26" s="5" t="s">
        <v>163</v>
      </c>
      <c r="B26" s="30">
        <f>IFERROR(AVERAGEIFS(kwaliteit!$M:$M,kwaliteit!$C:$C,$A26,kwaliteit!$B:$B,$B$3),0)</f>
        <v>0</v>
      </c>
      <c r="C26" s="30">
        <f>IFERROR(AVERAGEIFS(beleving!$F:$F,beleving!$C:$C,$A26,beleving!$B:$B,$B$3),0)</f>
        <v>0</v>
      </c>
      <c r="D26" s="30">
        <f>IFERROR((COUNTIFS(facturatie!$B:$B,$A26,facturatie!$A:$A,$B$3,facturatie!$H:$H,"Goedgekeurd")+COUNTIFS(facturatie!$B:$B,$A26,facturatie!$A:$A,$B$3,facturatie!$H:$H,"Betaald"))/COUNTIFS(facturatie!$B:$B,$A26,facturatie!$A:$A,$B$3)*100,0)</f>
        <v>0</v>
      </c>
      <c r="E26" s="30">
        <f>IFERROR(COUNTIFS('aanwezig VOG'!$A:$A,$A26,'aanwezig VOG'!$E:$E,"Aanwezig")/COUNTIF('aanwezig VOG'!$A:$A,$A26)*100,0)</f>
        <v>0</v>
      </c>
      <c r="F26" s="30">
        <f t="shared" si="0"/>
        <v>0</v>
      </c>
      <c r="G26" s="32" t="str">
        <f t="shared" si="1"/>
        <v>Rood</v>
      </c>
      <c r="H26" s="25"/>
      <c r="I26" s="25"/>
      <c r="J26" s="25"/>
      <c r="K26" s="25"/>
      <c r="L26" s="25"/>
    </row>
    <row r="27" spans="1:12" ht="17">
      <c r="A27" s="5" t="s">
        <v>164</v>
      </c>
      <c r="B27" s="30">
        <f>IFERROR(AVERAGEIFS(kwaliteit!$M:$M,kwaliteit!$C:$C,$A27,kwaliteit!$B:$B,$B$3),0)</f>
        <v>0</v>
      </c>
      <c r="C27" s="30">
        <f>IFERROR(AVERAGEIFS(beleving!$F:$F,beleving!$C:$C,$A27,beleving!$B:$B,$B$3),0)</f>
        <v>0</v>
      </c>
      <c r="D27" s="30">
        <f>IFERROR((COUNTIFS(facturatie!$B:$B,$A27,facturatie!$A:$A,$B$3,facturatie!$H:$H,"Goedgekeurd")+COUNTIFS(facturatie!$B:$B,$A27,facturatie!$A:$A,$B$3,facturatie!$H:$H,"Betaald"))/COUNTIFS(facturatie!$B:$B,$A27,facturatie!$A:$A,$B$3)*100,0)</f>
        <v>0</v>
      </c>
      <c r="E27" s="30">
        <f>IFERROR(COUNTIFS('aanwezig VOG'!$A:$A,$A27,'aanwezig VOG'!$E:$E,"Aanwezig")/COUNTIF('aanwezig VOG'!$A:$A,$A27)*100,0)</f>
        <v>0</v>
      </c>
      <c r="F27" s="30">
        <f t="shared" si="0"/>
        <v>0</v>
      </c>
      <c r="G27" s="32" t="str">
        <f t="shared" si="1"/>
        <v>Rood</v>
      </c>
      <c r="H27" s="25"/>
      <c r="I27" s="25"/>
      <c r="J27" s="25"/>
      <c r="K27" s="25"/>
      <c r="L27" s="25"/>
    </row>
    <row r="28" spans="1:12" ht="17">
      <c r="A28" s="5" t="s">
        <v>165</v>
      </c>
      <c r="B28" s="30">
        <f>IFERROR(AVERAGEIFS(kwaliteit!$M:$M,kwaliteit!$C:$C,$A28,kwaliteit!$B:$B,$B$3),0)</f>
        <v>0</v>
      </c>
      <c r="C28" s="30">
        <f>IFERROR(AVERAGEIFS(beleving!$F:$F,beleving!$C:$C,$A28,beleving!$B:$B,$B$3),0)</f>
        <v>0</v>
      </c>
      <c r="D28" s="30">
        <f>IFERROR((COUNTIFS(facturatie!$B:$B,$A28,facturatie!$A:$A,$B$3,facturatie!$H:$H,"Goedgekeurd")+COUNTIFS(facturatie!$B:$B,$A28,facturatie!$A:$A,$B$3,facturatie!$H:$H,"Betaald"))/COUNTIFS(facturatie!$B:$B,$A28,facturatie!$A:$A,$B$3)*100,0)</f>
        <v>0</v>
      </c>
      <c r="E28" s="30">
        <f>IFERROR(COUNTIFS('aanwezig VOG'!$A:$A,$A28,'aanwezig VOG'!$E:$E,"Aanwezig")/COUNTIF('aanwezig VOG'!$A:$A,$A28)*100,0)</f>
        <v>0</v>
      </c>
      <c r="F28" s="30">
        <f t="shared" si="0"/>
        <v>0</v>
      </c>
      <c r="G28" s="32" t="str">
        <f t="shared" si="1"/>
        <v>Rood</v>
      </c>
      <c r="H28" s="25"/>
      <c r="I28" s="25"/>
      <c r="J28" s="25"/>
      <c r="K28" s="25"/>
      <c r="L28" s="25"/>
    </row>
    <row r="29" spans="1:12" ht="17">
      <c r="A29" s="5" t="s">
        <v>166</v>
      </c>
      <c r="B29" s="30">
        <f>IFERROR(AVERAGEIFS(kwaliteit!$M:$M,kwaliteit!$C:$C,$A29,kwaliteit!$B:$B,$B$3),0)</f>
        <v>0</v>
      </c>
      <c r="C29" s="30">
        <f>IFERROR(AVERAGEIFS(beleving!$F:$F,beleving!$C:$C,$A29,beleving!$B:$B,$B$3),0)</f>
        <v>0</v>
      </c>
      <c r="D29" s="30">
        <f>IFERROR((COUNTIFS(facturatie!$B:$B,$A29,facturatie!$A:$A,$B$3,facturatie!$H:$H,"Goedgekeurd")+COUNTIFS(facturatie!$B:$B,$A29,facturatie!$A:$A,$B$3,facturatie!$H:$H,"Betaald"))/COUNTIFS(facturatie!$B:$B,$A29,facturatie!$A:$A,$B$3)*100,0)</f>
        <v>0</v>
      </c>
      <c r="E29" s="30">
        <f>IFERROR(COUNTIFS('aanwezig VOG'!$A:$A,$A29,'aanwezig VOG'!$E:$E,"Aanwezig")/COUNTIF('aanwezig VOG'!$A:$A,$A29)*100,0)</f>
        <v>0</v>
      </c>
      <c r="F29" s="30">
        <f t="shared" si="0"/>
        <v>0</v>
      </c>
      <c r="G29" s="32" t="str">
        <f t="shared" si="1"/>
        <v>Rood</v>
      </c>
      <c r="H29" s="25"/>
      <c r="I29" s="25"/>
      <c r="J29" s="25"/>
      <c r="K29" s="25"/>
      <c r="L29" s="25"/>
    </row>
    <row r="30" spans="1:12" ht="17">
      <c r="A30" s="5" t="s">
        <v>167</v>
      </c>
      <c r="B30" s="30">
        <f>IFERROR(AVERAGEIFS(kwaliteit!$M:$M,kwaliteit!$C:$C,$A30,kwaliteit!$B:$B,$B$3),0)</f>
        <v>0</v>
      </c>
      <c r="C30" s="30">
        <f>IFERROR(AVERAGEIFS(beleving!$F:$F,beleving!$C:$C,$A30,beleving!$B:$B,$B$3),0)</f>
        <v>0</v>
      </c>
      <c r="D30" s="30">
        <f>IFERROR((COUNTIFS(facturatie!$B:$B,$A30,facturatie!$A:$A,$B$3,facturatie!$H:$H,"Goedgekeurd")+COUNTIFS(facturatie!$B:$B,$A30,facturatie!$A:$A,$B$3,facturatie!$H:$H,"Betaald"))/COUNTIFS(facturatie!$B:$B,$A30,facturatie!$A:$A,$B$3)*100,0)</f>
        <v>0</v>
      </c>
      <c r="E30" s="30">
        <f>IFERROR(COUNTIFS('aanwezig VOG'!$A:$A,$A30,'aanwezig VOG'!$E:$E,"Aanwezig")/COUNTIF('aanwezig VOG'!$A:$A,$A30)*100,0)</f>
        <v>0</v>
      </c>
      <c r="F30" s="30">
        <f t="shared" si="0"/>
        <v>0</v>
      </c>
      <c r="G30" s="32" t="str">
        <f t="shared" si="1"/>
        <v>Rood</v>
      </c>
      <c r="H30" s="25"/>
      <c r="I30" s="25"/>
      <c r="J30" s="25"/>
      <c r="K30" s="25"/>
      <c r="L30" s="25"/>
    </row>
    <row r="31" spans="1:12" ht="17">
      <c r="A31" s="5" t="s">
        <v>168</v>
      </c>
      <c r="B31" s="30">
        <f>IFERROR(AVERAGEIFS(kwaliteit!$M:$M,kwaliteit!$C:$C,$A31,kwaliteit!$B:$B,$B$3),0)</f>
        <v>0</v>
      </c>
      <c r="C31" s="30">
        <f>IFERROR(AVERAGEIFS(beleving!$F:$F,beleving!$C:$C,$A31,beleving!$B:$B,$B$3),0)</f>
        <v>0</v>
      </c>
      <c r="D31" s="30">
        <f>IFERROR((COUNTIFS(facturatie!$B:$B,$A31,facturatie!$A:$A,$B$3,facturatie!$H:$H,"Goedgekeurd")+COUNTIFS(facturatie!$B:$B,$A31,facturatie!$A:$A,$B$3,facturatie!$H:$H,"Betaald"))/COUNTIFS(facturatie!$B:$B,$A31,facturatie!$A:$A,$B$3)*100,0)</f>
        <v>0</v>
      </c>
      <c r="E31" s="30">
        <f>IFERROR(COUNTIFS('aanwezig VOG'!$A:$A,$A31,'aanwezig VOG'!$E:$E,"Aanwezig")/COUNTIF('aanwezig VOG'!$A:$A,$A31)*100,0)</f>
        <v>0</v>
      </c>
      <c r="F31" s="30">
        <f t="shared" si="0"/>
        <v>0</v>
      </c>
      <c r="G31" s="32" t="str">
        <f t="shared" si="1"/>
        <v>Rood</v>
      </c>
      <c r="H31" s="25"/>
      <c r="I31" s="25"/>
      <c r="J31" s="25"/>
      <c r="K31" s="25"/>
      <c r="L31" s="25"/>
    </row>
    <row r="32" spans="1:12" ht="17" hidden="1">
      <c r="A32" s="32" t="s">
        <v>46</v>
      </c>
      <c r="B32" s="30">
        <f>IFERROR(AVERAGEIFS(kwaliteit!$M:$M,kwaliteit!$C:$C,$A32,kwaliteit!$B:$B,$B$3),0)</f>
        <v>0</v>
      </c>
      <c r="C32" s="30">
        <f>IFERROR(AVERAGEIFS(beleving!$F:$F,beleving!$C:$C,$A32,beleving!$B:$B,$B$3),0)</f>
        <v>0</v>
      </c>
      <c r="D32" s="30">
        <f>IFERROR((COUNTIFS(facturatie!$B:$B,$A32,facturatie!$A:$A,$B$3,facturatie!$H:$H,"Goedgekeurd")+COUNTIFS(facturatie!$B:$B,$A32,facturatie!$A:$A,$B$3,facturatie!$H:$H,"Betaald"))/COUNTIFS(facturatie!$B:$B,$A32,facturatie!$A:$A,$B$3)*100,0)</f>
        <v>0</v>
      </c>
      <c r="E32" s="30">
        <f>IFERROR(COUNTIFS('aanwezig VOG'!$A:$A,$A32,'aanwezig VOG'!$E:$E,"Aanwezig")/COUNTIF('aanwezig VOG'!$A:$A,$A32)*100,0)</f>
        <v>0</v>
      </c>
      <c r="F32" s="30">
        <f t="shared" si="0"/>
        <v>0</v>
      </c>
      <c r="G32" s="32" t="str">
        <f t="shared" si="1"/>
        <v>Rood</v>
      </c>
      <c r="H32" s="25"/>
      <c r="I32" s="25"/>
      <c r="J32" s="25"/>
      <c r="K32" s="25"/>
      <c r="L32" s="25"/>
    </row>
    <row r="33" spans="1:12" ht="17" hidden="1">
      <c r="A33" s="32" t="s">
        <v>47</v>
      </c>
      <c r="B33" s="30">
        <f>IFERROR(AVERAGEIFS(kwaliteit!$M:$M,kwaliteit!$C:$C,$A33,kwaliteit!$B:$B,$B$3),0)</f>
        <v>0</v>
      </c>
      <c r="C33" s="30">
        <f>IFERROR(AVERAGEIFS(beleving!$F:$F,beleving!$C:$C,$A33,beleving!$B:$B,$B$3),0)</f>
        <v>0</v>
      </c>
      <c r="D33" s="30">
        <f>IFERROR((COUNTIFS(facturatie!$B:$B,$A33,facturatie!$A:$A,$B$3,facturatie!$H:$H,"Goedgekeurd")+COUNTIFS(facturatie!$B:$B,$A33,facturatie!$A:$A,$B$3,facturatie!$H:$H,"Betaald"))/COUNTIFS(facturatie!$B:$B,$A33,facturatie!$A:$A,$B$3)*100,0)</f>
        <v>0</v>
      </c>
      <c r="E33" s="30">
        <f>IFERROR(COUNTIFS('aanwezig VOG'!$A:$A,$A33,'aanwezig VOG'!$E:$E,"Aanwezig")/COUNTIF('aanwezig VOG'!$A:$A,$A33)*100,0)</f>
        <v>0</v>
      </c>
      <c r="F33" s="30">
        <f t="shared" si="0"/>
        <v>0</v>
      </c>
      <c r="G33" s="32" t="str">
        <f t="shared" si="1"/>
        <v>Rood</v>
      </c>
      <c r="H33" s="25"/>
      <c r="I33" s="25"/>
      <c r="J33" s="25"/>
      <c r="K33" s="25"/>
      <c r="L33" s="25"/>
    </row>
    <row r="34" spans="1:12" ht="17" hidden="1">
      <c r="A34" s="32" t="s">
        <v>48</v>
      </c>
      <c r="B34" s="30">
        <f>IFERROR(AVERAGEIFS(kwaliteit!$M:$M,kwaliteit!$C:$C,$A34,kwaliteit!$B:$B,$B$3),0)</f>
        <v>0</v>
      </c>
      <c r="C34" s="30">
        <f>IFERROR(AVERAGEIFS(beleving!$F:$F,beleving!$C:$C,$A34,beleving!$B:$B,$B$3),0)</f>
        <v>0</v>
      </c>
      <c r="D34" s="30">
        <f>IFERROR((COUNTIFS(facturatie!$B:$B,$A34,facturatie!$A:$A,$B$3,facturatie!$H:$H,"Goedgekeurd")+COUNTIFS(facturatie!$B:$B,$A34,facturatie!$A:$A,$B$3,facturatie!$H:$H,"Betaald"))/COUNTIFS(facturatie!$B:$B,$A34,facturatie!$A:$A,$B$3)*100,0)</f>
        <v>0</v>
      </c>
      <c r="E34" s="30">
        <f>IFERROR(COUNTIFS('aanwezig VOG'!$A:$A,$A34,'aanwezig VOG'!$E:$E,"Aanwezig")/COUNTIF('aanwezig VOG'!$A:$A,$A34)*100,0)</f>
        <v>0</v>
      </c>
      <c r="F34" s="30">
        <f t="shared" si="0"/>
        <v>0</v>
      </c>
      <c r="G34" s="32" t="str">
        <f t="shared" si="1"/>
        <v>Rood</v>
      </c>
      <c r="H34" s="25"/>
      <c r="I34" s="25"/>
      <c r="J34" s="25"/>
      <c r="K34" s="25"/>
      <c r="L34" s="25"/>
    </row>
    <row r="35" spans="1:12" ht="17" hidden="1">
      <c r="A35" s="32" t="s">
        <v>49</v>
      </c>
      <c r="B35" s="30">
        <f>IFERROR(AVERAGEIFS(kwaliteit!$M:$M,kwaliteit!$C:$C,$A35,kwaliteit!$B:$B,$B$3),0)</f>
        <v>0</v>
      </c>
      <c r="C35" s="30">
        <f>IFERROR(AVERAGEIFS(beleving!$F:$F,beleving!$C:$C,$A35,beleving!$B:$B,$B$3),0)</f>
        <v>0</v>
      </c>
      <c r="D35" s="30">
        <f>IFERROR((COUNTIFS(facturatie!$B:$B,$A35,facturatie!$A:$A,$B$3,facturatie!$H:$H,"Goedgekeurd")+COUNTIFS(facturatie!$B:$B,$A35,facturatie!$A:$A,$B$3,facturatie!$H:$H,"Betaald"))/COUNTIFS(facturatie!$B:$B,$A35,facturatie!$A:$A,$B$3)*100,0)</f>
        <v>0</v>
      </c>
      <c r="E35" s="30">
        <f>IFERROR(COUNTIFS('aanwezig VOG'!$A:$A,$A35,'aanwezig VOG'!$E:$E,"Aanwezig")/COUNTIF('aanwezig VOG'!$A:$A,$A35)*100,0)</f>
        <v>0</v>
      </c>
      <c r="F35" s="30">
        <f t="shared" si="0"/>
        <v>0</v>
      </c>
      <c r="G35" s="32" t="str">
        <f t="shared" si="1"/>
        <v>Rood</v>
      </c>
      <c r="H35" s="25"/>
      <c r="I35" s="25"/>
      <c r="J35" s="25"/>
      <c r="K35" s="25"/>
      <c r="L35" s="25"/>
    </row>
    <row r="36" spans="1:12" ht="17" hidden="1">
      <c r="A36" s="32" t="s">
        <v>50</v>
      </c>
      <c r="B36" s="30">
        <f>IFERROR(AVERAGEIFS(kwaliteit!$M:$M,kwaliteit!$C:$C,$A36,kwaliteit!$B:$B,$B$3),0)</f>
        <v>0</v>
      </c>
      <c r="C36" s="30">
        <f>IFERROR(AVERAGEIFS(beleving!$F:$F,beleving!$C:$C,$A36,beleving!$B:$B,$B$3),0)</f>
        <v>0</v>
      </c>
      <c r="D36" s="30">
        <f>IFERROR((COUNTIFS(facturatie!$B:$B,$A36,facturatie!$A:$A,$B$3,facturatie!$H:$H,"Goedgekeurd")+COUNTIFS(facturatie!$B:$B,$A36,facturatie!$A:$A,$B$3,facturatie!$H:$H,"Betaald"))/COUNTIFS(facturatie!$B:$B,$A36,facturatie!$A:$A,$B$3)*100,0)</f>
        <v>0</v>
      </c>
      <c r="E36" s="30">
        <f>IFERROR(COUNTIFS('aanwezig VOG'!$A:$A,$A36,'aanwezig VOG'!$E:$E,"Aanwezig")/COUNTIF('aanwezig VOG'!$A:$A,$A36)*100,0)</f>
        <v>0</v>
      </c>
      <c r="F36" s="30">
        <f t="shared" si="0"/>
        <v>0</v>
      </c>
      <c r="G36" s="32" t="str">
        <f t="shared" si="1"/>
        <v>Rood</v>
      </c>
      <c r="H36" s="25"/>
      <c r="I36" s="25"/>
      <c r="J36" s="25"/>
      <c r="K36" s="25"/>
      <c r="L36" s="25"/>
    </row>
    <row r="37" spans="1:12" ht="17" hidden="1">
      <c r="A37" s="32" t="s">
        <v>51</v>
      </c>
      <c r="B37" s="30">
        <f>IFERROR(AVERAGEIFS(kwaliteit!$M:$M,kwaliteit!$C:$C,$A37,kwaliteit!$B:$B,$B$3),0)</f>
        <v>0</v>
      </c>
      <c r="C37" s="30">
        <f>IFERROR(AVERAGEIFS(beleving!$F:$F,beleving!$C:$C,$A37,beleving!$B:$B,$B$3),0)</f>
        <v>0</v>
      </c>
      <c r="D37" s="30">
        <f>IFERROR((COUNTIFS(facturatie!$B:$B,$A37,facturatie!$A:$A,$B$3,facturatie!$H:$H,"Goedgekeurd")+COUNTIFS(facturatie!$B:$B,$A37,facturatie!$A:$A,$B$3,facturatie!$H:$H,"Betaald"))/COUNTIFS(facturatie!$B:$B,$A37,facturatie!$A:$A,$B$3)*100,0)</f>
        <v>0</v>
      </c>
      <c r="E37" s="30">
        <f>IFERROR(COUNTIFS('aanwezig VOG'!$A:$A,$A37,'aanwezig VOG'!$E:$E,"Aanwezig")/COUNTIF('aanwezig VOG'!$A:$A,$A37)*100,0)</f>
        <v>0</v>
      </c>
      <c r="F37" s="30">
        <f t="shared" si="0"/>
        <v>0</v>
      </c>
      <c r="G37" s="32" t="str">
        <f t="shared" si="1"/>
        <v>Rood</v>
      </c>
      <c r="H37" s="25"/>
      <c r="I37" s="25"/>
      <c r="J37" s="25"/>
      <c r="K37" s="25"/>
      <c r="L37" s="25"/>
    </row>
    <row r="38" spans="1:12" ht="17" hidden="1">
      <c r="A38" s="32" t="s">
        <v>52</v>
      </c>
      <c r="B38" s="30">
        <f>IFERROR(AVERAGEIFS(kwaliteit!$M:$M,kwaliteit!$C:$C,$A38,kwaliteit!$B:$B,$B$3),0)</f>
        <v>0</v>
      </c>
      <c r="C38" s="30">
        <f>IFERROR(AVERAGEIFS(beleving!$F:$F,beleving!$C:$C,$A38,beleving!$B:$B,$B$3),0)</f>
        <v>0</v>
      </c>
      <c r="D38" s="30">
        <f>IFERROR((COUNTIFS(facturatie!$B:$B,$A38,facturatie!$A:$A,$B$3,facturatie!$H:$H,"Goedgekeurd")+COUNTIFS(facturatie!$B:$B,$A38,facturatie!$A:$A,$B$3,facturatie!$H:$H,"Betaald"))/COUNTIFS(facturatie!$B:$B,$A38,facturatie!$A:$A,$B$3)*100,0)</f>
        <v>0</v>
      </c>
      <c r="E38" s="30">
        <f>IFERROR(COUNTIFS('aanwezig VOG'!$A:$A,$A38,'aanwezig VOG'!$E:$E,"Aanwezig")/COUNTIF('aanwezig VOG'!$A:$A,$A38)*100,0)</f>
        <v>0</v>
      </c>
      <c r="F38" s="30">
        <f t="shared" si="0"/>
        <v>0</v>
      </c>
      <c r="G38" s="32" t="str">
        <f t="shared" si="1"/>
        <v>Rood</v>
      </c>
      <c r="H38" s="25"/>
      <c r="I38" s="25"/>
      <c r="J38" s="25"/>
      <c r="K38" s="25"/>
      <c r="L38" s="25"/>
    </row>
    <row r="39" spans="1:12" ht="17" hidden="1">
      <c r="A39" s="32" t="s">
        <v>53</v>
      </c>
      <c r="B39" s="30">
        <f>IFERROR(AVERAGEIFS(kwaliteit!$M:$M,kwaliteit!$C:$C,$A39,kwaliteit!$B:$B,$B$3),0)</f>
        <v>0</v>
      </c>
      <c r="C39" s="30">
        <f>IFERROR(AVERAGEIFS(beleving!$F:$F,beleving!$C:$C,$A39,beleving!$B:$B,$B$3),0)</f>
        <v>0</v>
      </c>
      <c r="D39" s="30">
        <f>IFERROR((COUNTIFS(facturatie!$B:$B,$A39,facturatie!$A:$A,$B$3,facturatie!$H:$H,"Goedgekeurd")+COUNTIFS(facturatie!$B:$B,$A39,facturatie!$A:$A,$B$3,facturatie!$H:$H,"Betaald"))/COUNTIFS(facturatie!$B:$B,$A39,facturatie!$A:$A,$B$3)*100,0)</f>
        <v>0</v>
      </c>
      <c r="E39" s="30">
        <f>IFERROR(COUNTIFS('aanwezig VOG'!$A:$A,$A39,'aanwezig VOG'!$E:$E,"Aanwezig")/COUNTIF('aanwezig VOG'!$A:$A,$A39)*100,0)</f>
        <v>0</v>
      </c>
      <c r="F39" s="30">
        <f t="shared" si="0"/>
        <v>0</v>
      </c>
      <c r="G39" s="32" t="str">
        <f t="shared" si="1"/>
        <v>Rood</v>
      </c>
      <c r="H39" s="25"/>
      <c r="I39" s="25"/>
      <c r="J39" s="25"/>
      <c r="K39" s="25"/>
      <c r="L39" s="25"/>
    </row>
    <row r="40" spans="1:12" ht="17" hidden="1">
      <c r="A40" s="32" t="s">
        <v>54</v>
      </c>
      <c r="B40" s="30">
        <f>IFERROR(AVERAGEIFS(kwaliteit!$M:$M,kwaliteit!$C:$C,$A40,kwaliteit!$B:$B,$B$3),0)</f>
        <v>0</v>
      </c>
      <c r="C40" s="30">
        <f>IFERROR(AVERAGEIFS(beleving!$F:$F,beleving!$C:$C,$A40,beleving!$B:$B,$B$3),0)</f>
        <v>0</v>
      </c>
      <c r="D40" s="30">
        <f>IFERROR((COUNTIFS(facturatie!$B:$B,$A40,facturatie!$A:$A,$B$3,facturatie!$H:$H,"Goedgekeurd")+COUNTIFS(facturatie!$B:$B,$A40,facturatie!$A:$A,$B$3,facturatie!$H:$H,"Betaald"))/COUNTIFS(facturatie!$B:$B,$A40,facturatie!$A:$A,$B$3)*100,0)</f>
        <v>0</v>
      </c>
      <c r="E40" s="30">
        <f>IFERROR(COUNTIFS('aanwezig VOG'!$A:$A,$A40,'aanwezig VOG'!$E:$E,"Aanwezig")/COUNTIF('aanwezig VOG'!$A:$A,$A40)*100,0)</f>
        <v>0</v>
      </c>
      <c r="F40" s="30">
        <f t="shared" si="0"/>
        <v>0</v>
      </c>
      <c r="G40" s="32" t="str">
        <f t="shared" si="1"/>
        <v>Rood</v>
      </c>
      <c r="H40" s="25"/>
      <c r="I40" s="25"/>
      <c r="J40" s="25"/>
      <c r="K40" s="25"/>
      <c r="L40" s="25"/>
    </row>
    <row r="41" spans="1:12" ht="17" hidden="1">
      <c r="A41" s="32" t="s">
        <v>55</v>
      </c>
      <c r="B41" s="30">
        <f>IFERROR(AVERAGEIFS(kwaliteit!$M:$M,kwaliteit!$C:$C,$A41,kwaliteit!$B:$B,$B$3),0)</f>
        <v>0</v>
      </c>
      <c r="C41" s="30">
        <f>IFERROR(AVERAGEIFS(beleving!$F:$F,beleving!$C:$C,$A41,beleving!$B:$B,$B$3),0)</f>
        <v>0</v>
      </c>
      <c r="D41" s="30">
        <f>IFERROR((COUNTIFS(facturatie!$B:$B,$A41,facturatie!$A:$A,$B$3,facturatie!$H:$H,"Goedgekeurd")+COUNTIFS(facturatie!$B:$B,$A41,facturatie!$A:$A,$B$3,facturatie!$H:$H,"Betaald"))/COUNTIFS(facturatie!$B:$B,$A41,facturatie!$A:$A,$B$3)*100,0)</f>
        <v>0</v>
      </c>
      <c r="E41" s="30">
        <f>IFERROR(COUNTIFS('aanwezig VOG'!$A:$A,$A41,'aanwezig VOG'!$E:$E,"Aanwezig")/COUNTIF('aanwezig VOG'!$A:$A,$A41)*100,0)</f>
        <v>0</v>
      </c>
      <c r="F41" s="30">
        <f t="shared" si="0"/>
        <v>0</v>
      </c>
      <c r="G41" s="32" t="str">
        <f t="shared" si="1"/>
        <v>Rood</v>
      </c>
      <c r="H41" s="25"/>
      <c r="I41" s="25"/>
      <c r="J41" s="25"/>
      <c r="K41" s="25"/>
      <c r="L41" s="25"/>
    </row>
    <row r="42" spans="1:12" ht="17" hidden="1">
      <c r="A42" s="32" t="s">
        <v>56</v>
      </c>
      <c r="B42" s="30">
        <f>IFERROR(AVERAGEIFS(kwaliteit!$M:$M,kwaliteit!$C:$C,$A42,kwaliteit!$B:$B,$B$3),0)</f>
        <v>0</v>
      </c>
      <c r="C42" s="30">
        <f>IFERROR(AVERAGEIFS(beleving!$F:$F,beleving!$C:$C,$A42,beleving!$B:$B,$B$3),0)</f>
        <v>0</v>
      </c>
      <c r="D42" s="30">
        <f>IFERROR((COUNTIFS(facturatie!$B:$B,$A42,facturatie!$A:$A,$B$3,facturatie!$H:$H,"Goedgekeurd")+COUNTIFS(facturatie!$B:$B,$A42,facturatie!$A:$A,$B$3,facturatie!$H:$H,"Betaald"))/COUNTIFS(facturatie!$B:$B,$A42,facturatie!$A:$A,$B$3)*100,0)</f>
        <v>0</v>
      </c>
      <c r="E42" s="30">
        <f>IFERROR(COUNTIFS('aanwezig VOG'!$A:$A,$A42,'aanwezig VOG'!$E:$E,"Aanwezig")/COUNTIF('aanwezig VOG'!$A:$A,$A42)*100,0)</f>
        <v>0</v>
      </c>
      <c r="F42" s="30">
        <f t="shared" si="0"/>
        <v>0</v>
      </c>
      <c r="G42" s="32" t="str">
        <f t="shared" si="1"/>
        <v>Rood</v>
      </c>
      <c r="H42" s="25"/>
      <c r="I42" s="25"/>
      <c r="J42" s="25"/>
      <c r="K42" s="25"/>
      <c r="L42" s="25"/>
    </row>
    <row r="43" spans="1:12" ht="17" hidden="1">
      <c r="A43" s="32" t="s">
        <v>57</v>
      </c>
      <c r="B43" s="30">
        <f>IFERROR(AVERAGEIFS(kwaliteit!$M:$M,kwaliteit!$C:$C,$A43,kwaliteit!$B:$B,$B$3),0)</f>
        <v>0</v>
      </c>
      <c r="C43" s="30">
        <f>IFERROR(AVERAGEIFS(beleving!$F:$F,beleving!$C:$C,$A43,beleving!$B:$B,$B$3),0)</f>
        <v>0</v>
      </c>
      <c r="D43" s="30">
        <f>IFERROR((COUNTIFS(facturatie!$B:$B,$A43,facturatie!$A:$A,$B$3,facturatie!$H:$H,"Goedgekeurd")+COUNTIFS(facturatie!$B:$B,$A43,facturatie!$A:$A,$B$3,facturatie!$H:$H,"Betaald"))/COUNTIFS(facturatie!$B:$B,$A43,facturatie!$A:$A,$B$3)*100,0)</f>
        <v>0</v>
      </c>
      <c r="E43" s="30">
        <f>IFERROR(COUNTIFS('aanwezig VOG'!$A:$A,$A43,'aanwezig VOG'!$E:$E,"Aanwezig")/COUNTIF('aanwezig VOG'!$A:$A,$A43)*100,0)</f>
        <v>0</v>
      </c>
      <c r="F43" s="30">
        <f t="shared" si="0"/>
        <v>0</v>
      </c>
      <c r="G43" s="32" t="str">
        <f t="shared" si="1"/>
        <v>Rood</v>
      </c>
      <c r="H43" s="25"/>
      <c r="I43" s="25"/>
      <c r="J43" s="25"/>
      <c r="K43" s="25"/>
      <c r="L43" s="25"/>
    </row>
    <row r="44" spans="1:12" ht="17" hidden="1">
      <c r="A44" s="32" t="s">
        <v>58</v>
      </c>
      <c r="B44" s="30">
        <f>IFERROR(AVERAGEIFS(kwaliteit!$M:$M,kwaliteit!$C:$C,$A44,kwaliteit!$B:$B,$B$3),0)</f>
        <v>0</v>
      </c>
      <c r="C44" s="30">
        <f>IFERROR(AVERAGEIFS(beleving!$F:$F,beleving!$C:$C,$A44,beleving!$B:$B,$B$3),0)</f>
        <v>0</v>
      </c>
      <c r="D44" s="30">
        <f>IFERROR((COUNTIFS(facturatie!$B:$B,$A44,facturatie!$A:$A,$B$3,facturatie!$H:$H,"Goedgekeurd")+COUNTIFS(facturatie!$B:$B,$A44,facturatie!$A:$A,$B$3,facturatie!$H:$H,"Betaald"))/COUNTIFS(facturatie!$B:$B,$A44,facturatie!$A:$A,$B$3)*100,0)</f>
        <v>0</v>
      </c>
      <c r="E44" s="30">
        <f>IFERROR(COUNTIFS('aanwezig VOG'!$A:$A,$A44,'aanwezig VOG'!$E:$E,"Aanwezig")/COUNTIF('aanwezig VOG'!$A:$A,$A44)*100,0)</f>
        <v>0</v>
      </c>
      <c r="F44" s="30">
        <f t="shared" si="0"/>
        <v>0</v>
      </c>
      <c r="G44" s="32" t="str">
        <f t="shared" si="1"/>
        <v>Rood</v>
      </c>
      <c r="H44" s="25"/>
      <c r="I44" s="25"/>
      <c r="J44" s="25"/>
      <c r="K44" s="25"/>
      <c r="L44" s="25"/>
    </row>
    <row r="45" spans="1:12" ht="17" hidden="1">
      <c r="A45" s="32" t="s">
        <v>59</v>
      </c>
      <c r="B45" s="30">
        <f>IFERROR(AVERAGEIFS(kwaliteit!$M:$M,kwaliteit!$C:$C,$A45,kwaliteit!$B:$B,$B$3),0)</f>
        <v>0</v>
      </c>
      <c r="C45" s="30">
        <f>IFERROR(AVERAGEIFS(beleving!$F:$F,beleving!$C:$C,$A45,beleving!$B:$B,$B$3),0)</f>
        <v>0</v>
      </c>
      <c r="D45" s="30">
        <f>IFERROR((COUNTIFS(facturatie!$B:$B,$A45,facturatie!$A:$A,$B$3,facturatie!$H:$H,"Goedgekeurd")+COUNTIFS(facturatie!$B:$B,$A45,facturatie!$A:$A,$B$3,facturatie!$H:$H,"Betaald"))/COUNTIFS(facturatie!$B:$B,$A45,facturatie!$A:$A,$B$3)*100,0)</f>
        <v>0</v>
      </c>
      <c r="E45" s="30">
        <f>IFERROR(COUNTIFS('aanwezig VOG'!$A:$A,$A45,'aanwezig VOG'!$E:$E,"Aanwezig")/COUNTIF('aanwezig VOG'!$A:$A,$A45)*100,0)</f>
        <v>0</v>
      </c>
      <c r="F45" s="30">
        <f t="shared" si="0"/>
        <v>0</v>
      </c>
      <c r="G45" s="32" t="str">
        <f t="shared" si="1"/>
        <v>Rood</v>
      </c>
      <c r="H45" s="25"/>
      <c r="I45" s="25"/>
      <c r="J45" s="25"/>
      <c r="K45" s="25"/>
      <c r="L45" s="25"/>
    </row>
    <row r="46" spans="1:12" ht="17" hidden="1">
      <c r="A46" s="32" t="s">
        <v>60</v>
      </c>
      <c r="B46" s="30">
        <f>IFERROR(AVERAGEIFS(kwaliteit!$M:$M,kwaliteit!$C:$C,$A46,kwaliteit!$B:$B,$B$3),0)</f>
        <v>0</v>
      </c>
      <c r="C46" s="30">
        <f>IFERROR(AVERAGEIFS(beleving!$F:$F,beleving!$C:$C,$A46,beleving!$B:$B,$B$3),0)</f>
        <v>0</v>
      </c>
      <c r="D46" s="30">
        <f>IFERROR((COUNTIFS(facturatie!$B:$B,$A46,facturatie!$A:$A,$B$3,facturatie!$H:$H,"Goedgekeurd")+COUNTIFS(facturatie!$B:$B,$A46,facturatie!$A:$A,$B$3,facturatie!$H:$H,"Betaald"))/COUNTIFS(facturatie!$B:$B,$A46,facturatie!$A:$A,$B$3)*100,0)</f>
        <v>0</v>
      </c>
      <c r="E46" s="30">
        <f>IFERROR(COUNTIFS('aanwezig VOG'!$A:$A,$A46,'aanwezig VOG'!$E:$E,"Aanwezig")/COUNTIF('aanwezig VOG'!$A:$A,$A46)*100,0)</f>
        <v>0</v>
      </c>
      <c r="F46" s="30">
        <f t="shared" si="0"/>
        <v>0</v>
      </c>
      <c r="G46" s="32" t="str">
        <f t="shared" si="1"/>
        <v>Rood</v>
      </c>
      <c r="H46" s="25"/>
      <c r="I46" s="25"/>
      <c r="J46" s="25"/>
      <c r="K46" s="25"/>
      <c r="L46" s="25"/>
    </row>
    <row r="47" spans="1:12" ht="17" hidden="1">
      <c r="A47" s="32" t="s">
        <v>61</v>
      </c>
      <c r="B47" s="30">
        <f>IFERROR(AVERAGEIFS(kwaliteit!$M:$M,kwaliteit!$C:$C,$A47,kwaliteit!$B:$B,$B$3),0)</f>
        <v>0</v>
      </c>
      <c r="C47" s="30">
        <f>IFERROR(AVERAGEIFS(beleving!$F:$F,beleving!$C:$C,$A47,beleving!$B:$B,$B$3),0)</f>
        <v>0</v>
      </c>
      <c r="D47" s="30">
        <f>IFERROR((COUNTIFS(facturatie!$B:$B,$A47,facturatie!$A:$A,$B$3,facturatie!$H:$H,"Goedgekeurd")+COUNTIFS(facturatie!$B:$B,$A47,facturatie!$A:$A,$B$3,facturatie!$H:$H,"Betaald"))/COUNTIFS(facturatie!$B:$B,$A47,facturatie!$A:$A,$B$3)*100,0)</f>
        <v>0</v>
      </c>
      <c r="E47" s="30">
        <f>IFERROR(COUNTIFS('aanwezig VOG'!$A:$A,$A47,'aanwezig VOG'!$E:$E,"Aanwezig")/COUNTIF('aanwezig VOG'!$A:$A,$A47)*100,0)</f>
        <v>0</v>
      </c>
      <c r="F47" s="30">
        <f t="shared" si="0"/>
        <v>0</v>
      </c>
      <c r="G47" s="32" t="str">
        <f t="shared" si="1"/>
        <v>Rood</v>
      </c>
      <c r="H47" s="25"/>
      <c r="I47" s="25"/>
      <c r="J47" s="25"/>
      <c r="K47" s="25"/>
      <c r="L47" s="25"/>
    </row>
    <row r="48" spans="1:12" ht="17" hidden="1">
      <c r="A48" s="32" t="s">
        <v>62</v>
      </c>
      <c r="B48" s="30">
        <f>IFERROR(AVERAGEIFS(kwaliteit!$M:$M,kwaliteit!$C:$C,$A48,kwaliteit!$B:$B,$B$3),0)</f>
        <v>0</v>
      </c>
      <c r="C48" s="30">
        <f>IFERROR(AVERAGEIFS(beleving!$F:$F,beleving!$C:$C,$A48,beleving!$B:$B,$B$3),0)</f>
        <v>0</v>
      </c>
      <c r="D48" s="30">
        <f>IFERROR((COUNTIFS(facturatie!$B:$B,$A48,facturatie!$A:$A,$B$3,facturatie!$H:$H,"Goedgekeurd")+COUNTIFS(facturatie!$B:$B,$A48,facturatie!$A:$A,$B$3,facturatie!$H:$H,"Betaald"))/COUNTIFS(facturatie!$B:$B,$A48,facturatie!$A:$A,$B$3)*100,0)</f>
        <v>0</v>
      </c>
      <c r="E48" s="30">
        <f>IFERROR(COUNTIFS('aanwezig VOG'!$A:$A,$A48,'aanwezig VOG'!$E:$E,"Aanwezig")/COUNTIF('aanwezig VOG'!$A:$A,$A48)*100,0)</f>
        <v>0</v>
      </c>
      <c r="F48" s="30">
        <f t="shared" si="0"/>
        <v>0</v>
      </c>
      <c r="G48" s="32" t="str">
        <f t="shared" si="1"/>
        <v>Rood</v>
      </c>
      <c r="H48" s="25"/>
      <c r="I48" s="25"/>
      <c r="J48" s="25"/>
      <c r="K48" s="25"/>
      <c r="L48" s="25"/>
    </row>
    <row r="49" spans="1:12" ht="17" hidden="1">
      <c r="A49" s="32" t="s">
        <v>63</v>
      </c>
      <c r="B49" s="30">
        <f>IFERROR(AVERAGEIFS(kwaliteit!$M:$M,kwaliteit!$C:$C,$A49,kwaliteit!$B:$B,$B$3),0)</f>
        <v>0</v>
      </c>
      <c r="C49" s="30">
        <f>IFERROR(AVERAGEIFS(beleving!$F:$F,beleving!$C:$C,$A49,beleving!$B:$B,$B$3),0)</f>
        <v>0</v>
      </c>
      <c r="D49" s="30">
        <f>IFERROR((COUNTIFS(facturatie!$B:$B,$A49,facturatie!$A:$A,$B$3,facturatie!$H:$H,"Goedgekeurd")+COUNTIFS(facturatie!$B:$B,$A49,facturatie!$A:$A,$B$3,facturatie!$H:$H,"Betaald"))/COUNTIFS(facturatie!$B:$B,$A49,facturatie!$A:$A,$B$3)*100,0)</f>
        <v>0</v>
      </c>
      <c r="E49" s="30">
        <f>IFERROR(COUNTIFS('aanwezig VOG'!$A:$A,$A49,'aanwezig VOG'!$E:$E,"Aanwezig")/COUNTIF('aanwezig VOG'!$A:$A,$A49)*100,0)</f>
        <v>0</v>
      </c>
      <c r="F49" s="30">
        <f t="shared" si="0"/>
        <v>0</v>
      </c>
      <c r="G49" s="32" t="str">
        <f t="shared" si="1"/>
        <v>Rood</v>
      </c>
      <c r="H49" s="25"/>
      <c r="I49" s="25"/>
      <c r="J49" s="25"/>
      <c r="K49" s="25"/>
      <c r="L49" s="25"/>
    </row>
    <row r="50" spans="1:12" ht="17" hidden="1">
      <c r="A50" s="32" t="s">
        <v>64</v>
      </c>
      <c r="B50" s="30">
        <f>IFERROR(AVERAGEIFS(kwaliteit!$M:$M,kwaliteit!$C:$C,$A50,kwaliteit!$B:$B,$B$3),0)</f>
        <v>0</v>
      </c>
      <c r="C50" s="30">
        <f>IFERROR(AVERAGEIFS(beleving!$F:$F,beleving!$C:$C,$A50,beleving!$B:$B,$B$3),0)</f>
        <v>0</v>
      </c>
      <c r="D50" s="30">
        <f>IFERROR((COUNTIFS(facturatie!$B:$B,$A50,facturatie!$A:$A,$B$3,facturatie!$H:$H,"Goedgekeurd")+COUNTIFS(facturatie!$B:$B,$A50,facturatie!$A:$A,$B$3,facturatie!$H:$H,"Betaald"))/COUNTIFS(facturatie!$B:$B,$A50,facturatie!$A:$A,$B$3)*100,0)</f>
        <v>0</v>
      </c>
      <c r="E50" s="30">
        <f>IFERROR(COUNTIFS('aanwezig VOG'!$A:$A,$A50,'aanwezig VOG'!$E:$E,"Aanwezig")/COUNTIF('aanwezig VOG'!$A:$A,$A50)*100,0)</f>
        <v>0</v>
      </c>
      <c r="F50" s="30">
        <f t="shared" si="0"/>
        <v>0</v>
      </c>
      <c r="G50" s="32" t="str">
        <f t="shared" si="1"/>
        <v>Rood</v>
      </c>
      <c r="H50" s="25"/>
      <c r="I50" s="25"/>
      <c r="J50" s="25"/>
      <c r="K50" s="25"/>
      <c r="L50" s="25"/>
    </row>
    <row r="51" spans="1:12" ht="17" hidden="1">
      <c r="A51" s="32" t="s">
        <v>65</v>
      </c>
      <c r="B51" s="30">
        <f>IFERROR(AVERAGEIFS(kwaliteit!$M:$M,kwaliteit!$C:$C,$A51,kwaliteit!$B:$B,$B$3),0)</f>
        <v>0</v>
      </c>
      <c r="C51" s="30">
        <f>IFERROR(AVERAGEIFS(beleving!$F:$F,beleving!$C:$C,$A51,beleving!$B:$B,$B$3),0)</f>
        <v>0</v>
      </c>
      <c r="D51" s="30">
        <f>IFERROR((COUNTIFS(facturatie!$B:$B,$A51,facturatie!$A:$A,$B$3,facturatie!$H:$H,"Goedgekeurd")+COUNTIFS(facturatie!$B:$B,$A51,facturatie!$A:$A,$B$3,facturatie!$H:$H,"Betaald"))/COUNTIFS(facturatie!$B:$B,$A51,facturatie!$A:$A,$B$3)*100,0)</f>
        <v>0</v>
      </c>
      <c r="E51" s="30">
        <f>IFERROR(COUNTIFS('aanwezig VOG'!$A:$A,$A51,'aanwezig VOG'!$E:$E,"Aanwezig")/COUNTIF('aanwezig VOG'!$A:$A,$A51)*100,0)</f>
        <v>0</v>
      </c>
      <c r="F51" s="30">
        <f t="shared" si="0"/>
        <v>0</v>
      </c>
      <c r="G51" s="32" t="str">
        <f t="shared" si="1"/>
        <v>Rood</v>
      </c>
      <c r="H51" s="25"/>
      <c r="I51" s="25"/>
      <c r="J51" s="25"/>
      <c r="K51" s="25"/>
      <c r="L51" s="25"/>
    </row>
    <row r="52" spans="1:12" ht="17" hidden="1">
      <c r="A52" s="32" t="s">
        <v>66</v>
      </c>
      <c r="B52" s="30">
        <f>IFERROR(AVERAGEIFS(kwaliteit!$M:$M,kwaliteit!$C:$C,$A52,kwaliteit!$B:$B,$B$3),0)</f>
        <v>0</v>
      </c>
      <c r="C52" s="30">
        <f>IFERROR(AVERAGEIFS(beleving!$F:$F,beleving!$C:$C,$A52,beleving!$B:$B,$B$3),0)</f>
        <v>0</v>
      </c>
      <c r="D52" s="30">
        <f>IFERROR((COUNTIFS(facturatie!$B:$B,$A52,facturatie!$A:$A,$B$3,facturatie!$H:$H,"Goedgekeurd")+COUNTIFS(facturatie!$B:$B,$A52,facturatie!$A:$A,$B$3,facturatie!$H:$H,"Betaald"))/COUNTIFS(facturatie!$B:$B,$A52,facturatie!$A:$A,$B$3)*100,0)</f>
        <v>0</v>
      </c>
      <c r="E52" s="30">
        <f>IFERROR(COUNTIFS('aanwezig VOG'!$A:$A,$A52,'aanwezig VOG'!$E:$E,"Aanwezig")/COUNTIF('aanwezig VOG'!$A:$A,$A52)*100,0)</f>
        <v>0</v>
      </c>
      <c r="F52" s="30">
        <f t="shared" si="0"/>
        <v>0</v>
      </c>
      <c r="G52" s="32" t="str">
        <f t="shared" si="1"/>
        <v>Rood</v>
      </c>
      <c r="H52" s="25"/>
      <c r="I52" s="25"/>
      <c r="J52" s="25"/>
      <c r="K52" s="25"/>
      <c r="L52" s="25"/>
    </row>
    <row r="53" spans="1:12" ht="17" hidden="1">
      <c r="A53" s="32" t="s">
        <v>67</v>
      </c>
      <c r="B53" s="30">
        <f>IFERROR(AVERAGEIFS(kwaliteit!$M:$M,kwaliteit!$C:$C,$A53,kwaliteit!$B:$B,$B$3),0)</f>
        <v>0</v>
      </c>
      <c r="C53" s="30">
        <f>IFERROR(AVERAGEIFS(beleving!$F:$F,beleving!$C:$C,$A53,beleving!$B:$B,$B$3),0)</f>
        <v>0</v>
      </c>
      <c r="D53" s="30">
        <f>IFERROR((COUNTIFS(facturatie!$B:$B,$A53,facturatie!$A:$A,$B$3,facturatie!$H:$H,"Goedgekeurd")+COUNTIFS(facturatie!$B:$B,$A53,facturatie!$A:$A,$B$3,facturatie!$H:$H,"Betaald"))/COUNTIFS(facturatie!$B:$B,$A53,facturatie!$A:$A,$B$3)*100,0)</f>
        <v>0</v>
      </c>
      <c r="E53" s="30">
        <f>IFERROR(COUNTIFS('aanwezig VOG'!$A:$A,$A53,'aanwezig VOG'!$E:$E,"Aanwezig")/COUNTIF('aanwezig VOG'!$A:$A,$A53)*100,0)</f>
        <v>0</v>
      </c>
      <c r="F53" s="30">
        <f t="shared" si="0"/>
        <v>0</v>
      </c>
      <c r="G53" s="32" t="str">
        <f t="shared" si="1"/>
        <v>Rood</v>
      </c>
      <c r="H53" s="25"/>
      <c r="I53" s="25"/>
      <c r="J53" s="25"/>
      <c r="K53" s="25"/>
      <c r="L53" s="25"/>
    </row>
    <row r="54" spans="1:12" ht="17" hidden="1">
      <c r="A54" s="32" t="s">
        <v>68</v>
      </c>
      <c r="B54" s="30">
        <f>IFERROR(AVERAGEIFS(kwaliteit!$M:$M,kwaliteit!$C:$C,$A54,kwaliteit!$B:$B,$B$3),0)</f>
        <v>0</v>
      </c>
      <c r="C54" s="30">
        <f>IFERROR(AVERAGEIFS(beleving!$F:$F,beleving!$C:$C,$A54,beleving!$B:$B,$B$3),0)</f>
        <v>0</v>
      </c>
      <c r="D54" s="30">
        <f>IFERROR((COUNTIFS(facturatie!$B:$B,$A54,facturatie!$A:$A,$B$3,facturatie!$H:$H,"Goedgekeurd")+COUNTIFS(facturatie!$B:$B,$A54,facturatie!$A:$A,$B$3,facturatie!$H:$H,"Betaald"))/COUNTIFS(facturatie!$B:$B,$A54,facturatie!$A:$A,$B$3)*100,0)</f>
        <v>0</v>
      </c>
      <c r="E54" s="30">
        <f>IFERROR(COUNTIFS('aanwezig VOG'!$A:$A,$A54,'aanwezig VOG'!$E:$E,"Aanwezig")/COUNTIF('aanwezig VOG'!$A:$A,$A54)*100,0)</f>
        <v>0</v>
      </c>
      <c r="F54" s="30">
        <f t="shared" si="0"/>
        <v>0</v>
      </c>
      <c r="G54" s="32" t="str">
        <f t="shared" si="1"/>
        <v>Rood</v>
      </c>
      <c r="H54" s="25"/>
      <c r="I54" s="25"/>
      <c r="J54" s="25"/>
      <c r="K54" s="25"/>
      <c r="L54" s="25"/>
    </row>
    <row r="55" spans="1:12" ht="17" hidden="1">
      <c r="A55" s="32" t="s">
        <v>69</v>
      </c>
      <c r="B55" s="30">
        <f>IFERROR(AVERAGEIFS(kwaliteit!$M:$M,kwaliteit!$C:$C,$A55,kwaliteit!$B:$B,$B$3),0)</f>
        <v>0</v>
      </c>
      <c r="C55" s="30">
        <f>IFERROR(AVERAGEIFS(beleving!$F:$F,beleving!$C:$C,$A55,beleving!$B:$B,$B$3),0)</f>
        <v>0</v>
      </c>
      <c r="D55" s="30">
        <f>IFERROR((COUNTIFS(facturatie!$B:$B,$A55,facturatie!$A:$A,$B$3,facturatie!$H:$H,"Goedgekeurd")+COUNTIFS(facturatie!$B:$B,$A55,facturatie!$A:$A,$B$3,facturatie!$H:$H,"Betaald"))/COUNTIFS(facturatie!$B:$B,$A55,facturatie!$A:$A,$B$3)*100,0)</f>
        <v>0</v>
      </c>
      <c r="E55" s="30">
        <f>IFERROR(COUNTIFS('aanwezig VOG'!$A:$A,$A55,'aanwezig VOG'!$E:$E,"Aanwezig")/COUNTIF('aanwezig VOG'!$A:$A,$A55)*100,0)</f>
        <v>0</v>
      </c>
      <c r="F55" s="30">
        <f t="shared" si="0"/>
        <v>0</v>
      </c>
      <c r="G55" s="32" t="str">
        <f t="shared" si="1"/>
        <v>Rood</v>
      </c>
      <c r="H55" s="25"/>
      <c r="I55" s="25"/>
      <c r="J55" s="25"/>
      <c r="K55" s="25"/>
      <c r="L55" s="25"/>
    </row>
    <row r="56" spans="1:12" ht="17" hidden="1">
      <c r="A56" s="32" t="s">
        <v>70</v>
      </c>
      <c r="B56" s="30">
        <f>IFERROR(AVERAGEIFS(kwaliteit!$M:$M,kwaliteit!$C:$C,$A56,kwaliteit!$B:$B,$B$3),0)</f>
        <v>0</v>
      </c>
      <c r="C56" s="30">
        <f>IFERROR(AVERAGEIFS(beleving!$F:$F,beleving!$C:$C,$A56,beleving!$B:$B,$B$3),0)</f>
        <v>0</v>
      </c>
      <c r="D56" s="30">
        <f>IFERROR((COUNTIFS(facturatie!$B:$B,$A56,facturatie!$A:$A,$B$3,facturatie!$H:$H,"Goedgekeurd")+COUNTIFS(facturatie!$B:$B,$A56,facturatie!$A:$A,$B$3,facturatie!$H:$H,"Betaald"))/COUNTIFS(facturatie!$B:$B,$A56,facturatie!$A:$A,$B$3)*100,0)</f>
        <v>0</v>
      </c>
      <c r="E56" s="30">
        <f>IFERROR(COUNTIFS('aanwezig VOG'!$A:$A,$A56,'aanwezig VOG'!$E:$E,"Aanwezig")/COUNTIF('aanwezig VOG'!$A:$A,$A56)*100,0)</f>
        <v>0</v>
      </c>
      <c r="F56" s="30">
        <f t="shared" si="0"/>
        <v>0</v>
      </c>
      <c r="G56" s="32" t="str">
        <f t="shared" si="1"/>
        <v>Rood</v>
      </c>
      <c r="H56" s="25"/>
      <c r="I56" s="25"/>
      <c r="J56" s="25"/>
      <c r="K56" s="25"/>
      <c r="L56" s="25"/>
    </row>
    <row r="57" spans="1:12" ht="17" hidden="1">
      <c r="A57" s="32" t="s">
        <v>71</v>
      </c>
      <c r="B57" s="30">
        <f>IFERROR(AVERAGEIFS(kwaliteit!$M:$M,kwaliteit!$C:$C,$A57,kwaliteit!$B:$B,$B$3),0)</f>
        <v>0</v>
      </c>
      <c r="C57" s="30">
        <f>IFERROR(AVERAGEIFS(beleving!$F:$F,beleving!$C:$C,$A57,beleving!$B:$B,$B$3),0)</f>
        <v>0</v>
      </c>
      <c r="D57" s="30">
        <f>IFERROR((COUNTIFS(facturatie!$B:$B,$A57,facturatie!$A:$A,$B$3,facturatie!$H:$H,"Goedgekeurd")+COUNTIFS(facturatie!$B:$B,$A57,facturatie!$A:$A,$B$3,facturatie!$H:$H,"Betaald"))/COUNTIFS(facturatie!$B:$B,$A57,facturatie!$A:$A,$B$3)*100,0)</f>
        <v>0</v>
      </c>
      <c r="E57" s="30">
        <f>IFERROR(COUNTIFS('aanwezig VOG'!$A:$A,$A57,'aanwezig VOG'!$E:$E,"Aanwezig")/COUNTIF('aanwezig VOG'!$A:$A,$A57)*100,0)</f>
        <v>0</v>
      </c>
      <c r="F57" s="30">
        <f t="shared" si="0"/>
        <v>0</v>
      </c>
      <c r="G57" s="32" t="str">
        <f t="shared" si="1"/>
        <v>Rood</v>
      </c>
      <c r="H57" s="25"/>
      <c r="I57" s="25"/>
      <c r="J57" s="25"/>
      <c r="K57" s="25"/>
      <c r="L57" s="25"/>
    </row>
    <row r="97" spans="1:9">
      <c r="A97" s="57" t="s">
        <v>1</v>
      </c>
      <c r="B97" s="58"/>
      <c r="C97" s="58"/>
      <c r="D97" s="58"/>
      <c r="E97" s="58"/>
      <c r="F97" s="58"/>
      <c r="G97" s="58"/>
      <c r="H97" s="58"/>
      <c r="I97" s="58"/>
    </row>
    <row r="98" spans="1:9" ht="20">
      <c r="A98" s="33" t="s">
        <v>72</v>
      </c>
    </row>
    <row r="99" spans="1:9">
      <c r="A99" s="55" t="s">
        <v>73</v>
      </c>
      <c r="B99" s="56"/>
      <c r="C99" s="56"/>
      <c r="D99" s="56"/>
      <c r="E99" s="56"/>
      <c r="F99" s="56"/>
      <c r="G99" s="56"/>
    </row>
  </sheetData>
  <mergeCells count="4">
    <mergeCell ref="A1:I1"/>
    <mergeCell ref="A99:G99"/>
    <mergeCell ref="A97:I97"/>
    <mergeCell ref="A14:D14"/>
  </mergeCells>
  <conditionalFormatting sqref="B6:B11">
    <cfRule type="cellIs" dxfId="61" priority="4" operator="greaterThanOrEqual">
      <formula>85</formula>
    </cfRule>
    <cfRule type="cellIs" dxfId="60" priority="6" operator="lessThan">
      <formula>70</formula>
    </cfRule>
    <cfRule type="cellIs" dxfId="59" priority="5" operator="between">
      <formula>70</formula>
      <formula>84.999</formula>
    </cfRule>
  </conditionalFormatting>
  <conditionalFormatting sqref="B16:F57">
    <cfRule type="cellIs" dxfId="58" priority="27" operator="lessThan">
      <formula>70</formula>
    </cfRule>
    <cfRule type="cellIs" dxfId="57" priority="26" operator="between">
      <formula>70</formula>
      <formula>84.999</formula>
    </cfRule>
    <cfRule type="cellIs" dxfId="56" priority="25" operator="greaterThanOrEqual">
      <formula>85</formula>
    </cfRule>
  </conditionalFormatting>
  <conditionalFormatting sqref="F6">
    <cfRule type="expression" dxfId="55" priority="3">
      <formula>F6&lt;6</formula>
    </cfRule>
  </conditionalFormatting>
  <conditionalFormatting sqref="F6:F11">
    <cfRule type="expression" dxfId="54" priority="8" stopIfTrue="1">
      <formula>F6="Oranje"</formula>
    </cfRule>
    <cfRule type="expression" dxfId="53" priority="9" stopIfTrue="1">
      <formula>F6="Rood"</formula>
    </cfRule>
    <cfRule type="expression" dxfId="52" priority="7" stopIfTrue="1">
      <formula>F5 ="Groen"</formula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6:G57">
    <cfRule type="expression" dxfId="51" priority="28">
      <formula>G16="Groen"</formula>
    </cfRule>
    <cfRule type="expression" dxfId="50" priority="29">
      <formula>G16="Oranje"</formula>
    </cfRule>
    <cfRule type="expression" dxfId="49" priority="30">
      <formula>G16="Rood"</formula>
    </cfRule>
  </conditionalFormatting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43" orientation="landscape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BD2D7F5D-CE64-CC4B-BCDD-927CFEB380F8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F6:F11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D530DA-D736-0E46-8149-F1F3BB5222B2}">
          <x14:formula1>
            <xm:f>Instellingen!$C$2:$C$13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3"/>
  <sheetViews>
    <sheetView showGridLines="0" showZeros="0" workbookViewId="0">
      <pane ySplit="1" topLeftCell="A2" activePane="bottomLeft" state="frozen"/>
      <selection pane="bottomLeft" activeCell="F2" sqref="F2"/>
    </sheetView>
  </sheetViews>
  <sheetFormatPr baseColWidth="10" defaultColWidth="8.83203125" defaultRowHeight="14"/>
  <cols>
    <col min="1" max="1" width="13" customWidth="1"/>
    <col min="2" max="2" width="10" customWidth="1"/>
    <col min="3" max="3" width="39.83203125" customWidth="1"/>
    <col min="4" max="13" width="13.6640625" style="38" customWidth="1"/>
    <col min="14" max="15" width="12" style="38" customWidth="1"/>
    <col min="16" max="16" width="14" customWidth="1"/>
    <col min="17" max="17" width="27" customWidth="1"/>
    <col min="18" max="18" width="32" customWidth="1"/>
  </cols>
  <sheetData>
    <row r="1" spans="1:22" ht="32">
      <c r="A1" s="4" t="s">
        <v>74</v>
      </c>
      <c r="B1" s="4" t="s">
        <v>9</v>
      </c>
      <c r="C1" s="4" t="s">
        <v>25</v>
      </c>
      <c r="D1" s="37" t="s">
        <v>176</v>
      </c>
      <c r="E1" s="37" t="s">
        <v>177</v>
      </c>
      <c r="F1" s="37" t="s">
        <v>178</v>
      </c>
      <c r="G1" s="37" t="s">
        <v>172</v>
      </c>
      <c r="H1" s="37" t="s">
        <v>173</v>
      </c>
      <c r="I1" s="37" t="s">
        <v>179</v>
      </c>
      <c r="J1" s="37" t="s">
        <v>174</v>
      </c>
      <c r="K1" s="37" t="s">
        <v>175</v>
      </c>
      <c r="L1" s="37" t="s">
        <v>180</v>
      </c>
      <c r="M1" s="37" t="s">
        <v>75</v>
      </c>
      <c r="N1" s="37" t="s">
        <v>76</v>
      </c>
      <c r="O1" s="37" t="s">
        <v>77</v>
      </c>
      <c r="P1" s="4" t="s">
        <v>78</v>
      </c>
      <c r="Q1" s="4" t="s">
        <v>8</v>
      </c>
      <c r="R1" s="4" t="s">
        <v>79</v>
      </c>
    </row>
    <row r="2" spans="1:22" ht="26">
      <c r="A2" s="41">
        <v>46116</v>
      </c>
      <c r="B2" s="25" t="s">
        <v>17</v>
      </c>
      <c r="C2" s="32" t="s">
        <v>153</v>
      </c>
      <c r="D2" s="42">
        <v>8</v>
      </c>
      <c r="E2" s="42">
        <v>7</v>
      </c>
      <c r="F2" s="47">
        <f t="shared" ref="F2:F42" si="0">E2-D2</f>
        <v>-1</v>
      </c>
      <c r="G2" s="42">
        <v>5</v>
      </c>
      <c r="H2" s="42">
        <v>5</v>
      </c>
      <c r="I2" s="47">
        <f t="shared" ref="I2:I42" si="1">H2-G2</f>
        <v>0</v>
      </c>
      <c r="J2" s="42">
        <v>9</v>
      </c>
      <c r="K2" s="42">
        <v>9</v>
      </c>
      <c r="L2" s="47">
        <v>0.1</v>
      </c>
      <c r="M2" s="44">
        <f t="shared" ref="M2:M42" si="2">IF(B2=0,0,(E2+H2+K2)/(D2+G2+J2)*90)</f>
        <v>85.909090909090907</v>
      </c>
      <c r="N2" s="46">
        <v>90</v>
      </c>
      <c r="O2" s="46">
        <f>IF(M2=0,0,M2-N2)</f>
        <v>-4.0909090909090935</v>
      </c>
      <c r="P2" s="32" t="str" cm="1">
        <f t="array" ref="P2">IF(M2=0,0,(_xlfn.IFS(M2&gt;=90,"Nee",M2&gt;=90,"Nee",M2&lt;90,"Ja")))</f>
        <v>Ja</v>
      </c>
      <c r="Q2" s="32" t="str">
        <f t="shared" ref="Q2:Q42" si="3">IF(P2=0,0,(IF(P2="Ja","Duidelijke verbeterpunten","Acceptabel")))</f>
        <v>Duidelijke verbeterpunten</v>
      </c>
      <c r="R2" s="25"/>
      <c r="T2" s="23" t="s">
        <v>135</v>
      </c>
      <c r="U2" s="24" t="s">
        <v>152</v>
      </c>
    </row>
    <row r="3" spans="1:22" ht="17">
      <c r="A3" s="41"/>
      <c r="B3" s="25"/>
      <c r="C3" s="32" t="s">
        <v>30</v>
      </c>
      <c r="D3" s="42"/>
      <c r="E3" s="42"/>
      <c r="F3" s="43">
        <f t="shared" si="0"/>
        <v>0</v>
      </c>
      <c r="G3" s="42"/>
      <c r="H3" s="42"/>
      <c r="I3" s="43">
        <f t="shared" si="1"/>
        <v>0</v>
      </c>
      <c r="J3" s="42"/>
      <c r="K3" s="42"/>
      <c r="L3" s="43">
        <f t="shared" ref="L3:L42" si="4">K3-J3</f>
        <v>0</v>
      </c>
      <c r="M3" s="44">
        <f t="shared" si="2"/>
        <v>0</v>
      </c>
      <c r="N3" s="46">
        <v>90</v>
      </c>
      <c r="O3" s="46">
        <f t="shared" ref="O3:O42" si="5">IF(M3=0,0,M3-N3)</f>
        <v>0</v>
      </c>
      <c r="P3" s="32" cm="1">
        <f t="array" ref="P3">IF(M3=0,0,(_xlfn.IFS(M3&gt;=90,"Nee",M3&gt;=90,"Nee",M3&lt;90,"Ja")))</f>
        <v>0</v>
      </c>
      <c r="Q3" s="32">
        <f t="shared" si="3"/>
        <v>0</v>
      </c>
      <c r="R3" s="25"/>
      <c r="T3" s="23" t="s">
        <v>139</v>
      </c>
      <c r="U3" s="24" t="s">
        <v>151</v>
      </c>
    </row>
    <row r="4" spans="1:22" ht="17">
      <c r="A4" s="41"/>
      <c r="B4" s="25"/>
      <c r="C4" s="32" t="s">
        <v>32</v>
      </c>
      <c r="D4" s="42"/>
      <c r="E4" s="42"/>
      <c r="F4" s="43">
        <f t="shared" si="0"/>
        <v>0</v>
      </c>
      <c r="G4" s="42"/>
      <c r="H4" s="42"/>
      <c r="I4" s="43">
        <f t="shared" si="1"/>
        <v>0</v>
      </c>
      <c r="J4" s="42"/>
      <c r="K4" s="42"/>
      <c r="L4" s="43">
        <f t="shared" si="4"/>
        <v>0</v>
      </c>
      <c r="M4" s="44">
        <f t="shared" si="2"/>
        <v>0</v>
      </c>
      <c r="N4" s="46">
        <v>90</v>
      </c>
      <c r="O4" s="46">
        <f t="shared" si="5"/>
        <v>0</v>
      </c>
      <c r="P4" s="32" cm="1">
        <f t="array" ref="P4">IF(M4=0,0,(_xlfn.IFS(M4&gt;=90,"Nee",M4&gt;=90,"Nee",M4&lt;90,"Ja")))</f>
        <v>0</v>
      </c>
      <c r="Q4" s="32">
        <f t="shared" si="3"/>
        <v>0</v>
      </c>
      <c r="R4" s="25"/>
      <c r="S4" s="22"/>
    </row>
    <row r="5" spans="1:22" ht="17">
      <c r="A5" s="41"/>
      <c r="B5" s="25"/>
      <c r="C5" s="32" t="s">
        <v>33</v>
      </c>
      <c r="D5" s="42"/>
      <c r="E5" s="42"/>
      <c r="F5" s="43">
        <f t="shared" si="0"/>
        <v>0</v>
      </c>
      <c r="G5" s="42"/>
      <c r="H5" s="42"/>
      <c r="I5" s="43">
        <f t="shared" si="1"/>
        <v>0</v>
      </c>
      <c r="J5" s="42"/>
      <c r="K5" s="42"/>
      <c r="L5" s="43">
        <f t="shared" si="4"/>
        <v>0</v>
      </c>
      <c r="M5" s="44">
        <f t="shared" si="2"/>
        <v>0</v>
      </c>
      <c r="N5" s="46">
        <v>90</v>
      </c>
      <c r="O5" s="46">
        <f t="shared" si="5"/>
        <v>0</v>
      </c>
      <c r="P5" s="32" cm="1">
        <f t="array" ref="P5">IF(M5=0,0,(_xlfn.IFS(M5&gt;=90,"Nee",M5&gt;=90,"Nee",M5&lt;90,"Ja")))</f>
        <v>0</v>
      </c>
      <c r="Q5" s="32">
        <f t="shared" si="3"/>
        <v>0</v>
      </c>
      <c r="R5" s="25"/>
    </row>
    <row r="6" spans="1:22" ht="17">
      <c r="A6" s="41"/>
      <c r="B6" s="25"/>
      <c r="C6" s="32" t="s">
        <v>34</v>
      </c>
      <c r="D6" s="42"/>
      <c r="E6" s="42"/>
      <c r="F6" s="43">
        <f t="shared" si="0"/>
        <v>0</v>
      </c>
      <c r="G6" s="42"/>
      <c r="H6" s="42"/>
      <c r="I6" s="43">
        <f t="shared" si="1"/>
        <v>0</v>
      </c>
      <c r="J6" s="42"/>
      <c r="K6" s="42"/>
      <c r="L6" s="43">
        <f t="shared" si="4"/>
        <v>0</v>
      </c>
      <c r="M6" s="44">
        <f t="shared" si="2"/>
        <v>0</v>
      </c>
      <c r="N6" s="46">
        <v>90</v>
      </c>
      <c r="O6" s="46">
        <f t="shared" si="5"/>
        <v>0</v>
      </c>
      <c r="P6" s="32" cm="1">
        <f t="array" ref="P6">IF(M6=0,0,(_xlfn.IFS(M6&gt;=90,"Nee",M6&gt;=90,"Nee",M6&lt;90,"Ja")))</f>
        <v>0</v>
      </c>
      <c r="Q6" s="32">
        <f t="shared" si="3"/>
        <v>0</v>
      </c>
      <c r="R6" s="25"/>
    </row>
    <row r="7" spans="1:22" ht="17">
      <c r="A7" s="41"/>
      <c r="B7" s="25"/>
      <c r="C7" s="32" t="s">
        <v>35</v>
      </c>
      <c r="D7" s="42"/>
      <c r="E7" s="42"/>
      <c r="F7" s="43">
        <f t="shared" si="0"/>
        <v>0</v>
      </c>
      <c r="G7" s="42"/>
      <c r="H7" s="42"/>
      <c r="I7" s="43">
        <f t="shared" si="1"/>
        <v>0</v>
      </c>
      <c r="J7" s="42"/>
      <c r="K7" s="42"/>
      <c r="L7" s="43">
        <f t="shared" si="4"/>
        <v>0</v>
      </c>
      <c r="M7" s="44">
        <f t="shared" si="2"/>
        <v>0</v>
      </c>
      <c r="N7" s="46">
        <v>90</v>
      </c>
      <c r="O7" s="46">
        <f t="shared" si="5"/>
        <v>0</v>
      </c>
      <c r="P7" s="32" cm="1">
        <f t="array" ref="P7">IF(M7=0,0,(_xlfn.IFS(M7&gt;=90,"Nee",M7&gt;=90,"Nee",M7&lt;90,"Ja")))</f>
        <v>0</v>
      </c>
      <c r="Q7" s="32">
        <f t="shared" si="3"/>
        <v>0</v>
      </c>
      <c r="R7" s="25"/>
    </row>
    <row r="8" spans="1:22" ht="17">
      <c r="A8" s="41"/>
      <c r="B8" s="25"/>
      <c r="C8" s="32" t="s">
        <v>36</v>
      </c>
      <c r="D8" s="42"/>
      <c r="E8" s="42"/>
      <c r="F8" s="43">
        <f t="shared" si="0"/>
        <v>0</v>
      </c>
      <c r="G8" s="42"/>
      <c r="H8" s="42"/>
      <c r="I8" s="43">
        <f t="shared" si="1"/>
        <v>0</v>
      </c>
      <c r="J8" s="42"/>
      <c r="K8" s="42"/>
      <c r="L8" s="43">
        <f t="shared" si="4"/>
        <v>0</v>
      </c>
      <c r="M8" s="44">
        <f t="shared" si="2"/>
        <v>0</v>
      </c>
      <c r="N8" s="46">
        <v>90</v>
      </c>
      <c r="O8" s="46">
        <f t="shared" si="5"/>
        <v>0</v>
      </c>
      <c r="P8" s="32" cm="1">
        <f t="array" ref="P8">IF(M8=0,0,(_xlfn.IFS(M8&gt;=90,"Nee",M8&gt;=90,"Nee",M8&lt;90,"Ja")))</f>
        <v>0</v>
      </c>
      <c r="Q8" s="32">
        <f t="shared" si="3"/>
        <v>0</v>
      </c>
      <c r="R8" s="25"/>
    </row>
    <row r="9" spans="1:22" ht="17">
      <c r="A9" s="41"/>
      <c r="B9" s="25"/>
      <c r="C9" s="32" t="s">
        <v>37</v>
      </c>
      <c r="D9" s="42"/>
      <c r="E9" s="42"/>
      <c r="F9" s="43">
        <f t="shared" si="0"/>
        <v>0</v>
      </c>
      <c r="G9" s="42"/>
      <c r="H9" s="42"/>
      <c r="I9" s="43">
        <f t="shared" si="1"/>
        <v>0</v>
      </c>
      <c r="J9" s="42"/>
      <c r="K9" s="42"/>
      <c r="L9" s="43">
        <f t="shared" si="4"/>
        <v>0</v>
      </c>
      <c r="M9" s="44">
        <f t="shared" si="2"/>
        <v>0</v>
      </c>
      <c r="N9" s="46">
        <v>90</v>
      </c>
      <c r="O9" s="46">
        <f t="shared" si="5"/>
        <v>0</v>
      </c>
      <c r="P9" s="32" cm="1">
        <f t="array" ref="P9">IF(M9=0,0,(_xlfn.IFS(M9&gt;=90,"Nee",M9&gt;=90,"Nee",M9&lt;90,"Ja")))</f>
        <v>0</v>
      </c>
      <c r="Q9" s="32">
        <f t="shared" si="3"/>
        <v>0</v>
      </c>
      <c r="R9" s="25"/>
    </row>
    <row r="10" spans="1:22" ht="19">
      <c r="A10" s="41"/>
      <c r="B10" s="25"/>
      <c r="C10" s="32" t="s">
        <v>38</v>
      </c>
      <c r="D10" s="42"/>
      <c r="E10" s="42"/>
      <c r="F10" s="43">
        <f t="shared" si="0"/>
        <v>0</v>
      </c>
      <c r="G10" s="42"/>
      <c r="H10" s="42"/>
      <c r="I10" s="43">
        <f t="shared" si="1"/>
        <v>0</v>
      </c>
      <c r="J10" s="42"/>
      <c r="K10" s="42"/>
      <c r="L10" s="43">
        <f t="shared" si="4"/>
        <v>0</v>
      </c>
      <c r="M10" s="44">
        <f t="shared" si="2"/>
        <v>0</v>
      </c>
      <c r="N10" s="46">
        <v>90</v>
      </c>
      <c r="O10" s="46">
        <f t="shared" si="5"/>
        <v>0</v>
      </c>
      <c r="P10" s="32" cm="1">
        <f t="array" ref="P10">IF(M10=0,0,(_xlfn.IFS(M10&gt;=90,"Nee",M10&gt;=90,"Nee",M10&lt;90,"Ja")))</f>
        <v>0</v>
      </c>
      <c r="Q10" s="32">
        <f t="shared" si="3"/>
        <v>0</v>
      </c>
      <c r="R10" s="25"/>
      <c r="V10" s="45"/>
    </row>
    <row r="11" spans="1:22" ht="17">
      <c r="A11" s="41"/>
      <c r="B11" s="25"/>
      <c r="C11" s="32" t="s">
        <v>39</v>
      </c>
      <c r="D11" s="42"/>
      <c r="E11" s="42"/>
      <c r="F11" s="43">
        <f t="shared" si="0"/>
        <v>0</v>
      </c>
      <c r="G11" s="42"/>
      <c r="H11" s="42"/>
      <c r="I11" s="43">
        <f t="shared" si="1"/>
        <v>0</v>
      </c>
      <c r="J11" s="42"/>
      <c r="K11" s="42"/>
      <c r="L11" s="43">
        <f t="shared" si="4"/>
        <v>0</v>
      </c>
      <c r="M11" s="44">
        <f t="shared" si="2"/>
        <v>0</v>
      </c>
      <c r="N11" s="46">
        <v>90</v>
      </c>
      <c r="O11" s="46">
        <f t="shared" si="5"/>
        <v>0</v>
      </c>
      <c r="P11" s="32" cm="1">
        <f t="array" ref="P11">IF(M11=0,0,(_xlfn.IFS(M11&gt;=90,"Nee",M11&gt;=90,"Nee",M11&lt;90,"Ja")))</f>
        <v>0</v>
      </c>
      <c r="Q11" s="32">
        <f t="shared" si="3"/>
        <v>0</v>
      </c>
      <c r="R11" s="25"/>
    </row>
    <row r="12" spans="1:22" ht="17">
      <c r="A12" s="41"/>
      <c r="B12" s="25"/>
      <c r="C12" s="32" t="s">
        <v>40</v>
      </c>
      <c r="D12" s="42"/>
      <c r="E12" s="42"/>
      <c r="F12" s="43">
        <f t="shared" si="0"/>
        <v>0</v>
      </c>
      <c r="G12" s="42"/>
      <c r="H12" s="42"/>
      <c r="I12" s="43">
        <f t="shared" si="1"/>
        <v>0</v>
      </c>
      <c r="J12" s="42"/>
      <c r="K12" s="42"/>
      <c r="L12" s="43">
        <f t="shared" si="4"/>
        <v>0</v>
      </c>
      <c r="M12" s="44">
        <f t="shared" si="2"/>
        <v>0</v>
      </c>
      <c r="N12" s="46">
        <v>90</v>
      </c>
      <c r="O12" s="46">
        <f t="shared" si="5"/>
        <v>0</v>
      </c>
      <c r="P12" s="32" cm="1">
        <f t="array" ref="P12">IF(M12=0,0,(_xlfn.IFS(M12&gt;=90,"Nee",M12&gt;=90,"Nee",M12&lt;90,"Ja")))</f>
        <v>0</v>
      </c>
      <c r="Q12" s="32">
        <f t="shared" si="3"/>
        <v>0</v>
      </c>
      <c r="R12" s="25"/>
    </row>
    <row r="13" spans="1:22" ht="17">
      <c r="A13" s="41"/>
      <c r="B13" s="25"/>
      <c r="C13" s="32" t="s">
        <v>41</v>
      </c>
      <c r="D13" s="42"/>
      <c r="E13" s="42"/>
      <c r="F13" s="43">
        <f t="shared" si="0"/>
        <v>0</v>
      </c>
      <c r="G13" s="42"/>
      <c r="H13" s="42"/>
      <c r="I13" s="43">
        <f t="shared" si="1"/>
        <v>0</v>
      </c>
      <c r="J13" s="42"/>
      <c r="K13" s="42"/>
      <c r="L13" s="43">
        <f t="shared" si="4"/>
        <v>0</v>
      </c>
      <c r="M13" s="44">
        <f t="shared" si="2"/>
        <v>0</v>
      </c>
      <c r="N13" s="46">
        <v>90</v>
      </c>
      <c r="O13" s="46">
        <f t="shared" si="5"/>
        <v>0</v>
      </c>
      <c r="P13" s="32" cm="1">
        <f t="array" ref="P13">IF(M13=0,0,(_xlfn.IFS(M13&gt;=90,"Nee",M13&gt;=90,"Nee",M13&lt;90,"Ja")))</f>
        <v>0</v>
      </c>
      <c r="Q13" s="32">
        <f t="shared" si="3"/>
        <v>0</v>
      </c>
      <c r="R13" s="25"/>
    </row>
    <row r="14" spans="1:22" ht="17">
      <c r="A14" s="41"/>
      <c r="B14" s="25"/>
      <c r="C14" s="32" t="s">
        <v>42</v>
      </c>
      <c r="D14" s="42"/>
      <c r="E14" s="42"/>
      <c r="F14" s="43">
        <f t="shared" si="0"/>
        <v>0</v>
      </c>
      <c r="G14" s="42"/>
      <c r="H14" s="42"/>
      <c r="I14" s="43">
        <f t="shared" si="1"/>
        <v>0</v>
      </c>
      <c r="J14" s="42"/>
      <c r="K14" s="42"/>
      <c r="L14" s="43">
        <f t="shared" si="4"/>
        <v>0</v>
      </c>
      <c r="M14" s="44">
        <f t="shared" si="2"/>
        <v>0</v>
      </c>
      <c r="N14" s="46">
        <v>90</v>
      </c>
      <c r="O14" s="46">
        <f t="shared" si="5"/>
        <v>0</v>
      </c>
      <c r="P14" s="32" cm="1">
        <f t="array" ref="P14">IF(M14=0,0,(_xlfn.IFS(M14&gt;=90,"Nee",M14&gt;=90,"Nee",M14&lt;90,"Ja")))</f>
        <v>0</v>
      </c>
      <c r="Q14" s="32">
        <f t="shared" si="3"/>
        <v>0</v>
      </c>
      <c r="R14" s="25"/>
    </row>
    <row r="15" spans="1:22" ht="17">
      <c r="A15" s="41"/>
      <c r="B15" s="25"/>
      <c r="C15" s="32" t="s">
        <v>43</v>
      </c>
      <c r="D15" s="42"/>
      <c r="E15" s="42"/>
      <c r="F15" s="43">
        <f t="shared" si="0"/>
        <v>0</v>
      </c>
      <c r="G15" s="42"/>
      <c r="H15" s="42"/>
      <c r="I15" s="43">
        <f t="shared" si="1"/>
        <v>0</v>
      </c>
      <c r="J15" s="42"/>
      <c r="K15" s="42"/>
      <c r="L15" s="43">
        <f t="shared" si="4"/>
        <v>0</v>
      </c>
      <c r="M15" s="44">
        <f t="shared" si="2"/>
        <v>0</v>
      </c>
      <c r="N15" s="46">
        <v>90</v>
      </c>
      <c r="O15" s="46">
        <f t="shared" si="5"/>
        <v>0</v>
      </c>
      <c r="P15" s="32" cm="1">
        <f t="array" ref="P15">IF(M15=0,0,(_xlfn.IFS(M15&gt;=90,"Nee",M15&gt;=90,"Nee",M15&lt;90,"Ja")))</f>
        <v>0</v>
      </c>
      <c r="Q15" s="32">
        <f t="shared" si="3"/>
        <v>0</v>
      </c>
      <c r="R15" s="25"/>
    </row>
    <row r="16" spans="1:22" ht="17">
      <c r="A16" s="41"/>
      <c r="B16" s="25"/>
      <c r="C16" s="32" t="s">
        <v>44</v>
      </c>
      <c r="D16" s="42"/>
      <c r="E16" s="42"/>
      <c r="F16" s="43">
        <f t="shared" si="0"/>
        <v>0</v>
      </c>
      <c r="G16" s="42"/>
      <c r="H16" s="42"/>
      <c r="I16" s="43">
        <f t="shared" si="1"/>
        <v>0</v>
      </c>
      <c r="J16" s="42"/>
      <c r="K16" s="42"/>
      <c r="L16" s="43">
        <f t="shared" si="4"/>
        <v>0</v>
      </c>
      <c r="M16" s="44">
        <f t="shared" si="2"/>
        <v>0</v>
      </c>
      <c r="N16" s="46">
        <v>90</v>
      </c>
      <c r="O16" s="46">
        <f t="shared" si="5"/>
        <v>0</v>
      </c>
      <c r="P16" s="32" cm="1">
        <f t="array" ref="P16">IF(M16=0,0,(_xlfn.IFS(M16&gt;=90,"Nee",M16&gt;=90,"Nee",M16&lt;90,"Ja")))</f>
        <v>0</v>
      </c>
      <c r="Q16" s="32">
        <f t="shared" si="3"/>
        <v>0</v>
      </c>
      <c r="R16" s="25"/>
    </row>
    <row r="17" spans="1:26" ht="17">
      <c r="A17" s="25"/>
      <c r="B17" s="25"/>
      <c r="C17" s="32" t="s">
        <v>45</v>
      </c>
      <c r="D17" s="42"/>
      <c r="E17" s="42"/>
      <c r="F17" s="43">
        <f t="shared" si="0"/>
        <v>0</v>
      </c>
      <c r="G17" s="42"/>
      <c r="H17" s="42"/>
      <c r="I17" s="43">
        <f t="shared" si="1"/>
        <v>0</v>
      </c>
      <c r="J17" s="42"/>
      <c r="K17" s="42"/>
      <c r="L17" s="43">
        <f t="shared" si="4"/>
        <v>0</v>
      </c>
      <c r="M17" s="44">
        <f t="shared" si="2"/>
        <v>0</v>
      </c>
      <c r="N17" s="46">
        <v>90</v>
      </c>
      <c r="O17" s="46">
        <f t="shared" si="5"/>
        <v>0</v>
      </c>
      <c r="P17" s="32" cm="1">
        <f t="array" ref="P17">IF(M17=0,0,(_xlfn.IFS(M17&gt;=90,"Nee",M17&gt;=90,"Nee",M17&lt;90,"Ja")))</f>
        <v>0</v>
      </c>
      <c r="Q17" s="32">
        <f t="shared" si="3"/>
        <v>0</v>
      </c>
      <c r="R17" s="25"/>
    </row>
    <row r="18" spans="1:26" ht="17">
      <c r="A18" s="25"/>
      <c r="B18" s="25"/>
      <c r="C18" s="32" t="s">
        <v>46</v>
      </c>
      <c r="D18" s="42"/>
      <c r="E18" s="42"/>
      <c r="F18" s="43">
        <f t="shared" si="0"/>
        <v>0</v>
      </c>
      <c r="G18" s="42"/>
      <c r="H18" s="42"/>
      <c r="I18" s="43">
        <f t="shared" si="1"/>
        <v>0</v>
      </c>
      <c r="J18" s="42"/>
      <c r="K18" s="42"/>
      <c r="L18" s="43">
        <f t="shared" si="4"/>
        <v>0</v>
      </c>
      <c r="M18" s="44">
        <f t="shared" si="2"/>
        <v>0</v>
      </c>
      <c r="N18" s="46">
        <v>90</v>
      </c>
      <c r="O18" s="46">
        <f t="shared" si="5"/>
        <v>0</v>
      </c>
      <c r="P18" s="32" cm="1">
        <f t="array" ref="P18">IF(M18=0,0,(_xlfn.IFS(M18&gt;=90,"Nee",M18&gt;=90,"Nee",M18&lt;90,"Ja")))</f>
        <v>0</v>
      </c>
      <c r="Q18" s="32">
        <f t="shared" si="3"/>
        <v>0</v>
      </c>
      <c r="R18" s="25"/>
    </row>
    <row r="19" spans="1:26" ht="17">
      <c r="A19" s="25"/>
      <c r="B19" s="25"/>
      <c r="C19" s="32" t="s">
        <v>47</v>
      </c>
      <c r="D19" s="42"/>
      <c r="E19" s="42"/>
      <c r="F19" s="43">
        <f t="shared" si="0"/>
        <v>0</v>
      </c>
      <c r="G19" s="42"/>
      <c r="H19" s="42"/>
      <c r="I19" s="43">
        <f t="shared" si="1"/>
        <v>0</v>
      </c>
      <c r="J19" s="42"/>
      <c r="K19" s="42"/>
      <c r="L19" s="43">
        <f t="shared" si="4"/>
        <v>0</v>
      </c>
      <c r="M19" s="44">
        <f t="shared" si="2"/>
        <v>0</v>
      </c>
      <c r="N19" s="46">
        <v>90</v>
      </c>
      <c r="O19" s="46">
        <f t="shared" si="5"/>
        <v>0</v>
      </c>
      <c r="P19" s="32" cm="1">
        <f t="array" ref="P19">IF(M19=0,0,(_xlfn.IFS(M19&gt;=90,"Nee",M19&gt;=90,"Nee",M19&lt;90,"Ja")))</f>
        <v>0</v>
      </c>
      <c r="Q19" s="32">
        <f t="shared" si="3"/>
        <v>0</v>
      </c>
      <c r="R19" s="25"/>
    </row>
    <row r="20" spans="1:26" ht="17">
      <c r="A20" s="25"/>
      <c r="B20" s="25"/>
      <c r="C20" s="32" t="s">
        <v>48</v>
      </c>
      <c r="D20" s="42"/>
      <c r="E20" s="42"/>
      <c r="F20" s="43">
        <f t="shared" si="0"/>
        <v>0</v>
      </c>
      <c r="G20" s="42"/>
      <c r="H20" s="42"/>
      <c r="I20" s="43">
        <f t="shared" si="1"/>
        <v>0</v>
      </c>
      <c r="J20" s="42"/>
      <c r="K20" s="42"/>
      <c r="L20" s="43">
        <f t="shared" si="4"/>
        <v>0</v>
      </c>
      <c r="M20" s="44">
        <f t="shared" si="2"/>
        <v>0</v>
      </c>
      <c r="N20" s="46">
        <v>90</v>
      </c>
      <c r="O20" s="46">
        <f t="shared" si="5"/>
        <v>0</v>
      </c>
      <c r="P20" s="32" cm="1">
        <f t="array" ref="P20">IF(M20=0,0,(_xlfn.IFS(M20&gt;=90,"Nee",M20&gt;=90,"Nee",M20&lt;90,"Ja")))</f>
        <v>0</v>
      </c>
      <c r="Q20" s="32">
        <f t="shared" si="3"/>
        <v>0</v>
      </c>
      <c r="R20" s="25"/>
    </row>
    <row r="21" spans="1:26" ht="17">
      <c r="A21" s="25"/>
      <c r="B21" s="25"/>
      <c r="C21" s="32" t="s">
        <v>49</v>
      </c>
      <c r="D21" s="42"/>
      <c r="E21" s="42"/>
      <c r="F21" s="43">
        <f t="shared" si="0"/>
        <v>0</v>
      </c>
      <c r="G21" s="42"/>
      <c r="H21" s="42"/>
      <c r="I21" s="43">
        <f t="shared" si="1"/>
        <v>0</v>
      </c>
      <c r="J21" s="42"/>
      <c r="K21" s="42"/>
      <c r="L21" s="43">
        <f t="shared" si="4"/>
        <v>0</v>
      </c>
      <c r="M21" s="44">
        <f t="shared" si="2"/>
        <v>0</v>
      </c>
      <c r="N21" s="46">
        <v>90</v>
      </c>
      <c r="O21" s="46">
        <f t="shared" si="5"/>
        <v>0</v>
      </c>
      <c r="P21" s="32" cm="1">
        <f t="array" ref="P21">IF(M21=0,0,(_xlfn.IFS(M21&gt;=90,"Nee",M21&gt;=90,"Nee",M21&lt;90,"Ja")))</f>
        <v>0</v>
      </c>
      <c r="Q21" s="32">
        <f t="shared" si="3"/>
        <v>0</v>
      </c>
      <c r="R21" s="25"/>
    </row>
    <row r="22" spans="1:26" ht="17">
      <c r="A22" s="25"/>
      <c r="B22" s="25"/>
      <c r="C22" s="32" t="s">
        <v>50</v>
      </c>
      <c r="D22" s="42"/>
      <c r="E22" s="42"/>
      <c r="F22" s="43">
        <f t="shared" si="0"/>
        <v>0</v>
      </c>
      <c r="G22" s="42"/>
      <c r="H22" s="42"/>
      <c r="I22" s="43">
        <f t="shared" si="1"/>
        <v>0</v>
      </c>
      <c r="J22" s="42"/>
      <c r="K22" s="42"/>
      <c r="L22" s="43">
        <f t="shared" si="4"/>
        <v>0</v>
      </c>
      <c r="M22" s="44">
        <f t="shared" si="2"/>
        <v>0</v>
      </c>
      <c r="N22" s="46">
        <v>90</v>
      </c>
      <c r="O22" s="46">
        <f t="shared" si="5"/>
        <v>0</v>
      </c>
      <c r="P22" s="32" cm="1">
        <f t="array" ref="P22">IF(M22=0,0,(_xlfn.IFS(M22&gt;=90,"Nee",M22&gt;=90,"Nee",M22&lt;90,"Ja")))</f>
        <v>0</v>
      </c>
      <c r="Q22" s="32">
        <f t="shared" si="3"/>
        <v>0</v>
      </c>
      <c r="R22" s="25"/>
    </row>
    <row r="23" spans="1:26" ht="17">
      <c r="A23" s="25"/>
      <c r="B23" s="25"/>
      <c r="C23" s="32" t="s">
        <v>51</v>
      </c>
      <c r="D23" s="42"/>
      <c r="E23" s="42"/>
      <c r="F23" s="43">
        <f t="shared" si="0"/>
        <v>0</v>
      </c>
      <c r="G23" s="42"/>
      <c r="H23" s="42"/>
      <c r="I23" s="43">
        <f t="shared" si="1"/>
        <v>0</v>
      </c>
      <c r="J23" s="42"/>
      <c r="K23" s="42"/>
      <c r="L23" s="43">
        <f t="shared" si="4"/>
        <v>0</v>
      </c>
      <c r="M23" s="44">
        <f t="shared" si="2"/>
        <v>0</v>
      </c>
      <c r="N23" s="46">
        <v>90</v>
      </c>
      <c r="O23" s="46">
        <f t="shared" si="5"/>
        <v>0</v>
      </c>
      <c r="P23" s="32" cm="1">
        <f t="array" ref="P23">IF(M23=0,0,(_xlfn.IFS(M23&gt;=90,"Nee",M23&gt;=90,"Nee",M23&lt;90,"Ja")))</f>
        <v>0</v>
      </c>
      <c r="Q23" s="32">
        <f t="shared" si="3"/>
        <v>0</v>
      </c>
      <c r="R23" s="25"/>
    </row>
    <row r="24" spans="1:26" ht="17">
      <c r="A24" s="25"/>
      <c r="B24" s="25"/>
      <c r="C24" s="32" t="s">
        <v>52</v>
      </c>
      <c r="D24" s="42"/>
      <c r="E24" s="42"/>
      <c r="F24" s="43">
        <f t="shared" si="0"/>
        <v>0</v>
      </c>
      <c r="G24" s="42"/>
      <c r="H24" s="42"/>
      <c r="I24" s="43">
        <f t="shared" si="1"/>
        <v>0</v>
      </c>
      <c r="J24" s="42"/>
      <c r="K24" s="42"/>
      <c r="L24" s="43">
        <f t="shared" si="4"/>
        <v>0</v>
      </c>
      <c r="M24" s="44">
        <f t="shared" si="2"/>
        <v>0</v>
      </c>
      <c r="N24" s="46">
        <v>90</v>
      </c>
      <c r="O24" s="46">
        <f t="shared" si="5"/>
        <v>0</v>
      </c>
      <c r="P24" s="32" cm="1">
        <f t="array" ref="P24">IF(M24=0,0,(_xlfn.IFS(M24&gt;=90,"Nee",M24&gt;=90,"Nee",M24&lt;90,"Ja")))</f>
        <v>0</v>
      </c>
      <c r="Q24" s="32">
        <f t="shared" si="3"/>
        <v>0</v>
      </c>
      <c r="R24" s="25"/>
    </row>
    <row r="25" spans="1:26" ht="17">
      <c r="A25" s="25"/>
      <c r="B25" s="25"/>
      <c r="C25" s="32" t="s">
        <v>53</v>
      </c>
      <c r="D25" s="42"/>
      <c r="E25" s="42"/>
      <c r="F25" s="43">
        <f t="shared" si="0"/>
        <v>0</v>
      </c>
      <c r="G25" s="42"/>
      <c r="H25" s="42"/>
      <c r="I25" s="43">
        <f t="shared" si="1"/>
        <v>0</v>
      </c>
      <c r="J25" s="42"/>
      <c r="K25" s="42"/>
      <c r="L25" s="43">
        <f t="shared" si="4"/>
        <v>0</v>
      </c>
      <c r="M25" s="44">
        <f t="shared" si="2"/>
        <v>0</v>
      </c>
      <c r="N25" s="46">
        <v>90</v>
      </c>
      <c r="O25" s="46">
        <f t="shared" si="5"/>
        <v>0</v>
      </c>
      <c r="P25" s="32" cm="1">
        <f t="array" ref="P25">IF(M25=0,0,(_xlfn.IFS(M25&gt;=90,"Nee",M25&gt;=90,"Nee",M25&lt;90,"Ja")))</f>
        <v>0</v>
      </c>
      <c r="Q25" s="32">
        <f t="shared" si="3"/>
        <v>0</v>
      </c>
      <c r="R25" s="25"/>
    </row>
    <row r="26" spans="1:26" ht="17">
      <c r="A26" s="25"/>
      <c r="B26" s="25"/>
      <c r="C26" s="32" t="s">
        <v>54</v>
      </c>
      <c r="D26" s="42"/>
      <c r="E26" s="42"/>
      <c r="F26" s="43">
        <f t="shared" si="0"/>
        <v>0</v>
      </c>
      <c r="G26" s="42"/>
      <c r="H26" s="42"/>
      <c r="I26" s="43">
        <f t="shared" si="1"/>
        <v>0</v>
      </c>
      <c r="J26" s="42"/>
      <c r="K26" s="42"/>
      <c r="L26" s="43">
        <f t="shared" si="4"/>
        <v>0</v>
      </c>
      <c r="M26" s="44">
        <f t="shared" si="2"/>
        <v>0</v>
      </c>
      <c r="N26" s="46">
        <v>90</v>
      </c>
      <c r="O26" s="46">
        <f t="shared" si="5"/>
        <v>0</v>
      </c>
      <c r="P26" s="32" cm="1">
        <f t="array" ref="P26">IF(M26=0,0,(_xlfn.IFS(M26&gt;=90,"Nee",M26&gt;=90,"Nee",M26&lt;90,"Ja")))</f>
        <v>0</v>
      </c>
      <c r="Q26" s="32">
        <f t="shared" si="3"/>
        <v>0</v>
      </c>
      <c r="R26" s="25"/>
    </row>
    <row r="27" spans="1:26" ht="17">
      <c r="A27" s="25"/>
      <c r="B27" s="25"/>
      <c r="C27" s="32" t="s">
        <v>55</v>
      </c>
      <c r="D27" s="42"/>
      <c r="E27" s="42"/>
      <c r="F27" s="43">
        <f t="shared" si="0"/>
        <v>0</v>
      </c>
      <c r="G27" s="42"/>
      <c r="H27" s="42"/>
      <c r="I27" s="43">
        <f t="shared" si="1"/>
        <v>0</v>
      </c>
      <c r="J27" s="42"/>
      <c r="K27" s="42"/>
      <c r="L27" s="43">
        <f t="shared" si="4"/>
        <v>0</v>
      </c>
      <c r="M27" s="44">
        <f t="shared" si="2"/>
        <v>0</v>
      </c>
      <c r="N27" s="46">
        <v>90</v>
      </c>
      <c r="O27" s="46">
        <f t="shared" si="5"/>
        <v>0</v>
      </c>
      <c r="P27" s="32" cm="1">
        <f t="array" ref="P27">IF(M27=0,0,(_xlfn.IFS(M27&gt;=90,"Nee",M27&gt;=90,"Nee",M27&lt;90,"Ja")))</f>
        <v>0</v>
      </c>
      <c r="Q27" s="32">
        <f t="shared" si="3"/>
        <v>0</v>
      </c>
      <c r="R27" s="25"/>
    </row>
    <row r="28" spans="1:26" ht="17">
      <c r="A28" s="25"/>
      <c r="B28" s="25"/>
      <c r="C28" s="32" t="s">
        <v>56</v>
      </c>
      <c r="D28" s="42"/>
      <c r="E28" s="42"/>
      <c r="F28" s="43">
        <f t="shared" si="0"/>
        <v>0</v>
      </c>
      <c r="G28" s="42"/>
      <c r="H28" s="42"/>
      <c r="I28" s="43">
        <f t="shared" si="1"/>
        <v>0</v>
      </c>
      <c r="J28" s="42"/>
      <c r="K28" s="42"/>
      <c r="L28" s="43">
        <f t="shared" si="4"/>
        <v>0</v>
      </c>
      <c r="M28" s="44">
        <f t="shared" si="2"/>
        <v>0</v>
      </c>
      <c r="N28" s="46">
        <v>90</v>
      </c>
      <c r="O28" s="46">
        <f t="shared" si="5"/>
        <v>0</v>
      </c>
      <c r="P28" s="32" cm="1">
        <f t="array" ref="P28">IF(M28=0,0,(_xlfn.IFS(M28&gt;=90,"Nee",M28&gt;=90,"Nee",M28&lt;90,"Ja")))</f>
        <v>0</v>
      </c>
      <c r="Q28" s="32">
        <f t="shared" si="3"/>
        <v>0</v>
      </c>
      <c r="R28" s="25"/>
    </row>
    <row r="29" spans="1:26" ht="17">
      <c r="A29" s="25"/>
      <c r="B29" s="25"/>
      <c r="C29" s="32" t="s">
        <v>57</v>
      </c>
      <c r="D29" s="42"/>
      <c r="E29" s="42"/>
      <c r="F29" s="43">
        <f t="shared" si="0"/>
        <v>0</v>
      </c>
      <c r="G29" s="42"/>
      <c r="H29" s="42"/>
      <c r="I29" s="43">
        <f t="shared" si="1"/>
        <v>0</v>
      </c>
      <c r="J29" s="42"/>
      <c r="K29" s="42"/>
      <c r="L29" s="43">
        <f t="shared" si="4"/>
        <v>0</v>
      </c>
      <c r="M29" s="44">
        <f t="shared" si="2"/>
        <v>0</v>
      </c>
      <c r="N29" s="46">
        <v>90</v>
      </c>
      <c r="O29" s="46">
        <f t="shared" si="5"/>
        <v>0</v>
      </c>
      <c r="P29" s="32" cm="1">
        <f t="array" ref="P29">IF(M29=0,0,(_xlfn.IFS(M29&gt;=90,"Nee",M29&gt;=90,"Nee",M29&lt;90,"Ja")))</f>
        <v>0</v>
      </c>
      <c r="Q29" s="32">
        <f t="shared" si="3"/>
        <v>0</v>
      </c>
      <c r="R29" s="25"/>
    </row>
    <row r="30" spans="1:26" ht="17">
      <c r="A30" s="25"/>
      <c r="B30" s="25"/>
      <c r="C30" s="32" t="s">
        <v>58</v>
      </c>
      <c r="D30" s="42"/>
      <c r="E30" s="42"/>
      <c r="F30" s="43">
        <f t="shared" si="0"/>
        <v>0</v>
      </c>
      <c r="G30" s="42"/>
      <c r="H30" s="42"/>
      <c r="I30" s="43">
        <f t="shared" si="1"/>
        <v>0</v>
      </c>
      <c r="J30" s="42"/>
      <c r="K30" s="42"/>
      <c r="L30" s="43">
        <f t="shared" si="4"/>
        <v>0</v>
      </c>
      <c r="M30" s="44">
        <f t="shared" si="2"/>
        <v>0</v>
      </c>
      <c r="N30" s="46">
        <v>90</v>
      </c>
      <c r="O30" s="46">
        <f t="shared" si="5"/>
        <v>0</v>
      </c>
      <c r="P30" s="32" cm="1">
        <f t="array" ref="P30">IF(M30=0,0,(_xlfn.IFS(M30&gt;=90,"Nee",M30&gt;=90,"Nee",M30&lt;90,"Ja")))</f>
        <v>0</v>
      </c>
      <c r="Q30" s="32">
        <f t="shared" si="3"/>
        <v>0</v>
      </c>
      <c r="R30" s="25"/>
    </row>
    <row r="31" spans="1:26" ht="17">
      <c r="A31" s="25"/>
      <c r="B31" s="25"/>
      <c r="C31" s="32" t="s">
        <v>59</v>
      </c>
      <c r="D31" s="42"/>
      <c r="E31" s="42"/>
      <c r="F31" s="43">
        <f t="shared" si="0"/>
        <v>0</v>
      </c>
      <c r="G31" s="42"/>
      <c r="H31" s="42"/>
      <c r="I31" s="43">
        <f t="shared" si="1"/>
        <v>0</v>
      </c>
      <c r="J31" s="42"/>
      <c r="K31" s="42"/>
      <c r="L31" s="43">
        <f t="shared" si="4"/>
        <v>0</v>
      </c>
      <c r="M31" s="44">
        <f t="shared" si="2"/>
        <v>0</v>
      </c>
      <c r="N31" s="46">
        <v>90</v>
      </c>
      <c r="O31" s="46">
        <f t="shared" si="5"/>
        <v>0</v>
      </c>
      <c r="P31" s="32" cm="1">
        <f t="array" ref="P31">IF(M31=0,0,(_xlfn.IFS(M31&gt;=90,"Nee",M31&gt;=90,"Nee",M31&lt;90,"Ja")))</f>
        <v>0</v>
      </c>
      <c r="Q31" s="32">
        <f t="shared" si="3"/>
        <v>0</v>
      </c>
      <c r="R31" s="25"/>
    </row>
    <row r="32" spans="1:26" ht="17">
      <c r="A32" s="25"/>
      <c r="B32" s="25"/>
      <c r="C32" s="32" t="s">
        <v>60</v>
      </c>
      <c r="D32" s="42"/>
      <c r="E32" s="42"/>
      <c r="F32" s="43">
        <f t="shared" si="0"/>
        <v>0</v>
      </c>
      <c r="G32" s="42"/>
      <c r="H32" s="42"/>
      <c r="I32" s="43">
        <f t="shared" si="1"/>
        <v>0</v>
      </c>
      <c r="J32" s="42"/>
      <c r="K32" s="42"/>
      <c r="L32" s="43">
        <f t="shared" si="4"/>
        <v>0</v>
      </c>
      <c r="M32" s="44">
        <f t="shared" si="2"/>
        <v>0</v>
      </c>
      <c r="N32" s="46">
        <v>90</v>
      </c>
      <c r="O32" s="46">
        <f t="shared" si="5"/>
        <v>0</v>
      </c>
      <c r="P32" s="32" cm="1">
        <f t="array" ref="P32">IF(M32=0,0,(_xlfn.IFS(M32&gt;=90,"Nee",M32&gt;=90,"Nee",M32&lt;90,"Ja")))</f>
        <v>0</v>
      </c>
      <c r="Q32" s="32">
        <f t="shared" si="3"/>
        <v>0</v>
      </c>
      <c r="R32" s="25"/>
      <c r="Y32" s="40"/>
      <c r="Z32" s="39"/>
    </row>
    <row r="33" spans="1:25" ht="17">
      <c r="A33" s="25"/>
      <c r="B33" s="25"/>
      <c r="C33" s="32" t="s">
        <v>61</v>
      </c>
      <c r="D33" s="42"/>
      <c r="E33" s="42"/>
      <c r="F33" s="43">
        <f t="shared" si="0"/>
        <v>0</v>
      </c>
      <c r="G33" s="42"/>
      <c r="H33" s="42"/>
      <c r="I33" s="43">
        <f t="shared" si="1"/>
        <v>0</v>
      </c>
      <c r="J33" s="42"/>
      <c r="K33" s="42"/>
      <c r="L33" s="43">
        <f t="shared" si="4"/>
        <v>0</v>
      </c>
      <c r="M33" s="44">
        <f t="shared" si="2"/>
        <v>0</v>
      </c>
      <c r="N33" s="46">
        <v>90</v>
      </c>
      <c r="O33" s="46">
        <f t="shared" si="5"/>
        <v>0</v>
      </c>
      <c r="P33" s="32" cm="1">
        <f t="array" ref="P33">IF(M33=0,0,(_xlfn.IFS(M33&gt;=90,"Nee",M33&gt;=90,"Nee",M33&lt;90,"Ja")))</f>
        <v>0</v>
      </c>
      <c r="Q33" s="32">
        <f t="shared" si="3"/>
        <v>0</v>
      </c>
      <c r="R33" s="25"/>
      <c r="Y33" s="32"/>
    </row>
    <row r="34" spans="1:25" ht="17">
      <c r="A34" s="25"/>
      <c r="B34" s="25"/>
      <c r="C34" s="32" t="s">
        <v>62</v>
      </c>
      <c r="D34" s="42"/>
      <c r="E34" s="42"/>
      <c r="F34" s="43">
        <f t="shared" si="0"/>
        <v>0</v>
      </c>
      <c r="G34" s="42"/>
      <c r="H34" s="42"/>
      <c r="I34" s="43">
        <f t="shared" si="1"/>
        <v>0</v>
      </c>
      <c r="J34" s="42"/>
      <c r="K34" s="42"/>
      <c r="L34" s="43">
        <f t="shared" si="4"/>
        <v>0</v>
      </c>
      <c r="M34" s="44">
        <f t="shared" si="2"/>
        <v>0</v>
      </c>
      <c r="N34" s="46">
        <v>90</v>
      </c>
      <c r="O34" s="46">
        <f t="shared" si="5"/>
        <v>0</v>
      </c>
      <c r="P34" s="32" cm="1">
        <f t="array" ref="P34">IF(M34=0,0,(_xlfn.IFS(M34&gt;=90,"Nee",M34&gt;=90,"Nee",M34&lt;90,"Ja")))</f>
        <v>0</v>
      </c>
      <c r="Q34" s="32">
        <f t="shared" si="3"/>
        <v>0</v>
      </c>
      <c r="R34" s="25"/>
      <c r="V34" s="39"/>
    </row>
    <row r="35" spans="1:25" ht="17">
      <c r="A35" s="25"/>
      <c r="B35" s="25"/>
      <c r="C35" s="32" t="s">
        <v>63</v>
      </c>
      <c r="D35" s="42"/>
      <c r="E35" s="42"/>
      <c r="F35" s="43">
        <f t="shared" si="0"/>
        <v>0</v>
      </c>
      <c r="G35" s="42"/>
      <c r="H35" s="42"/>
      <c r="I35" s="43">
        <f t="shared" si="1"/>
        <v>0</v>
      </c>
      <c r="J35" s="42"/>
      <c r="K35" s="42"/>
      <c r="L35" s="43">
        <f t="shared" si="4"/>
        <v>0</v>
      </c>
      <c r="M35" s="44">
        <f t="shared" si="2"/>
        <v>0</v>
      </c>
      <c r="N35" s="46">
        <v>90</v>
      </c>
      <c r="O35" s="46">
        <f t="shared" si="5"/>
        <v>0</v>
      </c>
      <c r="P35" s="32" cm="1">
        <f t="array" ref="P35">IF(M35=0,0,(_xlfn.IFS(M35&gt;=90,"Nee",M35&gt;=90,"Nee",M35&lt;90,"Ja")))</f>
        <v>0</v>
      </c>
      <c r="Q35" s="32">
        <f t="shared" si="3"/>
        <v>0</v>
      </c>
      <c r="R35" s="25"/>
    </row>
    <row r="36" spans="1:25" ht="17">
      <c r="A36" s="25"/>
      <c r="B36" s="25"/>
      <c r="C36" s="32" t="s">
        <v>64</v>
      </c>
      <c r="D36" s="42"/>
      <c r="E36" s="42"/>
      <c r="F36" s="43">
        <f t="shared" si="0"/>
        <v>0</v>
      </c>
      <c r="G36" s="42"/>
      <c r="H36" s="42"/>
      <c r="I36" s="43">
        <f t="shared" si="1"/>
        <v>0</v>
      </c>
      <c r="J36" s="42"/>
      <c r="K36" s="42"/>
      <c r="L36" s="43">
        <f t="shared" si="4"/>
        <v>0</v>
      </c>
      <c r="M36" s="44">
        <f t="shared" si="2"/>
        <v>0</v>
      </c>
      <c r="N36" s="46">
        <v>90</v>
      </c>
      <c r="O36" s="46">
        <f t="shared" si="5"/>
        <v>0</v>
      </c>
      <c r="P36" s="32" cm="1">
        <f t="array" ref="P36">IF(M36=0,0,(_xlfn.IFS(M36&gt;=90,"Nee",M36&gt;=90,"Nee",M36&lt;90,"Ja")))</f>
        <v>0</v>
      </c>
      <c r="Q36" s="32">
        <f t="shared" si="3"/>
        <v>0</v>
      </c>
      <c r="R36" s="25"/>
    </row>
    <row r="37" spans="1:25" ht="17">
      <c r="A37" s="25"/>
      <c r="B37" s="25"/>
      <c r="C37" s="32" t="s">
        <v>65</v>
      </c>
      <c r="D37" s="42"/>
      <c r="E37" s="42"/>
      <c r="F37" s="43">
        <f t="shared" si="0"/>
        <v>0</v>
      </c>
      <c r="G37" s="42"/>
      <c r="H37" s="42"/>
      <c r="I37" s="43">
        <f t="shared" si="1"/>
        <v>0</v>
      </c>
      <c r="J37" s="42"/>
      <c r="K37" s="42"/>
      <c r="L37" s="43">
        <f t="shared" si="4"/>
        <v>0</v>
      </c>
      <c r="M37" s="44">
        <f t="shared" si="2"/>
        <v>0</v>
      </c>
      <c r="N37" s="46">
        <v>90</v>
      </c>
      <c r="O37" s="46">
        <f t="shared" si="5"/>
        <v>0</v>
      </c>
      <c r="P37" s="32" cm="1">
        <f t="array" ref="P37">IF(M37=0,0,(_xlfn.IFS(M37&gt;=90,"Nee",M37&gt;=90,"Nee",M37&lt;90,"Ja")))</f>
        <v>0</v>
      </c>
      <c r="Q37" s="32">
        <f t="shared" si="3"/>
        <v>0</v>
      </c>
      <c r="R37" s="25"/>
    </row>
    <row r="38" spans="1:25" ht="17">
      <c r="A38" s="25"/>
      <c r="B38" s="25"/>
      <c r="C38" s="32" t="s">
        <v>66</v>
      </c>
      <c r="D38" s="42"/>
      <c r="E38" s="42"/>
      <c r="F38" s="43">
        <f t="shared" si="0"/>
        <v>0</v>
      </c>
      <c r="G38" s="42"/>
      <c r="H38" s="42"/>
      <c r="I38" s="43">
        <f t="shared" si="1"/>
        <v>0</v>
      </c>
      <c r="J38" s="42"/>
      <c r="K38" s="42"/>
      <c r="L38" s="43">
        <f t="shared" si="4"/>
        <v>0</v>
      </c>
      <c r="M38" s="44">
        <f t="shared" si="2"/>
        <v>0</v>
      </c>
      <c r="N38" s="46">
        <v>90</v>
      </c>
      <c r="O38" s="46">
        <f t="shared" si="5"/>
        <v>0</v>
      </c>
      <c r="P38" s="32" cm="1">
        <f t="array" ref="P38">IF(M38=0,0,(_xlfn.IFS(M38&gt;=90,"Nee",M38&gt;=90,"Nee",M38&lt;90,"Ja")))</f>
        <v>0</v>
      </c>
      <c r="Q38" s="32">
        <f t="shared" si="3"/>
        <v>0</v>
      </c>
      <c r="R38" s="25"/>
    </row>
    <row r="39" spans="1:25" ht="17">
      <c r="A39" s="25"/>
      <c r="B39" s="25"/>
      <c r="C39" s="32" t="s">
        <v>67</v>
      </c>
      <c r="D39" s="42"/>
      <c r="E39" s="42"/>
      <c r="F39" s="43">
        <f t="shared" si="0"/>
        <v>0</v>
      </c>
      <c r="G39" s="42"/>
      <c r="H39" s="42"/>
      <c r="I39" s="43">
        <f t="shared" si="1"/>
        <v>0</v>
      </c>
      <c r="J39" s="42"/>
      <c r="K39" s="42"/>
      <c r="L39" s="43">
        <f t="shared" si="4"/>
        <v>0</v>
      </c>
      <c r="M39" s="44">
        <f t="shared" si="2"/>
        <v>0</v>
      </c>
      <c r="N39" s="46">
        <v>90</v>
      </c>
      <c r="O39" s="46">
        <f t="shared" si="5"/>
        <v>0</v>
      </c>
      <c r="P39" s="32" cm="1">
        <f t="array" ref="P39">IF(M39=0,0,(_xlfn.IFS(M39&gt;=90,"Nee",M39&gt;=90,"Nee",M39&lt;90,"Ja")))</f>
        <v>0</v>
      </c>
      <c r="Q39" s="32">
        <f t="shared" si="3"/>
        <v>0</v>
      </c>
      <c r="R39" s="25"/>
    </row>
    <row r="40" spans="1:25" ht="17">
      <c r="A40" s="25"/>
      <c r="B40" s="25"/>
      <c r="C40" s="32" t="s">
        <v>68</v>
      </c>
      <c r="D40" s="42"/>
      <c r="E40" s="42"/>
      <c r="F40" s="43">
        <f t="shared" si="0"/>
        <v>0</v>
      </c>
      <c r="G40" s="42"/>
      <c r="H40" s="42"/>
      <c r="I40" s="43">
        <f t="shared" si="1"/>
        <v>0</v>
      </c>
      <c r="J40" s="42"/>
      <c r="K40" s="42"/>
      <c r="L40" s="43">
        <f t="shared" si="4"/>
        <v>0</v>
      </c>
      <c r="M40" s="44">
        <f t="shared" si="2"/>
        <v>0</v>
      </c>
      <c r="N40" s="46">
        <v>90</v>
      </c>
      <c r="O40" s="46">
        <f t="shared" si="5"/>
        <v>0</v>
      </c>
      <c r="P40" s="32" cm="1">
        <f t="array" ref="P40">IF(M40=0,0,(_xlfn.IFS(M40&gt;=90,"Nee",M40&gt;=90,"Nee",M40&lt;90,"Ja")))</f>
        <v>0</v>
      </c>
      <c r="Q40" s="32">
        <f t="shared" si="3"/>
        <v>0</v>
      </c>
      <c r="R40" s="25"/>
    </row>
    <row r="41" spans="1:25" ht="17">
      <c r="A41" s="25"/>
      <c r="B41" s="25"/>
      <c r="C41" s="32" t="s">
        <v>69</v>
      </c>
      <c r="D41" s="42"/>
      <c r="E41" s="42"/>
      <c r="F41" s="43">
        <f t="shared" si="0"/>
        <v>0</v>
      </c>
      <c r="G41" s="42"/>
      <c r="H41" s="42"/>
      <c r="I41" s="43">
        <f t="shared" si="1"/>
        <v>0</v>
      </c>
      <c r="J41" s="42"/>
      <c r="K41" s="42"/>
      <c r="L41" s="43">
        <f t="shared" si="4"/>
        <v>0</v>
      </c>
      <c r="M41" s="44">
        <f t="shared" si="2"/>
        <v>0</v>
      </c>
      <c r="N41" s="46">
        <v>90</v>
      </c>
      <c r="O41" s="46">
        <f t="shared" si="5"/>
        <v>0</v>
      </c>
      <c r="P41" s="32" cm="1">
        <f t="array" ref="P41">IF(M41=0,0,(_xlfn.IFS(M41&gt;=90,"Nee",M41&gt;=90,"Nee",M41&lt;90,"Ja")))</f>
        <v>0</v>
      </c>
      <c r="Q41" s="32">
        <f t="shared" si="3"/>
        <v>0</v>
      </c>
      <c r="R41" s="25"/>
    </row>
    <row r="42" spans="1:25" ht="17">
      <c r="A42" s="25"/>
      <c r="B42" s="25"/>
      <c r="C42" s="32" t="s">
        <v>70</v>
      </c>
      <c r="D42" s="42"/>
      <c r="E42" s="42"/>
      <c r="F42" s="43">
        <f t="shared" si="0"/>
        <v>0</v>
      </c>
      <c r="G42" s="42"/>
      <c r="H42" s="42"/>
      <c r="I42" s="43">
        <f t="shared" si="1"/>
        <v>0</v>
      </c>
      <c r="J42" s="42"/>
      <c r="K42" s="42"/>
      <c r="L42" s="43">
        <f t="shared" si="4"/>
        <v>0</v>
      </c>
      <c r="M42" s="44">
        <f t="shared" si="2"/>
        <v>0</v>
      </c>
      <c r="N42" s="46">
        <v>90</v>
      </c>
      <c r="O42" s="46">
        <f t="shared" si="5"/>
        <v>0</v>
      </c>
      <c r="P42" s="32" cm="1">
        <f t="array" ref="P42">IF(M42=0,0,(_xlfn.IFS(M42&gt;=90,"Nee",M42&gt;=90,"Nee",M42&lt;90,"Ja")))</f>
        <v>0</v>
      </c>
      <c r="Q42" s="32">
        <f t="shared" si="3"/>
        <v>0</v>
      </c>
      <c r="R42" s="25"/>
    </row>
    <row r="43" spans="1:25" ht="16">
      <c r="A43" s="25"/>
      <c r="B43" s="25"/>
      <c r="C43" s="32"/>
      <c r="D43" s="42"/>
      <c r="E43" s="42"/>
      <c r="F43" s="43"/>
      <c r="G43" s="42"/>
      <c r="H43" s="42"/>
      <c r="I43" s="43"/>
      <c r="J43" s="42"/>
      <c r="K43" s="42"/>
      <c r="L43" s="43"/>
      <c r="M43" s="44"/>
      <c r="N43" s="46"/>
      <c r="O43" s="46"/>
      <c r="P43" s="32"/>
      <c r="Q43" s="32"/>
      <c r="R43" s="25"/>
    </row>
  </sheetData>
  <sortState xmlns:xlrd2="http://schemas.microsoft.com/office/spreadsheetml/2017/richdata2" ref="T2:U3">
    <sortCondition ref="T2:T3"/>
  </sortState>
  <conditionalFormatting sqref="M2:M43">
    <cfRule type="cellIs" dxfId="48" priority="16" operator="lessThan">
      <formula>70</formula>
    </cfRule>
    <cfRule type="cellIs" dxfId="47" priority="15" operator="between">
      <formula>70</formula>
      <formula>84.999</formula>
    </cfRule>
    <cfRule type="cellIs" dxfId="46" priority="14" operator="greaterThanOrEqual">
      <formula>85</formula>
    </cfRule>
  </conditionalFormatting>
  <conditionalFormatting sqref="P2:P43">
    <cfRule type="expression" dxfId="45" priority="18">
      <formula>P2="Nee"</formula>
    </cfRule>
    <cfRule type="expression" dxfId="44" priority="17">
      <formula>P2="Ja"</formula>
    </cfRule>
  </conditionalFormatting>
  <conditionalFormatting sqref="Q2:Q43">
    <cfRule type="expression" dxfId="43" priority="13">
      <formula>Q2="Nee"</formula>
    </cfRule>
    <cfRule type="expression" dxfId="42" priority="12">
      <formula>Q2="Ja"</formula>
    </cfRule>
  </conditionalFormatting>
  <conditionalFormatting sqref="Y33">
    <cfRule type="expression" dxfId="41" priority="11" stopIfTrue="1">
      <formula>Y33="Rood"</formula>
    </cfRule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  <cfRule type="expression" dxfId="40" priority="8">
      <formula>Y33&lt;6</formula>
    </cfRule>
    <cfRule type="expression" dxfId="39" priority="9">
      <formula>Y32 ="Groen"</formula>
    </cfRule>
    <cfRule type="expression" dxfId="38" priority="10" stopIfTrue="1">
      <formula>Y33="Oranje"</formula>
    </cfRule>
  </conditionalFormatting>
  <pageMargins left="0.75" right="0.75" top="1" bottom="1" header="0.5" footer="0.5"/>
  <pageSetup paperSize="9" orientation="portrait" horizontalDpi="0" verticalDpi="0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5950F4FD-2605-904D-BC14-3DFCC194DD20}">
            <x14:iconSet iconSet="3Triangles" showValue="0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F2</xm:sqref>
        </x14:conditionalFormatting>
        <x14:conditionalFormatting xmlns:xm="http://schemas.microsoft.com/office/excel/2006/main">
          <x14:cfRule type="iconSet" priority="2" id="{D0A62F17-F7F8-FD40-86BC-67255DDB2F15}">
            <x14:iconSet iconSet="3Triangles" showValue="0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I2</xm:sqref>
        </x14:conditionalFormatting>
        <x14:conditionalFormatting xmlns:xm="http://schemas.microsoft.com/office/excel/2006/main">
          <x14:cfRule type="iconSet" priority="1" id="{9F24C3A1-A3C3-4E41-BCF2-E2AB115E9AA7}">
            <x14:iconSet iconSet="3Triangles" showValue="0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L2</xm:sqref>
        </x14:conditionalFormatting>
        <x14:conditionalFormatting xmlns:xm="http://schemas.microsoft.com/office/excel/2006/main">
          <x14:cfRule type="iconSet" priority="5" id="{6A1CF615-96BD-414F-B901-209BE6C3937C}">
            <x14:iconSet iconSet="3Triangles" showValue="0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Y32</xm:sqref>
        </x14:conditionalFormatting>
        <x14:conditionalFormatting xmlns:xm="http://schemas.microsoft.com/office/excel/2006/main">
          <x14:cfRule type="iconSet" priority="6" id="{18CE0A2B-C6BB-B14A-B67A-D0B1138C30F6}">
            <x14:iconSet iconSet="3Triangle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iangles" iconId="2"/>
              <x14:cfIcon iconSet="3Triangles" iconId="0"/>
              <x14:cfIcon iconSet="3Triangles" iconId="1"/>
            </x14:iconSet>
          </x14:cfRule>
          <xm:sqref>Y33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3000000}">
          <x14:formula1>
            <xm:f>Instellingen!$I$2:$I$3</xm:f>
          </x14:formula1>
          <xm:sqref>P2:Q43</xm:sqref>
        </x14:dataValidation>
        <x14:dataValidation type="list" allowBlank="1" xr:uid="{00000000-0002-0000-0100-000000000000}">
          <x14:formula1>
            <xm:f>Instellingen!$A$2:$A$43</xm:f>
          </x14:formula1>
          <xm:sqref>A2:C43</xm:sqref>
        </x14:dataValidation>
        <x14:dataValidation type="list" allowBlank="1" xr:uid="{00000000-0002-0000-0100-000001000000}">
          <x14:formula1>
            <xm:f>Instellingen!$C$2:$C$13</xm:f>
          </x14:formula1>
          <xm:sqref>A2:B43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00"/>
  <sheetViews>
    <sheetView showGridLines="0" workbookViewId="0">
      <pane ySplit="1" topLeftCell="A2" activePane="bottomLeft" state="frozen"/>
      <selection pane="bottomLeft" activeCell="E3" sqref="E3"/>
    </sheetView>
  </sheetViews>
  <sheetFormatPr baseColWidth="10" defaultColWidth="8.83203125" defaultRowHeight="14"/>
  <cols>
    <col min="1" max="1" width="13" customWidth="1"/>
    <col min="2" max="2" width="10" customWidth="1"/>
    <col min="3" max="3" width="20" customWidth="1"/>
    <col min="4" max="4" width="24" customWidth="1"/>
    <col min="5" max="5" width="18" customWidth="1"/>
    <col min="6" max="6" width="12" customWidth="1"/>
    <col min="7" max="7" width="14" customWidth="1"/>
    <col min="8" max="8" width="18" customWidth="1"/>
    <col min="9" max="9" width="14" customWidth="1"/>
    <col min="10" max="10" width="32" customWidth="1"/>
  </cols>
  <sheetData>
    <row r="1" spans="1:10" ht="16">
      <c r="A1" s="4" t="s">
        <v>74</v>
      </c>
      <c r="B1" s="4" t="s">
        <v>9</v>
      </c>
      <c r="C1" s="4" t="s">
        <v>25</v>
      </c>
      <c r="D1" s="4" t="s">
        <v>80</v>
      </c>
      <c r="E1" s="4" t="s">
        <v>81</v>
      </c>
      <c r="F1" s="4" t="s">
        <v>82</v>
      </c>
      <c r="G1" s="4" t="s">
        <v>83</v>
      </c>
      <c r="H1" s="4" t="s">
        <v>84</v>
      </c>
      <c r="I1" s="4" t="s">
        <v>85</v>
      </c>
      <c r="J1" s="4" t="s">
        <v>79</v>
      </c>
    </row>
    <row r="2" spans="1:10" ht="30">
      <c r="A2" s="34">
        <v>46116</v>
      </c>
      <c r="B2" s="1" t="s">
        <v>17</v>
      </c>
      <c r="C2" s="5" t="s">
        <v>153</v>
      </c>
      <c r="D2" s="1"/>
      <c r="E2" s="8">
        <v>7</v>
      </c>
      <c r="F2" s="6">
        <f t="shared" ref="F2:F43" si="0">E2*10</f>
        <v>70</v>
      </c>
      <c r="G2" s="1"/>
      <c r="H2" s="1"/>
      <c r="I2" s="5" t="str">
        <f t="shared" ref="I2:I43" si="1">IF(H2="","",IF(H2&lt;=24,"Ja","Nee"))</f>
        <v/>
      </c>
      <c r="J2" s="1"/>
    </row>
    <row r="3" spans="1:10" ht="15">
      <c r="A3" s="1"/>
      <c r="B3" s="1"/>
      <c r="C3" s="5" t="s">
        <v>30</v>
      </c>
      <c r="D3" s="1"/>
      <c r="E3" s="8"/>
      <c r="F3" s="6">
        <f t="shared" si="0"/>
        <v>0</v>
      </c>
      <c r="G3" s="1"/>
      <c r="H3" s="1"/>
      <c r="I3" s="5" t="str">
        <f t="shared" si="1"/>
        <v/>
      </c>
      <c r="J3" s="1"/>
    </row>
    <row r="4" spans="1:10" ht="15">
      <c r="A4" s="1"/>
      <c r="B4" s="1"/>
      <c r="C4" s="5" t="s">
        <v>32</v>
      </c>
      <c r="D4" s="1"/>
      <c r="E4" s="8"/>
      <c r="F4" s="6">
        <f t="shared" si="0"/>
        <v>0</v>
      </c>
      <c r="G4" s="1"/>
      <c r="H4" s="1"/>
      <c r="I4" s="5" t="str">
        <f t="shared" si="1"/>
        <v/>
      </c>
      <c r="J4" s="1"/>
    </row>
    <row r="5" spans="1:10" ht="15">
      <c r="A5" s="1"/>
      <c r="B5" s="1"/>
      <c r="C5" s="5" t="s">
        <v>33</v>
      </c>
      <c r="D5" s="1"/>
      <c r="E5" s="8"/>
      <c r="F5" s="6">
        <f t="shared" si="0"/>
        <v>0</v>
      </c>
      <c r="G5" s="1"/>
      <c r="H5" s="1"/>
      <c r="I5" s="5" t="str">
        <f t="shared" si="1"/>
        <v/>
      </c>
      <c r="J5" s="1"/>
    </row>
    <row r="6" spans="1:10" ht="15">
      <c r="A6" s="1"/>
      <c r="B6" s="1"/>
      <c r="C6" s="5" t="s">
        <v>34</v>
      </c>
      <c r="D6" s="1"/>
      <c r="E6" s="8"/>
      <c r="F6" s="6">
        <f t="shared" si="0"/>
        <v>0</v>
      </c>
      <c r="G6" s="1"/>
      <c r="H6" s="1"/>
      <c r="I6" s="5" t="str">
        <f t="shared" si="1"/>
        <v/>
      </c>
      <c r="J6" s="1"/>
    </row>
    <row r="7" spans="1:10" ht="15">
      <c r="A7" s="1"/>
      <c r="B7" s="1"/>
      <c r="C7" s="5" t="s">
        <v>35</v>
      </c>
      <c r="D7" s="1"/>
      <c r="E7" s="8"/>
      <c r="F7" s="6">
        <f t="shared" si="0"/>
        <v>0</v>
      </c>
      <c r="G7" s="1"/>
      <c r="H7" s="1"/>
      <c r="I7" s="5" t="str">
        <f t="shared" si="1"/>
        <v/>
      </c>
      <c r="J7" s="1"/>
    </row>
    <row r="8" spans="1:10" ht="15">
      <c r="A8" s="1"/>
      <c r="B8" s="1"/>
      <c r="C8" s="5" t="s">
        <v>36</v>
      </c>
      <c r="D8" s="1"/>
      <c r="E8" s="8"/>
      <c r="F8" s="6">
        <f t="shared" si="0"/>
        <v>0</v>
      </c>
      <c r="G8" s="1"/>
      <c r="H8" s="1"/>
      <c r="I8" s="5" t="str">
        <f t="shared" si="1"/>
        <v/>
      </c>
      <c r="J8" s="1"/>
    </row>
    <row r="9" spans="1:10" ht="15">
      <c r="A9" s="1"/>
      <c r="B9" s="1"/>
      <c r="C9" s="5" t="s">
        <v>37</v>
      </c>
      <c r="D9" s="1"/>
      <c r="E9" s="8"/>
      <c r="F9" s="6">
        <f t="shared" si="0"/>
        <v>0</v>
      </c>
      <c r="G9" s="1"/>
      <c r="H9" s="1"/>
      <c r="I9" s="5" t="str">
        <f t="shared" si="1"/>
        <v/>
      </c>
      <c r="J9" s="1"/>
    </row>
    <row r="10" spans="1:10" ht="15">
      <c r="A10" s="1"/>
      <c r="B10" s="1"/>
      <c r="C10" s="5" t="s">
        <v>38</v>
      </c>
      <c r="D10" s="1"/>
      <c r="E10" s="8"/>
      <c r="F10" s="6">
        <f t="shared" si="0"/>
        <v>0</v>
      </c>
      <c r="G10" s="1"/>
      <c r="H10" s="1"/>
      <c r="I10" s="5" t="str">
        <f t="shared" si="1"/>
        <v/>
      </c>
      <c r="J10" s="1"/>
    </row>
    <row r="11" spans="1:10" ht="15">
      <c r="A11" s="1"/>
      <c r="B11" s="1"/>
      <c r="C11" s="5" t="s">
        <v>39</v>
      </c>
      <c r="D11" s="1"/>
      <c r="E11" s="8"/>
      <c r="F11" s="6">
        <f t="shared" si="0"/>
        <v>0</v>
      </c>
      <c r="G11" s="1"/>
      <c r="H11" s="1"/>
      <c r="I11" s="5" t="str">
        <f t="shared" si="1"/>
        <v/>
      </c>
      <c r="J11" s="1"/>
    </row>
    <row r="12" spans="1:10" ht="15">
      <c r="A12" s="1"/>
      <c r="B12" s="1"/>
      <c r="C12" s="5" t="s">
        <v>40</v>
      </c>
      <c r="D12" s="1"/>
      <c r="E12" s="8"/>
      <c r="F12" s="6">
        <f t="shared" si="0"/>
        <v>0</v>
      </c>
      <c r="G12" s="1"/>
      <c r="H12" s="1"/>
      <c r="I12" s="5" t="str">
        <f t="shared" si="1"/>
        <v/>
      </c>
      <c r="J12" s="1"/>
    </row>
    <row r="13" spans="1:10" ht="15">
      <c r="A13" s="1"/>
      <c r="B13" s="1"/>
      <c r="C13" s="5" t="s">
        <v>41</v>
      </c>
      <c r="D13" s="1"/>
      <c r="E13" s="8"/>
      <c r="F13" s="6">
        <f t="shared" si="0"/>
        <v>0</v>
      </c>
      <c r="G13" s="1"/>
      <c r="H13" s="1"/>
      <c r="I13" s="5" t="str">
        <f t="shared" si="1"/>
        <v/>
      </c>
      <c r="J13" s="1"/>
    </row>
    <row r="14" spans="1:10" ht="15">
      <c r="A14" s="1"/>
      <c r="B14" s="1"/>
      <c r="C14" s="5" t="s">
        <v>42</v>
      </c>
      <c r="D14" s="1"/>
      <c r="E14" s="8"/>
      <c r="F14" s="6">
        <f t="shared" si="0"/>
        <v>0</v>
      </c>
      <c r="G14" s="1"/>
      <c r="H14" s="1"/>
      <c r="I14" s="5" t="str">
        <f t="shared" si="1"/>
        <v/>
      </c>
      <c r="J14" s="1"/>
    </row>
    <row r="15" spans="1:10" ht="15">
      <c r="A15" s="1"/>
      <c r="B15" s="1"/>
      <c r="C15" s="5" t="s">
        <v>43</v>
      </c>
      <c r="D15" s="1"/>
      <c r="E15" s="8"/>
      <c r="F15" s="6">
        <f t="shared" si="0"/>
        <v>0</v>
      </c>
      <c r="G15" s="1"/>
      <c r="H15" s="1"/>
      <c r="I15" s="5" t="str">
        <f t="shared" si="1"/>
        <v/>
      </c>
      <c r="J15" s="1"/>
    </row>
    <row r="16" spans="1:10" ht="15">
      <c r="A16" s="1"/>
      <c r="B16" s="1"/>
      <c r="C16" s="5" t="s">
        <v>44</v>
      </c>
      <c r="D16" s="1"/>
      <c r="E16" s="8"/>
      <c r="F16" s="6">
        <f t="shared" si="0"/>
        <v>0</v>
      </c>
      <c r="G16" s="1"/>
      <c r="H16" s="1"/>
      <c r="I16" s="5" t="str">
        <f t="shared" si="1"/>
        <v/>
      </c>
      <c r="J16" s="1"/>
    </row>
    <row r="17" spans="1:10" ht="15">
      <c r="A17" s="1"/>
      <c r="B17" s="1"/>
      <c r="C17" s="5" t="s">
        <v>45</v>
      </c>
      <c r="D17" s="1"/>
      <c r="E17" s="8"/>
      <c r="F17" s="6">
        <f t="shared" si="0"/>
        <v>0</v>
      </c>
      <c r="G17" s="1"/>
      <c r="H17" s="1"/>
      <c r="I17" s="5" t="str">
        <f t="shared" si="1"/>
        <v/>
      </c>
      <c r="J17" s="1"/>
    </row>
    <row r="18" spans="1:10" ht="15">
      <c r="A18" s="1"/>
      <c r="B18" s="1"/>
      <c r="C18" s="5" t="s">
        <v>46</v>
      </c>
      <c r="D18" s="1"/>
      <c r="E18" s="8"/>
      <c r="F18" s="6">
        <f t="shared" si="0"/>
        <v>0</v>
      </c>
      <c r="G18" s="1"/>
      <c r="H18" s="1"/>
      <c r="I18" s="5" t="str">
        <f t="shared" si="1"/>
        <v/>
      </c>
      <c r="J18" s="1"/>
    </row>
    <row r="19" spans="1:10" ht="15">
      <c r="A19" s="1"/>
      <c r="B19" s="1"/>
      <c r="C19" s="5" t="s">
        <v>47</v>
      </c>
      <c r="D19" s="1"/>
      <c r="E19" s="8"/>
      <c r="F19" s="6">
        <f t="shared" si="0"/>
        <v>0</v>
      </c>
      <c r="G19" s="1"/>
      <c r="H19" s="1"/>
      <c r="I19" s="5" t="str">
        <f t="shared" si="1"/>
        <v/>
      </c>
      <c r="J19" s="1"/>
    </row>
    <row r="20" spans="1:10" ht="15">
      <c r="A20" s="1"/>
      <c r="B20" s="1"/>
      <c r="C20" s="5" t="s">
        <v>48</v>
      </c>
      <c r="D20" s="1"/>
      <c r="E20" s="8"/>
      <c r="F20" s="6">
        <f t="shared" si="0"/>
        <v>0</v>
      </c>
      <c r="G20" s="1"/>
      <c r="H20" s="1"/>
      <c r="I20" s="5" t="str">
        <f t="shared" si="1"/>
        <v/>
      </c>
      <c r="J20" s="1"/>
    </row>
    <row r="21" spans="1:10" ht="15">
      <c r="A21" s="1"/>
      <c r="B21" s="1"/>
      <c r="C21" s="5" t="s">
        <v>49</v>
      </c>
      <c r="D21" s="1"/>
      <c r="E21" s="8"/>
      <c r="F21" s="6">
        <f t="shared" si="0"/>
        <v>0</v>
      </c>
      <c r="G21" s="1"/>
      <c r="H21" s="1"/>
      <c r="I21" s="5" t="str">
        <f t="shared" si="1"/>
        <v/>
      </c>
      <c r="J21" s="1"/>
    </row>
    <row r="22" spans="1:10" ht="15">
      <c r="A22" s="1"/>
      <c r="B22" s="1"/>
      <c r="C22" s="5" t="s">
        <v>50</v>
      </c>
      <c r="D22" s="1"/>
      <c r="E22" s="8"/>
      <c r="F22" s="6">
        <f t="shared" si="0"/>
        <v>0</v>
      </c>
      <c r="G22" s="1"/>
      <c r="H22" s="1"/>
      <c r="I22" s="5" t="str">
        <f t="shared" si="1"/>
        <v/>
      </c>
      <c r="J22" s="1"/>
    </row>
    <row r="23" spans="1:10" ht="15">
      <c r="A23" s="1"/>
      <c r="B23" s="1"/>
      <c r="C23" s="5" t="s">
        <v>51</v>
      </c>
      <c r="D23" s="1"/>
      <c r="E23" s="8"/>
      <c r="F23" s="6">
        <f t="shared" si="0"/>
        <v>0</v>
      </c>
      <c r="G23" s="1"/>
      <c r="H23" s="1"/>
      <c r="I23" s="5" t="str">
        <f t="shared" si="1"/>
        <v/>
      </c>
      <c r="J23" s="1"/>
    </row>
    <row r="24" spans="1:10" ht="15">
      <c r="A24" s="1"/>
      <c r="B24" s="1"/>
      <c r="C24" s="5" t="s">
        <v>52</v>
      </c>
      <c r="D24" s="1"/>
      <c r="E24" s="8"/>
      <c r="F24" s="6">
        <f t="shared" si="0"/>
        <v>0</v>
      </c>
      <c r="G24" s="1"/>
      <c r="H24" s="1"/>
      <c r="I24" s="5" t="str">
        <f t="shared" si="1"/>
        <v/>
      </c>
      <c r="J24" s="1"/>
    </row>
    <row r="25" spans="1:10" ht="15">
      <c r="A25" s="1"/>
      <c r="B25" s="1"/>
      <c r="C25" s="5" t="s">
        <v>53</v>
      </c>
      <c r="D25" s="1"/>
      <c r="E25" s="8"/>
      <c r="F25" s="6">
        <f t="shared" si="0"/>
        <v>0</v>
      </c>
      <c r="G25" s="1"/>
      <c r="H25" s="1"/>
      <c r="I25" s="5" t="str">
        <f t="shared" si="1"/>
        <v/>
      </c>
      <c r="J25" s="1"/>
    </row>
    <row r="26" spans="1:10" ht="15">
      <c r="A26" s="1"/>
      <c r="B26" s="1"/>
      <c r="C26" s="5" t="s">
        <v>54</v>
      </c>
      <c r="D26" s="1"/>
      <c r="E26" s="8"/>
      <c r="F26" s="6">
        <f t="shared" si="0"/>
        <v>0</v>
      </c>
      <c r="G26" s="1"/>
      <c r="H26" s="1"/>
      <c r="I26" s="5" t="str">
        <f t="shared" si="1"/>
        <v/>
      </c>
      <c r="J26" s="1"/>
    </row>
    <row r="27" spans="1:10" ht="15">
      <c r="A27" s="1"/>
      <c r="B27" s="1"/>
      <c r="C27" s="5" t="s">
        <v>55</v>
      </c>
      <c r="D27" s="1"/>
      <c r="E27" s="8"/>
      <c r="F27" s="6">
        <f t="shared" si="0"/>
        <v>0</v>
      </c>
      <c r="G27" s="1"/>
      <c r="H27" s="1"/>
      <c r="I27" s="5" t="str">
        <f t="shared" si="1"/>
        <v/>
      </c>
      <c r="J27" s="1"/>
    </row>
    <row r="28" spans="1:10" ht="15">
      <c r="A28" s="1"/>
      <c r="B28" s="1"/>
      <c r="C28" s="5" t="s">
        <v>56</v>
      </c>
      <c r="D28" s="1"/>
      <c r="E28" s="8"/>
      <c r="F28" s="6">
        <f t="shared" si="0"/>
        <v>0</v>
      </c>
      <c r="G28" s="1"/>
      <c r="H28" s="1"/>
      <c r="I28" s="5" t="str">
        <f t="shared" si="1"/>
        <v/>
      </c>
      <c r="J28" s="1"/>
    </row>
    <row r="29" spans="1:10" ht="15">
      <c r="A29" s="1"/>
      <c r="B29" s="1"/>
      <c r="C29" s="5" t="s">
        <v>57</v>
      </c>
      <c r="D29" s="1"/>
      <c r="E29" s="8"/>
      <c r="F29" s="6">
        <f t="shared" si="0"/>
        <v>0</v>
      </c>
      <c r="G29" s="1"/>
      <c r="H29" s="1"/>
      <c r="I29" s="5" t="str">
        <f t="shared" si="1"/>
        <v/>
      </c>
      <c r="J29" s="1"/>
    </row>
    <row r="30" spans="1:10" ht="15">
      <c r="A30" s="1"/>
      <c r="B30" s="1"/>
      <c r="C30" s="5" t="s">
        <v>58</v>
      </c>
      <c r="D30" s="1"/>
      <c r="E30" s="8"/>
      <c r="F30" s="6">
        <f t="shared" si="0"/>
        <v>0</v>
      </c>
      <c r="G30" s="1"/>
      <c r="H30" s="1"/>
      <c r="I30" s="5" t="str">
        <f t="shared" si="1"/>
        <v/>
      </c>
      <c r="J30" s="1"/>
    </row>
    <row r="31" spans="1:10" ht="15">
      <c r="A31" s="1"/>
      <c r="B31" s="1"/>
      <c r="C31" s="5" t="s">
        <v>59</v>
      </c>
      <c r="D31" s="1"/>
      <c r="E31" s="8"/>
      <c r="F31" s="6">
        <f t="shared" si="0"/>
        <v>0</v>
      </c>
      <c r="G31" s="1"/>
      <c r="H31" s="1"/>
      <c r="I31" s="5" t="str">
        <f t="shared" si="1"/>
        <v/>
      </c>
      <c r="J31" s="1"/>
    </row>
    <row r="32" spans="1:10" ht="15">
      <c r="A32" s="1"/>
      <c r="B32" s="1"/>
      <c r="C32" s="5" t="s">
        <v>60</v>
      </c>
      <c r="D32" s="1"/>
      <c r="E32" s="8"/>
      <c r="F32" s="6">
        <f t="shared" si="0"/>
        <v>0</v>
      </c>
      <c r="G32" s="1"/>
      <c r="H32" s="1"/>
      <c r="I32" s="5" t="str">
        <f t="shared" si="1"/>
        <v/>
      </c>
      <c r="J32" s="1"/>
    </row>
    <row r="33" spans="1:10" ht="15">
      <c r="A33" s="1"/>
      <c r="B33" s="1"/>
      <c r="C33" s="5" t="s">
        <v>61</v>
      </c>
      <c r="D33" s="1"/>
      <c r="E33" s="8"/>
      <c r="F33" s="6">
        <f t="shared" si="0"/>
        <v>0</v>
      </c>
      <c r="G33" s="1"/>
      <c r="H33" s="1"/>
      <c r="I33" s="5" t="str">
        <f t="shared" si="1"/>
        <v/>
      </c>
      <c r="J33" s="1"/>
    </row>
    <row r="34" spans="1:10" ht="15">
      <c r="A34" s="1"/>
      <c r="B34" s="1"/>
      <c r="C34" s="5" t="s">
        <v>62</v>
      </c>
      <c r="D34" s="1"/>
      <c r="E34" s="8"/>
      <c r="F34" s="6">
        <f t="shared" si="0"/>
        <v>0</v>
      </c>
      <c r="G34" s="1"/>
      <c r="H34" s="1"/>
      <c r="I34" s="5" t="str">
        <f t="shared" si="1"/>
        <v/>
      </c>
      <c r="J34" s="1"/>
    </row>
    <row r="35" spans="1:10" ht="15">
      <c r="A35" s="1"/>
      <c r="B35" s="1"/>
      <c r="C35" s="5" t="s">
        <v>63</v>
      </c>
      <c r="D35" s="1"/>
      <c r="E35" s="8"/>
      <c r="F35" s="6">
        <f t="shared" si="0"/>
        <v>0</v>
      </c>
      <c r="G35" s="1"/>
      <c r="H35" s="1"/>
      <c r="I35" s="5" t="str">
        <f t="shared" si="1"/>
        <v/>
      </c>
      <c r="J35" s="1"/>
    </row>
    <row r="36" spans="1:10" ht="15">
      <c r="A36" s="1"/>
      <c r="B36" s="1"/>
      <c r="C36" s="5" t="s">
        <v>64</v>
      </c>
      <c r="D36" s="1"/>
      <c r="E36" s="8"/>
      <c r="F36" s="6">
        <f t="shared" si="0"/>
        <v>0</v>
      </c>
      <c r="G36" s="1"/>
      <c r="H36" s="1"/>
      <c r="I36" s="5" t="str">
        <f t="shared" si="1"/>
        <v/>
      </c>
      <c r="J36" s="1"/>
    </row>
    <row r="37" spans="1:10" ht="15">
      <c r="A37" s="1"/>
      <c r="B37" s="1"/>
      <c r="C37" s="5" t="s">
        <v>65</v>
      </c>
      <c r="D37" s="1"/>
      <c r="E37" s="8"/>
      <c r="F37" s="6">
        <f t="shared" si="0"/>
        <v>0</v>
      </c>
      <c r="G37" s="1"/>
      <c r="H37" s="1"/>
      <c r="I37" s="5" t="str">
        <f t="shared" si="1"/>
        <v/>
      </c>
      <c r="J37" s="1"/>
    </row>
    <row r="38" spans="1:10" ht="15">
      <c r="A38" s="1"/>
      <c r="B38" s="1"/>
      <c r="C38" s="5" t="s">
        <v>66</v>
      </c>
      <c r="D38" s="1"/>
      <c r="E38" s="8"/>
      <c r="F38" s="6">
        <f t="shared" si="0"/>
        <v>0</v>
      </c>
      <c r="G38" s="1"/>
      <c r="H38" s="1"/>
      <c r="I38" s="5" t="str">
        <f t="shared" si="1"/>
        <v/>
      </c>
      <c r="J38" s="1"/>
    </row>
    <row r="39" spans="1:10" ht="15">
      <c r="A39" s="1"/>
      <c r="B39" s="1"/>
      <c r="C39" s="5" t="s">
        <v>67</v>
      </c>
      <c r="D39" s="1"/>
      <c r="E39" s="8"/>
      <c r="F39" s="6">
        <f t="shared" si="0"/>
        <v>0</v>
      </c>
      <c r="G39" s="1"/>
      <c r="H39" s="1"/>
      <c r="I39" s="5" t="str">
        <f t="shared" si="1"/>
        <v/>
      </c>
      <c r="J39" s="1"/>
    </row>
    <row r="40" spans="1:10" ht="15">
      <c r="A40" s="1"/>
      <c r="B40" s="1"/>
      <c r="C40" s="5" t="s">
        <v>68</v>
      </c>
      <c r="D40" s="1"/>
      <c r="E40" s="8"/>
      <c r="F40" s="6">
        <f t="shared" si="0"/>
        <v>0</v>
      </c>
      <c r="G40" s="1"/>
      <c r="H40" s="1"/>
      <c r="I40" s="5" t="str">
        <f t="shared" si="1"/>
        <v/>
      </c>
      <c r="J40" s="1"/>
    </row>
    <row r="41" spans="1:10" ht="15">
      <c r="A41" s="1"/>
      <c r="B41" s="1"/>
      <c r="C41" s="5" t="s">
        <v>69</v>
      </c>
      <c r="D41" s="1"/>
      <c r="E41" s="8"/>
      <c r="F41" s="6">
        <f t="shared" si="0"/>
        <v>0</v>
      </c>
      <c r="G41" s="1"/>
      <c r="H41" s="1"/>
      <c r="I41" s="5" t="str">
        <f t="shared" si="1"/>
        <v/>
      </c>
      <c r="J41" s="1"/>
    </row>
    <row r="42" spans="1:10" ht="15">
      <c r="A42" s="1"/>
      <c r="B42" s="1"/>
      <c r="C42" s="5" t="s">
        <v>70</v>
      </c>
      <c r="D42" s="1"/>
      <c r="E42" s="8"/>
      <c r="F42" s="6">
        <f t="shared" si="0"/>
        <v>0</v>
      </c>
      <c r="G42" s="1"/>
      <c r="H42" s="1"/>
      <c r="I42" s="5" t="str">
        <f t="shared" si="1"/>
        <v/>
      </c>
      <c r="J42" s="1"/>
    </row>
    <row r="43" spans="1:10" ht="15">
      <c r="A43" s="1"/>
      <c r="B43" s="1"/>
      <c r="C43" s="5" t="s">
        <v>71</v>
      </c>
      <c r="D43" s="1"/>
      <c r="E43" s="8"/>
      <c r="F43" s="6">
        <f t="shared" si="0"/>
        <v>0</v>
      </c>
      <c r="G43" s="1"/>
      <c r="H43" s="1"/>
      <c r="I43" s="5" t="str">
        <f t="shared" si="1"/>
        <v/>
      </c>
      <c r="J43" s="1"/>
    </row>
    <row r="44" spans="1:10">
      <c r="E44" s="9"/>
      <c r="F44" s="9"/>
    </row>
    <row r="45" spans="1:10">
      <c r="E45" s="9"/>
      <c r="F45" s="9"/>
    </row>
    <row r="46" spans="1:10">
      <c r="E46" s="9"/>
      <c r="F46" s="9"/>
    </row>
    <row r="47" spans="1:10">
      <c r="E47" s="9"/>
      <c r="F47" s="9"/>
    </row>
    <row r="48" spans="1:10">
      <c r="E48" s="9"/>
      <c r="F48" s="9"/>
    </row>
    <row r="49" spans="5:6">
      <c r="E49" s="9"/>
      <c r="F49" s="9"/>
    </row>
    <row r="50" spans="5:6">
      <c r="E50" s="9"/>
      <c r="F50" s="9"/>
    </row>
    <row r="51" spans="5:6">
      <c r="E51" s="9"/>
      <c r="F51" s="9"/>
    </row>
    <row r="52" spans="5:6">
      <c r="E52" s="9"/>
      <c r="F52" s="9"/>
    </row>
    <row r="53" spans="5:6">
      <c r="E53" s="9"/>
      <c r="F53" s="9"/>
    </row>
    <row r="54" spans="5:6">
      <c r="E54" s="9"/>
      <c r="F54" s="9"/>
    </row>
    <row r="55" spans="5:6">
      <c r="E55" s="9"/>
      <c r="F55" s="9"/>
    </row>
    <row r="56" spans="5:6">
      <c r="E56" s="9"/>
      <c r="F56" s="9"/>
    </row>
    <row r="57" spans="5:6">
      <c r="E57" s="9"/>
      <c r="F57" s="9"/>
    </row>
    <row r="58" spans="5:6">
      <c r="E58" s="9"/>
      <c r="F58" s="9"/>
    </row>
    <row r="59" spans="5:6">
      <c r="E59" s="9"/>
      <c r="F59" s="9"/>
    </row>
    <row r="60" spans="5:6">
      <c r="E60" s="9"/>
      <c r="F60" s="9"/>
    </row>
    <row r="61" spans="5:6">
      <c r="E61" s="9"/>
      <c r="F61" s="9"/>
    </row>
    <row r="62" spans="5:6">
      <c r="E62" s="9"/>
      <c r="F62" s="9"/>
    </row>
    <row r="63" spans="5:6">
      <c r="E63" s="9"/>
      <c r="F63" s="9"/>
    </row>
    <row r="64" spans="5:6">
      <c r="E64" s="9"/>
      <c r="F64" s="9"/>
    </row>
    <row r="65" spans="5:6">
      <c r="E65" s="9"/>
      <c r="F65" s="9"/>
    </row>
    <row r="66" spans="5:6">
      <c r="E66" s="9"/>
      <c r="F66" s="9"/>
    </row>
    <row r="67" spans="5:6">
      <c r="E67" s="9"/>
      <c r="F67" s="9"/>
    </row>
    <row r="68" spans="5:6">
      <c r="E68" s="9"/>
      <c r="F68" s="9"/>
    </row>
    <row r="69" spans="5:6">
      <c r="E69" s="9"/>
      <c r="F69" s="9"/>
    </row>
    <row r="70" spans="5:6">
      <c r="E70" s="9"/>
      <c r="F70" s="9"/>
    </row>
    <row r="71" spans="5:6">
      <c r="E71" s="9"/>
      <c r="F71" s="9"/>
    </row>
    <row r="72" spans="5:6">
      <c r="E72" s="9"/>
      <c r="F72" s="9"/>
    </row>
    <row r="73" spans="5:6">
      <c r="E73" s="9"/>
      <c r="F73" s="9"/>
    </row>
    <row r="74" spans="5:6">
      <c r="E74" s="9"/>
      <c r="F74" s="9"/>
    </row>
    <row r="75" spans="5:6">
      <c r="E75" s="9"/>
      <c r="F75" s="9"/>
    </row>
    <row r="76" spans="5:6">
      <c r="E76" s="9"/>
      <c r="F76" s="9"/>
    </row>
    <row r="77" spans="5:6">
      <c r="E77" s="9"/>
      <c r="F77" s="9"/>
    </row>
    <row r="78" spans="5:6">
      <c r="E78" s="9"/>
      <c r="F78" s="9"/>
    </row>
    <row r="79" spans="5:6">
      <c r="E79" s="9"/>
      <c r="F79" s="9"/>
    </row>
    <row r="80" spans="5:6">
      <c r="E80" s="9"/>
      <c r="F80" s="9"/>
    </row>
    <row r="81" spans="5:6">
      <c r="E81" s="9"/>
      <c r="F81" s="9"/>
    </row>
    <row r="82" spans="5:6">
      <c r="E82" s="9"/>
      <c r="F82" s="9"/>
    </row>
    <row r="83" spans="5:6">
      <c r="E83" s="9"/>
      <c r="F83" s="9"/>
    </row>
    <row r="84" spans="5:6">
      <c r="E84" s="9"/>
      <c r="F84" s="9"/>
    </row>
    <row r="85" spans="5:6">
      <c r="E85" s="9"/>
      <c r="F85" s="9"/>
    </row>
    <row r="86" spans="5:6">
      <c r="E86" s="9"/>
      <c r="F86" s="9"/>
    </row>
    <row r="87" spans="5:6">
      <c r="E87" s="9"/>
      <c r="F87" s="9"/>
    </row>
    <row r="88" spans="5:6">
      <c r="E88" s="9"/>
      <c r="F88" s="9"/>
    </row>
    <row r="89" spans="5:6">
      <c r="E89" s="9"/>
      <c r="F89" s="9"/>
    </row>
    <row r="90" spans="5:6">
      <c r="E90" s="9"/>
      <c r="F90" s="9"/>
    </row>
    <row r="91" spans="5:6">
      <c r="E91" s="9"/>
      <c r="F91" s="9"/>
    </row>
    <row r="92" spans="5:6">
      <c r="E92" s="9"/>
      <c r="F92" s="9"/>
    </row>
    <row r="93" spans="5:6">
      <c r="E93" s="9"/>
      <c r="F93" s="9"/>
    </row>
    <row r="94" spans="5:6">
      <c r="E94" s="9"/>
      <c r="F94" s="9"/>
    </row>
    <row r="95" spans="5:6">
      <c r="E95" s="9"/>
      <c r="F95" s="9"/>
    </row>
    <row r="96" spans="5:6">
      <c r="E96" s="9"/>
      <c r="F96" s="9"/>
    </row>
    <row r="97" spans="5:6">
      <c r="E97" s="9"/>
      <c r="F97" s="9"/>
    </row>
    <row r="98" spans="5:6">
      <c r="E98" s="9"/>
      <c r="F98" s="9"/>
    </row>
    <row r="99" spans="5:6">
      <c r="E99" s="9"/>
      <c r="F99" s="9"/>
    </row>
    <row r="100" spans="5:6">
      <c r="E100" s="9"/>
      <c r="F100" s="9"/>
    </row>
    <row r="101" spans="5:6">
      <c r="E101" s="9"/>
      <c r="F101" s="9"/>
    </row>
    <row r="102" spans="5:6">
      <c r="E102" s="9"/>
      <c r="F102" s="9"/>
    </row>
    <row r="103" spans="5:6">
      <c r="E103" s="9"/>
      <c r="F103" s="9"/>
    </row>
    <row r="104" spans="5:6">
      <c r="E104" s="9"/>
      <c r="F104" s="9"/>
    </row>
    <row r="105" spans="5:6">
      <c r="E105" s="9"/>
      <c r="F105" s="9"/>
    </row>
    <row r="106" spans="5:6">
      <c r="E106" s="9"/>
      <c r="F106" s="9"/>
    </row>
    <row r="107" spans="5:6">
      <c r="E107" s="9"/>
      <c r="F107" s="9"/>
    </row>
    <row r="108" spans="5:6">
      <c r="E108" s="9"/>
      <c r="F108" s="9"/>
    </row>
    <row r="109" spans="5:6">
      <c r="E109" s="9"/>
      <c r="F109" s="9"/>
    </row>
    <row r="110" spans="5:6">
      <c r="E110" s="9"/>
      <c r="F110" s="9"/>
    </row>
    <row r="111" spans="5:6">
      <c r="E111" s="9"/>
      <c r="F111" s="9"/>
    </row>
    <row r="112" spans="5:6">
      <c r="E112" s="9"/>
      <c r="F112" s="9"/>
    </row>
    <row r="113" spans="5:6">
      <c r="E113" s="9"/>
      <c r="F113" s="9"/>
    </row>
    <row r="114" spans="5:6">
      <c r="E114" s="9"/>
      <c r="F114" s="9"/>
    </row>
    <row r="115" spans="5:6">
      <c r="E115" s="9"/>
      <c r="F115" s="9"/>
    </row>
    <row r="116" spans="5:6">
      <c r="E116" s="9"/>
      <c r="F116" s="9"/>
    </row>
    <row r="117" spans="5:6">
      <c r="E117" s="9"/>
      <c r="F117" s="9"/>
    </row>
    <row r="118" spans="5:6">
      <c r="E118" s="9"/>
      <c r="F118" s="9"/>
    </row>
    <row r="119" spans="5:6">
      <c r="E119" s="9"/>
      <c r="F119" s="9"/>
    </row>
    <row r="120" spans="5:6">
      <c r="E120" s="9"/>
      <c r="F120" s="9"/>
    </row>
    <row r="121" spans="5:6">
      <c r="E121" s="9"/>
      <c r="F121" s="9"/>
    </row>
    <row r="122" spans="5:6">
      <c r="E122" s="9"/>
      <c r="F122" s="9"/>
    </row>
    <row r="123" spans="5:6">
      <c r="E123" s="9"/>
      <c r="F123" s="9"/>
    </row>
    <row r="124" spans="5:6">
      <c r="E124" s="9"/>
      <c r="F124" s="9"/>
    </row>
    <row r="125" spans="5:6">
      <c r="E125" s="9"/>
      <c r="F125" s="9"/>
    </row>
    <row r="126" spans="5:6">
      <c r="E126" s="9"/>
      <c r="F126" s="9"/>
    </row>
    <row r="127" spans="5:6">
      <c r="E127" s="9"/>
      <c r="F127" s="9"/>
    </row>
    <row r="128" spans="5:6">
      <c r="E128" s="9"/>
      <c r="F128" s="9"/>
    </row>
    <row r="129" spans="5:6">
      <c r="E129" s="9"/>
      <c r="F129" s="9"/>
    </row>
    <row r="130" spans="5:6">
      <c r="E130" s="9"/>
      <c r="F130" s="9"/>
    </row>
    <row r="131" spans="5:6">
      <c r="E131" s="9"/>
      <c r="F131" s="9"/>
    </row>
    <row r="132" spans="5:6">
      <c r="E132" s="9"/>
      <c r="F132" s="9"/>
    </row>
    <row r="133" spans="5:6">
      <c r="E133" s="9"/>
      <c r="F133" s="9"/>
    </row>
    <row r="134" spans="5:6">
      <c r="E134" s="9"/>
      <c r="F134" s="9"/>
    </row>
    <row r="135" spans="5:6">
      <c r="E135" s="9"/>
      <c r="F135" s="9"/>
    </row>
    <row r="136" spans="5:6">
      <c r="E136" s="9"/>
      <c r="F136" s="9"/>
    </row>
    <row r="137" spans="5:6">
      <c r="E137" s="9"/>
      <c r="F137" s="9"/>
    </row>
    <row r="138" spans="5:6">
      <c r="E138" s="9"/>
      <c r="F138" s="9"/>
    </row>
    <row r="139" spans="5:6">
      <c r="E139" s="9"/>
      <c r="F139" s="9"/>
    </row>
    <row r="140" spans="5:6">
      <c r="E140" s="9"/>
      <c r="F140" s="9"/>
    </row>
    <row r="141" spans="5:6">
      <c r="E141" s="9"/>
      <c r="F141" s="9"/>
    </row>
    <row r="142" spans="5:6">
      <c r="E142" s="9"/>
      <c r="F142" s="9"/>
    </row>
    <row r="143" spans="5:6">
      <c r="E143" s="9"/>
      <c r="F143" s="9"/>
    </row>
    <row r="144" spans="5:6">
      <c r="E144" s="9"/>
      <c r="F144" s="9"/>
    </row>
    <row r="145" spans="5:6">
      <c r="E145" s="9"/>
      <c r="F145" s="9"/>
    </row>
    <row r="146" spans="5:6">
      <c r="E146" s="9"/>
      <c r="F146" s="9"/>
    </row>
    <row r="147" spans="5:6">
      <c r="E147" s="9"/>
      <c r="F147" s="9"/>
    </row>
    <row r="148" spans="5:6">
      <c r="E148" s="9"/>
      <c r="F148" s="9"/>
    </row>
    <row r="149" spans="5:6">
      <c r="E149" s="9"/>
      <c r="F149" s="9"/>
    </row>
    <row r="150" spans="5:6">
      <c r="E150" s="9"/>
      <c r="F150" s="9"/>
    </row>
    <row r="151" spans="5:6">
      <c r="E151" s="9"/>
      <c r="F151" s="9"/>
    </row>
    <row r="152" spans="5:6">
      <c r="E152" s="9"/>
      <c r="F152" s="9"/>
    </row>
    <row r="153" spans="5:6">
      <c r="E153" s="9"/>
      <c r="F153" s="9"/>
    </row>
    <row r="154" spans="5:6">
      <c r="E154" s="9"/>
      <c r="F154" s="9"/>
    </row>
    <row r="155" spans="5:6">
      <c r="E155" s="9"/>
      <c r="F155" s="9"/>
    </row>
    <row r="156" spans="5:6">
      <c r="E156" s="9"/>
      <c r="F156" s="9"/>
    </row>
    <row r="157" spans="5:6">
      <c r="E157" s="9"/>
      <c r="F157" s="9"/>
    </row>
    <row r="158" spans="5:6">
      <c r="E158" s="9"/>
      <c r="F158" s="9"/>
    </row>
    <row r="159" spans="5:6">
      <c r="E159" s="9"/>
      <c r="F159" s="9"/>
    </row>
    <row r="160" spans="5:6">
      <c r="E160" s="9"/>
      <c r="F160" s="9"/>
    </row>
    <row r="161" spans="5:6">
      <c r="E161" s="9"/>
      <c r="F161" s="9"/>
    </row>
    <row r="162" spans="5:6">
      <c r="E162" s="9"/>
      <c r="F162" s="9"/>
    </row>
    <row r="163" spans="5:6">
      <c r="E163" s="9"/>
      <c r="F163" s="9"/>
    </row>
    <row r="164" spans="5:6">
      <c r="E164" s="9"/>
      <c r="F164" s="9"/>
    </row>
    <row r="165" spans="5:6">
      <c r="E165" s="9"/>
      <c r="F165" s="9"/>
    </row>
    <row r="166" spans="5:6">
      <c r="E166" s="9"/>
      <c r="F166" s="9"/>
    </row>
    <row r="167" spans="5:6">
      <c r="E167" s="9"/>
      <c r="F167" s="9"/>
    </row>
    <row r="168" spans="5:6">
      <c r="E168" s="9"/>
      <c r="F168" s="9"/>
    </row>
    <row r="169" spans="5:6">
      <c r="E169" s="9"/>
      <c r="F169" s="9"/>
    </row>
    <row r="170" spans="5:6">
      <c r="E170" s="9"/>
      <c r="F170" s="9"/>
    </row>
    <row r="171" spans="5:6">
      <c r="E171" s="9"/>
      <c r="F171" s="9"/>
    </row>
    <row r="172" spans="5:6">
      <c r="E172" s="9"/>
      <c r="F172" s="9"/>
    </row>
    <row r="173" spans="5:6">
      <c r="E173" s="9"/>
      <c r="F173" s="9"/>
    </row>
    <row r="174" spans="5:6">
      <c r="E174" s="9"/>
      <c r="F174" s="9"/>
    </row>
    <row r="175" spans="5:6">
      <c r="E175" s="9"/>
      <c r="F175" s="9"/>
    </row>
    <row r="176" spans="5:6">
      <c r="E176" s="9"/>
      <c r="F176" s="9"/>
    </row>
    <row r="177" spans="5:6">
      <c r="E177" s="9"/>
      <c r="F177" s="9"/>
    </row>
    <row r="178" spans="5:6">
      <c r="E178" s="9"/>
      <c r="F178" s="9"/>
    </row>
    <row r="179" spans="5:6">
      <c r="E179" s="9"/>
      <c r="F179" s="9"/>
    </row>
    <row r="180" spans="5:6">
      <c r="E180" s="9"/>
      <c r="F180" s="9"/>
    </row>
    <row r="181" spans="5:6">
      <c r="E181" s="9"/>
      <c r="F181" s="9"/>
    </row>
    <row r="182" spans="5:6">
      <c r="E182" s="9"/>
      <c r="F182" s="9"/>
    </row>
    <row r="183" spans="5:6">
      <c r="E183" s="9"/>
      <c r="F183" s="9"/>
    </row>
    <row r="184" spans="5:6">
      <c r="E184" s="9"/>
      <c r="F184" s="9"/>
    </row>
    <row r="185" spans="5:6">
      <c r="E185" s="9"/>
      <c r="F185" s="9"/>
    </row>
    <row r="186" spans="5:6">
      <c r="E186" s="9"/>
      <c r="F186" s="9"/>
    </row>
    <row r="187" spans="5:6">
      <c r="E187" s="9"/>
      <c r="F187" s="9"/>
    </row>
    <row r="188" spans="5:6">
      <c r="E188" s="9"/>
      <c r="F188" s="9"/>
    </row>
    <row r="189" spans="5:6">
      <c r="E189" s="9"/>
      <c r="F189" s="9"/>
    </row>
    <row r="190" spans="5:6">
      <c r="E190" s="9"/>
      <c r="F190" s="9"/>
    </row>
    <row r="191" spans="5:6">
      <c r="E191" s="9"/>
      <c r="F191" s="9"/>
    </row>
    <row r="192" spans="5:6">
      <c r="E192" s="9"/>
      <c r="F192" s="9"/>
    </row>
    <row r="193" spans="5:6">
      <c r="E193" s="9"/>
      <c r="F193" s="9"/>
    </row>
    <row r="194" spans="5:6">
      <c r="E194" s="9"/>
      <c r="F194" s="9"/>
    </row>
    <row r="195" spans="5:6">
      <c r="E195" s="9"/>
      <c r="F195" s="9"/>
    </row>
    <row r="196" spans="5:6">
      <c r="E196" s="9"/>
      <c r="F196" s="9"/>
    </row>
    <row r="197" spans="5:6">
      <c r="E197" s="9"/>
      <c r="F197" s="9"/>
    </row>
    <row r="198" spans="5:6">
      <c r="E198" s="9"/>
      <c r="F198" s="9"/>
    </row>
    <row r="199" spans="5:6">
      <c r="E199" s="9"/>
      <c r="F199" s="9"/>
    </row>
    <row r="200" spans="5:6">
      <c r="E200" s="9"/>
      <c r="F200" s="9"/>
    </row>
    <row r="201" spans="5:6">
      <c r="E201" s="9"/>
      <c r="F201" s="9"/>
    </row>
    <row r="202" spans="5:6">
      <c r="E202" s="9"/>
      <c r="F202" s="9"/>
    </row>
    <row r="203" spans="5:6">
      <c r="E203" s="9"/>
      <c r="F203" s="9"/>
    </row>
    <row r="204" spans="5:6">
      <c r="E204" s="9"/>
      <c r="F204" s="9"/>
    </row>
    <row r="205" spans="5:6">
      <c r="E205" s="9"/>
      <c r="F205" s="9"/>
    </row>
    <row r="206" spans="5:6">
      <c r="E206" s="9"/>
      <c r="F206" s="9"/>
    </row>
    <row r="207" spans="5:6">
      <c r="E207" s="9"/>
      <c r="F207" s="9"/>
    </row>
    <row r="208" spans="5:6">
      <c r="E208" s="9"/>
      <c r="F208" s="9"/>
    </row>
    <row r="209" spans="5:6">
      <c r="E209" s="9"/>
      <c r="F209" s="9"/>
    </row>
    <row r="210" spans="5:6">
      <c r="E210" s="9"/>
      <c r="F210" s="9"/>
    </row>
    <row r="211" spans="5:6">
      <c r="E211" s="9"/>
      <c r="F211" s="9"/>
    </row>
    <row r="212" spans="5:6">
      <c r="E212" s="9"/>
      <c r="F212" s="9"/>
    </row>
    <row r="213" spans="5:6">
      <c r="E213" s="9"/>
      <c r="F213" s="9"/>
    </row>
    <row r="214" spans="5:6">
      <c r="E214" s="9"/>
      <c r="F214" s="9"/>
    </row>
    <row r="215" spans="5:6">
      <c r="E215" s="9"/>
      <c r="F215" s="9"/>
    </row>
    <row r="216" spans="5:6">
      <c r="E216" s="9"/>
      <c r="F216" s="9"/>
    </row>
    <row r="217" spans="5:6">
      <c r="E217" s="9"/>
      <c r="F217" s="9"/>
    </row>
    <row r="218" spans="5:6">
      <c r="E218" s="9"/>
      <c r="F218" s="9"/>
    </row>
    <row r="219" spans="5:6">
      <c r="E219" s="9"/>
      <c r="F219" s="9"/>
    </row>
    <row r="220" spans="5:6">
      <c r="E220" s="9"/>
      <c r="F220" s="9"/>
    </row>
    <row r="221" spans="5:6">
      <c r="E221" s="9"/>
      <c r="F221" s="9"/>
    </row>
    <row r="222" spans="5:6">
      <c r="E222" s="9"/>
      <c r="F222" s="9"/>
    </row>
    <row r="223" spans="5:6">
      <c r="E223" s="9"/>
      <c r="F223" s="9"/>
    </row>
    <row r="224" spans="5:6">
      <c r="E224" s="9"/>
      <c r="F224" s="9"/>
    </row>
    <row r="225" spans="5:6">
      <c r="E225" s="9"/>
      <c r="F225" s="9"/>
    </row>
    <row r="226" spans="5:6">
      <c r="E226" s="9"/>
      <c r="F226" s="9"/>
    </row>
    <row r="227" spans="5:6">
      <c r="E227" s="9"/>
      <c r="F227" s="9"/>
    </row>
    <row r="228" spans="5:6">
      <c r="E228" s="9"/>
      <c r="F228" s="9"/>
    </row>
    <row r="229" spans="5:6">
      <c r="E229" s="9"/>
      <c r="F229" s="9"/>
    </row>
    <row r="230" spans="5:6">
      <c r="E230" s="9"/>
      <c r="F230" s="9"/>
    </row>
    <row r="231" spans="5:6">
      <c r="E231" s="9"/>
      <c r="F231" s="9"/>
    </row>
    <row r="232" spans="5:6">
      <c r="E232" s="9"/>
      <c r="F232" s="9"/>
    </row>
    <row r="233" spans="5:6">
      <c r="E233" s="9"/>
      <c r="F233" s="9"/>
    </row>
    <row r="234" spans="5:6">
      <c r="E234" s="9"/>
      <c r="F234" s="9"/>
    </row>
    <row r="235" spans="5:6">
      <c r="E235" s="9"/>
      <c r="F235" s="9"/>
    </row>
    <row r="236" spans="5:6">
      <c r="E236" s="9"/>
      <c r="F236" s="9"/>
    </row>
    <row r="237" spans="5:6">
      <c r="E237" s="9"/>
      <c r="F237" s="9"/>
    </row>
    <row r="238" spans="5:6">
      <c r="E238" s="9"/>
      <c r="F238" s="9"/>
    </row>
    <row r="239" spans="5:6">
      <c r="E239" s="9"/>
      <c r="F239" s="9"/>
    </row>
    <row r="240" spans="5:6">
      <c r="E240" s="9"/>
      <c r="F240" s="9"/>
    </row>
    <row r="241" spans="5:6">
      <c r="E241" s="9"/>
      <c r="F241" s="9"/>
    </row>
    <row r="242" spans="5:6">
      <c r="E242" s="9"/>
      <c r="F242" s="9"/>
    </row>
    <row r="243" spans="5:6">
      <c r="E243" s="9"/>
      <c r="F243" s="9"/>
    </row>
    <row r="244" spans="5:6">
      <c r="E244" s="9"/>
      <c r="F244" s="9"/>
    </row>
    <row r="245" spans="5:6">
      <c r="E245" s="9"/>
      <c r="F245" s="9"/>
    </row>
    <row r="246" spans="5:6">
      <c r="E246" s="9"/>
      <c r="F246" s="9"/>
    </row>
    <row r="247" spans="5:6">
      <c r="E247" s="9"/>
      <c r="F247" s="9"/>
    </row>
    <row r="248" spans="5:6">
      <c r="E248" s="9"/>
      <c r="F248" s="9"/>
    </row>
    <row r="249" spans="5:6">
      <c r="E249" s="9"/>
      <c r="F249" s="9"/>
    </row>
    <row r="250" spans="5:6">
      <c r="E250" s="9"/>
      <c r="F250" s="9"/>
    </row>
    <row r="251" spans="5:6">
      <c r="E251" s="9"/>
      <c r="F251" s="9"/>
    </row>
    <row r="252" spans="5:6">
      <c r="E252" s="9"/>
      <c r="F252" s="9"/>
    </row>
    <row r="253" spans="5:6">
      <c r="E253" s="9"/>
      <c r="F253" s="9"/>
    </row>
    <row r="254" spans="5:6">
      <c r="E254" s="9"/>
      <c r="F254" s="9"/>
    </row>
    <row r="255" spans="5:6">
      <c r="E255" s="9"/>
      <c r="F255" s="9"/>
    </row>
    <row r="256" spans="5:6">
      <c r="E256" s="9"/>
      <c r="F256" s="9"/>
    </row>
    <row r="257" spans="5:6">
      <c r="E257" s="9"/>
      <c r="F257" s="9"/>
    </row>
    <row r="258" spans="5:6">
      <c r="E258" s="9"/>
      <c r="F258" s="9"/>
    </row>
    <row r="259" spans="5:6">
      <c r="E259" s="9"/>
      <c r="F259" s="9"/>
    </row>
    <row r="260" spans="5:6">
      <c r="E260" s="9"/>
      <c r="F260" s="9"/>
    </row>
    <row r="261" spans="5:6">
      <c r="E261" s="9"/>
      <c r="F261" s="9"/>
    </row>
    <row r="262" spans="5:6">
      <c r="E262" s="9"/>
      <c r="F262" s="9"/>
    </row>
    <row r="263" spans="5:6">
      <c r="E263" s="9"/>
      <c r="F263" s="9"/>
    </row>
    <row r="264" spans="5:6">
      <c r="E264" s="9"/>
      <c r="F264" s="9"/>
    </row>
    <row r="265" spans="5:6">
      <c r="E265" s="9"/>
      <c r="F265" s="9"/>
    </row>
    <row r="266" spans="5:6">
      <c r="E266" s="9"/>
      <c r="F266" s="9"/>
    </row>
    <row r="267" spans="5:6">
      <c r="E267" s="9"/>
      <c r="F267" s="9"/>
    </row>
    <row r="268" spans="5:6">
      <c r="E268" s="9"/>
      <c r="F268" s="9"/>
    </row>
    <row r="269" spans="5:6">
      <c r="E269" s="9"/>
      <c r="F269" s="9"/>
    </row>
    <row r="270" spans="5:6">
      <c r="E270" s="9"/>
      <c r="F270" s="9"/>
    </row>
    <row r="271" spans="5:6">
      <c r="E271" s="9"/>
      <c r="F271" s="9"/>
    </row>
    <row r="272" spans="5:6">
      <c r="E272" s="9"/>
      <c r="F272" s="9"/>
    </row>
    <row r="273" spans="5:6">
      <c r="E273" s="9"/>
      <c r="F273" s="9"/>
    </row>
    <row r="274" spans="5:6">
      <c r="E274" s="9"/>
      <c r="F274" s="9"/>
    </row>
    <row r="275" spans="5:6">
      <c r="E275" s="9"/>
      <c r="F275" s="9"/>
    </row>
    <row r="276" spans="5:6">
      <c r="E276" s="9"/>
      <c r="F276" s="9"/>
    </row>
    <row r="277" spans="5:6">
      <c r="E277" s="9"/>
      <c r="F277" s="9"/>
    </row>
    <row r="278" spans="5:6">
      <c r="E278" s="9"/>
      <c r="F278" s="9"/>
    </row>
    <row r="279" spans="5:6">
      <c r="E279" s="9"/>
      <c r="F279" s="9"/>
    </row>
    <row r="280" spans="5:6">
      <c r="E280" s="9"/>
      <c r="F280" s="9"/>
    </row>
    <row r="281" spans="5:6">
      <c r="E281" s="9"/>
      <c r="F281" s="9"/>
    </row>
    <row r="282" spans="5:6">
      <c r="E282" s="9"/>
      <c r="F282" s="9"/>
    </row>
    <row r="283" spans="5:6">
      <c r="E283" s="9"/>
      <c r="F283" s="9"/>
    </row>
    <row r="284" spans="5:6">
      <c r="E284" s="9"/>
      <c r="F284" s="9"/>
    </row>
    <row r="285" spans="5:6">
      <c r="E285" s="9"/>
      <c r="F285" s="9"/>
    </row>
    <row r="286" spans="5:6">
      <c r="E286" s="9"/>
      <c r="F286" s="9"/>
    </row>
    <row r="287" spans="5:6">
      <c r="E287" s="9"/>
      <c r="F287" s="9"/>
    </row>
    <row r="288" spans="5:6">
      <c r="E288" s="9"/>
      <c r="F288" s="9"/>
    </row>
    <row r="289" spans="5:6">
      <c r="E289" s="9"/>
      <c r="F289" s="9"/>
    </row>
    <row r="290" spans="5:6">
      <c r="E290" s="9"/>
      <c r="F290" s="9"/>
    </row>
    <row r="291" spans="5:6">
      <c r="E291" s="9"/>
      <c r="F291" s="9"/>
    </row>
    <row r="292" spans="5:6">
      <c r="E292" s="9"/>
      <c r="F292" s="9"/>
    </row>
    <row r="293" spans="5:6">
      <c r="E293" s="9"/>
      <c r="F293" s="9"/>
    </row>
    <row r="294" spans="5:6">
      <c r="E294" s="9"/>
      <c r="F294" s="9"/>
    </row>
    <row r="295" spans="5:6">
      <c r="E295" s="9"/>
      <c r="F295" s="9"/>
    </row>
    <row r="296" spans="5:6">
      <c r="E296" s="9"/>
      <c r="F296" s="9"/>
    </row>
    <row r="297" spans="5:6">
      <c r="E297" s="9"/>
      <c r="F297" s="9"/>
    </row>
    <row r="298" spans="5:6">
      <c r="E298" s="9"/>
      <c r="F298" s="9"/>
    </row>
    <row r="299" spans="5:6">
      <c r="E299" s="9"/>
      <c r="F299" s="9"/>
    </row>
    <row r="300" spans="5:6">
      <c r="E300" s="9"/>
      <c r="F300" s="9"/>
    </row>
    <row r="301" spans="5:6">
      <c r="E301" s="9"/>
      <c r="F301" s="9"/>
    </row>
    <row r="302" spans="5:6">
      <c r="E302" s="9"/>
      <c r="F302" s="9"/>
    </row>
    <row r="303" spans="5:6">
      <c r="E303" s="9"/>
      <c r="F303" s="9"/>
    </row>
    <row r="304" spans="5:6">
      <c r="E304" s="9"/>
      <c r="F304" s="9"/>
    </row>
    <row r="305" spans="5:6">
      <c r="E305" s="9"/>
      <c r="F305" s="9"/>
    </row>
    <row r="306" spans="5:6">
      <c r="E306" s="9"/>
      <c r="F306" s="9"/>
    </row>
    <row r="307" spans="5:6">
      <c r="E307" s="9"/>
      <c r="F307" s="9"/>
    </row>
    <row r="308" spans="5:6">
      <c r="E308" s="9"/>
      <c r="F308" s="9"/>
    </row>
    <row r="309" spans="5:6">
      <c r="E309" s="9"/>
      <c r="F309" s="9"/>
    </row>
    <row r="310" spans="5:6">
      <c r="E310" s="9"/>
      <c r="F310" s="9"/>
    </row>
    <row r="311" spans="5:6">
      <c r="E311" s="9"/>
      <c r="F311" s="9"/>
    </row>
    <row r="312" spans="5:6">
      <c r="E312" s="9"/>
      <c r="F312" s="9"/>
    </row>
    <row r="313" spans="5:6">
      <c r="E313" s="9"/>
      <c r="F313" s="9"/>
    </row>
    <row r="314" spans="5:6">
      <c r="E314" s="9"/>
      <c r="F314" s="9"/>
    </row>
    <row r="315" spans="5:6">
      <c r="E315" s="9"/>
      <c r="F315" s="9"/>
    </row>
    <row r="316" spans="5:6">
      <c r="E316" s="9"/>
      <c r="F316" s="9"/>
    </row>
    <row r="317" spans="5:6">
      <c r="E317" s="9"/>
      <c r="F317" s="9"/>
    </row>
    <row r="318" spans="5:6">
      <c r="E318" s="9"/>
      <c r="F318" s="9"/>
    </row>
    <row r="319" spans="5:6">
      <c r="E319" s="9"/>
      <c r="F319" s="9"/>
    </row>
    <row r="320" spans="5:6">
      <c r="E320" s="9"/>
      <c r="F320" s="9"/>
    </row>
    <row r="321" spans="5:6">
      <c r="E321" s="9"/>
      <c r="F321" s="9"/>
    </row>
    <row r="322" spans="5:6">
      <c r="E322" s="9"/>
      <c r="F322" s="9"/>
    </row>
    <row r="323" spans="5:6">
      <c r="E323" s="9"/>
      <c r="F323" s="9"/>
    </row>
    <row r="324" spans="5:6">
      <c r="E324" s="9"/>
      <c r="F324" s="9"/>
    </row>
    <row r="325" spans="5:6">
      <c r="E325" s="9"/>
      <c r="F325" s="9"/>
    </row>
    <row r="326" spans="5:6">
      <c r="E326" s="9"/>
      <c r="F326" s="9"/>
    </row>
    <row r="327" spans="5:6">
      <c r="E327" s="9"/>
      <c r="F327" s="9"/>
    </row>
    <row r="328" spans="5:6">
      <c r="E328" s="9"/>
      <c r="F328" s="9"/>
    </row>
    <row r="329" spans="5:6">
      <c r="E329" s="9"/>
      <c r="F329" s="9"/>
    </row>
    <row r="330" spans="5:6">
      <c r="E330" s="9"/>
      <c r="F330" s="9"/>
    </row>
    <row r="331" spans="5:6">
      <c r="E331" s="9"/>
      <c r="F331" s="9"/>
    </row>
    <row r="332" spans="5:6">
      <c r="E332" s="9"/>
      <c r="F332" s="9"/>
    </row>
    <row r="333" spans="5:6">
      <c r="E333" s="9"/>
      <c r="F333" s="9"/>
    </row>
    <row r="334" spans="5:6">
      <c r="E334" s="9"/>
      <c r="F334" s="9"/>
    </row>
    <row r="335" spans="5:6">
      <c r="E335" s="9"/>
      <c r="F335" s="9"/>
    </row>
    <row r="336" spans="5:6">
      <c r="E336" s="9"/>
      <c r="F336" s="9"/>
    </row>
    <row r="337" spans="5:6">
      <c r="E337" s="9"/>
      <c r="F337" s="9"/>
    </row>
    <row r="338" spans="5:6">
      <c r="E338" s="9"/>
      <c r="F338" s="9"/>
    </row>
    <row r="339" spans="5:6">
      <c r="E339" s="9"/>
      <c r="F339" s="9"/>
    </row>
    <row r="340" spans="5:6">
      <c r="E340" s="9"/>
      <c r="F340" s="9"/>
    </row>
    <row r="341" spans="5:6">
      <c r="E341" s="9"/>
      <c r="F341" s="9"/>
    </row>
    <row r="342" spans="5:6">
      <c r="E342" s="9"/>
      <c r="F342" s="9"/>
    </row>
    <row r="343" spans="5:6">
      <c r="E343" s="9"/>
      <c r="F343" s="9"/>
    </row>
    <row r="344" spans="5:6">
      <c r="E344" s="9"/>
      <c r="F344" s="9"/>
    </row>
    <row r="345" spans="5:6">
      <c r="E345" s="9"/>
      <c r="F345" s="9"/>
    </row>
    <row r="346" spans="5:6">
      <c r="E346" s="9"/>
      <c r="F346" s="9"/>
    </row>
    <row r="347" spans="5:6">
      <c r="E347" s="9"/>
      <c r="F347" s="9"/>
    </row>
    <row r="348" spans="5:6">
      <c r="E348" s="9"/>
      <c r="F348" s="9"/>
    </row>
    <row r="349" spans="5:6">
      <c r="E349" s="9"/>
      <c r="F349" s="9"/>
    </row>
    <row r="350" spans="5:6">
      <c r="E350" s="9"/>
      <c r="F350" s="9"/>
    </row>
    <row r="351" spans="5:6">
      <c r="E351" s="9"/>
      <c r="F351" s="9"/>
    </row>
    <row r="352" spans="5:6">
      <c r="E352" s="9"/>
      <c r="F352" s="9"/>
    </row>
    <row r="353" spans="5:6">
      <c r="E353" s="9"/>
      <c r="F353" s="9"/>
    </row>
    <row r="354" spans="5:6">
      <c r="E354" s="9"/>
      <c r="F354" s="9"/>
    </row>
    <row r="355" spans="5:6">
      <c r="E355" s="9"/>
      <c r="F355" s="9"/>
    </row>
    <row r="356" spans="5:6">
      <c r="E356" s="9"/>
      <c r="F356" s="9"/>
    </row>
    <row r="357" spans="5:6">
      <c r="E357" s="9"/>
      <c r="F357" s="9"/>
    </row>
    <row r="358" spans="5:6">
      <c r="E358" s="9"/>
      <c r="F358" s="9"/>
    </row>
    <row r="359" spans="5:6">
      <c r="E359" s="9"/>
      <c r="F359" s="9"/>
    </row>
    <row r="360" spans="5:6">
      <c r="E360" s="9"/>
      <c r="F360" s="9"/>
    </row>
    <row r="361" spans="5:6">
      <c r="E361" s="9"/>
      <c r="F361" s="9"/>
    </row>
    <row r="362" spans="5:6">
      <c r="E362" s="9"/>
      <c r="F362" s="9"/>
    </row>
    <row r="363" spans="5:6">
      <c r="E363" s="9"/>
      <c r="F363" s="9"/>
    </row>
    <row r="364" spans="5:6">
      <c r="E364" s="9"/>
      <c r="F364" s="9"/>
    </row>
    <row r="365" spans="5:6">
      <c r="E365" s="9"/>
      <c r="F365" s="9"/>
    </row>
    <row r="366" spans="5:6">
      <c r="E366" s="9"/>
      <c r="F366" s="9"/>
    </row>
    <row r="367" spans="5:6">
      <c r="E367" s="9"/>
      <c r="F367" s="9"/>
    </row>
    <row r="368" spans="5:6">
      <c r="E368" s="9"/>
      <c r="F368" s="9"/>
    </row>
    <row r="369" spans="5:6">
      <c r="E369" s="9"/>
      <c r="F369" s="9"/>
    </row>
    <row r="370" spans="5:6">
      <c r="E370" s="9"/>
      <c r="F370" s="9"/>
    </row>
    <row r="371" spans="5:6">
      <c r="E371" s="9"/>
      <c r="F371" s="9"/>
    </row>
    <row r="372" spans="5:6">
      <c r="E372" s="9"/>
      <c r="F372" s="9"/>
    </row>
    <row r="373" spans="5:6">
      <c r="E373" s="9"/>
      <c r="F373" s="9"/>
    </row>
    <row r="374" spans="5:6">
      <c r="E374" s="9"/>
      <c r="F374" s="9"/>
    </row>
    <row r="375" spans="5:6">
      <c r="E375" s="9"/>
      <c r="F375" s="9"/>
    </row>
    <row r="376" spans="5:6">
      <c r="E376" s="9"/>
      <c r="F376" s="9"/>
    </row>
    <row r="377" spans="5:6">
      <c r="E377" s="9"/>
      <c r="F377" s="9"/>
    </row>
    <row r="378" spans="5:6">
      <c r="E378" s="9"/>
      <c r="F378" s="9"/>
    </row>
    <row r="379" spans="5:6">
      <c r="E379" s="9"/>
      <c r="F379" s="9"/>
    </row>
    <row r="380" spans="5:6">
      <c r="E380" s="9"/>
      <c r="F380" s="9"/>
    </row>
    <row r="381" spans="5:6">
      <c r="E381" s="9"/>
      <c r="F381" s="9"/>
    </row>
    <row r="382" spans="5:6">
      <c r="E382" s="9"/>
      <c r="F382" s="9"/>
    </row>
    <row r="383" spans="5:6">
      <c r="E383" s="9"/>
      <c r="F383" s="9"/>
    </row>
    <row r="384" spans="5:6">
      <c r="E384" s="9"/>
      <c r="F384" s="9"/>
    </row>
    <row r="385" spans="5:6">
      <c r="E385" s="9"/>
      <c r="F385" s="9"/>
    </row>
    <row r="386" spans="5:6">
      <c r="E386" s="9"/>
      <c r="F386" s="9"/>
    </row>
    <row r="387" spans="5:6">
      <c r="E387" s="9"/>
      <c r="F387" s="9"/>
    </row>
    <row r="388" spans="5:6">
      <c r="E388" s="9"/>
      <c r="F388" s="9"/>
    </row>
    <row r="389" spans="5:6">
      <c r="E389" s="9"/>
      <c r="F389" s="9"/>
    </row>
    <row r="390" spans="5:6">
      <c r="E390" s="9"/>
      <c r="F390" s="9"/>
    </row>
    <row r="391" spans="5:6">
      <c r="E391" s="9"/>
      <c r="F391" s="9"/>
    </row>
    <row r="392" spans="5:6">
      <c r="E392" s="9"/>
      <c r="F392" s="9"/>
    </row>
    <row r="393" spans="5:6">
      <c r="E393" s="9"/>
      <c r="F393" s="9"/>
    </row>
    <row r="394" spans="5:6">
      <c r="E394" s="9"/>
      <c r="F394" s="9"/>
    </row>
    <row r="395" spans="5:6">
      <c r="E395" s="9"/>
      <c r="F395" s="9"/>
    </row>
    <row r="396" spans="5:6">
      <c r="E396" s="9"/>
      <c r="F396" s="9"/>
    </row>
    <row r="397" spans="5:6">
      <c r="E397" s="9"/>
      <c r="F397" s="9"/>
    </row>
    <row r="398" spans="5:6">
      <c r="E398" s="9"/>
      <c r="F398" s="9"/>
    </row>
    <row r="399" spans="5:6">
      <c r="E399" s="9"/>
      <c r="F399" s="9"/>
    </row>
    <row r="400" spans="5:6">
      <c r="E400" s="9"/>
      <c r="F400" s="9"/>
    </row>
    <row r="401" spans="5:6">
      <c r="E401" s="9"/>
      <c r="F401" s="9"/>
    </row>
    <row r="402" spans="5:6">
      <c r="E402" s="9"/>
      <c r="F402" s="9"/>
    </row>
    <row r="403" spans="5:6">
      <c r="E403" s="9"/>
      <c r="F403" s="9"/>
    </row>
    <row r="404" spans="5:6">
      <c r="E404" s="9"/>
      <c r="F404" s="9"/>
    </row>
    <row r="405" spans="5:6">
      <c r="E405" s="9"/>
      <c r="F405" s="9"/>
    </row>
    <row r="406" spans="5:6">
      <c r="E406" s="9"/>
      <c r="F406" s="9"/>
    </row>
    <row r="407" spans="5:6">
      <c r="E407" s="9"/>
      <c r="F407" s="9"/>
    </row>
    <row r="408" spans="5:6">
      <c r="E408" s="9"/>
      <c r="F408" s="9"/>
    </row>
    <row r="409" spans="5:6">
      <c r="E409" s="9"/>
      <c r="F409" s="9"/>
    </row>
    <row r="410" spans="5:6">
      <c r="E410" s="9"/>
      <c r="F410" s="9"/>
    </row>
    <row r="411" spans="5:6">
      <c r="E411" s="9"/>
      <c r="F411" s="9"/>
    </row>
    <row r="412" spans="5:6">
      <c r="E412" s="9"/>
      <c r="F412" s="9"/>
    </row>
    <row r="413" spans="5:6">
      <c r="E413" s="9"/>
      <c r="F413" s="9"/>
    </row>
    <row r="414" spans="5:6">
      <c r="E414" s="9"/>
      <c r="F414" s="9"/>
    </row>
    <row r="415" spans="5:6">
      <c r="E415" s="9"/>
      <c r="F415" s="9"/>
    </row>
    <row r="416" spans="5:6">
      <c r="E416" s="9"/>
      <c r="F416" s="9"/>
    </row>
    <row r="417" spans="5:6">
      <c r="E417" s="9"/>
      <c r="F417" s="9"/>
    </row>
    <row r="418" spans="5:6">
      <c r="E418" s="9"/>
      <c r="F418" s="9"/>
    </row>
    <row r="419" spans="5:6">
      <c r="E419" s="9"/>
      <c r="F419" s="9"/>
    </row>
    <row r="420" spans="5:6">
      <c r="E420" s="9"/>
      <c r="F420" s="9"/>
    </row>
    <row r="421" spans="5:6">
      <c r="E421" s="9"/>
      <c r="F421" s="9"/>
    </row>
    <row r="422" spans="5:6">
      <c r="E422" s="9"/>
      <c r="F422" s="9"/>
    </row>
    <row r="423" spans="5:6">
      <c r="E423" s="9"/>
      <c r="F423" s="9"/>
    </row>
    <row r="424" spans="5:6">
      <c r="E424" s="9"/>
      <c r="F424" s="9"/>
    </row>
    <row r="425" spans="5:6">
      <c r="E425" s="9"/>
      <c r="F425" s="9"/>
    </row>
    <row r="426" spans="5:6">
      <c r="E426" s="9"/>
      <c r="F426" s="9"/>
    </row>
    <row r="427" spans="5:6">
      <c r="E427" s="9"/>
      <c r="F427" s="9"/>
    </row>
    <row r="428" spans="5:6">
      <c r="E428" s="9"/>
      <c r="F428" s="9"/>
    </row>
    <row r="429" spans="5:6">
      <c r="E429" s="9"/>
      <c r="F429" s="9"/>
    </row>
    <row r="430" spans="5:6">
      <c r="E430" s="9"/>
      <c r="F430" s="9"/>
    </row>
    <row r="431" spans="5:6">
      <c r="E431" s="9"/>
      <c r="F431" s="9"/>
    </row>
    <row r="432" spans="5:6">
      <c r="E432" s="9"/>
      <c r="F432" s="9"/>
    </row>
    <row r="433" spans="5:6">
      <c r="E433" s="9"/>
      <c r="F433" s="9"/>
    </row>
    <row r="434" spans="5:6">
      <c r="E434" s="9"/>
      <c r="F434" s="9"/>
    </row>
    <row r="435" spans="5:6">
      <c r="E435" s="9"/>
      <c r="F435" s="9"/>
    </row>
    <row r="436" spans="5:6">
      <c r="E436" s="9"/>
      <c r="F436" s="9"/>
    </row>
    <row r="437" spans="5:6">
      <c r="E437" s="9"/>
      <c r="F437" s="9"/>
    </row>
    <row r="438" spans="5:6">
      <c r="E438" s="9"/>
      <c r="F438" s="9"/>
    </row>
    <row r="439" spans="5:6">
      <c r="E439" s="9"/>
      <c r="F439" s="9"/>
    </row>
    <row r="440" spans="5:6">
      <c r="E440" s="9"/>
      <c r="F440" s="9"/>
    </row>
    <row r="441" spans="5:6">
      <c r="E441" s="9"/>
      <c r="F441" s="9"/>
    </row>
    <row r="442" spans="5:6">
      <c r="E442" s="9"/>
      <c r="F442" s="9"/>
    </row>
    <row r="443" spans="5:6">
      <c r="E443" s="9"/>
      <c r="F443" s="9"/>
    </row>
    <row r="444" spans="5:6">
      <c r="E444" s="9"/>
      <c r="F444" s="9"/>
    </row>
    <row r="445" spans="5:6">
      <c r="E445" s="9"/>
      <c r="F445" s="9"/>
    </row>
    <row r="446" spans="5:6">
      <c r="E446" s="9"/>
      <c r="F446" s="9"/>
    </row>
    <row r="447" spans="5:6">
      <c r="E447" s="9"/>
      <c r="F447" s="9"/>
    </row>
    <row r="448" spans="5:6">
      <c r="E448" s="9"/>
      <c r="F448" s="9"/>
    </row>
    <row r="449" spans="5:6">
      <c r="E449" s="9"/>
      <c r="F449" s="9"/>
    </row>
    <row r="450" spans="5:6">
      <c r="E450" s="9"/>
      <c r="F450" s="9"/>
    </row>
    <row r="451" spans="5:6">
      <c r="E451" s="9"/>
      <c r="F451" s="9"/>
    </row>
    <row r="452" spans="5:6">
      <c r="E452" s="9"/>
      <c r="F452" s="9"/>
    </row>
    <row r="453" spans="5:6">
      <c r="E453" s="9"/>
      <c r="F453" s="9"/>
    </row>
    <row r="454" spans="5:6">
      <c r="E454" s="9"/>
      <c r="F454" s="9"/>
    </row>
    <row r="455" spans="5:6">
      <c r="E455" s="9"/>
      <c r="F455" s="9"/>
    </row>
    <row r="456" spans="5:6">
      <c r="E456" s="9"/>
      <c r="F456" s="9"/>
    </row>
    <row r="457" spans="5:6">
      <c r="E457" s="9"/>
      <c r="F457" s="9"/>
    </row>
    <row r="458" spans="5:6">
      <c r="E458" s="9"/>
      <c r="F458" s="9"/>
    </row>
    <row r="459" spans="5:6">
      <c r="E459" s="9"/>
      <c r="F459" s="9"/>
    </row>
    <row r="460" spans="5:6">
      <c r="E460" s="9"/>
      <c r="F460" s="9"/>
    </row>
    <row r="461" spans="5:6">
      <c r="E461" s="9"/>
      <c r="F461" s="9"/>
    </row>
    <row r="462" spans="5:6">
      <c r="E462" s="9"/>
      <c r="F462" s="9"/>
    </row>
    <row r="463" spans="5:6">
      <c r="E463" s="9"/>
      <c r="F463" s="9"/>
    </row>
    <row r="464" spans="5:6">
      <c r="E464" s="9"/>
      <c r="F464" s="9"/>
    </row>
    <row r="465" spans="5:6">
      <c r="E465" s="9"/>
      <c r="F465" s="9"/>
    </row>
    <row r="466" spans="5:6">
      <c r="E466" s="9"/>
      <c r="F466" s="9"/>
    </row>
    <row r="467" spans="5:6">
      <c r="E467" s="9"/>
      <c r="F467" s="9"/>
    </row>
    <row r="468" spans="5:6">
      <c r="E468" s="9"/>
      <c r="F468" s="9"/>
    </row>
    <row r="469" spans="5:6">
      <c r="E469" s="9"/>
      <c r="F469" s="9"/>
    </row>
    <row r="470" spans="5:6">
      <c r="E470" s="9"/>
      <c r="F470" s="9"/>
    </row>
    <row r="471" spans="5:6">
      <c r="E471" s="9"/>
      <c r="F471" s="9"/>
    </row>
    <row r="472" spans="5:6">
      <c r="E472" s="9"/>
      <c r="F472" s="9"/>
    </row>
    <row r="473" spans="5:6">
      <c r="E473" s="9"/>
      <c r="F473" s="9"/>
    </row>
    <row r="474" spans="5:6">
      <c r="E474" s="9"/>
      <c r="F474" s="9"/>
    </row>
    <row r="475" spans="5:6">
      <c r="E475" s="9"/>
      <c r="F475" s="9"/>
    </row>
    <row r="476" spans="5:6">
      <c r="E476" s="9"/>
      <c r="F476" s="9"/>
    </row>
    <row r="477" spans="5:6">
      <c r="E477" s="9"/>
      <c r="F477" s="9"/>
    </row>
    <row r="478" spans="5:6">
      <c r="E478" s="9"/>
      <c r="F478" s="9"/>
    </row>
    <row r="479" spans="5:6">
      <c r="E479" s="9"/>
      <c r="F479" s="9"/>
    </row>
    <row r="480" spans="5:6">
      <c r="E480" s="9"/>
      <c r="F480" s="9"/>
    </row>
    <row r="481" spans="5:6">
      <c r="E481" s="9"/>
      <c r="F481" s="9"/>
    </row>
    <row r="482" spans="5:6">
      <c r="E482" s="9"/>
      <c r="F482" s="9"/>
    </row>
    <row r="483" spans="5:6">
      <c r="E483" s="9"/>
      <c r="F483" s="9"/>
    </row>
    <row r="484" spans="5:6">
      <c r="E484" s="9"/>
      <c r="F484" s="9"/>
    </row>
    <row r="485" spans="5:6">
      <c r="E485" s="9"/>
      <c r="F485" s="9"/>
    </row>
    <row r="486" spans="5:6">
      <c r="E486" s="9"/>
      <c r="F486" s="9"/>
    </row>
    <row r="487" spans="5:6">
      <c r="E487" s="9"/>
      <c r="F487" s="9"/>
    </row>
    <row r="488" spans="5:6">
      <c r="E488" s="9"/>
      <c r="F488" s="9"/>
    </row>
    <row r="489" spans="5:6">
      <c r="E489" s="9"/>
      <c r="F489" s="9"/>
    </row>
    <row r="490" spans="5:6">
      <c r="E490" s="9"/>
      <c r="F490" s="9"/>
    </row>
    <row r="491" spans="5:6">
      <c r="E491" s="9"/>
      <c r="F491" s="9"/>
    </row>
    <row r="492" spans="5:6">
      <c r="E492" s="9"/>
      <c r="F492" s="9"/>
    </row>
    <row r="493" spans="5:6">
      <c r="E493" s="9"/>
      <c r="F493" s="9"/>
    </row>
    <row r="494" spans="5:6">
      <c r="E494" s="9"/>
      <c r="F494" s="9"/>
    </row>
    <row r="495" spans="5:6">
      <c r="E495" s="9"/>
      <c r="F495" s="9"/>
    </row>
    <row r="496" spans="5:6">
      <c r="E496" s="9"/>
      <c r="F496" s="9"/>
    </row>
    <row r="497" spans="5:6">
      <c r="E497" s="9"/>
      <c r="F497" s="9"/>
    </row>
    <row r="498" spans="5:6">
      <c r="E498" s="9"/>
      <c r="F498" s="9"/>
    </row>
    <row r="499" spans="5:6">
      <c r="E499" s="9"/>
      <c r="F499" s="9"/>
    </row>
    <row r="500" spans="5:6">
      <c r="E500" s="9"/>
      <c r="F500" s="9"/>
    </row>
    <row r="501" spans="5:6">
      <c r="E501" s="9"/>
      <c r="F501" s="9"/>
    </row>
    <row r="502" spans="5:6">
      <c r="E502" s="9"/>
      <c r="F502" s="9"/>
    </row>
    <row r="503" spans="5:6">
      <c r="E503" s="9"/>
      <c r="F503" s="9"/>
    </row>
    <row r="504" spans="5:6">
      <c r="E504" s="9"/>
      <c r="F504" s="9"/>
    </row>
    <row r="505" spans="5:6">
      <c r="E505" s="9"/>
      <c r="F505" s="9"/>
    </row>
    <row r="506" spans="5:6">
      <c r="E506" s="9"/>
      <c r="F506" s="9"/>
    </row>
    <row r="507" spans="5:6">
      <c r="E507" s="9"/>
      <c r="F507" s="9"/>
    </row>
    <row r="508" spans="5:6">
      <c r="E508" s="9"/>
      <c r="F508" s="9"/>
    </row>
    <row r="509" spans="5:6">
      <c r="E509" s="9"/>
      <c r="F509" s="9"/>
    </row>
    <row r="510" spans="5:6">
      <c r="E510" s="9"/>
      <c r="F510" s="9"/>
    </row>
    <row r="511" spans="5:6">
      <c r="E511" s="9"/>
      <c r="F511" s="9"/>
    </row>
    <row r="512" spans="5:6">
      <c r="E512" s="9"/>
      <c r="F512" s="9"/>
    </row>
    <row r="513" spans="5:6">
      <c r="E513" s="9"/>
      <c r="F513" s="9"/>
    </row>
    <row r="514" spans="5:6">
      <c r="E514" s="9"/>
      <c r="F514" s="9"/>
    </row>
    <row r="515" spans="5:6">
      <c r="E515" s="9"/>
      <c r="F515" s="9"/>
    </row>
    <row r="516" spans="5:6">
      <c r="E516" s="9"/>
      <c r="F516" s="9"/>
    </row>
    <row r="517" spans="5:6">
      <c r="E517" s="9"/>
      <c r="F517" s="9"/>
    </row>
    <row r="518" spans="5:6">
      <c r="E518" s="9"/>
      <c r="F518" s="9"/>
    </row>
    <row r="519" spans="5:6">
      <c r="E519" s="9"/>
      <c r="F519" s="9"/>
    </row>
    <row r="520" spans="5:6">
      <c r="E520" s="9"/>
      <c r="F520" s="9"/>
    </row>
    <row r="521" spans="5:6">
      <c r="E521" s="9"/>
      <c r="F521" s="9"/>
    </row>
    <row r="522" spans="5:6">
      <c r="E522" s="9"/>
      <c r="F522" s="9"/>
    </row>
    <row r="523" spans="5:6">
      <c r="E523" s="9"/>
      <c r="F523" s="9"/>
    </row>
    <row r="524" spans="5:6">
      <c r="E524" s="9"/>
      <c r="F524" s="9"/>
    </row>
    <row r="525" spans="5:6">
      <c r="E525" s="9"/>
      <c r="F525" s="9"/>
    </row>
    <row r="526" spans="5:6">
      <c r="E526" s="9"/>
      <c r="F526" s="9"/>
    </row>
    <row r="527" spans="5:6">
      <c r="E527" s="9"/>
      <c r="F527" s="9"/>
    </row>
    <row r="528" spans="5:6">
      <c r="E528" s="9"/>
      <c r="F528" s="9"/>
    </row>
    <row r="529" spans="5:6">
      <c r="E529" s="9"/>
      <c r="F529" s="9"/>
    </row>
    <row r="530" spans="5:6">
      <c r="E530" s="9"/>
      <c r="F530" s="9"/>
    </row>
    <row r="531" spans="5:6">
      <c r="E531" s="9"/>
      <c r="F531" s="9"/>
    </row>
    <row r="532" spans="5:6">
      <c r="E532" s="9"/>
      <c r="F532" s="9"/>
    </row>
    <row r="533" spans="5:6">
      <c r="E533" s="9"/>
      <c r="F533" s="9"/>
    </row>
    <row r="534" spans="5:6">
      <c r="E534" s="9"/>
      <c r="F534" s="9"/>
    </row>
    <row r="535" spans="5:6">
      <c r="E535" s="9"/>
      <c r="F535" s="9"/>
    </row>
    <row r="536" spans="5:6">
      <c r="E536" s="9"/>
      <c r="F536" s="9"/>
    </row>
    <row r="537" spans="5:6">
      <c r="E537" s="9"/>
      <c r="F537" s="9"/>
    </row>
    <row r="538" spans="5:6">
      <c r="E538" s="9"/>
      <c r="F538" s="9"/>
    </row>
    <row r="539" spans="5:6">
      <c r="E539" s="9"/>
      <c r="F539" s="9"/>
    </row>
    <row r="540" spans="5:6">
      <c r="E540" s="9"/>
      <c r="F540" s="9"/>
    </row>
    <row r="541" spans="5:6">
      <c r="E541" s="9"/>
      <c r="F541" s="9"/>
    </row>
    <row r="542" spans="5:6">
      <c r="E542" s="9"/>
      <c r="F542" s="9"/>
    </row>
    <row r="543" spans="5:6">
      <c r="E543" s="9"/>
      <c r="F543" s="9"/>
    </row>
    <row r="544" spans="5:6">
      <c r="E544" s="9"/>
      <c r="F544" s="9"/>
    </row>
    <row r="545" spans="5:6">
      <c r="E545" s="9"/>
      <c r="F545" s="9"/>
    </row>
    <row r="546" spans="5:6">
      <c r="E546" s="9"/>
      <c r="F546" s="9"/>
    </row>
    <row r="547" spans="5:6">
      <c r="E547" s="9"/>
      <c r="F547" s="9"/>
    </row>
    <row r="548" spans="5:6">
      <c r="E548" s="9"/>
      <c r="F548" s="9"/>
    </row>
    <row r="549" spans="5:6">
      <c r="E549" s="9"/>
      <c r="F549" s="9"/>
    </row>
    <row r="550" spans="5:6">
      <c r="E550" s="9"/>
      <c r="F550" s="9"/>
    </row>
    <row r="551" spans="5:6">
      <c r="E551" s="9"/>
      <c r="F551" s="9"/>
    </row>
    <row r="552" spans="5:6">
      <c r="E552" s="9"/>
      <c r="F552" s="9"/>
    </row>
    <row r="553" spans="5:6">
      <c r="E553" s="9"/>
      <c r="F553" s="9"/>
    </row>
    <row r="554" spans="5:6">
      <c r="E554" s="9"/>
      <c r="F554" s="9"/>
    </row>
    <row r="555" spans="5:6">
      <c r="E555" s="9"/>
      <c r="F555" s="9"/>
    </row>
    <row r="556" spans="5:6">
      <c r="E556" s="9"/>
      <c r="F556" s="9"/>
    </row>
    <row r="557" spans="5:6">
      <c r="E557" s="9"/>
      <c r="F557" s="9"/>
    </row>
    <row r="558" spans="5:6">
      <c r="E558" s="9"/>
      <c r="F558" s="9"/>
    </row>
    <row r="559" spans="5:6">
      <c r="E559" s="9"/>
      <c r="F559" s="9"/>
    </row>
    <row r="560" spans="5:6">
      <c r="E560" s="9"/>
      <c r="F560" s="9"/>
    </row>
    <row r="561" spans="5:6">
      <c r="E561" s="9"/>
      <c r="F561" s="9"/>
    </row>
    <row r="562" spans="5:6">
      <c r="E562" s="9"/>
      <c r="F562" s="9"/>
    </row>
    <row r="563" spans="5:6">
      <c r="E563" s="9"/>
      <c r="F563" s="9"/>
    </row>
    <row r="564" spans="5:6">
      <c r="E564" s="9"/>
      <c r="F564" s="9"/>
    </row>
    <row r="565" spans="5:6">
      <c r="E565" s="9"/>
      <c r="F565" s="9"/>
    </row>
    <row r="566" spans="5:6">
      <c r="E566" s="9"/>
      <c r="F566" s="9"/>
    </row>
    <row r="567" spans="5:6">
      <c r="E567" s="9"/>
      <c r="F567" s="9"/>
    </row>
    <row r="568" spans="5:6">
      <c r="E568" s="9"/>
      <c r="F568" s="9"/>
    </row>
    <row r="569" spans="5:6">
      <c r="E569" s="9"/>
      <c r="F569" s="9"/>
    </row>
    <row r="570" spans="5:6">
      <c r="E570" s="9"/>
      <c r="F570" s="9"/>
    </row>
    <row r="571" spans="5:6">
      <c r="E571" s="9"/>
      <c r="F571" s="9"/>
    </row>
    <row r="572" spans="5:6">
      <c r="E572" s="9"/>
      <c r="F572" s="9"/>
    </row>
    <row r="573" spans="5:6">
      <c r="E573" s="9"/>
      <c r="F573" s="9"/>
    </row>
    <row r="574" spans="5:6">
      <c r="E574" s="9"/>
      <c r="F574" s="9"/>
    </row>
    <row r="575" spans="5:6">
      <c r="E575" s="9"/>
      <c r="F575" s="9"/>
    </row>
    <row r="576" spans="5:6">
      <c r="E576" s="9"/>
      <c r="F576" s="9"/>
    </row>
    <row r="577" spans="5:6">
      <c r="E577" s="9"/>
      <c r="F577" s="9"/>
    </row>
    <row r="578" spans="5:6">
      <c r="E578" s="9"/>
      <c r="F578" s="9"/>
    </row>
    <row r="579" spans="5:6">
      <c r="E579" s="9"/>
      <c r="F579" s="9"/>
    </row>
    <row r="580" spans="5:6">
      <c r="E580" s="9"/>
      <c r="F580" s="9"/>
    </row>
    <row r="581" spans="5:6">
      <c r="E581" s="9"/>
      <c r="F581" s="9"/>
    </row>
    <row r="582" spans="5:6">
      <c r="E582" s="9"/>
      <c r="F582" s="9"/>
    </row>
    <row r="583" spans="5:6">
      <c r="E583" s="9"/>
      <c r="F583" s="9"/>
    </row>
    <row r="584" spans="5:6">
      <c r="E584" s="9"/>
      <c r="F584" s="9"/>
    </row>
    <row r="585" spans="5:6">
      <c r="E585" s="9"/>
      <c r="F585" s="9"/>
    </row>
    <row r="586" spans="5:6">
      <c r="E586" s="9"/>
      <c r="F586" s="9"/>
    </row>
    <row r="587" spans="5:6">
      <c r="E587" s="9"/>
      <c r="F587" s="9"/>
    </row>
    <row r="588" spans="5:6">
      <c r="E588" s="9"/>
      <c r="F588" s="9"/>
    </row>
    <row r="589" spans="5:6">
      <c r="E589" s="9"/>
      <c r="F589" s="9"/>
    </row>
    <row r="590" spans="5:6">
      <c r="E590" s="9"/>
      <c r="F590" s="9"/>
    </row>
    <row r="591" spans="5:6">
      <c r="E591" s="9"/>
      <c r="F591" s="9"/>
    </row>
    <row r="592" spans="5:6">
      <c r="E592" s="9"/>
      <c r="F592" s="9"/>
    </row>
    <row r="593" spans="5:6">
      <c r="E593" s="9"/>
      <c r="F593" s="9"/>
    </row>
    <row r="594" spans="5:6">
      <c r="E594" s="9"/>
      <c r="F594" s="9"/>
    </row>
    <row r="595" spans="5:6">
      <c r="E595" s="9"/>
      <c r="F595" s="9"/>
    </row>
    <row r="596" spans="5:6">
      <c r="E596" s="9"/>
      <c r="F596" s="9"/>
    </row>
    <row r="597" spans="5:6">
      <c r="E597" s="9"/>
      <c r="F597" s="9"/>
    </row>
    <row r="598" spans="5:6">
      <c r="E598" s="9"/>
      <c r="F598" s="9"/>
    </row>
    <row r="599" spans="5:6">
      <c r="E599" s="9"/>
      <c r="F599" s="9"/>
    </row>
    <row r="600" spans="5:6">
      <c r="E600" s="9"/>
      <c r="F600" s="9"/>
    </row>
    <row r="601" spans="5:6">
      <c r="E601" s="9"/>
      <c r="F601" s="9"/>
    </row>
    <row r="602" spans="5:6">
      <c r="E602" s="9"/>
      <c r="F602" s="9"/>
    </row>
    <row r="603" spans="5:6">
      <c r="E603" s="9"/>
      <c r="F603" s="9"/>
    </row>
    <row r="604" spans="5:6">
      <c r="E604" s="9"/>
      <c r="F604" s="9"/>
    </row>
    <row r="605" spans="5:6">
      <c r="E605" s="9"/>
      <c r="F605" s="9"/>
    </row>
    <row r="606" spans="5:6">
      <c r="E606" s="9"/>
      <c r="F606" s="9"/>
    </row>
    <row r="607" spans="5:6">
      <c r="E607" s="9"/>
      <c r="F607" s="9"/>
    </row>
    <row r="608" spans="5:6">
      <c r="E608" s="9"/>
      <c r="F608" s="9"/>
    </row>
    <row r="609" spans="5:6">
      <c r="E609" s="9"/>
      <c r="F609" s="9"/>
    </row>
    <row r="610" spans="5:6">
      <c r="E610" s="9"/>
      <c r="F610" s="9"/>
    </row>
    <row r="611" spans="5:6">
      <c r="E611" s="9"/>
      <c r="F611" s="9"/>
    </row>
    <row r="612" spans="5:6">
      <c r="E612" s="9"/>
      <c r="F612" s="9"/>
    </row>
    <row r="613" spans="5:6">
      <c r="E613" s="9"/>
      <c r="F613" s="9"/>
    </row>
    <row r="614" spans="5:6">
      <c r="E614" s="9"/>
      <c r="F614" s="9"/>
    </row>
    <row r="615" spans="5:6">
      <c r="E615" s="9"/>
      <c r="F615" s="9"/>
    </row>
    <row r="616" spans="5:6">
      <c r="E616" s="9"/>
      <c r="F616" s="9"/>
    </row>
    <row r="617" spans="5:6">
      <c r="E617" s="9"/>
      <c r="F617" s="9"/>
    </row>
    <row r="618" spans="5:6">
      <c r="E618" s="9"/>
      <c r="F618" s="9"/>
    </row>
    <row r="619" spans="5:6">
      <c r="E619" s="9"/>
      <c r="F619" s="9"/>
    </row>
    <row r="620" spans="5:6">
      <c r="E620" s="9"/>
      <c r="F620" s="9"/>
    </row>
    <row r="621" spans="5:6">
      <c r="E621" s="9"/>
      <c r="F621" s="9"/>
    </row>
    <row r="622" spans="5:6">
      <c r="E622" s="9"/>
      <c r="F622" s="9"/>
    </row>
    <row r="623" spans="5:6">
      <c r="E623" s="9"/>
      <c r="F623" s="9"/>
    </row>
    <row r="624" spans="5:6">
      <c r="E624" s="9"/>
      <c r="F624" s="9"/>
    </row>
    <row r="625" spans="5:6">
      <c r="E625" s="9"/>
      <c r="F625" s="9"/>
    </row>
    <row r="626" spans="5:6">
      <c r="E626" s="9"/>
      <c r="F626" s="9"/>
    </row>
    <row r="627" spans="5:6">
      <c r="E627" s="9"/>
      <c r="F627" s="9"/>
    </row>
    <row r="628" spans="5:6">
      <c r="E628" s="9"/>
      <c r="F628" s="9"/>
    </row>
    <row r="629" spans="5:6">
      <c r="E629" s="9"/>
      <c r="F629" s="9"/>
    </row>
    <row r="630" spans="5:6">
      <c r="E630" s="9"/>
      <c r="F630" s="9"/>
    </row>
    <row r="631" spans="5:6">
      <c r="E631" s="9"/>
      <c r="F631" s="9"/>
    </row>
    <row r="632" spans="5:6">
      <c r="E632" s="9"/>
      <c r="F632" s="9"/>
    </row>
    <row r="633" spans="5:6">
      <c r="E633" s="9"/>
      <c r="F633" s="9"/>
    </row>
    <row r="634" spans="5:6">
      <c r="E634" s="9"/>
      <c r="F634" s="9"/>
    </row>
    <row r="635" spans="5:6">
      <c r="E635" s="9"/>
      <c r="F635" s="9"/>
    </row>
    <row r="636" spans="5:6">
      <c r="E636" s="9"/>
      <c r="F636" s="9"/>
    </row>
    <row r="637" spans="5:6">
      <c r="E637" s="9"/>
      <c r="F637" s="9"/>
    </row>
    <row r="638" spans="5:6">
      <c r="E638" s="9"/>
      <c r="F638" s="9"/>
    </row>
    <row r="639" spans="5:6">
      <c r="E639" s="9"/>
      <c r="F639" s="9"/>
    </row>
    <row r="640" spans="5:6">
      <c r="E640" s="9"/>
      <c r="F640" s="9"/>
    </row>
    <row r="641" spans="5:6">
      <c r="E641" s="9"/>
      <c r="F641" s="9"/>
    </row>
    <row r="642" spans="5:6">
      <c r="E642" s="9"/>
      <c r="F642" s="9"/>
    </row>
    <row r="643" spans="5:6">
      <c r="E643" s="9"/>
      <c r="F643" s="9"/>
    </row>
    <row r="644" spans="5:6">
      <c r="E644" s="9"/>
      <c r="F644" s="9"/>
    </row>
    <row r="645" spans="5:6">
      <c r="E645" s="9"/>
      <c r="F645" s="9"/>
    </row>
    <row r="646" spans="5:6">
      <c r="E646" s="9"/>
      <c r="F646" s="9"/>
    </row>
    <row r="647" spans="5:6">
      <c r="E647" s="9"/>
      <c r="F647" s="9"/>
    </row>
    <row r="648" spans="5:6">
      <c r="E648" s="9"/>
      <c r="F648" s="9"/>
    </row>
    <row r="649" spans="5:6">
      <c r="E649" s="9"/>
      <c r="F649" s="9"/>
    </row>
    <row r="650" spans="5:6">
      <c r="E650" s="9"/>
      <c r="F650" s="9"/>
    </row>
    <row r="651" spans="5:6">
      <c r="E651" s="9"/>
      <c r="F651" s="9"/>
    </row>
    <row r="652" spans="5:6">
      <c r="E652" s="9"/>
      <c r="F652" s="9"/>
    </row>
    <row r="653" spans="5:6">
      <c r="E653" s="9"/>
      <c r="F653" s="9"/>
    </row>
    <row r="654" spans="5:6">
      <c r="E654" s="9"/>
      <c r="F654" s="9"/>
    </row>
    <row r="655" spans="5:6">
      <c r="E655" s="9"/>
      <c r="F655" s="9"/>
    </row>
    <row r="656" spans="5:6">
      <c r="E656" s="9"/>
      <c r="F656" s="9"/>
    </row>
    <row r="657" spans="5:6">
      <c r="E657" s="9"/>
      <c r="F657" s="9"/>
    </row>
    <row r="658" spans="5:6">
      <c r="E658" s="9"/>
      <c r="F658" s="9"/>
    </row>
    <row r="659" spans="5:6">
      <c r="E659" s="9"/>
      <c r="F659" s="9"/>
    </row>
    <row r="660" spans="5:6">
      <c r="E660" s="9"/>
      <c r="F660" s="9"/>
    </row>
    <row r="661" spans="5:6">
      <c r="E661" s="9"/>
      <c r="F661" s="9"/>
    </row>
    <row r="662" spans="5:6">
      <c r="E662" s="9"/>
      <c r="F662" s="9"/>
    </row>
    <row r="663" spans="5:6">
      <c r="E663" s="9"/>
      <c r="F663" s="9"/>
    </row>
    <row r="664" spans="5:6">
      <c r="E664" s="9"/>
      <c r="F664" s="9"/>
    </row>
    <row r="665" spans="5:6">
      <c r="E665" s="9"/>
      <c r="F665" s="9"/>
    </row>
    <row r="666" spans="5:6">
      <c r="E666" s="9"/>
      <c r="F666" s="9"/>
    </row>
    <row r="667" spans="5:6">
      <c r="E667" s="9"/>
      <c r="F667" s="9"/>
    </row>
    <row r="668" spans="5:6">
      <c r="E668" s="9"/>
      <c r="F668" s="9"/>
    </row>
    <row r="669" spans="5:6">
      <c r="E669" s="9"/>
      <c r="F669" s="9"/>
    </row>
    <row r="670" spans="5:6">
      <c r="E670" s="9"/>
      <c r="F670" s="9"/>
    </row>
    <row r="671" spans="5:6">
      <c r="E671" s="9"/>
      <c r="F671" s="9"/>
    </row>
    <row r="672" spans="5:6">
      <c r="E672" s="9"/>
      <c r="F672" s="9"/>
    </row>
    <row r="673" spans="5:6">
      <c r="E673" s="9"/>
      <c r="F673" s="9"/>
    </row>
    <row r="674" spans="5:6">
      <c r="E674" s="9"/>
      <c r="F674" s="9"/>
    </row>
    <row r="675" spans="5:6">
      <c r="E675" s="9"/>
      <c r="F675" s="9"/>
    </row>
    <row r="676" spans="5:6">
      <c r="E676" s="9"/>
      <c r="F676" s="9"/>
    </row>
    <row r="677" spans="5:6">
      <c r="E677" s="9"/>
      <c r="F677" s="9"/>
    </row>
    <row r="678" spans="5:6">
      <c r="E678" s="9"/>
      <c r="F678" s="9"/>
    </row>
    <row r="679" spans="5:6">
      <c r="E679" s="9"/>
      <c r="F679" s="9"/>
    </row>
    <row r="680" spans="5:6">
      <c r="E680" s="9"/>
      <c r="F680" s="9"/>
    </row>
    <row r="681" spans="5:6">
      <c r="E681" s="9"/>
      <c r="F681" s="9"/>
    </row>
    <row r="682" spans="5:6">
      <c r="E682" s="9"/>
      <c r="F682" s="9"/>
    </row>
    <row r="683" spans="5:6">
      <c r="E683" s="9"/>
      <c r="F683" s="9"/>
    </row>
    <row r="684" spans="5:6">
      <c r="E684" s="9"/>
      <c r="F684" s="9"/>
    </row>
    <row r="685" spans="5:6">
      <c r="E685" s="9"/>
      <c r="F685" s="9"/>
    </row>
    <row r="686" spans="5:6">
      <c r="E686" s="9"/>
      <c r="F686" s="9"/>
    </row>
    <row r="687" spans="5:6">
      <c r="E687" s="9"/>
      <c r="F687" s="9"/>
    </row>
    <row r="688" spans="5:6">
      <c r="E688" s="9"/>
      <c r="F688" s="9"/>
    </row>
    <row r="689" spans="5:6">
      <c r="E689" s="9"/>
      <c r="F689" s="9"/>
    </row>
    <row r="690" spans="5:6">
      <c r="E690" s="9"/>
      <c r="F690" s="9"/>
    </row>
    <row r="691" spans="5:6">
      <c r="E691" s="9"/>
      <c r="F691" s="9"/>
    </row>
    <row r="692" spans="5:6">
      <c r="E692" s="9"/>
      <c r="F692" s="9"/>
    </row>
    <row r="693" spans="5:6">
      <c r="E693" s="9"/>
      <c r="F693" s="9"/>
    </row>
    <row r="694" spans="5:6">
      <c r="E694" s="9"/>
      <c r="F694" s="9"/>
    </row>
    <row r="695" spans="5:6">
      <c r="E695" s="9"/>
      <c r="F695" s="9"/>
    </row>
    <row r="696" spans="5:6">
      <c r="E696" s="9"/>
      <c r="F696" s="9"/>
    </row>
    <row r="697" spans="5:6">
      <c r="E697" s="9"/>
      <c r="F697" s="9"/>
    </row>
    <row r="698" spans="5:6">
      <c r="E698" s="9"/>
      <c r="F698" s="9"/>
    </row>
    <row r="699" spans="5:6">
      <c r="E699" s="9"/>
      <c r="F699" s="9"/>
    </row>
    <row r="700" spans="5:6">
      <c r="E700" s="9"/>
      <c r="F700" s="9"/>
    </row>
    <row r="701" spans="5:6">
      <c r="E701" s="9"/>
      <c r="F701" s="9"/>
    </row>
    <row r="702" spans="5:6">
      <c r="E702" s="9"/>
      <c r="F702" s="9"/>
    </row>
    <row r="703" spans="5:6">
      <c r="E703" s="9"/>
      <c r="F703" s="9"/>
    </row>
    <row r="704" spans="5:6">
      <c r="E704" s="9"/>
      <c r="F704" s="9"/>
    </row>
    <row r="705" spans="5:6">
      <c r="E705" s="9"/>
      <c r="F705" s="9"/>
    </row>
    <row r="706" spans="5:6">
      <c r="E706" s="9"/>
      <c r="F706" s="9"/>
    </row>
    <row r="707" spans="5:6">
      <c r="E707" s="9"/>
      <c r="F707" s="9"/>
    </row>
    <row r="708" spans="5:6">
      <c r="E708" s="9"/>
      <c r="F708" s="9"/>
    </row>
    <row r="709" spans="5:6">
      <c r="E709" s="9"/>
      <c r="F709" s="9"/>
    </row>
    <row r="710" spans="5:6">
      <c r="E710" s="9"/>
      <c r="F710" s="9"/>
    </row>
    <row r="711" spans="5:6">
      <c r="E711" s="9"/>
      <c r="F711" s="9"/>
    </row>
    <row r="712" spans="5:6">
      <c r="E712" s="9"/>
      <c r="F712" s="9"/>
    </row>
    <row r="713" spans="5:6">
      <c r="E713" s="9"/>
      <c r="F713" s="9"/>
    </row>
    <row r="714" spans="5:6">
      <c r="E714" s="9"/>
      <c r="F714" s="9"/>
    </row>
    <row r="715" spans="5:6">
      <c r="E715" s="9"/>
      <c r="F715" s="9"/>
    </row>
    <row r="716" spans="5:6">
      <c r="E716" s="9"/>
      <c r="F716" s="9"/>
    </row>
    <row r="717" spans="5:6">
      <c r="E717" s="9"/>
      <c r="F717" s="9"/>
    </row>
    <row r="718" spans="5:6">
      <c r="E718" s="9"/>
      <c r="F718" s="9"/>
    </row>
    <row r="719" spans="5:6">
      <c r="E719" s="9"/>
      <c r="F719" s="9"/>
    </row>
    <row r="720" spans="5:6">
      <c r="E720" s="9"/>
      <c r="F720" s="9"/>
    </row>
    <row r="721" spans="5:6">
      <c r="E721" s="9"/>
      <c r="F721" s="9"/>
    </row>
    <row r="722" spans="5:6">
      <c r="E722" s="9"/>
      <c r="F722" s="9"/>
    </row>
    <row r="723" spans="5:6">
      <c r="E723" s="9"/>
      <c r="F723" s="9"/>
    </row>
    <row r="724" spans="5:6">
      <c r="E724" s="9"/>
      <c r="F724" s="9"/>
    </row>
    <row r="725" spans="5:6">
      <c r="E725" s="9"/>
      <c r="F725" s="9"/>
    </row>
    <row r="726" spans="5:6">
      <c r="E726" s="9"/>
      <c r="F726" s="9"/>
    </row>
    <row r="727" spans="5:6">
      <c r="E727" s="9"/>
      <c r="F727" s="9"/>
    </row>
    <row r="728" spans="5:6">
      <c r="E728" s="9"/>
      <c r="F728" s="9"/>
    </row>
    <row r="729" spans="5:6">
      <c r="E729" s="9"/>
      <c r="F729" s="9"/>
    </row>
    <row r="730" spans="5:6">
      <c r="E730" s="9"/>
      <c r="F730" s="9"/>
    </row>
    <row r="731" spans="5:6">
      <c r="E731" s="9"/>
      <c r="F731" s="9"/>
    </row>
    <row r="732" spans="5:6">
      <c r="E732" s="9"/>
      <c r="F732" s="9"/>
    </row>
    <row r="733" spans="5:6">
      <c r="E733" s="9"/>
      <c r="F733" s="9"/>
    </row>
    <row r="734" spans="5:6">
      <c r="E734" s="9"/>
      <c r="F734" s="9"/>
    </row>
    <row r="735" spans="5:6">
      <c r="E735" s="9"/>
      <c r="F735" s="9"/>
    </row>
    <row r="736" spans="5:6">
      <c r="E736" s="9"/>
      <c r="F736" s="9"/>
    </row>
    <row r="737" spans="5:6">
      <c r="E737" s="9"/>
      <c r="F737" s="9"/>
    </row>
    <row r="738" spans="5:6">
      <c r="E738" s="9"/>
      <c r="F738" s="9"/>
    </row>
    <row r="739" spans="5:6">
      <c r="E739" s="9"/>
      <c r="F739" s="9"/>
    </row>
    <row r="740" spans="5:6">
      <c r="E740" s="9"/>
      <c r="F740" s="9"/>
    </row>
    <row r="741" spans="5:6">
      <c r="E741" s="9"/>
      <c r="F741" s="9"/>
    </row>
    <row r="742" spans="5:6">
      <c r="E742" s="9"/>
      <c r="F742" s="9"/>
    </row>
    <row r="743" spans="5:6">
      <c r="E743" s="9"/>
      <c r="F743" s="9"/>
    </row>
    <row r="744" spans="5:6">
      <c r="E744" s="9"/>
      <c r="F744" s="9"/>
    </row>
    <row r="745" spans="5:6">
      <c r="E745" s="9"/>
      <c r="F745" s="9"/>
    </row>
    <row r="746" spans="5:6">
      <c r="E746" s="9"/>
      <c r="F746" s="9"/>
    </row>
    <row r="747" spans="5:6">
      <c r="E747" s="9"/>
      <c r="F747" s="9"/>
    </row>
    <row r="748" spans="5:6">
      <c r="E748" s="9"/>
      <c r="F748" s="9"/>
    </row>
    <row r="749" spans="5:6">
      <c r="E749" s="9"/>
      <c r="F749" s="9"/>
    </row>
    <row r="750" spans="5:6">
      <c r="E750" s="9"/>
      <c r="F750" s="9"/>
    </row>
    <row r="751" spans="5:6">
      <c r="E751" s="9"/>
      <c r="F751" s="9"/>
    </row>
    <row r="752" spans="5:6">
      <c r="E752" s="9"/>
      <c r="F752" s="9"/>
    </row>
    <row r="753" spans="5:6">
      <c r="E753" s="9"/>
      <c r="F753" s="9"/>
    </row>
    <row r="754" spans="5:6">
      <c r="E754" s="9"/>
      <c r="F754" s="9"/>
    </row>
    <row r="755" spans="5:6">
      <c r="E755" s="9"/>
      <c r="F755" s="9"/>
    </row>
    <row r="756" spans="5:6">
      <c r="E756" s="9"/>
      <c r="F756" s="9"/>
    </row>
    <row r="757" spans="5:6">
      <c r="E757" s="9"/>
      <c r="F757" s="9"/>
    </row>
    <row r="758" spans="5:6">
      <c r="E758" s="9"/>
      <c r="F758" s="9"/>
    </row>
    <row r="759" spans="5:6">
      <c r="E759" s="9"/>
      <c r="F759" s="9"/>
    </row>
    <row r="760" spans="5:6">
      <c r="E760" s="9"/>
      <c r="F760" s="9"/>
    </row>
    <row r="761" spans="5:6">
      <c r="E761" s="9"/>
      <c r="F761" s="9"/>
    </row>
    <row r="762" spans="5:6">
      <c r="E762" s="9"/>
      <c r="F762" s="9"/>
    </row>
    <row r="763" spans="5:6">
      <c r="E763" s="9"/>
      <c r="F763" s="9"/>
    </row>
    <row r="764" spans="5:6">
      <c r="E764" s="9"/>
      <c r="F764" s="9"/>
    </row>
    <row r="765" spans="5:6">
      <c r="E765" s="9"/>
      <c r="F765" s="9"/>
    </row>
    <row r="766" spans="5:6">
      <c r="E766" s="9"/>
      <c r="F766" s="9"/>
    </row>
    <row r="767" spans="5:6">
      <c r="E767" s="9"/>
      <c r="F767" s="9"/>
    </row>
    <row r="768" spans="5:6">
      <c r="E768" s="9"/>
      <c r="F768" s="9"/>
    </row>
    <row r="769" spans="5:6">
      <c r="E769" s="9"/>
      <c r="F769" s="9"/>
    </row>
    <row r="770" spans="5:6">
      <c r="E770" s="9"/>
      <c r="F770" s="9"/>
    </row>
    <row r="771" spans="5:6">
      <c r="E771" s="9"/>
      <c r="F771" s="9"/>
    </row>
    <row r="772" spans="5:6">
      <c r="E772" s="9"/>
      <c r="F772" s="9"/>
    </row>
    <row r="773" spans="5:6">
      <c r="E773" s="9"/>
      <c r="F773" s="9"/>
    </row>
    <row r="774" spans="5:6">
      <c r="E774" s="9"/>
      <c r="F774" s="9"/>
    </row>
    <row r="775" spans="5:6">
      <c r="E775" s="9"/>
      <c r="F775" s="9"/>
    </row>
    <row r="776" spans="5:6">
      <c r="E776" s="9"/>
      <c r="F776" s="9"/>
    </row>
    <row r="777" spans="5:6">
      <c r="E777" s="9"/>
      <c r="F777" s="9"/>
    </row>
    <row r="778" spans="5:6">
      <c r="E778" s="9"/>
      <c r="F778" s="9"/>
    </row>
    <row r="779" spans="5:6">
      <c r="E779" s="9"/>
      <c r="F779" s="9"/>
    </row>
    <row r="780" spans="5:6">
      <c r="E780" s="9"/>
      <c r="F780" s="9"/>
    </row>
    <row r="781" spans="5:6">
      <c r="E781" s="9"/>
      <c r="F781" s="9"/>
    </row>
    <row r="782" spans="5:6">
      <c r="E782" s="9"/>
      <c r="F782" s="9"/>
    </row>
    <row r="783" spans="5:6">
      <c r="E783" s="9"/>
      <c r="F783" s="9"/>
    </row>
    <row r="784" spans="5:6">
      <c r="E784" s="9"/>
      <c r="F784" s="9"/>
    </row>
    <row r="785" spans="5:6">
      <c r="E785" s="9"/>
      <c r="F785" s="9"/>
    </row>
    <row r="786" spans="5:6">
      <c r="E786" s="9"/>
      <c r="F786" s="9"/>
    </row>
    <row r="787" spans="5:6">
      <c r="E787" s="9"/>
      <c r="F787" s="9"/>
    </row>
    <row r="788" spans="5:6">
      <c r="E788" s="9"/>
      <c r="F788" s="9"/>
    </row>
    <row r="789" spans="5:6">
      <c r="E789" s="9"/>
      <c r="F789" s="9"/>
    </row>
    <row r="790" spans="5:6">
      <c r="E790" s="9"/>
      <c r="F790" s="9"/>
    </row>
    <row r="791" spans="5:6">
      <c r="E791" s="9"/>
      <c r="F791" s="9"/>
    </row>
    <row r="792" spans="5:6">
      <c r="E792" s="9"/>
      <c r="F792" s="9"/>
    </row>
    <row r="793" spans="5:6">
      <c r="E793" s="9"/>
      <c r="F793" s="9"/>
    </row>
    <row r="794" spans="5:6">
      <c r="E794" s="9"/>
      <c r="F794" s="9"/>
    </row>
    <row r="795" spans="5:6">
      <c r="E795" s="9"/>
      <c r="F795" s="9"/>
    </row>
    <row r="796" spans="5:6">
      <c r="E796" s="9"/>
      <c r="F796" s="9"/>
    </row>
    <row r="797" spans="5:6">
      <c r="E797" s="9"/>
      <c r="F797" s="9"/>
    </row>
    <row r="798" spans="5:6">
      <c r="E798" s="9"/>
      <c r="F798" s="9"/>
    </row>
    <row r="799" spans="5:6">
      <c r="E799" s="9"/>
      <c r="F799" s="9"/>
    </row>
    <row r="800" spans="5:6">
      <c r="E800" s="9"/>
      <c r="F800" s="9"/>
    </row>
    <row r="801" spans="5:6">
      <c r="E801" s="9"/>
      <c r="F801" s="9"/>
    </row>
    <row r="802" spans="5:6">
      <c r="E802" s="9"/>
      <c r="F802" s="9"/>
    </row>
    <row r="803" spans="5:6">
      <c r="E803" s="9"/>
      <c r="F803" s="9"/>
    </row>
    <row r="804" spans="5:6">
      <c r="E804" s="9"/>
      <c r="F804" s="9"/>
    </row>
    <row r="805" spans="5:6">
      <c r="E805" s="9"/>
      <c r="F805" s="9"/>
    </row>
    <row r="806" spans="5:6">
      <c r="E806" s="9"/>
      <c r="F806" s="9"/>
    </row>
    <row r="807" spans="5:6">
      <c r="E807" s="9"/>
      <c r="F807" s="9"/>
    </row>
    <row r="808" spans="5:6">
      <c r="E808" s="9"/>
      <c r="F808" s="9"/>
    </row>
    <row r="809" spans="5:6">
      <c r="E809" s="9"/>
      <c r="F809" s="9"/>
    </row>
    <row r="810" spans="5:6">
      <c r="E810" s="9"/>
      <c r="F810" s="9"/>
    </row>
    <row r="811" spans="5:6">
      <c r="E811" s="9"/>
      <c r="F811" s="9"/>
    </row>
    <row r="812" spans="5:6">
      <c r="E812" s="9"/>
      <c r="F812" s="9"/>
    </row>
    <row r="813" spans="5:6">
      <c r="E813" s="9"/>
      <c r="F813" s="9"/>
    </row>
    <row r="814" spans="5:6">
      <c r="E814" s="9"/>
      <c r="F814" s="9"/>
    </row>
    <row r="815" spans="5:6">
      <c r="E815" s="9"/>
      <c r="F815" s="9"/>
    </row>
    <row r="816" spans="5:6">
      <c r="E816" s="9"/>
      <c r="F816" s="9"/>
    </row>
    <row r="817" spans="5:6">
      <c r="E817" s="9"/>
      <c r="F817" s="9"/>
    </row>
    <row r="818" spans="5:6">
      <c r="E818" s="9"/>
      <c r="F818" s="9"/>
    </row>
    <row r="819" spans="5:6">
      <c r="E819" s="9"/>
      <c r="F819" s="9"/>
    </row>
    <row r="820" spans="5:6">
      <c r="E820" s="9"/>
      <c r="F820" s="9"/>
    </row>
    <row r="821" spans="5:6">
      <c r="E821" s="9"/>
      <c r="F821" s="9"/>
    </row>
    <row r="822" spans="5:6">
      <c r="E822" s="9"/>
      <c r="F822" s="9"/>
    </row>
    <row r="823" spans="5:6">
      <c r="E823" s="9"/>
      <c r="F823" s="9"/>
    </row>
    <row r="824" spans="5:6">
      <c r="E824" s="9"/>
      <c r="F824" s="9"/>
    </row>
    <row r="825" spans="5:6">
      <c r="E825" s="9"/>
      <c r="F825" s="9"/>
    </row>
    <row r="826" spans="5:6">
      <c r="E826" s="9"/>
      <c r="F826" s="9"/>
    </row>
    <row r="827" spans="5:6">
      <c r="E827" s="9"/>
      <c r="F827" s="9"/>
    </row>
    <row r="828" spans="5:6">
      <c r="E828" s="9"/>
      <c r="F828" s="9"/>
    </row>
    <row r="829" spans="5:6">
      <c r="E829" s="9"/>
      <c r="F829" s="9"/>
    </row>
    <row r="830" spans="5:6">
      <c r="E830" s="9"/>
      <c r="F830" s="9"/>
    </row>
    <row r="831" spans="5:6">
      <c r="E831" s="9"/>
      <c r="F831" s="9"/>
    </row>
    <row r="832" spans="5:6">
      <c r="E832" s="9"/>
      <c r="F832" s="9"/>
    </row>
    <row r="833" spans="5:6">
      <c r="E833" s="9"/>
      <c r="F833" s="9"/>
    </row>
    <row r="834" spans="5:6">
      <c r="E834" s="9"/>
      <c r="F834" s="9"/>
    </row>
    <row r="835" spans="5:6">
      <c r="E835" s="9"/>
      <c r="F835" s="9"/>
    </row>
    <row r="836" spans="5:6">
      <c r="E836" s="9"/>
      <c r="F836" s="9"/>
    </row>
    <row r="837" spans="5:6">
      <c r="E837" s="9"/>
      <c r="F837" s="9"/>
    </row>
    <row r="838" spans="5:6">
      <c r="E838" s="9"/>
      <c r="F838" s="9"/>
    </row>
    <row r="839" spans="5:6">
      <c r="E839" s="9"/>
      <c r="F839" s="9"/>
    </row>
    <row r="840" spans="5:6">
      <c r="E840" s="9"/>
      <c r="F840" s="9"/>
    </row>
    <row r="841" spans="5:6">
      <c r="E841" s="9"/>
      <c r="F841" s="9"/>
    </row>
    <row r="842" spans="5:6">
      <c r="E842" s="9"/>
      <c r="F842" s="9"/>
    </row>
    <row r="843" spans="5:6">
      <c r="E843" s="9"/>
      <c r="F843" s="9"/>
    </row>
    <row r="844" spans="5:6">
      <c r="E844" s="9"/>
      <c r="F844" s="9"/>
    </row>
    <row r="845" spans="5:6">
      <c r="E845" s="9"/>
      <c r="F845" s="9"/>
    </row>
    <row r="846" spans="5:6">
      <c r="E846" s="9"/>
      <c r="F846" s="9"/>
    </row>
    <row r="847" spans="5:6">
      <c r="E847" s="9"/>
      <c r="F847" s="9"/>
    </row>
    <row r="848" spans="5:6">
      <c r="E848" s="9"/>
      <c r="F848" s="9"/>
    </row>
    <row r="849" spans="5:6">
      <c r="E849" s="9"/>
      <c r="F849" s="9"/>
    </row>
    <row r="850" spans="5:6">
      <c r="E850" s="9"/>
      <c r="F850" s="9"/>
    </row>
    <row r="851" spans="5:6">
      <c r="E851" s="9"/>
      <c r="F851" s="9"/>
    </row>
    <row r="852" spans="5:6">
      <c r="E852" s="9"/>
      <c r="F852" s="9"/>
    </row>
    <row r="853" spans="5:6">
      <c r="E853" s="9"/>
      <c r="F853" s="9"/>
    </row>
    <row r="854" spans="5:6">
      <c r="E854" s="9"/>
      <c r="F854" s="9"/>
    </row>
    <row r="855" spans="5:6">
      <c r="E855" s="9"/>
      <c r="F855" s="9"/>
    </row>
    <row r="856" spans="5:6">
      <c r="E856" s="9"/>
      <c r="F856" s="9"/>
    </row>
    <row r="857" spans="5:6">
      <c r="E857" s="9"/>
      <c r="F857" s="9"/>
    </row>
    <row r="858" spans="5:6">
      <c r="E858" s="9"/>
      <c r="F858" s="9"/>
    </row>
    <row r="859" spans="5:6">
      <c r="E859" s="9"/>
      <c r="F859" s="9"/>
    </row>
    <row r="860" spans="5:6">
      <c r="E860" s="9"/>
      <c r="F860" s="9"/>
    </row>
    <row r="861" spans="5:6">
      <c r="E861" s="9"/>
      <c r="F861" s="9"/>
    </row>
    <row r="862" spans="5:6">
      <c r="E862" s="9"/>
      <c r="F862" s="9"/>
    </row>
    <row r="863" spans="5:6">
      <c r="E863" s="9"/>
      <c r="F863" s="9"/>
    </row>
    <row r="864" spans="5:6">
      <c r="E864" s="9"/>
      <c r="F864" s="9"/>
    </row>
    <row r="865" spans="5:6">
      <c r="E865" s="9"/>
      <c r="F865" s="9"/>
    </row>
    <row r="866" spans="5:6">
      <c r="E866" s="9"/>
      <c r="F866" s="9"/>
    </row>
    <row r="867" spans="5:6">
      <c r="E867" s="9"/>
      <c r="F867" s="9"/>
    </row>
    <row r="868" spans="5:6">
      <c r="E868" s="9"/>
      <c r="F868" s="9"/>
    </row>
    <row r="869" spans="5:6">
      <c r="E869" s="9"/>
      <c r="F869" s="9"/>
    </row>
    <row r="870" spans="5:6">
      <c r="E870" s="9"/>
      <c r="F870" s="9"/>
    </row>
    <row r="871" spans="5:6">
      <c r="E871" s="9"/>
      <c r="F871" s="9"/>
    </row>
    <row r="872" spans="5:6">
      <c r="E872" s="9"/>
      <c r="F872" s="9"/>
    </row>
    <row r="873" spans="5:6">
      <c r="E873" s="9"/>
      <c r="F873" s="9"/>
    </row>
    <row r="874" spans="5:6">
      <c r="E874" s="9"/>
      <c r="F874" s="9"/>
    </row>
    <row r="875" spans="5:6">
      <c r="E875" s="9"/>
      <c r="F875" s="9"/>
    </row>
    <row r="876" spans="5:6">
      <c r="E876" s="9"/>
      <c r="F876" s="9"/>
    </row>
    <row r="877" spans="5:6">
      <c r="E877" s="9"/>
      <c r="F877" s="9"/>
    </row>
    <row r="878" spans="5:6">
      <c r="E878" s="9"/>
      <c r="F878" s="9"/>
    </row>
    <row r="879" spans="5:6">
      <c r="E879" s="9"/>
      <c r="F879" s="9"/>
    </row>
    <row r="880" spans="5:6">
      <c r="E880" s="9"/>
      <c r="F880" s="9"/>
    </row>
    <row r="881" spans="5:6">
      <c r="E881" s="9"/>
      <c r="F881" s="9"/>
    </row>
    <row r="882" spans="5:6">
      <c r="E882" s="9"/>
      <c r="F882" s="9"/>
    </row>
    <row r="883" spans="5:6">
      <c r="E883" s="9"/>
      <c r="F883" s="9"/>
    </row>
    <row r="884" spans="5:6">
      <c r="E884" s="9"/>
      <c r="F884" s="9"/>
    </row>
    <row r="885" spans="5:6">
      <c r="E885" s="9"/>
      <c r="F885" s="9"/>
    </row>
    <row r="886" spans="5:6">
      <c r="E886" s="9"/>
      <c r="F886" s="9"/>
    </row>
    <row r="887" spans="5:6">
      <c r="E887" s="9"/>
      <c r="F887" s="9"/>
    </row>
    <row r="888" spans="5:6">
      <c r="E888" s="9"/>
      <c r="F888" s="9"/>
    </row>
    <row r="889" spans="5:6">
      <c r="E889" s="9"/>
      <c r="F889" s="9"/>
    </row>
    <row r="890" spans="5:6">
      <c r="E890" s="9"/>
      <c r="F890" s="9"/>
    </row>
    <row r="891" spans="5:6">
      <c r="E891" s="9"/>
      <c r="F891" s="9"/>
    </row>
    <row r="892" spans="5:6">
      <c r="E892" s="9"/>
      <c r="F892" s="9"/>
    </row>
    <row r="893" spans="5:6">
      <c r="E893" s="9"/>
      <c r="F893" s="9"/>
    </row>
    <row r="894" spans="5:6">
      <c r="E894" s="9"/>
      <c r="F894" s="9"/>
    </row>
    <row r="895" spans="5:6">
      <c r="E895" s="9"/>
      <c r="F895" s="9"/>
    </row>
    <row r="896" spans="5:6">
      <c r="E896" s="9"/>
      <c r="F896" s="9"/>
    </row>
    <row r="897" spans="5:6">
      <c r="E897" s="9"/>
      <c r="F897" s="9"/>
    </row>
    <row r="898" spans="5:6">
      <c r="E898" s="9"/>
      <c r="F898" s="9"/>
    </row>
    <row r="899" spans="5:6">
      <c r="E899" s="9"/>
      <c r="F899" s="9"/>
    </row>
    <row r="900" spans="5:6">
      <c r="E900" s="9"/>
      <c r="F900" s="9"/>
    </row>
    <row r="901" spans="5:6">
      <c r="E901" s="9"/>
      <c r="F901" s="9"/>
    </row>
    <row r="902" spans="5:6">
      <c r="E902" s="9"/>
      <c r="F902" s="9"/>
    </row>
    <row r="903" spans="5:6">
      <c r="E903" s="9"/>
      <c r="F903" s="9"/>
    </row>
    <row r="904" spans="5:6">
      <c r="E904" s="9"/>
      <c r="F904" s="9"/>
    </row>
    <row r="905" spans="5:6">
      <c r="E905" s="9"/>
      <c r="F905" s="9"/>
    </row>
    <row r="906" spans="5:6">
      <c r="E906" s="9"/>
      <c r="F906" s="9"/>
    </row>
    <row r="907" spans="5:6">
      <c r="E907" s="9"/>
      <c r="F907" s="9"/>
    </row>
    <row r="908" spans="5:6">
      <c r="E908" s="9"/>
      <c r="F908" s="9"/>
    </row>
    <row r="909" spans="5:6">
      <c r="E909" s="9"/>
      <c r="F909" s="9"/>
    </row>
    <row r="910" spans="5:6">
      <c r="E910" s="9"/>
      <c r="F910" s="9"/>
    </row>
    <row r="911" spans="5:6">
      <c r="E911" s="9"/>
      <c r="F911" s="9"/>
    </row>
    <row r="912" spans="5:6">
      <c r="E912" s="9"/>
      <c r="F912" s="9"/>
    </row>
    <row r="913" spans="5:6">
      <c r="E913" s="9"/>
      <c r="F913" s="9"/>
    </row>
    <row r="914" spans="5:6">
      <c r="E914" s="9"/>
      <c r="F914" s="9"/>
    </row>
    <row r="915" spans="5:6">
      <c r="E915" s="9"/>
      <c r="F915" s="9"/>
    </row>
    <row r="916" spans="5:6">
      <c r="E916" s="9"/>
      <c r="F916" s="9"/>
    </row>
    <row r="917" spans="5:6">
      <c r="E917" s="9"/>
      <c r="F917" s="9"/>
    </row>
    <row r="918" spans="5:6">
      <c r="E918" s="9"/>
      <c r="F918" s="9"/>
    </row>
    <row r="919" spans="5:6">
      <c r="E919" s="9"/>
      <c r="F919" s="9"/>
    </row>
    <row r="920" spans="5:6">
      <c r="E920" s="9"/>
      <c r="F920" s="9"/>
    </row>
    <row r="921" spans="5:6">
      <c r="E921" s="9"/>
      <c r="F921" s="9"/>
    </row>
    <row r="922" spans="5:6">
      <c r="E922" s="9"/>
      <c r="F922" s="9"/>
    </row>
    <row r="923" spans="5:6">
      <c r="E923" s="9"/>
      <c r="F923" s="9"/>
    </row>
    <row r="924" spans="5:6">
      <c r="E924" s="9"/>
      <c r="F924" s="9"/>
    </row>
    <row r="925" spans="5:6">
      <c r="E925" s="9"/>
      <c r="F925" s="9"/>
    </row>
    <row r="926" spans="5:6">
      <c r="E926" s="9"/>
      <c r="F926" s="9"/>
    </row>
    <row r="927" spans="5:6">
      <c r="E927" s="9"/>
      <c r="F927" s="9"/>
    </row>
    <row r="928" spans="5:6">
      <c r="E928" s="9"/>
      <c r="F928" s="9"/>
    </row>
    <row r="929" spans="5:6">
      <c r="E929" s="9"/>
      <c r="F929" s="9"/>
    </row>
    <row r="930" spans="5:6">
      <c r="E930" s="9"/>
      <c r="F930" s="9"/>
    </row>
    <row r="931" spans="5:6">
      <c r="E931" s="9"/>
      <c r="F931" s="9"/>
    </row>
    <row r="932" spans="5:6">
      <c r="E932" s="9"/>
      <c r="F932" s="9"/>
    </row>
    <row r="933" spans="5:6">
      <c r="E933" s="9"/>
      <c r="F933" s="9"/>
    </row>
    <row r="934" spans="5:6">
      <c r="E934" s="9"/>
      <c r="F934" s="9"/>
    </row>
    <row r="935" spans="5:6">
      <c r="E935" s="9"/>
      <c r="F935" s="9"/>
    </row>
    <row r="936" spans="5:6">
      <c r="E936" s="9"/>
      <c r="F936" s="9"/>
    </row>
    <row r="937" spans="5:6">
      <c r="E937" s="9"/>
      <c r="F937" s="9"/>
    </row>
    <row r="938" spans="5:6">
      <c r="E938" s="9"/>
      <c r="F938" s="9"/>
    </row>
    <row r="939" spans="5:6">
      <c r="E939" s="9"/>
      <c r="F939" s="9"/>
    </row>
    <row r="940" spans="5:6">
      <c r="E940" s="9"/>
      <c r="F940" s="9"/>
    </row>
    <row r="941" spans="5:6">
      <c r="E941" s="9"/>
      <c r="F941" s="9"/>
    </row>
    <row r="942" spans="5:6">
      <c r="E942" s="9"/>
      <c r="F942" s="9"/>
    </row>
    <row r="943" spans="5:6">
      <c r="E943" s="9"/>
      <c r="F943" s="9"/>
    </row>
    <row r="944" spans="5:6">
      <c r="E944" s="9"/>
      <c r="F944" s="9"/>
    </row>
    <row r="945" spans="5:6">
      <c r="E945" s="9"/>
      <c r="F945" s="9"/>
    </row>
    <row r="946" spans="5:6">
      <c r="E946" s="9"/>
      <c r="F946" s="9"/>
    </row>
    <row r="947" spans="5:6">
      <c r="E947" s="9"/>
      <c r="F947" s="9"/>
    </row>
    <row r="948" spans="5:6">
      <c r="E948" s="9"/>
      <c r="F948" s="9"/>
    </row>
    <row r="949" spans="5:6">
      <c r="E949" s="9"/>
      <c r="F949" s="9"/>
    </row>
    <row r="950" spans="5:6">
      <c r="E950" s="9"/>
      <c r="F950" s="9"/>
    </row>
    <row r="951" spans="5:6">
      <c r="E951" s="9"/>
      <c r="F951" s="9"/>
    </row>
    <row r="952" spans="5:6">
      <c r="E952" s="9"/>
      <c r="F952" s="9"/>
    </row>
    <row r="953" spans="5:6">
      <c r="E953" s="9"/>
      <c r="F953" s="9"/>
    </row>
    <row r="954" spans="5:6">
      <c r="E954" s="9"/>
      <c r="F954" s="9"/>
    </row>
    <row r="955" spans="5:6">
      <c r="E955" s="9"/>
      <c r="F955" s="9"/>
    </row>
    <row r="956" spans="5:6">
      <c r="E956" s="9"/>
      <c r="F956" s="9"/>
    </row>
    <row r="957" spans="5:6">
      <c r="E957" s="9"/>
      <c r="F957" s="9"/>
    </row>
    <row r="958" spans="5:6">
      <c r="E958" s="9"/>
      <c r="F958" s="9"/>
    </row>
    <row r="959" spans="5:6">
      <c r="E959" s="9"/>
      <c r="F959" s="9"/>
    </row>
    <row r="960" spans="5:6">
      <c r="E960" s="9"/>
      <c r="F960" s="9"/>
    </row>
    <row r="961" spans="5:6">
      <c r="E961" s="9"/>
      <c r="F961" s="9"/>
    </row>
    <row r="962" spans="5:6">
      <c r="E962" s="9"/>
      <c r="F962" s="9"/>
    </row>
    <row r="963" spans="5:6">
      <c r="E963" s="9"/>
      <c r="F963" s="9"/>
    </row>
    <row r="964" spans="5:6">
      <c r="E964" s="9"/>
      <c r="F964" s="9"/>
    </row>
    <row r="965" spans="5:6">
      <c r="E965" s="9"/>
      <c r="F965" s="9"/>
    </row>
    <row r="966" spans="5:6">
      <c r="E966" s="9"/>
      <c r="F966" s="9"/>
    </row>
    <row r="967" spans="5:6">
      <c r="E967" s="9"/>
      <c r="F967" s="9"/>
    </row>
    <row r="968" spans="5:6">
      <c r="E968" s="9"/>
      <c r="F968" s="9"/>
    </row>
    <row r="969" spans="5:6">
      <c r="E969" s="9"/>
      <c r="F969" s="9"/>
    </row>
    <row r="970" spans="5:6">
      <c r="E970" s="9"/>
      <c r="F970" s="9"/>
    </row>
    <row r="971" spans="5:6">
      <c r="E971" s="9"/>
      <c r="F971" s="9"/>
    </row>
    <row r="972" spans="5:6">
      <c r="E972" s="9"/>
      <c r="F972" s="9"/>
    </row>
    <row r="973" spans="5:6">
      <c r="E973" s="9"/>
      <c r="F973" s="9"/>
    </row>
    <row r="974" spans="5:6">
      <c r="E974" s="9"/>
      <c r="F974" s="9"/>
    </row>
    <row r="975" spans="5:6">
      <c r="E975" s="9"/>
      <c r="F975" s="9"/>
    </row>
    <row r="976" spans="5:6">
      <c r="E976" s="9"/>
      <c r="F976" s="9"/>
    </row>
    <row r="977" spans="5:6">
      <c r="E977" s="9"/>
      <c r="F977" s="9"/>
    </row>
    <row r="978" spans="5:6">
      <c r="E978" s="9"/>
      <c r="F978" s="9"/>
    </row>
    <row r="979" spans="5:6">
      <c r="E979" s="9"/>
      <c r="F979" s="9"/>
    </row>
    <row r="980" spans="5:6">
      <c r="E980" s="9"/>
      <c r="F980" s="9"/>
    </row>
    <row r="981" spans="5:6">
      <c r="E981" s="9"/>
      <c r="F981" s="9"/>
    </row>
    <row r="982" spans="5:6">
      <c r="E982" s="9"/>
      <c r="F982" s="9"/>
    </row>
    <row r="983" spans="5:6">
      <c r="E983" s="9"/>
      <c r="F983" s="9"/>
    </row>
    <row r="984" spans="5:6">
      <c r="E984" s="9"/>
      <c r="F984" s="9"/>
    </row>
    <row r="985" spans="5:6">
      <c r="E985" s="9"/>
      <c r="F985" s="9"/>
    </row>
    <row r="986" spans="5:6">
      <c r="E986" s="9"/>
      <c r="F986" s="9"/>
    </row>
    <row r="987" spans="5:6">
      <c r="E987" s="9"/>
      <c r="F987" s="9"/>
    </row>
    <row r="988" spans="5:6">
      <c r="E988" s="9"/>
      <c r="F988" s="9"/>
    </row>
    <row r="989" spans="5:6">
      <c r="E989" s="9"/>
      <c r="F989" s="9"/>
    </row>
    <row r="990" spans="5:6">
      <c r="E990" s="9"/>
      <c r="F990" s="9"/>
    </row>
    <row r="991" spans="5:6">
      <c r="E991" s="9"/>
      <c r="F991" s="9"/>
    </row>
    <row r="992" spans="5:6">
      <c r="E992" s="9"/>
      <c r="F992" s="9"/>
    </row>
    <row r="993" spans="5:6">
      <c r="E993" s="9"/>
      <c r="F993" s="9"/>
    </row>
    <row r="994" spans="5:6">
      <c r="E994" s="9"/>
      <c r="F994" s="9"/>
    </row>
    <row r="995" spans="5:6">
      <c r="E995" s="9"/>
      <c r="F995" s="9"/>
    </row>
    <row r="996" spans="5:6">
      <c r="E996" s="9"/>
      <c r="F996" s="9"/>
    </row>
    <row r="997" spans="5:6">
      <c r="E997" s="9"/>
      <c r="F997" s="9"/>
    </row>
    <row r="998" spans="5:6">
      <c r="E998" s="9"/>
      <c r="F998" s="9"/>
    </row>
    <row r="999" spans="5:6">
      <c r="E999" s="9"/>
      <c r="F999" s="9"/>
    </row>
    <row r="1000" spans="5:6">
      <c r="E1000" s="9"/>
      <c r="F1000" s="9"/>
    </row>
    <row r="1001" spans="5:6">
      <c r="E1001" s="9"/>
      <c r="F1001" s="9"/>
    </row>
    <row r="1002" spans="5:6">
      <c r="E1002" s="9"/>
      <c r="F1002" s="9"/>
    </row>
    <row r="1003" spans="5:6">
      <c r="E1003" s="9"/>
      <c r="F1003" s="9"/>
    </row>
    <row r="1004" spans="5:6">
      <c r="E1004" s="9"/>
      <c r="F1004" s="9"/>
    </row>
    <row r="1005" spans="5:6">
      <c r="E1005" s="9"/>
      <c r="F1005" s="9"/>
    </row>
    <row r="1006" spans="5:6">
      <c r="E1006" s="9"/>
      <c r="F1006" s="9"/>
    </row>
    <row r="1007" spans="5:6">
      <c r="E1007" s="9"/>
      <c r="F1007" s="9"/>
    </row>
    <row r="1008" spans="5:6">
      <c r="E1008" s="9"/>
      <c r="F1008" s="9"/>
    </row>
    <row r="1009" spans="5:6">
      <c r="E1009" s="9"/>
      <c r="F1009" s="9"/>
    </row>
    <row r="1010" spans="5:6">
      <c r="E1010" s="9"/>
      <c r="F1010" s="9"/>
    </row>
    <row r="1011" spans="5:6">
      <c r="E1011" s="9"/>
      <c r="F1011" s="9"/>
    </row>
    <row r="1012" spans="5:6">
      <c r="E1012" s="9"/>
      <c r="F1012" s="9"/>
    </row>
    <row r="1013" spans="5:6">
      <c r="E1013" s="9"/>
      <c r="F1013" s="9"/>
    </row>
    <row r="1014" spans="5:6">
      <c r="E1014" s="9"/>
      <c r="F1014" s="9"/>
    </row>
    <row r="1015" spans="5:6">
      <c r="E1015" s="9"/>
      <c r="F1015" s="9"/>
    </row>
    <row r="1016" spans="5:6">
      <c r="E1016" s="9"/>
      <c r="F1016" s="9"/>
    </row>
    <row r="1017" spans="5:6">
      <c r="E1017" s="9"/>
      <c r="F1017" s="9"/>
    </row>
    <row r="1018" spans="5:6">
      <c r="E1018" s="9"/>
      <c r="F1018" s="9"/>
    </row>
    <row r="1019" spans="5:6">
      <c r="E1019" s="9"/>
      <c r="F1019" s="9"/>
    </row>
    <row r="1020" spans="5:6">
      <c r="E1020" s="9"/>
      <c r="F1020" s="9"/>
    </row>
    <row r="1021" spans="5:6">
      <c r="E1021" s="9"/>
      <c r="F1021" s="9"/>
    </row>
    <row r="1022" spans="5:6">
      <c r="E1022" s="9"/>
      <c r="F1022" s="9"/>
    </row>
    <row r="1023" spans="5:6">
      <c r="E1023" s="9"/>
      <c r="F1023" s="9"/>
    </row>
    <row r="1024" spans="5:6">
      <c r="E1024" s="9"/>
      <c r="F1024" s="9"/>
    </row>
    <row r="1025" spans="5:6">
      <c r="E1025" s="9"/>
      <c r="F1025" s="9"/>
    </row>
    <row r="1026" spans="5:6">
      <c r="E1026" s="9"/>
      <c r="F1026" s="9"/>
    </row>
    <row r="1027" spans="5:6">
      <c r="E1027" s="9"/>
      <c r="F1027" s="9"/>
    </row>
    <row r="1028" spans="5:6">
      <c r="E1028" s="9"/>
      <c r="F1028" s="9"/>
    </row>
    <row r="1029" spans="5:6">
      <c r="E1029" s="9"/>
      <c r="F1029" s="9"/>
    </row>
    <row r="1030" spans="5:6">
      <c r="E1030" s="9"/>
      <c r="F1030" s="9"/>
    </row>
    <row r="1031" spans="5:6">
      <c r="E1031" s="9"/>
      <c r="F1031" s="9"/>
    </row>
    <row r="1032" spans="5:6">
      <c r="E1032" s="9"/>
      <c r="F1032" s="9"/>
    </row>
    <row r="1033" spans="5:6">
      <c r="E1033" s="9"/>
      <c r="F1033" s="9"/>
    </row>
    <row r="1034" spans="5:6">
      <c r="E1034" s="9"/>
      <c r="F1034" s="9"/>
    </row>
    <row r="1035" spans="5:6">
      <c r="E1035" s="9"/>
      <c r="F1035" s="9"/>
    </row>
    <row r="1036" spans="5:6">
      <c r="E1036" s="9"/>
      <c r="F1036" s="9"/>
    </row>
    <row r="1037" spans="5:6">
      <c r="E1037" s="9"/>
      <c r="F1037" s="9"/>
    </row>
    <row r="1038" spans="5:6">
      <c r="E1038" s="9"/>
      <c r="F1038" s="9"/>
    </row>
    <row r="1039" spans="5:6">
      <c r="E1039" s="9"/>
      <c r="F1039" s="9"/>
    </row>
    <row r="1040" spans="5:6">
      <c r="E1040" s="9"/>
      <c r="F1040" s="9"/>
    </row>
    <row r="1041" spans="5:6">
      <c r="E1041" s="9"/>
      <c r="F1041" s="9"/>
    </row>
    <row r="1042" spans="5:6">
      <c r="E1042" s="9"/>
      <c r="F1042" s="9"/>
    </row>
    <row r="1043" spans="5:6">
      <c r="E1043" s="9"/>
      <c r="F1043" s="9"/>
    </row>
    <row r="1044" spans="5:6">
      <c r="E1044" s="9"/>
      <c r="F1044" s="9"/>
    </row>
    <row r="1045" spans="5:6">
      <c r="E1045" s="9"/>
      <c r="F1045" s="9"/>
    </row>
    <row r="1046" spans="5:6">
      <c r="E1046" s="9"/>
      <c r="F1046" s="9"/>
    </row>
    <row r="1047" spans="5:6">
      <c r="E1047" s="9"/>
      <c r="F1047" s="9"/>
    </row>
    <row r="1048" spans="5:6">
      <c r="E1048" s="9"/>
      <c r="F1048" s="9"/>
    </row>
    <row r="1049" spans="5:6">
      <c r="E1049" s="9"/>
      <c r="F1049" s="9"/>
    </row>
    <row r="1050" spans="5:6">
      <c r="E1050" s="9"/>
      <c r="F1050" s="9"/>
    </row>
    <row r="1051" spans="5:6">
      <c r="E1051" s="9"/>
      <c r="F1051" s="9"/>
    </row>
    <row r="1052" spans="5:6">
      <c r="E1052" s="9"/>
      <c r="F1052" s="9"/>
    </row>
    <row r="1053" spans="5:6">
      <c r="E1053" s="9"/>
      <c r="F1053" s="9"/>
    </row>
    <row r="1054" spans="5:6">
      <c r="E1054" s="9"/>
      <c r="F1054" s="9"/>
    </row>
    <row r="1055" spans="5:6">
      <c r="E1055" s="9"/>
      <c r="F1055" s="9"/>
    </row>
    <row r="1056" spans="5:6">
      <c r="E1056" s="9"/>
      <c r="F1056" s="9"/>
    </row>
    <row r="1057" spans="5:6">
      <c r="E1057" s="9"/>
      <c r="F1057" s="9"/>
    </row>
    <row r="1058" spans="5:6">
      <c r="E1058" s="9"/>
      <c r="F1058" s="9"/>
    </row>
    <row r="1059" spans="5:6">
      <c r="E1059" s="9"/>
      <c r="F1059" s="9"/>
    </row>
    <row r="1060" spans="5:6">
      <c r="E1060" s="9"/>
      <c r="F1060" s="9"/>
    </row>
    <row r="1061" spans="5:6">
      <c r="E1061" s="9"/>
      <c r="F1061" s="9"/>
    </row>
    <row r="1062" spans="5:6">
      <c r="E1062" s="9"/>
      <c r="F1062" s="9"/>
    </row>
    <row r="1063" spans="5:6">
      <c r="E1063" s="9"/>
      <c r="F1063" s="9"/>
    </row>
    <row r="1064" spans="5:6">
      <c r="E1064" s="9"/>
      <c r="F1064" s="9"/>
    </row>
    <row r="1065" spans="5:6">
      <c r="E1065" s="9"/>
      <c r="F1065" s="9"/>
    </row>
    <row r="1066" spans="5:6">
      <c r="E1066" s="9"/>
      <c r="F1066" s="9"/>
    </row>
    <row r="1067" spans="5:6">
      <c r="E1067" s="9"/>
      <c r="F1067" s="9"/>
    </row>
    <row r="1068" spans="5:6">
      <c r="E1068" s="9"/>
      <c r="F1068" s="9"/>
    </row>
    <row r="1069" spans="5:6">
      <c r="E1069" s="9"/>
      <c r="F1069" s="9"/>
    </row>
    <row r="1070" spans="5:6">
      <c r="E1070" s="9"/>
      <c r="F1070" s="9"/>
    </row>
    <row r="1071" spans="5:6">
      <c r="E1071" s="9"/>
      <c r="F1071" s="9"/>
    </row>
    <row r="1072" spans="5:6">
      <c r="E1072" s="9"/>
      <c r="F1072" s="9"/>
    </row>
    <row r="1073" spans="5:6">
      <c r="E1073" s="9"/>
      <c r="F1073" s="9"/>
    </row>
    <row r="1074" spans="5:6">
      <c r="E1074" s="9"/>
      <c r="F1074" s="9"/>
    </row>
    <row r="1075" spans="5:6">
      <c r="E1075" s="9"/>
      <c r="F1075" s="9"/>
    </row>
    <row r="1076" spans="5:6">
      <c r="E1076" s="9"/>
      <c r="F1076" s="9"/>
    </row>
    <row r="1077" spans="5:6">
      <c r="E1077" s="9"/>
      <c r="F1077" s="9"/>
    </row>
    <row r="1078" spans="5:6">
      <c r="E1078" s="9"/>
      <c r="F1078" s="9"/>
    </row>
    <row r="1079" spans="5:6">
      <c r="E1079" s="9"/>
      <c r="F1079" s="9"/>
    </row>
    <row r="1080" spans="5:6">
      <c r="E1080" s="9"/>
      <c r="F1080" s="9"/>
    </row>
    <row r="1081" spans="5:6">
      <c r="E1081" s="9"/>
      <c r="F1081" s="9"/>
    </row>
    <row r="1082" spans="5:6">
      <c r="E1082" s="9"/>
      <c r="F1082" s="9"/>
    </row>
    <row r="1083" spans="5:6">
      <c r="E1083" s="9"/>
      <c r="F1083" s="9"/>
    </row>
    <row r="1084" spans="5:6">
      <c r="E1084" s="9"/>
      <c r="F1084" s="9"/>
    </row>
    <row r="1085" spans="5:6">
      <c r="E1085" s="9"/>
      <c r="F1085" s="9"/>
    </row>
    <row r="1086" spans="5:6">
      <c r="E1086" s="9"/>
      <c r="F1086" s="9"/>
    </row>
    <row r="1087" spans="5:6">
      <c r="E1087" s="9"/>
      <c r="F1087" s="9"/>
    </row>
    <row r="1088" spans="5:6">
      <c r="E1088" s="9"/>
      <c r="F1088" s="9"/>
    </row>
    <row r="1089" spans="5:6">
      <c r="E1089" s="9"/>
      <c r="F1089" s="9"/>
    </row>
    <row r="1090" spans="5:6">
      <c r="E1090" s="9"/>
      <c r="F1090" s="9"/>
    </row>
    <row r="1091" spans="5:6">
      <c r="E1091" s="9"/>
      <c r="F1091" s="9"/>
    </row>
    <row r="1092" spans="5:6">
      <c r="E1092" s="9"/>
      <c r="F1092" s="9"/>
    </row>
    <row r="1093" spans="5:6">
      <c r="E1093" s="9"/>
      <c r="F1093" s="9"/>
    </row>
    <row r="1094" spans="5:6">
      <c r="E1094" s="9"/>
      <c r="F1094" s="9"/>
    </row>
    <row r="1095" spans="5:6">
      <c r="E1095" s="9"/>
      <c r="F1095" s="9"/>
    </row>
    <row r="1096" spans="5:6">
      <c r="E1096" s="9"/>
      <c r="F1096" s="9"/>
    </row>
    <row r="1097" spans="5:6">
      <c r="E1097" s="9"/>
      <c r="F1097" s="9"/>
    </row>
    <row r="1098" spans="5:6">
      <c r="E1098" s="9"/>
      <c r="F1098" s="9"/>
    </row>
    <row r="1099" spans="5:6">
      <c r="E1099" s="9"/>
      <c r="F1099" s="9"/>
    </row>
    <row r="1100" spans="5:6">
      <c r="E1100" s="9"/>
      <c r="F1100" s="9"/>
    </row>
    <row r="1101" spans="5:6">
      <c r="E1101" s="9"/>
      <c r="F1101" s="9"/>
    </row>
    <row r="1102" spans="5:6">
      <c r="E1102" s="9"/>
      <c r="F1102" s="9"/>
    </row>
    <row r="1103" spans="5:6">
      <c r="E1103" s="9"/>
      <c r="F1103" s="9"/>
    </row>
    <row r="1104" spans="5:6">
      <c r="E1104" s="9"/>
      <c r="F1104" s="9"/>
    </row>
    <row r="1105" spans="5:6">
      <c r="E1105" s="9"/>
      <c r="F1105" s="9"/>
    </row>
    <row r="1106" spans="5:6">
      <c r="E1106" s="9"/>
      <c r="F1106" s="9"/>
    </row>
    <row r="1107" spans="5:6">
      <c r="E1107" s="9"/>
      <c r="F1107" s="9"/>
    </row>
    <row r="1108" spans="5:6">
      <c r="E1108" s="9"/>
      <c r="F1108" s="9"/>
    </row>
    <row r="1109" spans="5:6">
      <c r="E1109" s="9"/>
      <c r="F1109" s="9"/>
    </row>
    <row r="1110" spans="5:6">
      <c r="E1110" s="9"/>
      <c r="F1110" s="9"/>
    </row>
    <row r="1111" spans="5:6">
      <c r="E1111" s="9"/>
      <c r="F1111" s="9"/>
    </row>
    <row r="1112" spans="5:6">
      <c r="E1112" s="9"/>
      <c r="F1112" s="9"/>
    </row>
    <row r="1113" spans="5:6">
      <c r="E1113" s="9"/>
      <c r="F1113" s="9"/>
    </row>
    <row r="1114" spans="5:6">
      <c r="E1114" s="9"/>
      <c r="F1114" s="9"/>
    </row>
    <row r="1115" spans="5:6">
      <c r="E1115" s="9"/>
      <c r="F1115" s="9"/>
    </row>
    <row r="1116" spans="5:6">
      <c r="E1116" s="9"/>
      <c r="F1116" s="9"/>
    </row>
    <row r="1117" spans="5:6">
      <c r="E1117" s="9"/>
      <c r="F1117" s="9"/>
    </row>
    <row r="1118" spans="5:6">
      <c r="E1118" s="9"/>
      <c r="F1118" s="9"/>
    </row>
    <row r="1119" spans="5:6">
      <c r="E1119" s="9"/>
      <c r="F1119" s="9"/>
    </row>
    <row r="1120" spans="5:6">
      <c r="E1120" s="9"/>
      <c r="F1120" s="9"/>
    </row>
    <row r="1121" spans="5:6">
      <c r="E1121" s="9"/>
      <c r="F1121" s="9"/>
    </row>
    <row r="1122" spans="5:6">
      <c r="E1122" s="9"/>
      <c r="F1122" s="9"/>
    </row>
    <row r="1123" spans="5:6">
      <c r="E1123" s="9"/>
      <c r="F1123" s="9"/>
    </row>
    <row r="1124" spans="5:6">
      <c r="E1124" s="9"/>
      <c r="F1124" s="9"/>
    </row>
    <row r="1125" spans="5:6">
      <c r="E1125" s="9"/>
      <c r="F1125" s="9"/>
    </row>
    <row r="1126" spans="5:6">
      <c r="E1126" s="9"/>
      <c r="F1126" s="9"/>
    </row>
    <row r="1127" spans="5:6">
      <c r="E1127" s="9"/>
      <c r="F1127" s="9"/>
    </row>
    <row r="1128" spans="5:6">
      <c r="E1128" s="9"/>
      <c r="F1128" s="9"/>
    </row>
    <row r="1129" spans="5:6">
      <c r="E1129" s="9"/>
      <c r="F1129" s="9"/>
    </row>
    <row r="1130" spans="5:6">
      <c r="E1130" s="9"/>
      <c r="F1130" s="9"/>
    </row>
    <row r="1131" spans="5:6">
      <c r="E1131" s="9"/>
      <c r="F1131" s="9"/>
    </row>
    <row r="1132" spans="5:6">
      <c r="E1132" s="9"/>
      <c r="F1132" s="9"/>
    </row>
    <row r="1133" spans="5:6">
      <c r="E1133" s="9"/>
      <c r="F1133" s="9"/>
    </row>
    <row r="1134" spans="5:6">
      <c r="E1134" s="9"/>
      <c r="F1134" s="9"/>
    </row>
    <row r="1135" spans="5:6">
      <c r="E1135" s="9"/>
      <c r="F1135" s="9"/>
    </row>
    <row r="1136" spans="5:6">
      <c r="E1136" s="9"/>
      <c r="F1136" s="9"/>
    </row>
    <row r="1137" spans="5:6">
      <c r="E1137" s="9"/>
      <c r="F1137" s="9"/>
    </row>
    <row r="1138" spans="5:6">
      <c r="E1138" s="9"/>
      <c r="F1138" s="9"/>
    </row>
    <row r="1139" spans="5:6">
      <c r="E1139" s="9"/>
      <c r="F1139" s="9"/>
    </row>
    <row r="1140" spans="5:6">
      <c r="E1140" s="9"/>
      <c r="F1140" s="9"/>
    </row>
    <row r="1141" spans="5:6">
      <c r="E1141" s="9"/>
      <c r="F1141" s="9"/>
    </row>
    <row r="1142" spans="5:6">
      <c r="E1142" s="9"/>
      <c r="F1142" s="9"/>
    </row>
    <row r="1143" spans="5:6">
      <c r="E1143" s="9"/>
      <c r="F1143" s="9"/>
    </row>
    <row r="1144" spans="5:6">
      <c r="E1144" s="9"/>
      <c r="F1144" s="9"/>
    </row>
    <row r="1145" spans="5:6">
      <c r="E1145" s="9"/>
      <c r="F1145" s="9"/>
    </row>
    <row r="1146" spans="5:6">
      <c r="E1146" s="9"/>
      <c r="F1146" s="9"/>
    </row>
    <row r="1147" spans="5:6">
      <c r="E1147" s="9"/>
      <c r="F1147" s="9"/>
    </row>
    <row r="1148" spans="5:6">
      <c r="E1148" s="9"/>
      <c r="F1148" s="9"/>
    </row>
    <row r="1149" spans="5:6">
      <c r="E1149" s="9"/>
      <c r="F1149" s="9"/>
    </row>
    <row r="1150" spans="5:6">
      <c r="E1150" s="9"/>
      <c r="F1150" s="9"/>
    </row>
    <row r="1151" spans="5:6">
      <c r="E1151" s="9"/>
      <c r="F1151" s="9"/>
    </row>
    <row r="1152" spans="5:6">
      <c r="E1152" s="9"/>
      <c r="F1152" s="9"/>
    </row>
    <row r="1153" spans="5:6">
      <c r="E1153" s="9"/>
      <c r="F1153" s="9"/>
    </row>
    <row r="1154" spans="5:6">
      <c r="E1154" s="9"/>
      <c r="F1154" s="9"/>
    </row>
    <row r="1155" spans="5:6">
      <c r="E1155" s="9"/>
      <c r="F1155" s="9"/>
    </row>
    <row r="1156" spans="5:6">
      <c r="E1156" s="9"/>
      <c r="F1156" s="9"/>
    </row>
    <row r="1157" spans="5:6">
      <c r="E1157" s="9"/>
      <c r="F1157" s="9"/>
    </row>
    <row r="1158" spans="5:6">
      <c r="E1158" s="9"/>
      <c r="F1158" s="9"/>
    </row>
    <row r="1159" spans="5:6">
      <c r="E1159" s="9"/>
      <c r="F1159" s="9"/>
    </row>
    <row r="1160" spans="5:6">
      <c r="E1160" s="9"/>
      <c r="F1160" s="9"/>
    </row>
    <row r="1161" spans="5:6">
      <c r="E1161" s="9"/>
      <c r="F1161" s="9"/>
    </row>
    <row r="1162" spans="5:6">
      <c r="E1162" s="9"/>
      <c r="F1162" s="9"/>
    </row>
    <row r="1163" spans="5:6">
      <c r="E1163" s="9"/>
      <c r="F1163" s="9"/>
    </row>
    <row r="1164" spans="5:6">
      <c r="E1164" s="9"/>
      <c r="F1164" s="9"/>
    </row>
    <row r="1165" spans="5:6">
      <c r="E1165" s="9"/>
      <c r="F1165" s="9"/>
    </row>
    <row r="1166" spans="5:6">
      <c r="E1166" s="9"/>
      <c r="F1166" s="9"/>
    </row>
    <row r="1167" spans="5:6">
      <c r="E1167" s="9"/>
      <c r="F1167" s="9"/>
    </row>
    <row r="1168" spans="5:6">
      <c r="E1168" s="9"/>
      <c r="F1168" s="9"/>
    </row>
    <row r="1169" spans="5:6">
      <c r="E1169" s="9"/>
      <c r="F1169" s="9"/>
    </row>
    <row r="1170" spans="5:6">
      <c r="E1170" s="9"/>
      <c r="F1170" s="9"/>
    </row>
    <row r="1171" spans="5:6">
      <c r="E1171" s="9"/>
      <c r="F1171" s="9"/>
    </row>
    <row r="1172" spans="5:6">
      <c r="E1172" s="9"/>
      <c r="F1172" s="9"/>
    </row>
    <row r="1173" spans="5:6">
      <c r="E1173" s="9"/>
      <c r="F1173" s="9"/>
    </row>
    <row r="1174" spans="5:6">
      <c r="E1174" s="9"/>
      <c r="F1174" s="9"/>
    </row>
    <row r="1175" spans="5:6">
      <c r="E1175" s="9"/>
      <c r="F1175" s="9"/>
    </row>
    <row r="1176" spans="5:6">
      <c r="E1176" s="9"/>
      <c r="F1176" s="9"/>
    </row>
    <row r="1177" spans="5:6">
      <c r="E1177" s="9"/>
      <c r="F1177" s="9"/>
    </row>
    <row r="1178" spans="5:6">
      <c r="E1178" s="9"/>
      <c r="F1178" s="9"/>
    </row>
    <row r="1179" spans="5:6">
      <c r="E1179" s="9"/>
      <c r="F1179" s="9"/>
    </row>
    <row r="1180" spans="5:6">
      <c r="E1180" s="9"/>
      <c r="F1180" s="9"/>
    </row>
    <row r="1181" spans="5:6">
      <c r="E1181" s="9"/>
      <c r="F1181" s="9"/>
    </row>
    <row r="1182" spans="5:6">
      <c r="E1182" s="9"/>
      <c r="F1182" s="9"/>
    </row>
    <row r="1183" spans="5:6">
      <c r="E1183" s="9"/>
      <c r="F1183" s="9"/>
    </row>
    <row r="1184" spans="5:6">
      <c r="E1184" s="9"/>
      <c r="F1184" s="9"/>
    </row>
    <row r="1185" spans="5:6">
      <c r="E1185" s="9"/>
      <c r="F1185" s="9"/>
    </row>
    <row r="1186" spans="5:6">
      <c r="E1186" s="9"/>
      <c r="F1186" s="9"/>
    </row>
    <row r="1187" spans="5:6">
      <c r="E1187" s="9"/>
      <c r="F1187" s="9"/>
    </row>
    <row r="1188" spans="5:6">
      <c r="E1188" s="9"/>
      <c r="F1188" s="9"/>
    </row>
    <row r="1189" spans="5:6">
      <c r="E1189" s="9"/>
      <c r="F1189" s="9"/>
    </row>
    <row r="1190" spans="5:6">
      <c r="E1190" s="9"/>
      <c r="F1190" s="9"/>
    </row>
    <row r="1191" spans="5:6">
      <c r="E1191" s="9"/>
      <c r="F1191" s="9"/>
    </row>
    <row r="1192" spans="5:6">
      <c r="E1192" s="9"/>
      <c r="F1192" s="9"/>
    </row>
    <row r="1193" spans="5:6">
      <c r="E1193" s="9"/>
      <c r="F1193" s="9"/>
    </row>
    <row r="1194" spans="5:6">
      <c r="E1194" s="9"/>
      <c r="F1194" s="9"/>
    </row>
    <row r="1195" spans="5:6">
      <c r="E1195" s="9"/>
      <c r="F1195" s="9"/>
    </row>
    <row r="1196" spans="5:6">
      <c r="E1196" s="9"/>
      <c r="F1196" s="9"/>
    </row>
    <row r="1197" spans="5:6">
      <c r="E1197" s="9"/>
      <c r="F1197" s="9"/>
    </row>
    <row r="1198" spans="5:6">
      <c r="E1198" s="9"/>
      <c r="F1198" s="9"/>
    </row>
    <row r="1199" spans="5:6">
      <c r="E1199" s="9"/>
      <c r="F1199" s="9"/>
    </row>
    <row r="1200" spans="5:6">
      <c r="E1200" s="9"/>
      <c r="F1200" s="9"/>
    </row>
    <row r="1201" spans="5:6">
      <c r="E1201" s="9"/>
      <c r="F1201" s="9"/>
    </row>
    <row r="1202" spans="5:6">
      <c r="E1202" s="9"/>
      <c r="F1202" s="9"/>
    </row>
    <row r="1203" spans="5:6">
      <c r="E1203" s="9"/>
      <c r="F1203" s="9"/>
    </row>
    <row r="1204" spans="5:6">
      <c r="E1204" s="9"/>
      <c r="F1204" s="9"/>
    </row>
    <row r="1205" spans="5:6">
      <c r="E1205" s="9"/>
      <c r="F1205" s="9"/>
    </row>
    <row r="1206" spans="5:6">
      <c r="E1206" s="9"/>
      <c r="F1206" s="9"/>
    </row>
    <row r="1207" spans="5:6">
      <c r="E1207" s="9"/>
      <c r="F1207" s="9"/>
    </row>
    <row r="1208" spans="5:6">
      <c r="E1208" s="9"/>
      <c r="F1208" s="9"/>
    </row>
    <row r="1209" spans="5:6">
      <c r="E1209" s="9"/>
      <c r="F1209" s="9"/>
    </row>
    <row r="1210" spans="5:6">
      <c r="E1210" s="9"/>
      <c r="F1210" s="9"/>
    </row>
    <row r="1211" spans="5:6">
      <c r="E1211" s="9"/>
      <c r="F1211" s="9"/>
    </row>
    <row r="1212" spans="5:6">
      <c r="E1212" s="9"/>
      <c r="F1212" s="9"/>
    </row>
    <row r="1213" spans="5:6">
      <c r="E1213" s="9"/>
      <c r="F1213" s="9"/>
    </row>
    <row r="1214" spans="5:6">
      <c r="E1214" s="9"/>
      <c r="F1214" s="9"/>
    </row>
    <row r="1215" spans="5:6">
      <c r="E1215" s="9"/>
      <c r="F1215" s="9"/>
    </row>
    <row r="1216" spans="5:6">
      <c r="E1216" s="9"/>
      <c r="F1216" s="9"/>
    </row>
    <row r="1217" spans="5:6">
      <c r="E1217" s="9"/>
      <c r="F1217" s="9"/>
    </row>
    <row r="1218" spans="5:6">
      <c r="E1218" s="9"/>
      <c r="F1218" s="9"/>
    </row>
    <row r="1219" spans="5:6">
      <c r="E1219" s="9"/>
      <c r="F1219" s="9"/>
    </row>
    <row r="1220" spans="5:6">
      <c r="E1220" s="9"/>
      <c r="F1220" s="9"/>
    </row>
    <row r="1221" spans="5:6">
      <c r="E1221" s="9"/>
      <c r="F1221" s="9"/>
    </row>
    <row r="1222" spans="5:6">
      <c r="E1222" s="9"/>
      <c r="F1222" s="9"/>
    </row>
    <row r="1223" spans="5:6">
      <c r="E1223" s="9"/>
      <c r="F1223" s="9"/>
    </row>
    <row r="1224" spans="5:6">
      <c r="E1224" s="9"/>
      <c r="F1224" s="9"/>
    </row>
    <row r="1225" spans="5:6">
      <c r="E1225" s="9"/>
      <c r="F1225" s="9"/>
    </row>
    <row r="1226" spans="5:6">
      <c r="E1226" s="9"/>
      <c r="F1226" s="9"/>
    </row>
    <row r="1227" spans="5:6">
      <c r="E1227" s="9"/>
      <c r="F1227" s="9"/>
    </row>
    <row r="1228" spans="5:6">
      <c r="E1228" s="9"/>
      <c r="F1228" s="9"/>
    </row>
    <row r="1229" spans="5:6">
      <c r="E1229" s="9"/>
      <c r="F1229" s="9"/>
    </row>
    <row r="1230" spans="5:6">
      <c r="E1230" s="9"/>
      <c r="F1230" s="9"/>
    </row>
    <row r="1231" spans="5:6">
      <c r="E1231" s="9"/>
      <c r="F1231" s="9"/>
    </row>
    <row r="1232" spans="5:6">
      <c r="E1232" s="9"/>
      <c r="F1232" s="9"/>
    </row>
    <row r="1233" spans="5:6">
      <c r="E1233" s="9"/>
      <c r="F1233" s="9"/>
    </row>
    <row r="1234" spans="5:6">
      <c r="E1234" s="9"/>
      <c r="F1234" s="9"/>
    </row>
    <row r="1235" spans="5:6">
      <c r="E1235" s="9"/>
      <c r="F1235" s="9"/>
    </row>
    <row r="1236" spans="5:6">
      <c r="E1236" s="9"/>
      <c r="F1236" s="9"/>
    </row>
    <row r="1237" spans="5:6">
      <c r="E1237" s="9"/>
      <c r="F1237" s="9"/>
    </row>
    <row r="1238" spans="5:6">
      <c r="E1238" s="9"/>
      <c r="F1238" s="9"/>
    </row>
    <row r="1239" spans="5:6">
      <c r="E1239" s="9"/>
      <c r="F1239" s="9"/>
    </row>
    <row r="1240" spans="5:6">
      <c r="E1240" s="9"/>
      <c r="F1240" s="9"/>
    </row>
    <row r="1241" spans="5:6">
      <c r="E1241" s="9"/>
      <c r="F1241" s="9"/>
    </row>
    <row r="1242" spans="5:6">
      <c r="E1242" s="9"/>
      <c r="F1242" s="9"/>
    </row>
    <row r="1243" spans="5:6">
      <c r="E1243" s="9"/>
      <c r="F1243" s="9"/>
    </row>
    <row r="1244" spans="5:6">
      <c r="E1244" s="9"/>
      <c r="F1244" s="9"/>
    </row>
    <row r="1245" spans="5:6">
      <c r="E1245" s="9"/>
      <c r="F1245" s="9"/>
    </row>
    <row r="1246" spans="5:6">
      <c r="E1246" s="9"/>
      <c r="F1246" s="9"/>
    </row>
    <row r="1247" spans="5:6">
      <c r="E1247" s="9"/>
      <c r="F1247" s="9"/>
    </row>
    <row r="1248" spans="5:6">
      <c r="E1248" s="9"/>
      <c r="F1248" s="9"/>
    </row>
    <row r="1249" spans="5:6">
      <c r="E1249" s="9"/>
      <c r="F1249" s="9"/>
    </row>
    <row r="1250" spans="5:6">
      <c r="E1250" s="9"/>
      <c r="F1250" s="9"/>
    </row>
    <row r="1251" spans="5:6">
      <c r="E1251" s="9"/>
      <c r="F1251" s="9"/>
    </row>
    <row r="1252" spans="5:6">
      <c r="E1252" s="9"/>
      <c r="F1252" s="9"/>
    </row>
    <row r="1253" spans="5:6">
      <c r="E1253" s="9"/>
      <c r="F1253" s="9"/>
    </row>
    <row r="1254" spans="5:6">
      <c r="E1254" s="9"/>
      <c r="F1254" s="9"/>
    </row>
    <row r="1255" spans="5:6">
      <c r="E1255" s="9"/>
      <c r="F1255" s="9"/>
    </row>
    <row r="1256" spans="5:6">
      <c r="E1256" s="9"/>
      <c r="F1256" s="9"/>
    </row>
    <row r="1257" spans="5:6">
      <c r="E1257" s="9"/>
      <c r="F1257" s="9"/>
    </row>
    <row r="1258" spans="5:6">
      <c r="E1258" s="9"/>
      <c r="F1258" s="9"/>
    </row>
    <row r="1259" spans="5:6">
      <c r="E1259" s="9"/>
      <c r="F1259" s="9"/>
    </row>
    <row r="1260" spans="5:6">
      <c r="E1260" s="9"/>
      <c r="F1260" s="9"/>
    </row>
    <row r="1261" spans="5:6">
      <c r="E1261" s="9"/>
      <c r="F1261" s="9"/>
    </row>
    <row r="1262" spans="5:6">
      <c r="E1262" s="9"/>
      <c r="F1262" s="9"/>
    </row>
    <row r="1263" spans="5:6">
      <c r="E1263" s="9"/>
      <c r="F1263" s="9"/>
    </row>
    <row r="1264" spans="5:6">
      <c r="E1264" s="9"/>
      <c r="F1264" s="9"/>
    </row>
    <row r="1265" spans="5:6">
      <c r="E1265" s="9"/>
      <c r="F1265" s="9"/>
    </row>
    <row r="1266" spans="5:6">
      <c r="E1266" s="9"/>
      <c r="F1266" s="9"/>
    </row>
    <row r="1267" spans="5:6">
      <c r="E1267" s="9"/>
      <c r="F1267" s="9"/>
    </row>
    <row r="1268" spans="5:6">
      <c r="E1268" s="9"/>
      <c r="F1268" s="9"/>
    </row>
    <row r="1269" spans="5:6">
      <c r="E1269" s="9"/>
      <c r="F1269" s="9"/>
    </row>
    <row r="1270" spans="5:6">
      <c r="E1270" s="9"/>
      <c r="F1270" s="9"/>
    </row>
    <row r="1271" spans="5:6">
      <c r="E1271" s="9"/>
      <c r="F1271" s="9"/>
    </row>
    <row r="1272" spans="5:6">
      <c r="E1272" s="9"/>
      <c r="F1272" s="9"/>
    </row>
    <row r="1273" spans="5:6">
      <c r="E1273" s="9"/>
      <c r="F1273" s="9"/>
    </row>
    <row r="1274" spans="5:6">
      <c r="E1274" s="9"/>
      <c r="F1274" s="9"/>
    </row>
    <row r="1275" spans="5:6">
      <c r="E1275" s="9"/>
      <c r="F1275" s="9"/>
    </row>
    <row r="1276" spans="5:6">
      <c r="E1276" s="9"/>
      <c r="F1276" s="9"/>
    </row>
    <row r="1277" spans="5:6">
      <c r="E1277" s="9"/>
      <c r="F1277" s="9"/>
    </row>
    <row r="1278" spans="5:6">
      <c r="E1278" s="9"/>
      <c r="F1278" s="9"/>
    </row>
    <row r="1279" spans="5:6">
      <c r="E1279" s="9"/>
      <c r="F1279" s="9"/>
    </row>
    <row r="1280" spans="5:6">
      <c r="E1280" s="9"/>
      <c r="F1280" s="9"/>
    </row>
    <row r="1281" spans="5:6">
      <c r="E1281" s="9"/>
      <c r="F1281" s="9"/>
    </row>
    <row r="1282" spans="5:6">
      <c r="E1282" s="9"/>
      <c r="F1282" s="9"/>
    </row>
    <row r="1283" spans="5:6">
      <c r="E1283" s="9"/>
      <c r="F1283" s="9"/>
    </row>
    <row r="1284" spans="5:6">
      <c r="E1284" s="9"/>
      <c r="F1284" s="9"/>
    </row>
    <row r="1285" spans="5:6">
      <c r="E1285" s="9"/>
      <c r="F1285" s="9"/>
    </row>
    <row r="1286" spans="5:6">
      <c r="E1286" s="9"/>
      <c r="F1286" s="9"/>
    </row>
    <row r="1287" spans="5:6">
      <c r="E1287" s="9"/>
      <c r="F1287" s="9"/>
    </row>
    <row r="1288" spans="5:6">
      <c r="E1288" s="9"/>
      <c r="F1288" s="9"/>
    </row>
    <row r="1289" spans="5:6">
      <c r="E1289" s="9"/>
      <c r="F1289" s="9"/>
    </row>
    <row r="1290" spans="5:6">
      <c r="E1290" s="9"/>
      <c r="F1290" s="9"/>
    </row>
    <row r="1291" spans="5:6">
      <c r="E1291" s="9"/>
      <c r="F1291" s="9"/>
    </row>
    <row r="1292" spans="5:6">
      <c r="E1292" s="9"/>
      <c r="F1292" s="9"/>
    </row>
    <row r="1293" spans="5:6">
      <c r="E1293" s="9"/>
      <c r="F1293" s="9"/>
    </row>
    <row r="1294" spans="5:6">
      <c r="E1294" s="9"/>
      <c r="F1294" s="9"/>
    </row>
    <row r="1295" spans="5:6">
      <c r="E1295" s="9"/>
      <c r="F1295" s="9"/>
    </row>
    <row r="1296" spans="5:6">
      <c r="E1296" s="9"/>
      <c r="F1296" s="9"/>
    </row>
    <row r="1297" spans="5:6">
      <c r="E1297" s="9"/>
      <c r="F1297" s="9"/>
    </row>
    <row r="1298" spans="5:6">
      <c r="E1298" s="9"/>
      <c r="F1298" s="9"/>
    </row>
    <row r="1299" spans="5:6">
      <c r="E1299" s="9"/>
      <c r="F1299" s="9"/>
    </row>
    <row r="1300" spans="5:6">
      <c r="E1300" s="9"/>
      <c r="F1300" s="9"/>
    </row>
    <row r="1301" spans="5:6">
      <c r="E1301" s="9"/>
      <c r="F1301" s="9"/>
    </row>
    <row r="1302" spans="5:6">
      <c r="E1302" s="9"/>
      <c r="F1302" s="9"/>
    </row>
    <row r="1303" spans="5:6">
      <c r="E1303" s="9"/>
      <c r="F1303" s="9"/>
    </row>
    <row r="1304" spans="5:6">
      <c r="E1304" s="9"/>
      <c r="F1304" s="9"/>
    </row>
    <row r="1305" spans="5:6">
      <c r="E1305" s="9"/>
      <c r="F1305" s="9"/>
    </row>
    <row r="1306" spans="5:6">
      <c r="E1306" s="9"/>
      <c r="F1306" s="9"/>
    </row>
    <row r="1307" spans="5:6">
      <c r="E1307" s="9"/>
      <c r="F1307" s="9"/>
    </row>
    <row r="1308" spans="5:6">
      <c r="E1308" s="9"/>
      <c r="F1308" s="9"/>
    </row>
    <row r="1309" spans="5:6">
      <c r="E1309" s="9"/>
      <c r="F1309" s="9"/>
    </row>
    <row r="1310" spans="5:6">
      <c r="E1310" s="9"/>
      <c r="F1310" s="9"/>
    </row>
    <row r="1311" spans="5:6">
      <c r="E1311" s="9"/>
      <c r="F1311" s="9"/>
    </row>
    <row r="1312" spans="5:6">
      <c r="E1312" s="9"/>
      <c r="F1312" s="9"/>
    </row>
    <row r="1313" spans="5:6">
      <c r="E1313" s="9"/>
      <c r="F1313" s="9"/>
    </row>
    <row r="1314" spans="5:6">
      <c r="E1314" s="9"/>
      <c r="F1314" s="9"/>
    </row>
    <row r="1315" spans="5:6">
      <c r="E1315" s="9"/>
      <c r="F1315" s="9"/>
    </row>
    <row r="1316" spans="5:6">
      <c r="E1316" s="9"/>
      <c r="F1316" s="9"/>
    </row>
    <row r="1317" spans="5:6">
      <c r="E1317" s="9"/>
      <c r="F1317" s="9"/>
    </row>
    <row r="1318" spans="5:6">
      <c r="E1318" s="9"/>
      <c r="F1318" s="9"/>
    </row>
    <row r="1319" spans="5:6">
      <c r="E1319" s="9"/>
      <c r="F1319" s="9"/>
    </row>
    <row r="1320" spans="5:6">
      <c r="E1320" s="9"/>
      <c r="F1320" s="9"/>
    </row>
    <row r="1321" spans="5:6">
      <c r="E1321" s="9"/>
      <c r="F1321" s="9"/>
    </row>
    <row r="1322" spans="5:6">
      <c r="E1322" s="9"/>
      <c r="F1322" s="9"/>
    </row>
    <row r="1323" spans="5:6">
      <c r="E1323" s="9"/>
      <c r="F1323" s="9"/>
    </row>
    <row r="1324" spans="5:6">
      <c r="E1324" s="9"/>
      <c r="F1324" s="9"/>
    </row>
    <row r="1325" spans="5:6">
      <c r="E1325" s="9"/>
      <c r="F1325" s="9"/>
    </row>
    <row r="1326" spans="5:6">
      <c r="E1326" s="9"/>
      <c r="F1326" s="9"/>
    </row>
    <row r="1327" spans="5:6">
      <c r="E1327" s="9"/>
      <c r="F1327" s="9"/>
    </row>
    <row r="1328" spans="5:6">
      <c r="E1328" s="9"/>
      <c r="F1328" s="9"/>
    </row>
    <row r="1329" spans="5:6">
      <c r="E1329" s="9"/>
      <c r="F1329" s="9"/>
    </row>
    <row r="1330" spans="5:6">
      <c r="E1330" s="9"/>
      <c r="F1330" s="9"/>
    </row>
    <row r="1331" spans="5:6">
      <c r="E1331" s="9"/>
      <c r="F1331" s="9"/>
    </row>
    <row r="1332" spans="5:6">
      <c r="E1332" s="9"/>
      <c r="F1332" s="9"/>
    </row>
    <row r="1333" spans="5:6">
      <c r="E1333" s="9"/>
      <c r="F1333" s="9"/>
    </row>
    <row r="1334" spans="5:6">
      <c r="E1334" s="9"/>
      <c r="F1334" s="9"/>
    </row>
    <row r="1335" spans="5:6">
      <c r="E1335" s="9"/>
      <c r="F1335" s="9"/>
    </row>
    <row r="1336" spans="5:6">
      <c r="E1336" s="9"/>
      <c r="F1336" s="9"/>
    </row>
    <row r="1337" spans="5:6">
      <c r="E1337" s="9"/>
      <c r="F1337" s="9"/>
    </row>
    <row r="1338" spans="5:6">
      <c r="E1338" s="9"/>
      <c r="F1338" s="9"/>
    </row>
    <row r="1339" spans="5:6">
      <c r="E1339" s="9"/>
      <c r="F1339" s="9"/>
    </row>
    <row r="1340" spans="5:6">
      <c r="E1340" s="9"/>
      <c r="F1340" s="9"/>
    </row>
    <row r="1341" spans="5:6">
      <c r="E1341" s="9"/>
      <c r="F1341" s="9"/>
    </row>
    <row r="1342" spans="5:6">
      <c r="E1342" s="9"/>
      <c r="F1342" s="9"/>
    </row>
    <row r="1343" spans="5:6">
      <c r="E1343" s="9"/>
      <c r="F1343" s="9"/>
    </row>
    <row r="1344" spans="5:6">
      <c r="E1344" s="9"/>
      <c r="F1344" s="9"/>
    </row>
    <row r="1345" spans="5:6">
      <c r="E1345" s="9"/>
      <c r="F1345" s="9"/>
    </row>
    <row r="1346" spans="5:6">
      <c r="E1346" s="9"/>
      <c r="F1346" s="9"/>
    </row>
    <row r="1347" spans="5:6">
      <c r="E1347" s="9"/>
      <c r="F1347" s="9"/>
    </row>
    <row r="1348" spans="5:6">
      <c r="E1348" s="9"/>
      <c r="F1348" s="9"/>
    </row>
    <row r="1349" spans="5:6">
      <c r="E1349" s="9"/>
      <c r="F1349" s="9"/>
    </row>
    <row r="1350" spans="5:6">
      <c r="E1350" s="9"/>
      <c r="F1350" s="9"/>
    </row>
    <row r="1351" spans="5:6">
      <c r="E1351" s="9"/>
      <c r="F1351" s="9"/>
    </row>
    <row r="1352" spans="5:6">
      <c r="E1352" s="9"/>
      <c r="F1352" s="9"/>
    </row>
    <row r="1353" spans="5:6">
      <c r="E1353" s="9"/>
      <c r="F1353" s="9"/>
    </row>
    <row r="1354" spans="5:6">
      <c r="E1354" s="9"/>
      <c r="F1354" s="9"/>
    </row>
    <row r="1355" spans="5:6">
      <c r="E1355" s="9"/>
      <c r="F1355" s="9"/>
    </row>
    <row r="1356" spans="5:6">
      <c r="E1356" s="9"/>
      <c r="F1356" s="9"/>
    </row>
    <row r="1357" spans="5:6">
      <c r="E1357" s="9"/>
      <c r="F1357" s="9"/>
    </row>
    <row r="1358" spans="5:6">
      <c r="E1358" s="9"/>
      <c r="F1358" s="9"/>
    </row>
    <row r="1359" spans="5:6">
      <c r="E1359" s="9"/>
      <c r="F1359" s="9"/>
    </row>
    <row r="1360" spans="5:6">
      <c r="E1360" s="9"/>
      <c r="F1360" s="9"/>
    </row>
    <row r="1361" spans="5:6">
      <c r="E1361" s="9"/>
      <c r="F1361" s="9"/>
    </row>
    <row r="1362" spans="5:6">
      <c r="E1362" s="9"/>
      <c r="F1362" s="9"/>
    </row>
    <row r="1363" spans="5:6">
      <c r="E1363" s="9"/>
      <c r="F1363" s="9"/>
    </row>
    <row r="1364" spans="5:6">
      <c r="E1364" s="9"/>
      <c r="F1364" s="9"/>
    </row>
    <row r="1365" spans="5:6">
      <c r="E1365" s="9"/>
      <c r="F1365" s="9"/>
    </row>
    <row r="1366" spans="5:6">
      <c r="E1366" s="9"/>
      <c r="F1366" s="9"/>
    </row>
    <row r="1367" spans="5:6">
      <c r="E1367" s="9"/>
      <c r="F1367" s="9"/>
    </row>
    <row r="1368" spans="5:6">
      <c r="E1368" s="9"/>
      <c r="F1368" s="9"/>
    </row>
    <row r="1369" spans="5:6">
      <c r="E1369" s="9"/>
      <c r="F1369" s="9"/>
    </row>
    <row r="1370" spans="5:6">
      <c r="E1370" s="9"/>
      <c r="F1370" s="9"/>
    </row>
    <row r="1371" spans="5:6">
      <c r="E1371" s="9"/>
      <c r="F1371" s="9"/>
    </row>
    <row r="1372" spans="5:6">
      <c r="E1372" s="9"/>
      <c r="F1372" s="9"/>
    </row>
    <row r="1373" spans="5:6">
      <c r="E1373" s="9"/>
      <c r="F1373" s="9"/>
    </row>
    <row r="1374" spans="5:6">
      <c r="E1374" s="9"/>
      <c r="F1374" s="9"/>
    </row>
    <row r="1375" spans="5:6">
      <c r="E1375" s="9"/>
      <c r="F1375" s="9"/>
    </row>
    <row r="1376" spans="5:6">
      <c r="E1376" s="9"/>
      <c r="F1376" s="9"/>
    </row>
    <row r="1377" spans="5:6">
      <c r="E1377" s="9"/>
      <c r="F1377" s="9"/>
    </row>
    <row r="1378" spans="5:6">
      <c r="E1378" s="9"/>
      <c r="F1378" s="9"/>
    </row>
    <row r="1379" spans="5:6">
      <c r="E1379" s="9"/>
      <c r="F1379" s="9"/>
    </row>
    <row r="1380" spans="5:6">
      <c r="E1380" s="9"/>
      <c r="F1380" s="9"/>
    </row>
    <row r="1381" spans="5:6">
      <c r="E1381" s="9"/>
      <c r="F1381" s="9"/>
    </row>
    <row r="1382" spans="5:6">
      <c r="E1382" s="9"/>
      <c r="F1382" s="9"/>
    </row>
    <row r="1383" spans="5:6">
      <c r="E1383" s="9"/>
      <c r="F1383" s="9"/>
    </row>
    <row r="1384" spans="5:6">
      <c r="E1384" s="9"/>
      <c r="F1384" s="9"/>
    </row>
    <row r="1385" spans="5:6">
      <c r="E1385" s="9"/>
      <c r="F1385" s="9"/>
    </row>
    <row r="1386" spans="5:6">
      <c r="E1386" s="9"/>
      <c r="F1386" s="9"/>
    </row>
    <row r="1387" spans="5:6">
      <c r="E1387" s="9"/>
      <c r="F1387" s="9"/>
    </row>
    <row r="1388" spans="5:6">
      <c r="E1388" s="9"/>
      <c r="F1388" s="9"/>
    </row>
    <row r="1389" spans="5:6">
      <c r="E1389" s="9"/>
      <c r="F1389" s="9"/>
    </row>
    <row r="1390" spans="5:6">
      <c r="E1390" s="9"/>
      <c r="F1390" s="9"/>
    </row>
    <row r="1391" spans="5:6">
      <c r="E1391" s="9"/>
      <c r="F1391" s="9"/>
    </row>
    <row r="1392" spans="5:6">
      <c r="E1392" s="9"/>
      <c r="F1392" s="9"/>
    </row>
    <row r="1393" spans="5:6">
      <c r="E1393" s="9"/>
      <c r="F1393" s="9"/>
    </row>
    <row r="1394" spans="5:6">
      <c r="E1394" s="9"/>
      <c r="F1394" s="9"/>
    </row>
    <row r="1395" spans="5:6">
      <c r="E1395" s="9"/>
      <c r="F1395" s="9"/>
    </row>
    <row r="1396" spans="5:6">
      <c r="E1396" s="9"/>
      <c r="F1396" s="9"/>
    </row>
    <row r="1397" spans="5:6">
      <c r="E1397" s="9"/>
      <c r="F1397" s="9"/>
    </row>
    <row r="1398" spans="5:6">
      <c r="E1398" s="9"/>
      <c r="F1398" s="9"/>
    </row>
    <row r="1399" spans="5:6">
      <c r="E1399" s="9"/>
      <c r="F1399" s="9"/>
    </row>
    <row r="1400" spans="5:6">
      <c r="E1400" s="9"/>
      <c r="F1400" s="9"/>
    </row>
    <row r="1401" spans="5:6">
      <c r="E1401" s="9"/>
      <c r="F1401" s="9"/>
    </row>
    <row r="1402" spans="5:6">
      <c r="E1402" s="9"/>
      <c r="F1402" s="9"/>
    </row>
    <row r="1403" spans="5:6">
      <c r="E1403" s="9"/>
      <c r="F1403" s="9"/>
    </row>
    <row r="1404" spans="5:6">
      <c r="E1404" s="9"/>
      <c r="F1404" s="9"/>
    </row>
    <row r="1405" spans="5:6">
      <c r="E1405" s="9"/>
      <c r="F1405" s="9"/>
    </row>
    <row r="1406" spans="5:6">
      <c r="E1406" s="9"/>
      <c r="F1406" s="9"/>
    </row>
    <row r="1407" spans="5:6">
      <c r="E1407" s="9"/>
      <c r="F1407" s="9"/>
    </row>
    <row r="1408" spans="5:6">
      <c r="E1408" s="9"/>
      <c r="F1408" s="9"/>
    </row>
    <row r="1409" spans="5:6">
      <c r="E1409" s="9"/>
      <c r="F1409" s="9"/>
    </row>
    <row r="1410" spans="5:6">
      <c r="E1410" s="9"/>
      <c r="F1410" s="9"/>
    </row>
    <row r="1411" spans="5:6">
      <c r="E1411" s="9"/>
      <c r="F1411" s="9"/>
    </row>
    <row r="1412" spans="5:6">
      <c r="E1412" s="9"/>
      <c r="F1412" s="9"/>
    </row>
    <row r="1413" spans="5:6">
      <c r="E1413" s="9"/>
      <c r="F1413" s="9"/>
    </row>
    <row r="1414" spans="5:6">
      <c r="E1414" s="9"/>
      <c r="F1414" s="9"/>
    </row>
    <row r="1415" spans="5:6">
      <c r="E1415" s="9"/>
      <c r="F1415" s="9"/>
    </row>
    <row r="1416" spans="5:6">
      <c r="E1416" s="9"/>
      <c r="F1416" s="9"/>
    </row>
    <row r="1417" spans="5:6">
      <c r="E1417" s="9"/>
      <c r="F1417" s="9"/>
    </row>
    <row r="1418" spans="5:6">
      <c r="E1418" s="9"/>
      <c r="F1418" s="9"/>
    </row>
    <row r="1419" spans="5:6">
      <c r="E1419" s="9"/>
      <c r="F1419" s="9"/>
    </row>
    <row r="1420" spans="5:6">
      <c r="E1420" s="9"/>
      <c r="F1420" s="9"/>
    </row>
    <row r="1421" spans="5:6">
      <c r="E1421" s="9"/>
      <c r="F1421" s="9"/>
    </row>
    <row r="1422" spans="5:6">
      <c r="E1422" s="9"/>
      <c r="F1422" s="9"/>
    </row>
    <row r="1423" spans="5:6">
      <c r="E1423" s="9"/>
      <c r="F1423" s="9"/>
    </row>
    <row r="1424" spans="5:6">
      <c r="E1424" s="9"/>
      <c r="F1424" s="9"/>
    </row>
    <row r="1425" spans="5:6">
      <c r="E1425" s="9"/>
      <c r="F1425" s="9"/>
    </row>
    <row r="1426" spans="5:6">
      <c r="E1426" s="9"/>
      <c r="F1426" s="9"/>
    </row>
    <row r="1427" spans="5:6">
      <c r="E1427" s="9"/>
      <c r="F1427" s="9"/>
    </row>
    <row r="1428" spans="5:6">
      <c r="E1428" s="9"/>
      <c r="F1428" s="9"/>
    </row>
    <row r="1429" spans="5:6">
      <c r="E1429" s="9"/>
      <c r="F1429" s="9"/>
    </row>
    <row r="1430" spans="5:6">
      <c r="E1430" s="9"/>
      <c r="F1430" s="9"/>
    </row>
    <row r="1431" spans="5:6">
      <c r="E1431" s="9"/>
      <c r="F1431" s="9"/>
    </row>
    <row r="1432" spans="5:6">
      <c r="E1432" s="9"/>
      <c r="F1432" s="9"/>
    </row>
    <row r="1433" spans="5:6">
      <c r="E1433" s="9"/>
      <c r="F1433" s="9"/>
    </row>
    <row r="1434" spans="5:6">
      <c r="E1434" s="9"/>
      <c r="F1434" s="9"/>
    </row>
    <row r="1435" spans="5:6">
      <c r="E1435" s="9"/>
      <c r="F1435" s="9"/>
    </row>
    <row r="1436" spans="5:6">
      <c r="E1436" s="9"/>
      <c r="F1436" s="9"/>
    </row>
    <row r="1437" spans="5:6">
      <c r="E1437" s="9"/>
      <c r="F1437" s="9"/>
    </row>
    <row r="1438" spans="5:6">
      <c r="E1438" s="9"/>
      <c r="F1438" s="9"/>
    </row>
    <row r="1439" spans="5:6">
      <c r="E1439" s="9"/>
      <c r="F1439" s="9"/>
    </row>
    <row r="1440" spans="5:6">
      <c r="E1440" s="9"/>
      <c r="F1440" s="9"/>
    </row>
    <row r="1441" spans="5:6">
      <c r="E1441" s="9"/>
      <c r="F1441" s="9"/>
    </row>
    <row r="1442" spans="5:6">
      <c r="E1442" s="9"/>
      <c r="F1442" s="9"/>
    </row>
    <row r="1443" spans="5:6">
      <c r="E1443" s="9"/>
      <c r="F1443" s="9"/>
    </row>
    <row r="1444" spans="5:6">
      <c r="E1444" s="9"/>
      <c r="F1444" s="9"/>
    </row>
    <row r="1445" spans="5:6">
      <c r="E1445" s="9"/>
      <c r="F1445" s="9"/>
    </row>
    <row r="1446" spans="5:6">
      <c r="E1446" s="9"/>
      <c r="F1446" s="9"/>
    </row>
    <row r="1447" spans="5:6">
      <c r="E1447" s="9"/>
      <c r="F1447" s="9"/>
    </row>
    <row r="1448" spans="5:6">
      <c r="E1448" s="9"/>
      <c r="F1448" s="9"/>
    </row>
    <row r="1449" spans="5:6">
      <c r="E1449" s="9"/>
      <c r="F1449" s="9"/>
    </row>
    <row r="1450" spans="5:6">
      <c r="E1450" s="9"/>
      <c r="F1450" s="9"/>
    </row>
    <row r="1451" spans="5:6">
      <c r="E1451" s="9"/>
      <c r="F1451" s="9"/>
    </row>
    <row r="1452" spans="5:6">
      <c r="E1452" s="9"/>
      <c r="F1452" s="9"/>
    </row>
    <row r="1453" spans="5:6">
      <c r="E1453" s="9"/>
      <c r="F1453" s="9"/>
    </row>
    <row r="1454" spans="5:6">
      <c r="E1454" s="9"/>
      <c r="F1454" s="9"/>
    </row>
    <row r="1455" spans="5:6">
      <c r="E1455" s="9"/>
      <c r="F1455" s="9"/>
    </row>
    <row r="1456" spans="5:6">
      <c r="E1456" s="9"/>
      <c r="F1456" s="9"/>
    </row>
    <row r="1457" spans="5:6">
      <c r="E1457" s="9"/>
      <c r="F1457" s="9"/>
    </row>
    <row r="1458" spans="5:6">
      <c r="E1458" s="9"/>
      <c r="F1458" s="9"/>
    </row>
    <row r="1459" spans="5:6">
      <c r="E1459" s="9"/>
      <c r="F1459" s="9"/>
    </row>
    <row r="1460" spans="5:6">
      <c r="E1460" s="9"/>
      <c r="F1460" s="9"/>
    </row>
    <row r="1461" spans="5:6">
      <c r="E1461" s="9"/>
      <c r="F1461" s="9"/>
    </row>
    <row r="1462" spans="5:6">
      <c r="E1462" s="9"/>
      <c r="F1462" s="9"/>
    </row>
    <row r="1463" spans="5:6">
      <c r="E1463" s="9"/>
      <c r="F1463" s="9"/>
    </row>
    <row r="1464" spans="5:6">
      <c r="E1464" s="9"/>
      <c r="F1464" s="9"/>
    </row>
    <row r="1465" spans="5:6">
      <c r="E1465" s="9"/>
      <c r="F1465" s="9"/>
    </row>
    <row r="1466" spans="5:6">
      <c r="E1466" s="9"/>
      <c r="F1466" s="9"/>
    </row>
    <row r="1467" spans="5:6">
      <c r="E1467" s="9"/>
      <c r="F1467" s="9"/>
    </row>
    <row r="1468" spans="5:6">
      <c r="E1468" s="9"/>
      <c r="F1468" s="9"/>
    </row>
    <row r="1469" spans="5:6">
      <c r="E1469" s="9"/>
      <c r="F1469" s="9"/>
    </row>
    <row r="1470" spans="5:6">
      <c r="E1470" s="9"/>
      <c r="F1470" s="9"/>
    </row>
    <row r="1471" spans="5:6">
      <c r="E1471" s="9"/>
      <c r="F1471" s="9"/>
    </row>
    <row r="1472" spans="5:6">
      <c r="E1472" s="9"/>
      <c r="F1472" s="9"/>
    </row>
    <row r="1473" spans="5:6">
      <c r="E1473" s="9"/>
      <c r="F1473" s="9"/>
    </row>
    <row r="1474" spans="5:6">
      <c r="E1474" s="9"/>
      <c r="F1474" s="9"/>
    </row>
    <row r="1475" spans="5:6">
      <c r="E1475" s="9"/>
      <c r="F1475" s="9"/>
    </row>
    <row r="1476" spans="5:6">
      <c r="E1476" s="9"/>
      <c r="F1476" s="9"/>
    </row>
    <row r="1477" spans="5:6">
      <c r="E1477" s="9"/>
      <c r="F1477" s="9"/>
    </row>
    <row r="1478" spans="5:6">
      <c r="E1478" s="9"/>
      <c r="F1478" s="9"/>
    </row>
    <row r="1479" spans="5:6">
      <c r="E1479" s="9"/>
      <c r="F1479" s="9"/>
    </row>
    <row r="1480" spans="5:6">
      <c r="E1480" s="9"/>
      <c r="F1480" s="9"/>
    </row>
    <row r="1481" spans="5:6">
      <c r="E1481" s="9"/>
      <c r="F1481" s="9"/>
    </row>
    <row r="1482" spans="5:6">
      <c r="E1482" s="9"/>
      <c r="F1482" s="9"/>
    </row>
    <row r="1483" spans="5:6">
      <c r="E1483" s="9"/>
      <c r="F1483" s="9"/>
    </row>
    <row r="1484" spans="5:6">
      <c r="E1484" s="9"/>
      <c r="F1484" s="9"/>
    </row>
    <row r="1485" spans="5:6">
      <c r="E1485" s="9"/>
      <c r="F1485" s="9"/>
    </row>
    <row r="1486" spans="5:6">
      <c r="E1486" s="9"/>
      <c r="F1486" s="9"/>
    </row>
    <row r="1487" spans="5:6">
      <c r="E1487" s="9"/>
      <c r="F1487" s="9"/>
    </row>
    <row r="1488" spans="5:6">
      <c r="E1488" s="9"/>
      <c r="F1488" s="9"/>
    </row>
    <row r="1489" spans="5:6">
      <c r="E1489" s="9"/>
      <c r="F1489" s="9"/>
    </row>
    <row r="1490" spans="5:6">
      <c r="E1490" s="9"/>
      <c r="F1490" s="9"/>
    </row>
    <row r="1491" spans="5:6">
      <c r="E1491" s="9"/>
      <c r="F1491" s="9"/>
    </row>
    <row r="1492" spans="5:6">
      <c r="E1492" s="9"/>
      <c r="F1492" s="9"/>
    </row>
    <row r="1493" spans="5:6">
      <c r="E1493" s="9"/>
      <c r="F1493" s="9"/>
    </row>
    <row r="1494" spans="5:6">
      <c r="E1494" s="9"/>
      <c r="F1494" s="9"/>
    </row>
    <row r="1495" spans="5:6">
      <c r="E1495" s="9"/>
      <c r="F1495" s="9"/>
    </row>
    <row r="1496" spans="5:6">
      <c r="E1496" s="9"/>
      <c r="F1496" s="9"/>
    </row>
    <row r="1497" spans="5:6">
      <c r="E1497" s="9"/>
      <c r="F1497" s="9"/>
    </row>
    <row r="1498" spans="5:6">
      <c r="E1498" s="9"/>
      <c r="F1498" s="9"/>
    </row>
    <row r="1499" spans="5:6">
      <c r="E1499" s="9"/>
      <c r="F1499" s="9"/>
    </row>
    <row r="1500" spans="5:6">
      <c r="E1500" s="9"/>
      <c r="F1500" s="9"/>
    </row>
  </sheetData>
  <conditionalFormatting sqref="F2:F1500">
    <cfRule type="cellIs" dxfId="37" priority="1" operator="greaterThanOrEqual">
      <formula>85</formula>
    </cfRule>
    <cfRule type="cellIs" dxfId="36" priority="2" operator="between">
      <formula>70</formula>
      <formula>84.999</formula>
    </cfRule>
    <cfRule type="cellIs" dxfId="35" priority="3" operator="lessThan">
      <formula>70</formula>
    </cfRule>
  </conditionalFormatting>
  <conditionalFormatting sqref="I2:I1500">
    <cfRule type="expression" dxfId="34" priority="4">
      <formula>I2="Nee"</formula>
    </cfRule>
    <cfRule type="expression" dxfId="33" priority="5">
      <formula>I2="Ja"</formula>
    </cfRule>
  </conditionalFormatting>
  <dataValidations count="1">
    <dataValidation type="list" allowBlank="1" sqref="D2:D1500" xr:uid="{00000000-0002-0000-0200-000003000000}">
      <formula1>"Leerkracht,Pedagogisch medewerker,Directie,Ouder,Locatieleider"</formula1>
    </dataValidation>
  </dataValidations>
  <pageMargins left="0.75" right="0.75" top="1" bottom="1" header="0.5" footer="0.5"/>
  <pageSetup paperSize="9"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Instellingen!$A$2:$A$43</xm:f>
          </x14:formula1>
          <xm:sqref>A2:A1500 B2:B1500 C2:C1500</xm:sqref>
        </x14:dataValidation>
        <x14:dataValidation type="list" allowBlank="1" xr:uid="{00000000-0002-0000-0200-000001000000}">
          <x14:formula1>
            <xm:f>Instellingen!$C$2:$C$13</xm:f>
          </x14:formula1>
          <xm:sqref>A2:A1500 B2:B1500</xm:sqref>
        </x14:dataValidation>
        <x14:dataValidation type="list" allowBlank="1" xr:uid="{00000000-0002-0000-0200-000002000000}">
          <x14:formula1>
            <xm:f>Instellingen!$I$2:$I$3</xm:f>
          </x14:formula1>
          <xm:sqref>H2:H1500 I2:I1500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00"/>
  <sheetViews>
    <sheetView showGridLines="0" workbookViewId="0">
      <pane ySplit="1" topLeftCell="A2" activePane="bottomLeft" state="frozen"/>
      <selection pane="bottomLeft" activeCell="J2" sqref="J2"/>
    </sheetView>
  </sheetViews>
  <sheetFormatPr baseColWidth="10" defaultColWidth="8.83203125" defaultRowHeight="14"/>
  <cols>
    <col min="1" max="1" width="10" customWidth="1"/>
    <col min="2" max="2" width="20" customWidth="1"/>
    <col min="3" max="3" width="18" customWidth="1"/>
    <col min="4" max="5" width="16" customWidth="1"/>
    <col min="6" max="6" width="18" customWidth="1"/>
    <col min="7" max="7" width="14" customWidth="1"/>
    <col min="8" max="8" width="18" customWidth="1"/>
    <col min="9" max="9" width="20" customWidth="1"/>
    <col min="10" max="10" width="32" customWidth="1"/>
  </cols>
  <sheetData>
    <row r="1" spans="1:10" ht="16">
      <c r="A1" s="4" t="s">
        <v>9</v>
      </c>
      <c r="B1" s="4" t="s">
        <v>25</v>
      </c>
      <c r="C1" s="4" t="s">
        <v>86</v>
      </c>
      <c r="D1" s="4" t="s">
        <v>87</v>
      </c>
      <c r="E1" s="4" t="s">
        <v>88</v>
      </c>
      <c r="F1" s="4" t="s">
        <v>89</v>
      </c>
      <c r="G1" s="4" t="s">
        <v>90</v>
      </c>
      <c r="H1" s="4" t="s">
        <v>91</v>
      </c>
      <c r="I1" s="4" t="s">
        <v>92</v>
      </c>
      <c r="J1" s="4" t="s">
        <v>79</v>
      </c>
    </row>
    <row r="2" spans="1:10" ht="30">
      <c r="A2" s="1" t="s">
        <v>17</v>
      </c>
      <c r="B2" s="5" t="s">
        <v>153</v>
      </c>
      <c r="C2" s="1"/>
      <c r="D2" s="10">
        <v>1000</v>
      </c>
      <c r="E2" s="10">
        <v>1000</v>
      </c>
      <c r="F2" s="11">
        <f t="shared" ref="F2:F43" si="0">IF(OR(D2="",E2=""),"",D2-E2)</f>
        <v>0</v>
      </c>
      <c r="G2" s="12">
        <f>IF(OR(D2="",E2=0),"",ABS((D2-E2)/E2))</f>
        <v>0</v>
      </c>
      <c r="H2" s="1" t="s">
        <v>140</v>
      </c>
      <c r="I2" s="1" t="s">
        <v>182</v>
      </c>
      <c r="J2" s="1"/>
    </row>
    <row r="3" spans="1:10" ht="15">
      <c r="A3" s="1"/>
      <c r="B3" s="5" t="s">
        <v>30</v>
      </c>
      <c r="C3" s="1"/>
      <c r="D3" s="10"/>
      <c r="E3" s="10"/>
      <c r="F3" s="11" t="str">
        <f t="shared" si="0"/>
        <v/>
      </c>
      <c r="G3" s="12" t="str">
        <f t="shared" ref="G3:G43" si="1">IF(OR(D3="",E3=0),"",ABS((D3-E3)/E3))</f>
        <v/>
      </c>
      <c r="H3" s="1"/>
      <c r="I3" s="1"/>
      <c r="J3" s="1"/>
    </row>
    <row r="4" spans="1:10" ht="15">
      <c r="A4" s="1"/>
      <c r="B4" s="5" t="s">
        <v>32</v>
      </c>
      <c r="C4" s="1"/>
      <c r="D4" s="10"/>
      <c r="E4" s="10"/>
      <c r="F4" s="11" t="str">
        <f t="shared" si="0"/>
        <v/>
      </c>
      <c r="G4" s="12" t="str">
        <f t="shared" si="1"/>
        <v/>
      </c>
      <c r="H4" s="1"/>
      <c r="I4" s="1"/>
      <c r="J4" s="1"/>
    </row>
    <row r="5" spans="1:10" ht="15">
      <c r="A5" s="1"/>
      <c r="B5" s="5" t="s">
        <v>33</v>
      </c>
      <c r="C5" s="1"/>
      <c r="D5" s="10"/>
      <c r="E5" s="10"/>
      <c r="F5" s="11" t="str">
        <f t="shared" si="0"/>
        <v/>
      </c>
      <c r="G5" s="12" t="str">
        <f t="shared" si="1"/>
        <v/>
      </c>
      <c r="H5" s="1"/>
      <c r="I5" s="1"/>
      <c r="J5" s="1"/>
    </row>
    <row r="6" spans="1:10" ht="15">
      <c r="A6" s="1"/>
      <c r="B6" s="5" t="s">
        <v>34</v>
      </c>
      <c r="C6" s="1"/>
      <c r="D6" s="10"/>
      <c r="E6" s="10"/>
      <c r="F6" s="11" t="str">
        <f t="shared" si="0"/>
        <v/>
      </c>
      <c r="G6" s="12" t="str">
        <f t="shared" si="1"/>
        <v/>
      </c>
      <c r="H6" s="1"/>
      <c r="I6" s="1"/>
      <c r="J6" s="1"/>
    </row>
    <row r="7" spans="1:10" ht="15">
      <c r="A7" s="1"/>
      <c r="B7" s="5" t="s">
        <v>35</v>
      </c>
      <c r="C7" s="1"/>
      <c r="D7" s="10"/>
      <c r="E7" s="10"/>
      <c r="F7" s="11" t="str">
        <f t="shared" si="0"/>
        <v/>
      </c>
      <c r="G7" s="12" t="str">
        <f t="shared" si="1"/>
        <v/>
      </c>
      <c r="H7" s="1"/>
      <c r="I7" s="1"/>
      <c r="J7" s="1"/>
    </row>
    <row r="8" spans="1:10" ht="15">
      <c r="A8" s="1"/>
      <c r="B8" s="5" t="s">
        <v>36</v>
      </c>
      <c r="C8" s="1"/>
      <c r="D8" s="10"/>
      <c r="E8" s="10"/>
      <c r="F8" s="11" t="str">
        <f t="shared" si="0"/>
        <v/>
      </c>
      <c r="G8" s="12" t="str">
        <f t="shared" si="1"/>
        <v/>
      </c>
      <c r="H8" s="1"/>
      <c r="I8" s="1"/>
      <c r="J8" s="1"/>
    </row>
    <row r="9" spans="1:10" ht="15">
      <c r="A9" s="1"/>
      <c r="B9" s="5" t="s">
        <v>37</v>
      </c>
      <c r="C9" s="1"/>
      <c r="D9" s="10"/>
      <c r="E9" s="10"/>
      <c r="F9" s="11" t="str">
        <f t="shared" si="0"/>
        <v/>
      </c>
      <c r="G9" s="12" t="str">
        <f t="shared" si="1"/>
        <v/>
      </c>
      <c r="H9" s="1"/>
      <c r="I9" s="1"/>
      <c r="J9" s="1"/>
    </row>
    <row r="10" spans="1:10" ht="15">
      <c r="A10" s="1"/>
      <c r="B10" s="5" t="s">
        <v>38</v>
      </c>
      <c r="C10" s="1"/>
      <c r="D10" s="10"/>
      <c r="E10" s="10"/>
      <c r="F10" s="11" t="str">
        <f t="shared" si="0"/>
        <v/>
      </c>
      <c r="G10" s="12" t="str">
        <f t="shared" si="1"/>
        <v/>
      </c>
      <c r="H10" s="1"/>
      <c r="I10" s="1"/>
      <c r="J10" s="1"/>
    </row>
    <row r="11" spans="1:10" ht="15">
      <c r="A11" s="1"/>
      <c r="B11" s="5" t="s">
        <v>39</v>
      </c>
      <c r="C11" s="1"/>
      <c r="D11" s="10"/>
      <c r="E11" s="10"/>
      <c r="F11" s="11" t="str">
        <f t="shared" si="0"/>
        <v/>
      </c>
      <c r="G11" s="12" t="str">
        <f t="shared" si="1"/>
        <v/>
      </c>
      <c r="H11" s="1"/>
      <c r="I11" s="1"/>
      <c r="J11" s="1"/>
    </row>
    <row r="12" spans="1:10" ht="15">
      <c r="A12" s="1"/>
      <c r="B12" s="5" t="s">
        <v>40</v>
      </c>
      <c r="C12" s="1"/>
      <c r="D12" s="10"/>
      <c r="E12" s="10"/>
      <c r="F12" s="11" t="str">
        <f t="shared" si="0"/>
        <v/>
      </c>
      <c r="G12" s="12" t="str">
        <f t="shared" si="1"/>
        <v/>
      </c>
      <c r="H12" s="1"/>
      <c r="I12" s="1"/>
      <c r="J12" s="1"/>
    </row>
    <row r="13" spans="1:10" ht="15">
      <c r="A13" s="1"/>
      <c r="B13" s="5" t="s">
        <v>41</v>
      </c>
      <c r="C13" s="1"/>
      <c r="D13" s="10"/>
      <c r="E13" s="10"/>
      <c r="F13" s="11" t="str">
        <f t="shared" si="0"/>
        <v/>
      </c>
      <c r="G13" s="12" t="str">
        <f t="shared" si="1"/>
        <v/>
      </c>
      <c r="H13" s="1"/>
      <c r="I13" s="1"/>
      <c r="J13" s="1"/>
    </row>
    <row r="14" spans="1:10" ht="15">
      <c r="A14" s="1"/>
      <c r="B14" s="5" t="s">
        <v>42</v>
      </c>
      <c r="C14" s="1"/>
      <c r="D14" s="10"/>
      <c r="E14" s="10"/>
      <c r="F14" s="11" t="str">
        <f t="shared" si="0"/>
        <v/>
      </c>
      <c r="G14" s="12" t="str">
        <f t="shared" si="1"/>
        <v/>
      </c>
      <c r="H14" s="1"/>
      <c r="I14" s="1"/>
      <c r="J14" s="1"/>
    </row>
    <row r="15" spans="1:10" ht="15">
      <c r="A15" s="1"/>
      <c r="B15" s="5" t="s">
        <v>43</v>
      </c>
      <c r="C15" s="1"/>
      <c r="D15" s="10"/>
      <c r="E15" s="10"/>
      <c r="F15" s="11" t="str">
        <f t="shared" si="0"/>
        <v/>
      </c>
      <c r="G15" s="12" t="str">
        <f t="shared" si="1"/>
        <v/>
      </c>
      <c r="H15" s="1"/>
      <c r="I15" s="1"/>
      <c r="J15" s="1"/>
    </row>
    <row r="16" spans="1:10" ht="15">
      <c r="A16" s="1"/>
      <c r="B16" s="5" t="s">
        <v>44</v>
      </c>
      <c r="C16" s="1"/>
      <c r="D16" s="10"/>
      <c r="E16" s="10"/>
      <c r="F16" s="11" t="str">
        <f t="shared" si="0"/>
        <v/>
      </c>
      <c r="G16" s="12" t="str">
        <f t="shared" si="1"/>
        <v/>
      </c>
      <c r="H16" s="1"/>
      <c r="I16" s="1"/>
      <c r="J16" s="1"/>
    </row>
    <row r="17" spans="1:10" ht="15">
      <c r="A17" s="1"/>
      <c r="B17" s="5" t="s">
        <v>45</v>
      </c>
      <c r="C17" s="1"/>
      <c r="D17" s="10"/>
      <c r="E17" s="10"/>
      <c r="F17" s="11" t="str">
        <f t="shared" si="0"/>
        <v/>
      </c>
      <c r="G17" s="12" t="str">
        <f t="shared" si="1"/>
        <v/>
      </c>
      <c r="H17" s="1"/>
      <c r="I17" s="1"/>
      <c r="J17" s="1"/>
    </row>
    <row r="18" spans="1:10" ht="15">
      <c r="A18" s="1"/>
      <c r="B18" s="5" t="s">
        <v>46</v>
      </c>
      <c r="C18" s="1"/>
      <c r="D18" s="10"/>
      <c r="E18" s="10"/>
      <c r="F18" s="11" t="str">
        <f t="shared" si="0"/>
        <v/>
      </c>
      <c r="G18" s="12" t="str">
        <f t="shared" si="1"/>
        <v/>
      </c>
      <c r="H18" s="1"/>
      <c r="I18" s="1"/>
      <c r="J18" s="1"/>
    </row>
    <row r="19" spans="1:10" ht="15">
      <c r="A19" s="1"/>
      <c r="B19" s="5" t="s">
        <v>47</v>
      </c>
      <c r="C19" s="1"/>
      <c r="D19" s="10"/>
      <c r="E19" s="10"/>
      <c r="F19" s="11" t="str">
        <f t="shared" si="0"/>
        <v/>
      </c>
      <c r="G19" s="12" t="str">
        <f t="shared" si="1"/>
        <v/>
      </c>
      <c r="H19" s="1"/>
      <c r="I19" s="1"/>
      <c r="J19" s="1"/>
    </row>
    <row r="20" spans="1:10" ht="15">
      <c r="A20" s="1"/>
      <c r="B20" s="5" t="s">
        <v>48</v>
      </c>
      <c r="C20" s="1"/>
      <c r="D20" s="10"/>
      <c r="E20" s="10"/>
      <c r="F20" s="11" t="str">
        <f t="shared" si="0"/>
        <v/>
      </c>
      <c r="G20" s="12" t="str">
        <f t="shared" si="1"/>
        <v/>
      </c>
      <c r="H20" s="1"/>
      <c r="I20" s="1"/>
      <c r="J20" s="1"/>
    </row>
    <row r="21" spans="1:10" ht="15">
      <c r="A21" s="1"/>
      <c r="B21" s="5" t="s">
        <v>49</v>
      </c>
      <c r="C21" s="1"/>
      <c r="D21" s="10"/>
      <c r="E21" s="10"/>
      <c r="F21" s="11" t="str">
        <f t="shared" si="0"/>
        <v/>
      </c>
      <c r="G21" s="12" t="str">
        <f t="shared" si="1"/>
        <v/>
      </c>
      <c r="H21" s="1"/>
      <c r="I21" s="1"/>
      <c r="J21" s="1"/>
    </row>
    <row r="22" spans="1:10" ht="15">
      <c r="A22" s="1"/>
      <c r="B22" s="5" t="s">
        <v>50</v>
      </c>
      <c r="C22" s="1"/>
      <c r="D22" s="10"/>
      <c r="E22" s="10"/>
      <c r="F22" s="11" t="str">
        <f t="shared" si="0"/>
        <v/>
      </c>
      <c r="G22" s="12" t="str">
        <f t="shared" si="1"/>
        <v/>
      </c>
      <c r="H22" s="1"/>
      <c r="I22" s="1"/>
      <c r="J22" s="1"/>
    </row>
    <row r="23" spans="1:10" ht="15">
      <c r="A23" s="1"/>
      <c r="B23" s="5" t="s">
        <v>51</v>
      </c>
      <c r="C23" s="1"/>
      <c r="D23" s="10"/>
      <c r="E23" s="10"/>
      <c r="F23" s="11" t="str">
        <f t="shared" si="0"/>
        <v/>
      </c>
      <c r="G23" s="12" t="str">
        <f t="shared" si="1"/>
        <v/>
      </c>
      <c r="H23" s="1"/>
      <c r="I23" s="1"/>
      <c r="J23" s="1"/>
    </row>
    <row r="24" spans="1:10" ht="15">
      <c r="A24" s="1"/>
      <c r="B24" s="5" t="s">
        <v>52</v>
      </c>
      <c r="C24" s="1"/>
      <c r="D24" s="10"/>
      <c r="E24" s="10"/>
      <c r="F24" s="11" t="str">
        <f t="shared" si="0"/>
        <v/>
      </c>
      <c r="G24" s="12" t="str">
        <f t="shared" si="1"/>
        <v/>
      </c>
      <c r="H24" s="1"/>
      <c r="I24" s="1"/>
      <c r="J24" s="1"/>
    </row>
    <row r="25" spans="1:10" ht="15">
      <c r="A25" s="1"/>
      <c r="B25" s="5" t="s">
        <v>53</v>
      </c>
      <c r="C25" s="1"/>
      <c r="D25" s="10"/>
      <c r="E25" s="10"/>
      <c r="F25" s="11" t="str">
        <f t="shared" si="0"/>
        <v/>
      </c>
      <c r="G25" s="12" t="str">
        <f t="shared" si="1"/>
        <v/>
      </c>
      <c r="H25" s="1"/>
      <c r="I25" s="1"/>
      <c r="J25" s="1"/>
    </row>
    <row r="26" spans="1:10" ht="15">
      <c r="A26" s="1"/>
      <c r="B26" s="5" t="s">
        <v>54</v>
      </c>
      <c r="C26" s="1"/>
      <c r="D26" s="10"/>
      <c r="E26" s="10"/>
      <c r="F26" s="11" t="str">
        <f t="shared" si="0"/>
        <v/>
      </c>
      <c r="G26" s="12" t="str">
        <f t="shared" si="1"/>
        <v/>
      </c>
      <c r="H26" s="1"/>
      <c r="I26" s="1"/>
      <c r="J26" s="1"/>
    </row>
    <row r="27" spans="1:10" ht="15">
      <c r="A27" s="1"/>
      <c r="B27" s="5" t="s">
        <v>55</v>
      </c>
      <c r="C27" s="1"/>
      <c r="D27" s="10"/>
      <c r="E27" s="10"/>
      <c r="F27" s="11" t="str">
        <f t="shared" si="0"/>
        <v/>
      </c>
      <c r="G27" s="12" t="str">
        <f t="shared" si="1"/>
        <v/>
      </c>
      <c r="H27" s="1"/>
      <c r="I27" s="1"/>
      <c r="J27" s="1"/>
    </row>
    <row r="28" spans="1:10" ht="15">
      <c r="A28" s="1"/>
      <c r="B28" s="5" t="s">
        <v>56</v>
      </c>
      <c r="C28" s="1"/>
      <c r="D28" s="10"/>
      <c r="E28" s="10"/>
      <c r="F28" s="11" t="str">
        <f t="shared" si="0"/>
        <v/>
      </c>
      <c r="G28" s="12" t="str">
        <f t="shared" si="1"/>
        <v/>
      </c>
      <c r="H28" s="1"/>
      <c r="I28" s="1"/>
      <c r="J28" s="1"/>
    </row>
    <row r="29" spans="1:10" ht="15">
      <c r="A29" s="1"/>
      <c r="B29" s="5" t="s">
        <v>57</v>
      </c>
      <c r="C29" s="1"/>
      <c r="D29" s="10"/>
      <c r="E29" s="10"/>
      <c r="F29" s="11" t="str">
        <f t="shared" si="0"/>
        <v/>
      </c>
      <c r="G29" s="12" t="str">
        <f t="shared" si="1"/>
        <v/>
      </c>
      <c r="H29" s="1"/>
      <c r="I29" s="1"/>
      <c r="J29" s="1"/>
    </row>
    <row r="30" spans="1:10" ht="15">
      <c r="A30" s="1"/>
      <c r="B30" s="5" t="s">
        <v>58</v>
      </c>
      <c r="C30" s="1"/>
      <c r="D30" s="10"/>
      <c r="E30" s="10"/>
      <c r="F30" s="11" t="str">
        <f t="shared" si="0"/>
        <v/>
      </c>
      <c r="G30" s="12" t="str">
        <f t="shared" si="1"/>
        <v/>
      </c>
      <c r="H30" s="1"/>
      <c r="I30" s="1"/>
      <c r="J30" s="1"/>
    </row>
    <row r="31" spans="1:10" ht="15">
      <c r="A31" s="1"/>
      <c r="B31" s="5" t="s">
        <v>59</v>
      </c>
      <c r="C31" s="1"/>
      <c r="D31" s="10"/>
      <c r="E31" s="10"/>
      <c r="F31" s="11" t="str">
        <f t="shared" si="0"/>
        <v/>
      </c>
      <c r="G31" s="12" t="str">
        <f t="shared" si="1"/>
        <v/>
      </c>
      <c r="H31" s="1"/>
      <c r="I31" s="1"/>
      <c r="J31" s="1"/>
    </row>
    <row r="32" spans="1:10" ht="15">
      <c r="A32" s="1"/>
      <c r="B32" s="5" t="s">
        <v>60</v>
      </c>
      <c r="C32" s="1"/>
      <c r="D32" s="10"/>
      <c r="E32" s="10"/>
      <c r="F32" s="11" t="str">
        <f t="shared" si="0"/>
        <v/>
      </c>
      <c r="G32" s="12" t="str">
        <f t="shared" si="1"/>
        <v/>
      </c>
      <c r="H32" s="1"/>
      <c r="I32" s="1"/>
      <c r="J32" s="1"/>
    </row>
    <row r="33" spans="1:10" ht="15">
      <c r="A33" s="1"/>
      <c r="B33" s="5" t="s">
        <v>61</v>
      </c>
      <c r="C33" s="1"/>
      <c r="D33" s="10"/>
      <c r="E33" s="10"/>
      <c r="F33" s="11" t="str">
        <f t="shared" si="0"/>
        <v/>
      </c>
      <c r="G33" s="12" t="str">
        <f t="shared" si="1"/>
        <v/>
      </c>
      <c r="H33" s="1"/>
      <c r="I33" s="1"/>
      <c r="J33" s="1"/>
    </row>
    <row r="34" spans="1:10" ht="15">
      <c r="A34" s="1"/>
      <c r="B34" s="5" t="s">
        <v>62</v>
      </c>
      <c r="C34" s="1"/>
      <c r="D34" s="10"/>
      <c r="E34" s="10"/>
      <c r="F34" s="11" t="str">
        <f t="shared" si="0"/>
        <v/>
      </c>
      <c r="G34" s="12" t="str">
        <f t="shared" si="1"/>
        <v/>
      </c>
      <c r="H34" s="1"/>
      <c r="I34" s="1"/>
      <c r="J34" s="1"/>
    </row>
    <row r="35" spans="1:10" ht="15">
      <c r="A35" s="1"/>
      <c r="B35" s="5" t="s">
        <v>63</v>
      </c>
      <c r="C35" s="1"/>
      <c r="D35" s="10"/>
      <c r="E35" s="10"/>
      <c r="F35" s="11" t="str">
        <f t="shared" si="0"/>
        <v/>
      </c>
      <c r="G35" s="12" t="str">
        <f t="shared" si="1"/>
        <v/>
      </c>
      <c r="H35" s="1"/>
      <c r="I35" s="1"/>
      <c r="J35" s="1"/>
    </row>
    <row r="36" spans="1:10" ht="15">
      <c r="A36" s="1"/>
      <c r="B36" s="5" t="s">
        <v>64</v>
      </c>
      <c r="C36" s="1"/>
      <c r="D36" s="10"/>
      <c r="E36" s="10"/>
      <c r="F36" s="11" t="str">
        <f t="shared" si="0"/>
        <v/>
      </c>
      <c r="G36" s="12" t="str">
        <f t="shared" si="1"/>
        <v/>
      </c>
      <c r="H36" s="1"/>
      <c r="I36" s="1"/>
      <c r="J36" s="1"/>
    </row>
    <row r="37" spans="1:10" ht="15">
      <c r="A37" s="1"/>
      <c r="B37" s="5" t="s">
        <v>65</v>
      </c>
      <c r="C37" s="1"/>
      <c r="D37" s="10"/>
      <c r="E37" s="10"/>
      <c r="F37" s="11" t="str">
        <f t="shared" si="0"/>
        <v/>
      </c>
      <c r="G37" s="12" t="str">
        <f t="shared" si="1"/>
        <v/>
      </c>
      <c r="H37" s="1"/>
      <c r="I37" s="1"/>
      <c r="J37" s="1"/>
    </row>
    <row r="38" spans="1:10" ht="15">
      <c r="A38" s="1"/>
      <c r="B38" s="5" t="s">
        <v>66</v>
      </c>
      <c r="C38" s="1"/>
      <c r="D38" s="10"/>
      <c r="E38" s="10"/>
      <c r="F38" s="11" t="str">
        <f t="shared" si="0"/>
        <v/>
      </c>
      <c r="G38" s="12" t="str">
        <f t="shared" si="1"/>
        <v/>
      </c>
      <c r="H38" s="1"/>
      <c r="I38" s="1"/>
      <c r="J38" s="1"/>
    </row>
    <row r="39" spans="1:10" ht="15">
      <c r="A39" s="1"/>
      <c r="B39" s="5" t="s">
        <v>67</v>
      </c>
      <c r="C39" s="1"/>
      <c r="D39" s="10"/>
      <c r="E39" s="10"/>
      <c r="F39" s="11" t="str">
        <f t="shared" si="0"/>
        <v/>
      </c>
      <c r="G39" s="12" t="str">
        <f t="shared" si="1"/>
        <v/>
      </c>
      <c r="H39" s="1"/>
      <c r="I39" s="1"/>
      <c r="J39" s="1"/>
    </row>
    <row r="40" spans="1:10" ht="15">
      <c r="A40" s="1"/>
      <c r="B40" s="5" t="s">
        <v>68</v>
      </c>
      <c r="C40" s="1"/>
      <c r="D40" s="10"/>
      <c r="E40" s="10"/>
      <c r="F40" s="11" t="str">
        <f t="shared" si="0"/>
        <v/>
      </c>
      <c r="G40" s="12" t="str">
        <f t="shared" si="1"/>
        <v/>
      </c>
      <c r="H40" s="1"/>
      <c r="I40" s="1"/>
      <c r="J40" s="1"/>
    </row>
    <row r="41" spans="1:10" ht="15">
      <c r="A41" s="1"/>
      <c r="B41" s="5" t="s">
        <v>69</v>
      </c>
      <c r="C41" s="1"/>
      <c r="D41" s="10"/>
      <c r="E41" s="10"/>
      <c r="F41" s="11" t="str">
        <f t="shared" si="0"/>
        <v/>
      </c>
      <c r="G41" s="12" t="str">
        <f t="shared" si="1"/>
        <v/>
      </c>
      <c r="H41" s="1"/>
      <c r="I41" s="1"/>
      <c r="J41" s="1"/>
    </row>
    <row r="42" spans="1:10" ht="15">
      <c r="A42" s="1"/>
      <c r="B42" s="5" t="s">
        <v>70</v>
      </c>
      <c r="C42" s="1"/>
      <c r="D42" s="10"/>
      <c r="E42" s="10"/>
      <c r="F42" s="11" t="str">
        <f t="shared" si="0"/>
        <v/>
      </c>
      <c r="G42" s="12" t="str">
        <f t="shared" si="1"/>
        <v/>
      </c>
      <c r="H42" s="1"/>
      <c r="I42" s="1"/>
      <c r="J42" s="1"/>
    </row>
    <row r="43" spans="1:10" ht="15">
      <c r="A43" s="1"/>
      <c r="B43" s="5" t="s">
        <v>71</v>
      </c>
      <c r="C43" s="1"/>
      <c r="D43" s="10"/>
      <c r="E43" s="10"/>
      <c r="F43" s="11" t="str">
        <f t="shared" si="0"/>
        <v/>
      </c>
      <c r="G43" s="12" t="str">
        <f t="shared" si="1"/>
        <v/>
      </c>
      <c r="H43" s="1"/>
      <c r="I43" s="1"/>
      <c r="J43" s="1"/>
    </row>
    <row r="44" spans="1:10">
      <c r="D44" s="13"/>
      <c r="E44" s="13"/>
      <c r="F44" s="13"/>
      <c r="G44" s="14"/>
    </row>
    <row r="45" spans="1:10">
      <c r="D45" s="13"/>
      <c r="E45" s="13"/>
      <c r="F45" s="13"/>
      <c r="G45" s="14"/>
    </row>
    <row r="46" spans="1:10">
      <c r="D46" s="13"/>
      <c r="E46" s="13"/>
      <c r="F46" s="13"/>
      <c r="G46" s="14"/>
    </row>
    <row r="47" spans="1:10">
      <c r="D47" s="13"/>
      <c r="E47" s="13"/>
      <c r="F47" s="13"/>
      <c r="G47" s="14"/>
    </row>
    <row r="48" spans="1:10">
      <c r="D48" s="13"/>
      <c r="E48" s="13"/>
      <c r="F48" s="13"/>
      <c r="G48" s="14"/>
    </row>
    <row r="49" spans="4:7">
      <c r="D49" s="13"/>
      <c r="E49" s="13"/>
      <c r="F49" s="13"/>
      <c r="G49" s="14"/>
    </row>
    <row r="50" spans="4:7">
      <c r="D50" s="13"/>
      <c r="E50" s="13"/>
      <c r="F50" s="13"/>
      <c r="G50" s="14"/>
    </row>
    <row r="51" spans="4:7">
      <c r="D51" s="13"/>
      <c r="E51" s="13"/>
      <c r="F51" s="13"/>
      <c r="G51" s="14"/>
    </row>
    <row r="52" spans="4:7">
      <c r="D52" s="13"/>
      <c r="E52" s="13"/>
      <c r="F52" s="13"/>
      <c r="G52" s="14"/>
    </row>
    <row r="53" spans="4:7">
      <c r="D53" s="13"/>
      <c r="E53" s="13"/>
      <c r="F53" s="13"/>
      <c r="G53" s="14"/>
    </row>
    <row r="54" spans="4:7">
      <c r="D54" s="13"/>
      <c r="E54" s="13"/>
      <c r="F54" s="13"/>
      <c r="G54" s="14"/>
    </row>
    <row r="55" spans="4:7">
      <c r="D55" s="13"/>
      <c r="E55" s="13"/>
      <c r="F55" s="13"/>
      <c r="G55" s="14"/>
    </row>
    <row r="56" spans="4:7">
      <c r="D56" s="13"/>
      <c r="E56" s="13"/>
      <c r="F56" s="13"/>
      <c r="G56" s="14"/>
    </row>
    <row r="57" spans="4:7">
      <c r="D57" s="13"/>
      <c r="E57" s="13"/>
      <c r="F57" s="13"/>
      <c r="G57" s="14"/>
    </row>
    <row r="58" spans="4:7">
      <c r="D58" s="13"/>
      <c r="E58" s="13"/>
      <c r="F58" s="13"/>
      <c r="G58" s="14"/>
    </row>
    <row r="59" spans="4:7">
      <c r="D59" s="13"/>
      <c r="E59" s="13"/>
      <c r="F59" s="13"/>
      <c r="G59" s="14"/>
    </row>
    <row r="60" spans="4:7">
      <c r="D60" s="13"/>
      <c r="E60" s="13"/>
      <c r="F60" s="13"/>
      <c r="G60" s="14"/>
    </row>
    <row r="61" spans="4:7">
      <c r="D61" s="13"/>
      <c r="E61" s="13"/>
      <c r="F61" s="13"/>
      <c r="G61" s="14"/>
    </row>
    <row r="62" spans="4:7">
      <c r="D62" s="13"/>
      <c r="E62" s="13"/>
      <c r="F62" s="13"/>
      <c r="G62" s="14"/>
    </row>
    <row r="63" spans="4:7">
      <c r="D63" s="13"/>
      <c r="E63" s="13"/>
      <c r="F63" s="13"/>
      <c r="G63" s="14"/>
    </row>
    <row r="64" spans="4:7">
      <c r="D64" s="13"/>
      <c r="E64" s="13"/>
      <c r="F64" s="13"/>
      <c r="G64" s="14"/>
    </row>
    <row r="65" spans="4:7">
      <c r="D65" s="13"/>
      <c r="E65" s="13"/>
      <c r="F65" s="13"/>
      <c r="G65" s="14"/>
    </row>
    <row r="66" spans="4:7">
      <c r="D66" s="13"/>
      <c r="E66" s="13"/>
      <c r="F66" s="13"/>
      <c r="G66" s="14"/>
    </row>
    <row r="67" spans="4:7">
      <c r="D67" s="13"/>
      <c r="E67" s="13"/>
      <c r="F67" s="13"/>
      <c r="G67" s="14"/>
    </row>
    <row r="68" spans="4:7">
      <c r="D68" s="13"/>
      <c r="E68" s="13"/>
      <c r="F68" s="13"/>
      <c r="G68" s="14"/>
    </row>
    <row r="69" spans="4:7">
      <c r="D69" s="13"/>
      <c r="E69" s="13"/>
      <c r="F69" s="13"/>
      <c r="G69" s="14"/>
    </row>
    <row r="70" spans="4:7">
      <c r="D70" s="13"/>
      <c r="E70" s="13"/>
      <c r="F70" s="13"/>
      <c r="G70" s="14"/>
    </row>
    <row r="71" spans="4:7">
      <c r="D71" s="13"/>
      <c r="E71" s="13"/>
      <c r="F71" s="13"/>
      <c r="G71" s="14"/>
    </row>
    <row r="72" spans="4:7">
      <c r="D72" s="13"/>
      <c r="E72" s="13"/>
      <c r="F72" s="13"/>
      <c r="G72" s="14"/>
    </row>
    <row r="73" spans="4:7">
      <c r="D73" s="13"/>
      <c r="E73" s="13"/>
      <c r="F73" s="13"/>
      <c r="G73" s="14"/>
    </row>
    <row r="74" spans="4:7">
      <c r="D74" s="13"/>
      <c r="E74" s="13"/>
      <c r="F74" s="13"/>
      <c r="G74" s="14"/>
    </row>
    <row r="75" spans="4:7">
      <c r="D75" s="13"/>
      <c r="E75" s="13"/>
      <c r="F75" s="13"/>
      <c r="G75" s="14"/>
    </row>
    <row r="76" spans="4:7">
      <c r="D76" s="13"/>
      <c r="E76" s="13"/>
      <c r="F76" s="13"/>
      <c r="G76" s="14"/>
    </row>
    <row r="77" spans="4:7">
      <c r="D77" s="13"/>
      <c r="E77" s="13"/>
      <c r="F77" s="13"/>
      <c r="G77" s="14"/>
    </row>
    <row r="78" spans="4:7">
      <c r="D78" s="13"/>
      <c r="E78" s="13"/>
      <c r="F78" s="13"/>
      <c r="G78" s="14"/>
    </row>
    <row r="79" spans="4:7">
      <c r="D79" s="13"/>
      <c r="E79" s="13"/>
      <c r="F79" s="13"/>
      <c r="G79" s="14"/>
    </row>
    <row r="80" spans="4:7">
      <c r="D80" s="13"/>
      <c r="E80" s="13"/>
      <c r="F80" s="13"/>
      <c r="G80" s="14"/>
    </row>
    <row r="81" spans="4:7">
      <c r="D81" s="13"/>
      <c r="E81" s="13"/>
      <c r="F81" s="13"/>
      <c r="G81" s="14"/>
    </row>
    <row r="82" spans="4:7">
      <c r="D82" s="13"/>
      <c r="E82" s="13"/>
      <c r="F82" s="13"/>
      <c r="G82" s="14"/>
    </row>
    <row r="83" spans="4:7">
      <c r="D83" s="13"/>
      <c r="E83" s="13"/>
      <c r="F83" s="13"/>
      <c r="G83" s="14"/>
    </row>
    <row r="84" spans="4:7">
      <c r="D84" s="13"/>
      <c r="E84" s="13"/>
      <c r="F84" s="13"/>
      <c r="G84" s="14"/>
    </row>
    <row r="85" spans="4:7">
      <c r="D85" s="13"/>
      <c r="E85" s="13"/>
      <c r="F85" s="13"/>
      <c r="G85" s="14"/>
    </row>
    <row r="86" spans="4:7">
      <c r="D86" s="13"/>
      <c r="E86" s="13"/>
      <c r="F86" s="13"/>
      <c r="G86" s="14"/>
    </row>
    <row r="87" spans="4:7">
      <c r="D87" s="13"/>
      <c r="E87" s="13"/>
      <c r="F87" s="13"/>
      <c r="G87" s="14"/>
    </row>
    <row r="88" spans="4:7">
      <c r="D88" s="13"/>
      <c r="E88" s="13"/>
      <c r="F88" s="13"/>
      <c r="G88" s="14"/>
    </row>
    <row r="89" spans="4:7">
      <c r="D89" s="13"/>
      <c r="E89" s="13"/>
      <c r="F89" s="13"/>
      <c r="G89" s="14"/>
    </row>
    <row r="90" spans="4:7">
      <c r="D90" s="13"/>
      <c r="E90" s="13"/>
      <c r="F90" s="13"/>
      <c r="G90" s="14"/>
    </row>
    <row r="91" spans="4:7">
      <c r="D91" s="13"/>
      <c r="E91" s="13"/>
      <c r="F91" s="13"/>
      <c r="G91" s="14"/>
    </row>
    <row r="92" spans="4:7">
      <c r="D92" s="13"/>
      <c r="E92" s="13"/>
      <c r="F92" s="13"/>
      <c r="G92" s="14"/>
    </row>
    <row r="93" spans="4:7">
      <c r="D93" s="13"/>
      <c r="E93" s="13"/>
      <c r="F93" s="13"/>
      <c r="G93" s="14"/>
    </row>
    <row r="94" spans="4:7">
      <c r="D94" s="13"/>
      <c r="E94" s="13"/>
      <c r="F94" s="13"/>
      <c r="G94" s="14"/>
    </row>
    <row r="95" spans="4:7">
      <c r="D95" s="13"/>
      <c r="E95" s="13"/>
      <c r="F95" s="13"/>
      <c r="G95" s="14"/>
    </row>
    <row r="96" spans="4:7">
      <c r="D96" s="13"/>
      <c r="E96" s="13"/>
      <c r="F96" s="13"/>
      <c r="G96" s="14"/>
    </row>
    <row r="97" spans="4:7">
      <c r="D97" s="13"/>
      <c r="E97" s="13"/>
      <c r="F97" s="13"/>
      <c r="G97" s="14"/>
    </row>
    <row r="98" spans="4:7">
      <c r="D98" s="13"/>
      <c r="E98" s="13"/>
      <c r="F98" s="13"/>
      <c r="G98" s="14"/>
    </row>
    <row r="99" spans="4:7">
      <c r="D99" s="13"/>
      <c r="E99" s="13"/>
      <c r="F99" s="13"/>
      <c r="G99" s="14"/>
    </row>
    <row r="100" spans="4:7">
      <c r="D100" s="13"/>
      <c r="E100" s="13"/>
      <c r="F100" s="13"/>
      <c r="G100" s="14"/>
    </row>
    <row r="101" spans="4:7">
      <c r="D101" s="13"/>
      <c r="E101" s="13"/>
      <c r="F101" s="13"/>
      <c r="G101" s="14"/>
    </row>
    <row r="102" spans="4:7">
      <c r="D102" s="13"/>
      <c r="E102" s="13"/>
      <c r="F102" s="13"/>
      <c r="G102" s="14"/>
    </row>
    <row r="103" spans="4:7">
      <c r="D103" s="13"/>
      <c r="E103" s="13"/>
      <c r="F103" s="13"/>
      <c r="G103" s="14"/>
    </row>
    <row r="104" spans="4:7">
      <c r="D104" s="13"/>
      <c r="E104" s="13"/>
      <c r="F104" s="13"/>
      <c r="G104" s="14"/>
    </row>
    <row r="105" spans="4:7">
      <c r="D105" s="13"/>
      <c r="E105" s="13"/>
      <c r="F105" s="13"/>
      <c r="G105" s="14"/>
    </row>
    <row r="106" spans="4:7">
      <c r="D106" s="13"/>
      <c r="E106" s="13"/>
      <c r="F106" s="13"/>
      <c r="G106" s="14"/>
    </row>
    <row r="107" spans="4:7">
      <c r="D107" s="13"/>
      <c r="E107" s="13"/>
      <c r="F107" s="13"/>
      <c r="G107" s="14"/>
    </row>
    <row r="108" spans="4:7">
      <c r="D108" s="13"/>
      <c r="E108" s="13"/>
      <c r="F108" s="13"/>
      <c r="G108" s="14"/>
    </row>
    <row r="109" spans="4:7">
      <c r="D109" s="13"/>
      <c r="E109" s="13"/>
      <c r="F109" s="13"/>
      <c r="G109" s="14"/>
    </row>
    <row r="110" spans="4:7">
      <c r="D110" s="13"/>
      <c r="E110" s="13"/>
      <c r="F110" s="13"/>
      <c r="G110" s="14"/>
    </row>
    <row r="111" spans="4:7">
      <c r="D111" s="13"/>
      <c r="E111" s="13"/>
      <c r="F111" s="13"/>
      <c r="G111" s="14"/>
    </row>
    <row r="112" spans="4:7">
      <c r="D112" s="13"/>
      <c r="E112" s="13"/>
      <c r="F112" s="13"/>
      <c r="G112" s="14"/>
    </row>
    <row r="113" spans="4:7">
      <c r="D113" s="13"/>
      <c r="E113" s="13"/>
      <c r="F113" s="13"/>
      <c r="G113" s="14"/>
    </row>
    <row r="114" spans="4:7">
      <c r="D114" s="13"/>
      <c r="E114" s="13"/>
      <c r="F114" s="13"/>
      <c r="G114" s="14"/>
    </row>
    <row r="115" spans="4:7">
      <c r="D115" s="13"/>
      <c r="E115" s="13"/>
      <c r="F115" s="13"/>
      <c r="G115" s="14"/>
    </row>
    <row r="116" spans="4:7">
      <c r="D116" s="13"/>
      <c r="E116" s="13"/>
      <c r="F116" s="13"/>
      <c r="G116" s="14"/>
    </row>
    <row r="117" spans="4:7">
      <c r="D117" s="13"/>
      <c r="E117" s="13"/>
      <c r="F117" s="13"/>
      <c r="G117" s="14"/>
    </row>
    <row r="118" spans="4:7">
      <c r="D118" s="13"/>
      <c r="E118" s="13"/>
      <c r="F118" s="13"/>
      <c r="G118" s="14"/>
    </row>
    <row r="119" spans="4:7">
      <c r="D119" s="13"/>
      <c r="E119" s="13"/>
      <c r="F119" s="13"/>
      <c r="G119" s="14"/>
    </row>
    <row r="120" spans="4:7">
      <c r="D120" s="13"/>
      <c r="E120" s="13"/>
      <c r="F120" s="13"/>
      <c r="G120" s="14"/>
    </row>
    <row r="121" spans="4:7">
      <c r="D121" s="13"/>
      <c r="E121" s="13"/>
      <c r="F121" s="13"/>
      <c r="G121" s="14"/>
    </row>
    <row r="122" spans="4:7">
      <c r="D122" s="13"/>
      <c r="E122" s="13"/>
      <c r="F122" s="13"/>
      <c r="G122" s="14"/>
    </row>
    <row r="123" spans="4:7">
      <c r="D123" s="13"/>
      <c r="E123" s="13"/>
      <c r="F123" s="13"/>
      <c r="G123" s="14"/>
    </row>
    <row r="124" spans="4:7">
      <c r="D124" s="13"/>
      <c r="E124" s="13"/>
      <c r="F124" s="13"/>
      <c r="G124" s="14"/>
    </row>
    <row r="125" spans="4:7">
      <c r="D125" s="13"/>
      <c r="E125" s="13"/>
      <c r="F125" s="13"/>
      <c r="G125" s="14"/>
    </row>
    <row r="126" spans="4:7">
      <c r="D126" s="13"/>
      <c r="E126" s="13"/>
      <c r="F126" s="13"/>
      <c r="G126" s="14"/>
    </row>
    <row r="127" spans="4:7">
      <c r="D127" s="13"/>
      <c r="E127" s="13"/>
      <c r="F127" s="13"/>
      <c r="G127" s="14"/>
    </row>
    <row r="128" spans="4:7">
      <c r="D128" s="13"/>
      <c r="E128" s="13"/>
      <c r="F128" s="13"/>
      <c r="G128" s="14"/>
    </row>
    <row r="129" spans="4:7">
      <c r="D129" s="13"/>
      <c r="E129" s="13"/>
      <c r="F129" s="13"/>
      <c r="G129" s="14"/>
    </row>
    <row r="130" spans="4:7">
      <c r="D130" s="13"/>
      <c r="E130" s="13"/>
      <c r="F130" s="13"/>
      <c r="G130" s="14"/>
    </row>
    <row r="131" spans="4:7">
      <c r="D131" s="13"/>
      <c r="E131" s="13"/>
      <c r="F131" s="13"/>
      <c r="G131" s="14"/>
    </row>
    <row r="132" spans="4:7">
      <c r="D132" s="13"/>
      <c r="E132" s="13"/>
      <c r="F132" s="13"/>
      <c r="G132" s="14"/>
    </row>
    <row r="133" spans="4:7">
      <c r="D133" s="13"/>
      <c r="E133" s="13"/>
      <c r="F133" s="13"/>
      <c r="G133" s="14"/>
    </row>
    <row r="134" spans="4:7">
      <c r="D134" s="13"/>
      <c r="E134" s="13"/>
      <c r="F134" s="13"/>
      <c r="G134" s="14"/>
    </row>
    <row r="135" spans="4:7">
      <c r="D135" s="13"/>
      <c r="E135" s="13"/>
      <c r="F135" s="13"/>
      <c r="G135" s="14"/>
    </row>
    <row r="136" spans="4:7">
      <c r="D136" s="13"/>
      <c r="E136" s="13"/>
      <c r="F136" s="13"/>
      <c r="G136" s="14"/>
    </row>
    <row r="137" spans="4:7">
      <c r="D137" s="13"/>
      <c r="E137" s="13"/>
      <c r="F137" s="13"/>
      <c r="G137" s="14"/>
    </row>
    <row r="138" spans="4:7">
      <c r="D138" s="13"/>
      <c r="E138" s="13"/>
      <c r="F138" s="13"/>
      <c r="G138" s="14"/>
    </row>
    <row r="139" spans="4:7">
      <c r="D139" s="13"/>
      <c r="E139" s="13"/>
      <c r="F139" s="13"/>
      <c r="G139" s="14"/>
    </row>
    <row r="140" spans="4:7">
      <c r="D140" s="13"/>
      <c r="E140" s="13"/>
      <c r="F140" s="13"/>
      <c r="G140" s="14"/>
    </row>
    <row r="141" spans="4:7">
      <c r="D141" s="13"/>
      <c r="E141" s="13"/>
      <c r="F141" s="13"/>
      <c r="G141" s="14"/>
    </row>
    <row r="142" spans="4:7">
      <c r="D142" s="13"/>
      <c r="E142" s="13"/>
      <c r="F142" s="13"/>
      <c r="G142" s="14"/>
    </row>
    <row r="143" spans="4:7">
      <c r="D143" s="13"/>
      <c r="E143" s="13"/>
      <c r="F143" s="13"/>
      <c r="G143" s="14"/>
    </row>
    <row r="144" spans="4:7">
      <c r="D144" s="13"/>
      <c r="E144" s="13"/>
      <c r="F144" s="13"/>
      <c r="G144" s="14"/>
    </row>
    <row r="145" spans="4:7">
      <c r="D145" s="13"/>
      <c r="E145" s="13"/>
      <c r="F145" s="13"/>
      <c r="G145" s="14"/>
    </row>
    <row r="146" spans="4:7">
      <c r="D146" s="13"/>
      <c r="E146" s="13"/>
      <c r="F146" s="13"/>
      <c r="G146" s="14"/>
    </row>
    <row r="147" spans="4:7">
      <c r="D147" s="13"/>
      <c r="E147" s="13"/>
      <c r="F147" s="13"/>
      <c r="G147" s="14"/>
    </row>
    <row r="148" spans="4:7">
      <c r="D148" s="13"/>
      <c r="E148" s="13"/>
      <c r="F148" s="13"/>
      <c r="G148" s="14"/>
    </row>
    <row r="149" spans="4:7">
      <c r="D149" s="13"/>
      <c r="E149" s="13"/>
      <c r="F149" s="13"/>
      <c r="G149" s="14"/>
    </row>
    <row r="150" spans="4:7">
      <c r="D150" s="13"/>
      <c r="E150" s="13"/>
      <c r="F150" s="13"/>
      <c r="G150" s="14"/>
    </row>
    <row r="151" spans="4:7">
      <c r="D151" s="13"/>
      <c r="E151" s="13"/>
      <c r="F151" s="13"/>
      <c r="G151" s="14"/>
    </row>
    <row r="152" spans="4:7">
      <c r="D152" s="13"/>
      <c r="E152" s="13"/>
      <c r="F152" s="13"/>
      <c r="G152" s="14"/>
    </row>
    <row r="153" spans="4:7">
      <c r="D153" s="13"/>
      <c r="E153" s="13"/>
      <c r="F153" s="13"/>
      <c r="G153" s="14"/>
    </row>
    <row r="154" spans="4:7">
      <c r="D154" s="13"/>
      <c r="E154" s="13"/>
      <c r="F154" s="13"/>
      <c r="G154" s="14"/>
    </row>
    <row r="155" spans="4:7">
      <c r="D155" s="13"/>
      <c r="E155" s="13"/>
      <c r="F155" s="13"/>
      <c r="G155" s="14"/>
    </row>
    <row r="156" spans="4:7">
      <c r="D156" s="13"/>
      <c r="E156" s="13"/>
      <c r="F156" s="13"/>
      <c r="G156" s="14"/>
    </row>
    <row r="157" spans="4:7">
      <c r="D157" s="13"/>
      <c r="E157" s="13"/>
      <c r="F157" s="13"/>
      <c r="G157" s="14"/>
    </row>
    <row r="158" spans="4:7">
      <c r="D158" s="13"/>
      <c r="E158" s="13"/>
      <c r="F158" s="13"/>
      <c r="G158" s="14"/>
    </row>
    <row r="159" spans="4:7">
      <c r="D159" s="13"/>
      <c r="E159" s="13"/>
      <c r="F159" s="13"/>
      <c r="G159" s="14"/>
    </row>
    <row r="160" spans="4:7">
      <c r="D160" s="13"/>
      <c r="E160" s="13"/>
      <c r="F160" s="13"/>
      <c r="G160" s="14"/>
    </row>
    <row r="161" spans="4:7">
      <c r="D161" s="13"/>
      <c r="E161" s="13"/>
      <c r="F161" s="13"/>
      <c r="G161" s="14"/>
    </row>
    <row r="162" spans="4:7">
      <c r="D162" s="13"/>
      <c r="E162" s="13"/>
      <c r="F162" s="13"/>
      <c r="G162" s="14"/>
    </row>
    <row r="163" spans="4:7">
      <c r="D163" s="13"/>
      <c r="E163" s="13"/>
      <c r="F163" s="13"/>
      <c r="G163" s="14"/>
    </row>
    <row r="164" spans="4:7">
      <c r="D164" s="13"/>
      <c r="E164" s="13"/>
      <c r="F164" s="13"/>
      <c r="G164" s="14"/>
    </row>
    <row r="165" spans="4:7">
      <c r="D165" s="13"/>
      <c r="E165" s="13"/>
      <c r="F165" s="13"/>
      <c r="G165" s="14"/>
    </row>
    <row r="166" spans="4:7">
      <c r="D166" s="13"/>
      <c r="E166" s="13"/>
      <c r="F166" s="13"/>
      <c r="G166" s="14"/>
    </row>
    <row r="167" spans="4:7">
      <c r="D167" s="13"/>
      <c r="E167" s="13"/>
      <c r="F167" s="13"/>
      <c r="G167" s="14"/>
    </row>
    <row r="168" spans="4:7">
      <c r="D168" s="13"/>
      <c r="E168" s="13"/>
      <c r="F168" s="13"/>
      <c r="G168" s="14"/>
    </row>
    <row r="169" spans="4:7">
      <c r="D169" s="13"/>
      <c r="E169" s="13"/>
      <c r="F169" s="13"/>
      <c r="G169" s="14"/>
    </row>
    <row r="170" spans="4:7">
      <c r="D170" s="13"/>
      <c r="E170" s="13"/>
      <c r="F170" s="13"/>
      <c r="G170" s="14"/>
    </row>
    <row r="171" spans="4:7">
      <c r="D171" s="13"/>
      <c r="E171" s="13"/>
      <c r="F171" s="13"/>
      <c r="G171" s="14"/>
    </row>
    <row r="172" spans="4:7">
      <c r="D172" s="13"/>
      <c r="E172" s="13"/>
      <c r="F172" s="13"/>
      <c r="G172" s="14"/>
    </row>
    <row r="173" spans="4:7">
      <c r="D173" s="13"/>
      <c r="E173" s="13"/>
      <c r="F173" s="13"/>
      <c r="G173" s="14"/>
    </row>
    <row r="174" spans="4:7">
      <c r="D174" s="13"/>
      <c r="E174" s="13"/>
      <c r="F174" s="13"/>
      <c r="G174" s="14"/>
    </row>
    <row r="175" spans="4:7">
      <c r="D175" s="13"/>
      <c r="E175" s="13"/>
      <c r="F175" s="13"/>
      <c r="G175" s="14"/>
    </row>
    <row r="176" spans="4:7">
      <c r="D176" s="13"/>
      <c r="E176" s="13"/>
      <c r="F176" s="13"/>
      <c r="G176" s="14"/>
    </row>
    <row r="177" spans="4:7">
      <c r="D177" s="13"/>
      <c r="E177" s="13"/>
      <c r="F177" s="13"/>
      <c r="G177" s="14"/>
    </row>
    <row r="178" spans="4:7">
      <c r="D178" s="13"/>
      <c r="E178" s="13"/>
      <c r="F178" s="13"/>
      <c r="G178" s="14"/>
    </row>
    <row r="179" spans="4:7">
      <c r="D179" s="13"/>
      <c r="E179" s="13"/>
      <c r="F179" s="13"/>
      <c r="G179" s="14"/>
    </row>
    <row r="180" spans="4:7">
      <c r="D180" s="13"/>
      <c r="E180" s="13"/>
      <c r="F180" s="13"/>
      <c r="G180" s="14"/>
    </row>
    <row r="181" spans="4:7">
      <c r="D181" s="13"/>
      <c r="E181" s="13"/>
      <c r="F181" s="13"/>
      <c r="G181" s="14"/>
    </row>
    <row r="182" spans="4:7">
      <c r="D182" s="13"/>
      <c r="E182" s="13"/>
      <c r="F182" s="13"/>
      <c r="G182" s="14"/>
    </row>
    <row r="183" spans="4:7">
      <c r="D183" s="13"/>
      <c r="E183" s="13"/>
      <c r="F183" s="13"/>
      <c r="G183" s="14"/>
    </row>
    <row r="184" spans="4:7">
      <c r="D184" s="13"/>
      <c r="E184" s="13"/>
      <c r="F184" s="13"/>
      <c r="G184" s="14"/>
    </row>
    <row r="185" spans="4:7">
      <c r="D185" s="13"/>
      <c r="E185" s="13"/>
      <c r="F185" s="13"/>
      <c r="G185" s="14"/>
    </row>
    <row r="186" spans="4:7">
      <c r="D186" s="13"/>
      <c r="E186" s="13"/>
      <c r="F186" s="13"/>
      <c r="G186" s="14"/>
    </row>
    <row r="187" spans="4:7">
      <c r="D187" s="13"/>
      <c r="E187" s="13"/>
      <c r="F187" s="13"/>
      <c r="G187" s="14"/>
    </row>
    <row r="188" spans="4:7">
      <c r="D188" s="13"/>
      <c r="E188" s="13"/>
      <c r="F188" s="13"/>
      <c r="G188" s="14"/>
    </row>
    <row r="189" spans="4:7">
      <c r="D189" s="13"/>
      <c r="E189" s="13"/>
      <c r="F189" s="13"/>
      <c r="G189" s="14"/>
    </row>
    <row r="190" spans="4:7">
      <c r="D190" s="13"/>
      <c r="E190" s="13"/>
      <c r="F190" s="13"/>
      <c r="G190" s="14"/>
    </row>
    <row r="191" spans="4:7">
      <c r="D191" s="13"/>
      <c r="E191" s="13"/>
      <c r="F191" s="13"/>
      <c r="G191" s="14"/>
    </row>
    <row r="192" spans="4:7">
      <c r="D192" s="13"/>
      <c r="E192" s="13"/>
      <c r="F192" s="13"/>
      <c r="G192" s="14"/>
    </row>
    <row r="193" spans="4:7">
      <c r="D193" s="13"/>
      <c r="E193" s="13"/>
      <c r="F193" s="13"/>
      <c r="G193" s="14"/>
    </row>
    <row r="194" spans="4:7">
      <c r="D194" s="13"/>
      <c r="E194" s="13"/>
      <c r="F194" s="13"/>
      <c r="G194" s="14"/>
    </row>
    <row r="195" spans="4:7">
      <c r="D195" s="13"/>
      <c r="E195" s="13"/>
      <c r="F195" s="13"/>
      <c r="G195" s="14"/>
    </row>
    <row r="196" spans="4:7">
      <c r="D196" s="13"/>
      <c r="E196" s="13"/>
      <c r="F196" s="13"/>
      <c r="G196" s="14"/>
    </row>
    <row r="197" spans="4:7">
      <c r="D197" s="13"/>
      <c r="E197" s="13"/>
      <c r="F197" s="13"/>
      <c r="G197" s="14"/>
    </row>
    <row r="198" spans="4:7">
      <c r="D198" s="13"/>
      <c r="E198" s="13"/>
      <c r="F198" s="13"/>
      <c r="G198" s="14"/>
    </row>
    <row r="199" spans="4:7">
      <c r="D199" s="13"/>
      <c r="E199" s="13"/>
      <c r="F199" s="13"/>
      <c r="G199" s="14"/>
    </row>
    <row r="200" spans="4:7">
      <c r="D200" s="13"/>
      <c r="E200" s="13"/>
      <c r="F200" s="13"/>
      <c r="G200" s="14"/>
    </row>
    <row r="201" spans="4:7">
      <c r="D201" s="13"/>
      <c r="E201" s="13"/>
      <c r="F201" s="13"/>
      <c r="G201" s="14"/>
    </row>
    <row r="202" spans="4:7">
      <c r="D202" s="13"/>
      <c r="E202" s="13"/>
      <c r="F202" s="13"/>
      <c r="G202" s="14"/>
    </row>
    <row r="203" spans="4:7">
      <c r="D203" s="13"/>
      <c r="E203" s="13"/>
      <c r="F203" s="13"/>
      <c r="G203" s="14"/>
    </row>
    <row r="204" spans="4:7">
      <c r="D204" s="13"/>
      <c r="E204" s="13"/>
      <c r="F204" s="13"/>
      <c r="G204" s="14"/>
    </row>
    <row r="205" spans="4:7">
      <c r="D205" s="13"/>
      <c r="E205" s="13"/>
      <c r="F205" s="13"/>
      <c r="G205" s="14"/>
    </row>
    <row r="206" spans="4:7">
      <c r="D206" s="13"/>
      <c r="E206" s="13"/>
      <c r="F206" s="13"/>
      <c r="G206" s="14"/>
    </row>
    <row r="207" spans="4:7">
      <c r="D207" s="13"/>
      <c r="E207" s="13"/>
      <c r="F207" s="13"/>
      <c r="G207" s="14"/>
    </row>
    <row r="208" spans="4:7">
      <c r="D208" s="13"/>
      <c r="E208" s="13"/>
      <c r="F208" s="13"/>
      <c r="G208" s="14"/>
    </row>
    <row r="209" spans="4:7">
      <c r="D209" s="13"/>
      <c r="E209" s="13"/>
      <c r="F209" s="13"/>
      <c r="G209" s="14"/>
    </row>
    <row r="210" spans="4:7">
      <c r="D210" s="13"/>
      <c r="E210" s="13"/>
      <c r="F210" s="13"/>
      <c r="G210" s="14"/>
    </row>
    <row r="211" spans="4:7">
      <c r="D211" s="13"/>
      <c r="E211" s="13"/>
      <c r="F211" s="13"/>
      <c r="G211" s="14"/>
    </row>
    <row r="212" spans="4:7">
      <c r="D212" s="13"/>
      <c r="E212" s="13"/>
      <c r="F212" s="13"/>
      <c r="G212" s="14"/>
    </row>
    <row r="213" spans="4:7">
      <c r="D213" s="13"/>
      <c r="E213" s="13"/>
      <c r="F213" s="13"/>
      <c r="G213" s="14"/>
    </row>
    <row r="214" spans="4:7">
      <c r="D214" s="13"/>
      <c r="E214" s="13"/>
      <c r="F214" s="13"/>
      <c r="G214" s="14"/>
    </row>
    <row r="215" spans="4:7">
      <c r="D215" s="13"/>
      <c r="E215" s="13"/>
      <c r="F215" s="13"/>
      <c r="G215" s="14"/>
    </row>
    <row r="216" spans="4:7">
      <c r="D216" s="13"/>
      <c r="E216" s="13"/>
      <c r="F216" s="13"/>
      <c r="G216" s="14"/>
    </row>
    <row r="217" spans="4:7">
      <c r="D217" s="13"/>
      <c r="E217" s="13"/>
      <c r="F217" s="13"/>
      <c r="G217" s="14"/>
    </row>
    <row r="218" spans="4:7">
      <c r="D218" s="13"/>
      <c r="E218" s="13"/>
      <c r="F218" s="13"/>
      <c r="G218" s="14"/>
    </row>
    <row r="219" spans="4:7">
      <c r="D219" s="13"/>
      <c r="E219" s="13"/>
      <c r="F219" s="13"/>
      <c r="G219" s="14"/>
    </row>
    <row r="220" spans="4:7">
      <c r="D220" s="13"/>
      <c r="E220" s="13"/>
      <c r="F220" s="13"/>
      <c r="G220" s="14"/>
    </row>
    <row r="221" spans="4:7">
      <c r="D221" s="13"/>
      <c r="E221" s="13"/>
      <c r="F221" s="13"/>
      <c r="G221" s="14"/>
    </row>
    <row r="222" spans="4:7">
      <c r="D222" s="13"/>
      <c r="E222" s="13"/>
      <c r="F222" s="13"/>
      <c r="G222" s="14"/>
    </row>
    <row r="223" spans="4:7">
      <c r="D223" s="13"/>
      <c r="E223" s="13"/>
      <c r="F223" s="13"/>
      <c r="G223" s="14"/>
    </row>
    <row r="224" spans="4:7">
      <c r="D224" s="13"/>
      <c r="E224" s="13"/>
      <c r="F224" s="13"/>
      <c r="G224" s="14"/>
    </row>
    <row r="225" spans="4:7">
      <c r="D225" s="13"/>
      <c r="E225" s="13"/>
      <c r="F225" s="13"/>
      <c r="G225" s="14"/>
    </row>
    <row r="226" spans="4:7">
      <c r="D226" s="13"/>
      <c r="E226" s="13"/>
      <c r="F226" s="13"/>
      <c r="G226" s="14"/>
    </row>
    <row r="227" spans="4:7">
      <c r="D227" s="13"/>
      <c r="E227" s="13"/>
      <c r="F227" s="13"/>
      <c r="G227" s="14"/>
    </row>
    <row r="228" spans="4:7">
      <c r="D228" s="13"/>
      <c r="E228" s="13"/>
      <c r="F228" s="13"/>
      <c r="G228" s="14"/>
    </row>
    <row r="229" spans="4:7">
      <c r="D229" s="13"/>
      <c r="E229" s="13"/>
      <c r="F229" s="13"/>
      <c r="G229" s="14"/>
    </row>
    <row r="230" spans="4:7">
      <c r="D230" s="13"/>
      <c r="E230" s="13"/>
      <c r="F230" s="13"/>
      <c r="G230" s="14"/>
    </row>
    <row r="231" spans="4:7">
      <c r="D231" s="13"/>
      <c r="E231" s="13"/>
      <c r="F231" s="13"/>
      <c r="G231" s="14"/>
    </row>
    <row r="232" spans="4:7">
      <c r="D232" s="13"/>
      <c r="E232" s="13"/>
      <c r="F232" s="13"/>
      <c r="G232" s="14"/>
    </row>
    <row r="233" spans="4:7">
      <c r="D233" s="13"/>
      <c r="E233" s="13"/>
      <c r="F233" s="13"/>
      <c r="G233" s="14"/>
    </row>
    <row r="234" spans="4:7">
      <c r="D234" s="13"/>
      <c r="E234" s="13"/>
      <c r="F234" s="13"/>
      <c r="G234" s="14"/>
    </row>
    <row r="235" spans="4:7">
      <c r="D235" s="13"/>
      <c r="E235" s="13"/>
      <c r="F235" s="13"/>
      <c r="G235" s="14"/>
    </row>
    <row r="236" spans="4:7">
      <c r="D236" s="13"/>
      <c r="E236" s="13"/>
      <c r="F236" s="13"/>
      <c r="G236" s="14"/>
    </row>
    <row r="237" spans="4:7">
      <c r="D237" s="13"/>
      <c r="E237" s="13"/>
      <c r="F237" s="13"/>
      <c r="G237" s="14"/>
    </row>
    <row r="238" spans="4:7">
      <c r="D238" s="13"/>
      <c r="E238" s="13"/>
      <c r="F238" s="13"/>
      <c r="G238" s="14"/>
    </row>
    <row r="239" spans="4:7">
      <c r="D239" s="13"/>
      <c r="E239" s="13"/>
      <c r="F239" s="13"/>
      <c r="G239" s="14"/>
    </row>
    <row r="240" spans="4:7">
      <c r="D240" s="13"/>
      <c r="E240" s="13"/>
      <c r="F240" s="13"/>
      <c r="G240" s="14"/>
    </row>
    <row r="241" spans="4:7">
      <c r="D241" s="13"/>
      <c r="E241" s="13"/>
      <c r="F241" s="13"/>
      <c r="G241" s="14"/>
    </row>
    <row r="242" spans="4:7">
      <c r="D242" s="13"/>
      <c r="E242" s="13"/>
      <c r="F242" s="13"/>
      <c r="G242" s="14"/>
    </row>
    <row r="243" spans="4:7">
      <c r="D243" s="13"/>
      <c r="E243" s="13"/>
      <c r="F243" s="13"/>
      <c r="G243" s="14"/>
    </row>
    <row r="244" spans="4:7">
      <c r="D244" s="13"/>
      <c r="E244" s="13"/>
      <c r="F244" s="13"/>
      <c r="G244" s="14"/>
    </row>
    <row r="245" spans="4:7">
      <c r="D245" s="13"/>
      <c r="E245" s="13"/>
      <c r="F245" s="13"/>
      <c r="G245" s="14"/>
    </row>
    <row r="246" spans="4:7">
      <c r="D246" s="13"/>
      <c r="E246" s="13"/>
      <c r="F246" s="13"/>
      <c r="G246" s="14"/>
    </row>
    <row r="247" spans="4:7">
      <c r="D247" s="13"/>
      <c r="E247" s="13"/>
      <c r="F247" s="13"/>
      <c r="G247" s="14"/>
    </row>
    <row r="248" spans="4:7">
      <c r="D248" s="13"/>
      <c r="E248" s="13"/>
      <c r="F248" s="13"/>
      <c r="G248" s="14"/>
    </row>
    <row r="249" spans="4:7">
      <c r="D249" s="13"/>
      <c r="E249" s="13"/>
      <c r="F249" s="13"/>
      <c r="G249" s="14"/>
    </row>
    <row r="250" spans="4:7">
      <c r="D250" s="13"/>
      <c r="E250" s="13"/>
      <c r="F250" s="13"/>
      <c r="G250" s="14"/>
    </row>
    <row r="251" spans="4:7">
      <c r="D251" s="13"/>
      <c r="E251" s="13"/>
      <c r="F251" s="13"/>
      <c r="G251" s="14"/>
    </row>
    <row r="252" spans="4:7">
      <c r="D252" s="13"/>
      <c r="E252" s="13"/>
      <c r="F252" s="13"/>
      <c r="G252" s="14"/>
    </row>
    <row r="253" spans="4:7">
      <c r="D253" s="13"/>
      <c r="E253" s="13"/>
      <c r="F253" s="13"/>
      <c r="G253" s="14"/>
    </row>
    <row r="254" spans="4:7">
      <c r="D254" s="13"/>
      <c r="E254" s="13"/>
      <c r="F254" s="13"/>
      <c r="G254" s="14"/>
    </row>
    <row r="255" spans="4:7">
      <c r="D255" s="13"/>
      <c r="E255" s="13"/>
      <c r="F255" s="13"/>
      <c r="G255" s="14"/>
    </row>
    <row r="256" spans="4:7">
      <c r="D256" s="13"/>
      <c r="E256" s="13"/>
      <c r="F256" s="13"/>
      <c r="G256" s="14"/>
    </row>
    <row r="257" spans="4:7">
      <c r="D257" s="13"/>
      <c r="E257" s="13"/>
      <c r="F257" s="13"/>
      <c r="G257" s="14"/>
    </row>
    <row r="258" spans="4:7">
      <c r="D258" s="13"/>
      <c r="E258" s="13"/>
      <c r="F258" s="13"/>
      <c r="G258" s="14"/>
    </row>
    <row r="259" spans="4:7">
      <c r="D259" s="13"/>
      <c r="E259" s="13"/>
      <c r="F259" s="13"/>
      <c r="G259" s="14"/>
    </row>
    <row r="260" spans="4:7">
      <c r="D260" s="13"/>
      <c r="E260" s="13"/>
      <c r="F260" s="13"/>
      <c r="G260" s="14"/>
    </row>
    <row r="261" spans="4:7">
      <c r="D261" s="13"/>
      <c r="E261" s="13"/>
      <c r="F261" s="13"/>
      <c r="G261" s="14"/>
    </row>
    <row r="262" spans="4:7">
      <c r="D262" s="13"/>
      <c r="E262" s="13"/>
      <c r="F262" s="13"/>
      <c r="G262" s="14"/>
    </row>
    <row r="263" spans="4:7">
      <c r="D263" s="13"/>
      <c r="E263" s="13"/>
      <c r="F263" s="13"/>
      <c r="G263" s="14"/>
    </row>
    <row r="264" spans="4:7">
      <c r="D264" s="13"/>
      <c r="E264" s="13"/>
      <c r="F264" s="13"/>
      <c r="G264" s="14"/>
    </row>
    <row r="265" spans="4:7">
      <c r="D265" s="13"/>
      <c r="E265" s="13"/>
      <c r="F265" s="13"/>
      <c r="G265" s="14"/>
    </row>
    <row r="266" spans="4:7">
      <c r="D266" s="13"/>
      <c r="E266" s="13"/>
      <c r="F266" s="13"/>
      <c r="G266" s="14"/>
    </row>
    <row r="267" spans="4:7">
      <c r="D267" s="13"/>
      <c r="E267" s="13"/>
      <c r="F267" s="13"/>
      <c r="G267" s="14"/>
    </row>
    <row r="268" spans="4:7">
      <c r="D268" s="13"/>
      <c r="E268" s="13"/>
      <c r="F268" s="13"/>
      <c r="G268" s="14"/>
    </row>
    <row r="269" spans="4:7">
      <c r="D269" s="13"/>
      <c r="E269" s="13"/>
      <c r="F269" s="13"/>
      <c r="G269" s="14"/>
    </row>
    <row r="270" spans="4:7">
      <c r="D270" s="13"/>
      <c r="E270" s="13"/>
      <c r="F270" s="13"/>
      <c r="G270" s="14"/>
    </row>
    <row r="271" spans="4:7">
      <c r="D271" s="13"/>
      <c r="E271" s="13"/>
      <c r="F271" s="13"/>
      <c r="G271" s="14"/>
    </row>
    <row r="272" spans="4:7">
      <c r="D272" s="13"/>
      <c r="E272" s="13"/>
      <c r="F272" s="13"/>
      <c r="G272" s="14"/>
    </row>
    <row r="273" spans="4:7">
      <c r="D273" s="13"/>
      <c r="E273" s="13"/>
      <c r="F273" s="13"/>
      <c r="G273" s="14"/>
    </row>
    <row r="274" spans="4:7">
      <c r="D274" s="13"/>
      <c r="E274" s="13"/>
      <c r="F274" s="13"/>
      <c r="G274" s="14"/>
    </row>
    <row r="275" spans="4:7">
      <c r="D275" s="13"/>
      <c r="E275" s="13"/>
      <c r="F275" s="13"/>
      <c r="G275" s="14"/>
    </row>
    <row r="276" spans="4:7">
      <c r="D276" s="13"/>
      <c r="E276" s="13"/>
      <c r="F276" s="13"/>
      <c r="G276" s="14"/>
    </row>
    <row r="277" spans="4:7">
      <c r="D277" s="13"/>
      <c r="E277" s="13"/>
      <c r="F277" s="13"/>
      <c r="G277" s="14"/>
    </row>
    <row r="278" spans="4:7">
      <c r="D278" s="13"/>
      <c r="E278" s="13"/>
      <c r="F278" s="13"/>
      <c r="G278" s="14"/>
    </row>
    <row r="279" spans="4:7">
      <c r="D279" s="13"/>
      <c r="E279" s="13"/>
      <c r="F279" s="13"/>
      <c r="G279" s="14"/>
    </row>
    <row r="280" spans="4:7">
      <c r="D280" s="13"/>
      <c r="E280" s="13"/>
      <c r="F280" s="13"/>
      <c r="G280" s="14"/>
    </row>
    <row r="281" spans="4:7">
      <c r="D281" s="13"/>
      <c r="E281" s="13"/>
      <c r="F281" s="13"/>
      <c r="G281" s="14"/>
    </row>
    <row r="282" spans="4:7">
      <c r="D282" s="13"/>
      <c r="E282" s="13"/>
      <c r="F282" s="13"/>
      <c r="G282" s="14"/>
    </row>
    <row r="283" spans="4:7">
      <c r="D283" s="13"/>
      <c r="E283" s="13"/>
      <c r="F283" s="13"/>
      <c r="G283" s="14"/>
    </row>
    <row r="284" spans="4:7">
      <c r="D284" s="13"/>
      <c r="E284" s="13"/>
      <c r="F284" s="13"/>
      <c r="G284" s="14"/>
    </row>
    <row r="285" spans="4:7">
      <c r="D285" s="13"/>
      <c r="E285" s="13"/>
      <c r="F285" s="13"/>
      <c r="G285" s="14"/>
    </row>
    <row r="286" spans="4:7">
      <c r="D286" s="13"/>
      <c r="E286" s="13"/>
      <c r="F286" s="13"/>
      <c r="G286" s="14"/>
    </row>
    <row r="287" spans="4:7">
      <c r="D287" s="13"/>
      <c r="E287" s="13"/>
      <c r="F287" s="13"/>
      <c r="G287" s="14"/>
    </row>
    <row r="288" spans="4:7">
      <c r="D288" s="13"/>
      <c r="E288" s="13"/>
      <c r="F288" s="13"/>
      <c r="G288" s="14"/>
    </row>
    <row r="289" spans="4:7">
      <c r="D289" s="13"/>
      <c r="E289" s="13"/>
      <c r="F289" s="13"/>
      <c r="G289" s="14"/>
    </row>
    <row r="290" spans="4:7">
      <c r="D290" s="13"/>
      <c r="E290" s="13"/>
      <c r="F290" s="13"/>
      <c r="G290" s="14"/>
    </row>
    <row r="291" spans="4:7">
      <c r="D291" s="13"/>
      <c r="E291" s="13"/>
      <c r="F291" s="13"/>
      <c r="G291" s="14"/>
    </row>
    <row r="292" spans="4:7">
      <c r="D292" s="13"/>
      <c r="E292" s="13"/>
      <c r="F292" s="13"/>
      <c r="G292" s="14"/>
    </row>
    <row r="293" spans="4:7">
      <c r="D293" s="13"/>
      <c r="E293" s="13"/>
      <c r="F293" s="13"/>
      <c r="G293" s="14"/>
    </row>
    <row r="294" spans="4:7">
      <c r="D294" s="13"/>
      <c r="E294" s="13"/>
      <c r="F294" s="13"/>
      <c r="G294" s="14"/>
    </row>
    <row r="295" spans="4:7">
      <c r="D295" s="13"/>
      <c r="E295" s="13"/>
      <c r="F295" s="13"/>
      <c r="G295" s="14"/>
    </row>
    <row r="296" spans="4:7">
      <c r="D296" s="13"/>
      <c r="E296" s="13"/>
      <c r="F296" s="13"/>
      <c r="G296" s="14"/>
    </row>
    <row r="297" spans="4:7">
      <c r="D297" s="13"/>
      <c r="E297" s="13"/>
      <c r="F297" s="13"/>
      <c r="G297" s="14"/>
    </row>
    <row r="298" spans="4:7">
      <c r="D298" s="13"/>
      <c r="E298" s="13"/>
      <c r="F298" s="13"/>
      <c r="G298" s="14"/>
    </row>
    <row r="299" spans="4:7">
      <c r="D299" s="13"/>
      <c r="E299" s="13"/>
      <c r="F299" s="13"/>
      <c r="G299" s="14"/>
    </row>
    <row r="300" spans="4:7">
      <c r="D300" s="13"/>
      <c r="E300" s="13"/>
      <c r="F300" s="13"/>
      <c r="G300" s="14"/>
    </row>
    <row r="301" spans="4:7">
      <c r="D301" s="13"/>
      <c r="E301" s="13"/>
      <c r="F301" s="13"/>
      <c r="G301" s="14"/>
    </row>
    <row r="302" spans="4:7">
      <c r="D302" s="13"/>
      <c r="E302" s="13"/>
      <c r="F302" s="13"/>
      <c r="G302" s="14"/>
    </row>
    <row r="303" spans="4:7">
      <c r="D303" s="13"/>
      <c r="E303" s="13"/>
      <c r="F303" s="13"/>
      <c r="G303" s="14"/>
    </row>
    <row r="304" spans="4:7">
      <c r="D304" s="13"/>
      <c r="E304" s="13"/>
      <c r="F304" s="13"/>
      <c r="G304" s="14"/>
    </row>
    <row r="305" spans="4:7">
      <c r="D305" s="13"/>
      <c r="E305" s="13"/>
      <c r="F305" s="13"/>
      <c r="G305" s="14"/>
    </row>
    <row r="306" spans="4:7">
      <c r="D306" s="13"/>
      <c r="E306" s="13"/>
      <c r="F306" s="13"/>
      <c r="G306" s="14"/>
    </row>
    <row r="307" spans="4:7">
      <c r="D307" s="13"/>
      <c r="E307" s="13"/>
      <c r="F307" s="13"/>
      <c r="G307" s="14"/>
    </row>
    <row r="308" spans="4:7">
      <c r="D308" s="13"/>
      <c r="E308" s="13"/>
      <c r="F308" s="13"/>
      <c r="G308" s="14"/>
    </row>
    <row r="309" spans="4:7">
      <c r="D309" s="13"/>
      <c r="E309" s="13"/>
      <c r="F309" s="13"/>
      <c r="G309" s="14"/>
    </row>
    <row r="310" spans="4:7">
      <c r="D310" s="13"/>
      <c r="E310" s="13"/>
      <c r="F310" s="13"/>
      <c r="G310" s="14"/>
    </row>
    <row r="311" spans="4:7">
      <c r="D311" s="13"/>
      <c r="E311" s="13"/>
      <c r="F311" s="13"/>
      <c r="G311" s="14"/>
    </row>
    <row r="312" spans="4:7">
      <c r="D312" s="13"/>
      <c r="E312" s="13"/>
      <c r="F312" s="13"/>
      <c r="G312" s="14"/>
    </row>
    <row r="313" spans="4:7">
      <c r="D313" s="13"/>
      <c r="E313" s="13"/>
      <c r="F313" s="13"/>
      <c r="G313" s="14"/>
    </row>
    <row r="314" spans="4:7">
      <c r="D314" s="13"/>
      <c r="E314" s="13"/>
      <c r="F314" s="13"/>
      <c r="G314" s="14"/>
    </row>
    <row r="315" spans="4:7">
      <c r="D315" s="13"/>
      <c r="E315" s="13"/>
      <c r="F315" s="13"/>
      <c r="G315" s="14"/>
    </row>
    <row r="316" spans="4:7">
      <c r="D316" s="13"/>
      <c r="E316" s="13"/>
      <c r="F316" s="13"/>
      <c r="G316" s="14"/>
    </row>
    <row r="317" spans="4:7">
      <c r="D317" s="13"/>
      <c r="E317" s="13"/>
      <c r="F317" s="13"/>
      <c r="G317" s="14"/>
    </row>
    <row r="318" spans="4:7">
      <c r="D318" s="13"/>
      <c r="E318" s="13"/>
      <c r="F318" s="13"/>
      <c r="G318" s="14"/>
    </row>
    <row r="319" spans="4:7">
      <c r="D319" s="13"/>
      <c r="E319" s="13"/>
      <c r="F319" s="13"/>
      <c r="G319" s="14"/>
    </row>
    <row r="320" spans="4:7">
      <c r="D320" s="13"/>
      <c r="E320" s="13"/>
      <c r="F320" s="13"/>
      <c r="G320" s="14"/>
    </row>
    <row r="321" spans="4:7">
      <c r="D321" s="13"/>
      <c r="E321" s="13"/>
      <c r="F321" s="13"/>
      <c r="G321" s="14"/>
    </row>
    <row r="322" spans="4:7">
      <c r="D322" s="13"/>
      <c r="E322" s="13"/>
      <c r="F322" s="13"/>
      <c r="G322" s="14"/>
    </row>
    <row r="323" spans="4:7">
      <c r="D323" s="13"/>
      <c r="E323" s="13"/>
      <c r="F323" s="13"/>
      <c r="G323" s="14"/>
    </row>
    <row r="324" spans="4:7">
      <c r="D324" s="13"/>
      <c r="E324" s="13"/>
      <c r="F324" s="13"/>
      <c r="G324" s="14"/>
    </row>
    <row r="325" spans="4:7">
      <c r="D325" s="13"/>
      <c r="E325" s="13"/>
      <c r="F325" s="13"/>
      <c r="G325" s="14"/>
    </row>
    <row r="326" spans="4:7">
      <c r="D326" s="13"/>
      <c r="E326" s="13"/>
      <c r="F326" s="13"/>
      <c r="G326" s="14"/>
    </row>
    <row r="327" spans="4:7">
      <c r="D327" s="13"/>
      <c r="E327" s="13"/>
      <c r="F327" s="13"/>
      <c r="G327" s="14"/>
    </row>
    <row r="328" spans="4:7">
      <c r="D328" s="13"/>
      <c r="E328" s="13"/>
      <c r="F328" s="13"/>
      <c r="G328" s="14"/>
    </row>
    <row r="329" spans="4:7">
      <c r="D329" s="13"/>
      <c r="E329" s="13"/>
      <c r="F329" s="13"/>
      <c r="G329" s="14"/>
    </row>
    <row r="330" spans="4:7">
      <c r="D330" s="13"/>
      <c r="E330" s="13"/>
      <c r="F330" s="13"/>
      <c r="G330" s="14"/>
    </row>
    <row r="331" spans="4:7">
      <c r="D331" s="13"/>
      <c r="E331" s="13"/>
      <c r="F331" s="13"/>
      <c r="G331" s="14"/>
    </row>
    <row r="332" spans="4:7">
      <c r="D332" s="13"/>
      <c r="E332" s="13"/>
      <c r="F332" s="13"/>
      <c r="G332" s="14"/>
    </row>
    <row r="333" spans="4:7">
      <c r="D333" s="13"/>
      <c r="E333" s="13"/>
      <c r="F333" s="13"/>
      <c r="G333" s="14"/>
    </row>
    <row r="334" spans="4:7">
      <c r="D334" s="13"/>
      <c r="E334" s="13"/>
      <c r="F334" s="13"/>
      <c r="G334" s="14"/>
    </row>
    <row r="335" spans="4:7">
      <c r="D335" s="13"/>
      <c r="E335" s="13"/>
      <c r="F335" s="13"/>
      <c r="G335" s="14"/>
    </row>
    <row r="336" spans="4:7">
      <c r="D336" s="13"/>
      <c r="E336" s="13"/>
      <c r="F336" s="13"/>
      <c r="G336" s="14"/>
    </row>
    <row r="337" spans="4:7">
      <c r="D337" s="13"/>
      <c r="E337" s="13"/>
      <c r="F337" s="13"/>
      <c r="G337" s="14"/>
    </row>
    <row r="338" spans="4:7">
      <c r="D338" s="13"/>
      <c r="E338" s="13"/>
      <c r="F338" s="13"/>
      <c r="G338" s="14"/>
    </row>
    <row r="339" spans="4:7">
      <c r="D339" s="13"/>
      <c r="E339" s="13"/>
      <c r="F339" s="13"/>
      <c r="G339" s="14"/>
    </row>
    <row r="340" spans="4:7">
      <c r="D340" s="13"/>
      <c r="E340" s="13"/>
      <c r="F340" s="13"/>
      <c r="G340" s="14"/>
    </row>
    <row r="341" spans="4:7">
      <c r="D341" s="13"/>
      <c r="E341" s="13"/>
      <c r="F341" s="13"/>
      <c r="G341" s="14"/>
    </row>
    <row r="342" spans="4:7">
      <c r="D342" s="13"/>
      <c r="E342" s="13"/>
      <c r="F342" s="13"/>
      <c r="G342" s="14"/>
    </row>
    <row r="343" spans="4:7">
      <c r="D343" s="13"/>
      <c r="E343" s="13"/>
      <c r="F343" s="13"/>
      <c r="G343" s="14"/>
    </row>
    <row r="344" spans="4:7">
      <c r="D344" s="13"/>
      <c r="E344" s="13"/>
      <c r="F344" s="13"/>
      <c r="G344" s="14"/>
    </row>
    <row r="345" spans="4:7">
      <c r="D345" s="13"/>
      <c r="E345" s="13"/>
      <c r="F345" s="13"/>
      <c r="G345" s="14"/>
    </row>
    <row r="346" spans="4:7">
      <c r="D346" s="13"/>
      <c r="E346" s="13"/>
      <c r="F346" s="13"/>
      <c r="G346" s="14"/>
    </row>
    <row r="347" spans="4:7">
      <c r="D347" s="13"/>
      <c r="E347" s="13"/>
      <c r="F347" s="13"/>
      <c r="G347" s="14"/>
    </row>
    <row r="348" spans="4:7">
      <c r="D348" s="13"/>
      <c r="E348" s="13"/>
      <c r="F348" s="13"/>
      <c r="G348" s="14"/>
    </row>
    <row r="349" spans="4:7">
      <c r="D349" s="13"/>
      <c r="E349" s="13"/>
      <c r="F349" s="13"/>
      <c r="G349" s="14"/>
    </row>
    <row r="350" spans="4:7">
      <c r="D350" s="13"/>
      <c r="E350" s="13"/>
      <c r="F350" s="13"/>
      <c r="G350" s="14"/>
    </row>
    <row r="351" spans="4:7">
      <c r="D351" s="13"/>
      <c r="E351" s="13"/>
      <c r="F351" s="13"/>
      <c r="G351" s="14"/>
    </row>
    <row r="352" spans="4:7">
      <c r="D352" s="13"/>
      <c r="E352" s="13"/>
      <c r="F352" s="13"/>
      <c r="G352" s="14"/>
    </row>
    <row r="353" spans="4:7">
      <c r="D353" s="13"/>
      <c r="E353" s="13"/>
      <c r="F353" s="13"/>
      <c r="G353" s="14"/>
    </row>
    <row r="354" spans="4:7">
      <c r="D354" s="13"/>
      <c r="E354" s="13"/>
      <c r="F354" s="13"/>
      <c r="G354" s="14"/>
    </row>
    <row r="355" spans="4:7">
      <c r="D355" s="13"/>
      <c r="E355" s="13"/>
      <c r="F355" s="13"/>
      <c r="G355" s="14"/>
    </row>
    <row r="356" spans="4:7">
      <c r="D356" s="13"/>
      <c r="E356" s="13"/>
      <c r="F356" s="13"/>
      <c r="G356" s="14"/>
    </row>
    <row r="357" spans="4:7">
      <c r="D357" s="13"/>
      <c r="E357" s="13"/>
      <c r="F357" s="13"/>
      <c r="G357" s="14"/>
    </row>
    <row r="358" spans="4:7">
      <c r="D358" s="13"/>
      <c r="E358" s="13"/>
      <c r="F358" s="13"/>
      <c r="G358" s="14"/>
    </row>
    <row r="359" spans="4:7">
      <c r="D359" s="13"/>
      <c r="E359" s="13"/>
      <c r="F359" s="13"/>
      <c r="G359" s="14"/>
    </row>
    <row r="360" spans="4:7">
      <c r="D360" s="13"/>
      <c r="E360" s="13"/>
      <c r="F360" s="13"/>
      <c r="G360" s="14"/>
    </row>
    <row r="361" spans="4:7">
      <c r="D361" s="13"/>
      <c r="E361" s="13"/>
      <c r="F361" s="13"/>
      <c r="G361" s="14"/>
    </row>
    <row r="362" spans="4:7">
      <c r="D362" s="13"/>
      <c r="E362" s="13"/>
      <c r="F362" s="13"/>
      <c r="G362" s="14"/>
    </row>
    <row r="363" spans="4:7">
      <c r="D363" s="13"/>
      <c r="E363" s="13"/>
      <c r="F363" s="13"/>
      <c r="G363" s="14"/>
    </row>
    <row r="364" spans="4:7">
      <c r="D364" s="13"/>
      <c r="E364" s="13"/>
      <c r="F364" s="13"/>
      <c r="G364" s="14"/>
    </row>
    <row r="365" spans="4:7">
      <c r="D365" s="13"/>
      <c r="E365" s="13"/>
      <c r="F365" s="13"/>
      <c r="G365" s="14"/>
    </row>
    <row r="366" spans="4:7">
      <c r="D366" s="13"/>
      <c r="E366" s="13"/>
      <c r="F366" s="13"/>
      <c r="G366" s="14"/>
    </row>
    <row r="367" spans="4:7">
      <c r="D367" s="13"/>
      <c r="E367" s="13"/>
      <c r="F367" s="13"/>
      <c r="G367" s="14"/>
    </row>
    <row r="368" spans="4:7">
      <c r="D368" s="13"/>
      <c r="E368" s="13"/>
      <c r="F368" s="13"/>
      <c r="G368" s="14"/>
    </row>
    <row r="369" spans="4:7">
      <c r="D369" s="13"/>
      <c r="E369" s="13"/>
      <c r="F369" s="13"/>
      <c r="G369" s="14"/>
    </row>
    <row r="370" spans="4:7">
      <c r="D370" s="13"/>
      <c r="E370" s="13"/>
      <c r="F370" s="13"/>
      <c r="G370" s="14"/>
    </row>
    <row r="371" spans="4:7">
      <c r="D371" s="13"/>
      <c r="E371" s="13"/>
      <c r="F371" s="13"/>
      <c r="G371" s="14"/>
    </row>
    <row r="372" spans="4:7">
      <c r="D372" s="13"/>
      <c r="E372" s="13"/>
      <c r="F372" s="13"/>
      <c r="G372" s="14"/>
    </row>
    <row r="373" spans="4:7">
      <c r="D373" s="13"/>
      <c r="E373" s="13"/>
      <c r="F373" s="13"/>
      <c r="G373" s="14"/>
    </row>
    <row r="374" spans="4:7">
      <c r="D374" s="13"/>
      <c r="E374" s="13"/>
      <c r="F374" s="13"/>
      <c r="G374" s="14"/>
    </row>
    <row r="375" spans="4:7">
      <c r="D375" s="13"/>
      <c r="E375" s="13"/>
      <c r="F375" s="13"/>
      <c r="G375" s="14"/>
    </row>
    <row r="376" spans="4:7">
      <c r="D376" s="13"/>
      <c r="E376" s="13"/>
      <c r="F376" s="13"/>
      <c r="G376" s="14"/>
    </row>
    <row r="377" spans="4:7">
      <c r="D377" s="13"/>
      <c r="E377" s="13"/>
      <c r="F377" s="13"/>
      <c r="G377" s="14"/>
    </row>
    <row r="378" spans="4:7">
      <c r="D378" s="13"/>
      <c r="E378" s="13"/>
      <c r="F378" s="13"/>
      <c r="G378" s="14"/>
    </row>
    <row r="379" spans="4:7">
      <c r="D379" s="13"/>
      <c r="E379" s="13"/>
      <c r="F379" s="13"/>
      <c r="G379" s="14"/>
    </row>
    <row r="380" spans="4:7">
      <c r="D380" s="13"/>
      <c r="E380" s="13"/>
      <c r="F380" s="13"/>
      <c r="G380" s="14"/>
    </row>
    <row r="381" spans="4:7">
      <c r="D381" s="13"/>
      <c r="E381" s="13"/>
      <c r="F381" s="13"/>
      <c r="G381" s="14"/>
    </row>
    <row r="382" spans="4:7">
      <c r="D382" s="13"/>
      <c r="E382" s="13"/>
      <c r="F382" s="13"/>
      <c r="G382" s="14"/>
    </row>
    <row r="383" spans="4:7">
      <c r="D383" s="13"/>
      <c r="E383" s="13"/>
      <c r="F383" s="13"/>
      <c r="G383" s="14"/>
    </row>
    <row r="384" spans="4:7">
      <c r="D384" s="13"/>
      <c r="E384" s="13"/>
      <c r="F384" s="13"/>
      <c r="G384" s="14"/>
    </row>
    <row r="385" spans="4:7">
      <c r="D385" s="13"/>
      <c r="E385" s="13"/>
      <c r="F385" s="13"/>
      <c r="G385" s="14"/>
    </row>
    <row r="386" spans="4:7">
      <c r="D386" s="13"/>
      <c r="E386" s="13"/>
      <c r="F386" s="13"/>
      <c r="G386" s="14"/>
    </row>
    <row r="387" spans="4:7">
      <c r="D387" s="13"/>
      <c r="E387" s="13"/>
      <c r="F387" s="13"/>
      <c r="G387" s="14"/>
    </row>
    <row r="388" spans="4:7">
      <c r="D388" s="13"/>
      <c r="E388" s="13"/>
      <c r="F388" s="13"/>
      <c r="G388" s="14"/>
    </row>
    <row r="389" spans="4:7">
      <c r="D389" s="13"/>
      <c r="E389" s="13"/>
      <c r="F389" s="13"/>
      <c r="G389" s="14"/>
    </row>
    <row r="390" spans="4:7">
      <c r="D390" s="13"/>
      <c r="E390" s="13"/>
      <c r="F390" s="13"/>
      <c r="G390" s="14"/>
    </row>
    <row r="391" spans="4:7">
      <c r="D391" s="13"/>
      <c r="E391" s="13"/>
      <c r="F391" s="13"/>
      <c r="G391" s="14"/>
    </row>
    <row r="392" spans="4:7">
      <c r="D392" s="13"/>
      <c r="E392" s="13"/>
      <c r="F392" s="13"/>
      <c r="G392" s="14"/>
    </row>
    <row r="393" spans="4:7">
      <c r="D393" s="13"/>
      <c r="E393" s="13"/>
      <c r="F393" s="13"/>
      <c r="G393" s="14"/>
    </row>
    <row r="394" spans="4:7">
      <c r="D394" s="13"/>
      <c r="E394" s="13"/>
      <c r="F394" s="13"/>
      <c r="G394" s="14"/>
    </row>
    <row r="395" spans="4:7">
      <c r="D395" s="13"/>
      <c r="E395" s="13"/>
      <c r="F395" s="13"/>
      <c r="G395" s="14"/>
    </row>
    <row r="396" spans="4:7">
      <c r="D396" s="13"/>
      <c r="E396" s="13"/>
      <c r="F396" s="13"/>
      <c r="G396" s="14"/>
    </row>
    <row r="397" spans="4:7">
      <c r="D397" s="13"/>
      <c r="E397" s="13"/>
      <c r="F397" s="13"/>
      <c r="G397" s="14"/>
    </row>
    <row r="398" spans="4:7">
      <c r="D398" s="13"/>
      <c r="E398" s="13"/>
      <c r="F398" s="13"/>
      <c r="G398" s="14"/>
    </row>
    <row r="399" spans="4:7">
      <c r="D399" s="13"/>
      <c r="E399" s="13"/>
      <c r="F399" s="13"/>
      <c r="G399" s="14"/>
    </row>
    <row r="400" spans="4:7">
      <c r="D400" s="13"/>
      <c r="E400" s="13"/>
      <c r="F400" s="13"/>
      <c r="G400" s="14"/>
    </row>
    <row r="401" spans="4:7">
      <c r="D401" s="13"/>
      <c r="E401" s="13"/>
      <c r="F401" s="13"/>
      <c r="G401" s="14"/>
    </row>
    <row r="402" spans="4:7">
      <c r="D402" s="13"/>
      <c r="E402" s="13"/>
      <c r="F402" s="13"/>
      <c r="G402" s="14"/>
    </row>
    <row r="403" spans="4:7">
      <c r="D403" s="13"/>
      <c r="E403" s="13"/>
      <c r="F403" s="13"/>
      <c r="G403" s="14"/>
    </row>
    <row r="404" spans="4:7">
      <c r="D404" s="13"/>
      <c r="E404" s="13"/>
      <c r="F404" s="13"/>
      <c r="G404" s="14"/>
    </row>
    <row r="405" spans="4:7">
      <c r="D405" s="13"/>
      <c r="E405" s="13"/>
      <c r="F405" s="13"/>
      <c r="G405" s="14"/>
    </row>
    <row r="406" spans="4:7">
      <c r="D406" s="13"/>
      <c r="E406" s="13"/>
      <c r="F406" s="13"/>
      <c r="G406" s="14"/>
    </row>
    <row r="407" spans="4:7">
      <c r="D407" s="13"/>
      <c r="E407" s="13"/>
      <c r="F407" s="13"/>
      <c r="G407" s="14"/>
    </row>
    <row r="408" spans="4:7">
      <c r="D408" s="13"/>
      <c r="E408" s="13"/>
      <c r="F408" s="13"/>
      <c r="G408" s="14"/>
    </row>
    <row r="409" spans="4:7">
      <c r="D409" s="13"/>
      <c r="E409" s="13"/>
      <c r="F409" s="13"/>
      <c r="G409" s="14"/>
    </row>
    <row r="410" spans="4:7">
      <c r="D410" s="13"/>
      <c r="E410" s="13"/>
      <c r="F410" s="13"/>
      <c r="G410" s="14"/>
    </row>
    <row r="411" spans="4:7">
      <c r="D411" s="13"/>
      <c r="E411" s="13"/>
      <c r="F411" s="13"/>
      <c r="G411" s="14"/>
    </row>
    <row r="412" spans="4:7">
      <c r="D412" s="13"/>
      <c r="E412" s="13"/>
      <c r="F412" s="13"/>
      <c r="G412" s="14"/>
    </row>
    <row r="413" spans="4:7">
      <c r="D413" s="13"/>
      <c r="E413" s="13"/>
      <c r="F413" s="13"/>
      <c r="G413" s="14"/>
    </row>
    <row r="414" spans="4:7">
      <c r="D414" s="13"/>
      <c r="E414" s="13"/>
      <c r="F414" s="13"/>
      <c r="G414" s="14"/>
    </row>
    <row r="415" spans="4:7">
      <c r="D415" s="13"/>
      <c r="E415" s="13"/>
      <c r="F415" s="13"/>
      <c r="G415" s="14"/>
    </row>
    <row r="416" spans="4:7">
      <c r="D416" s="13"/>
      <c r="E416" s="13"/>
      <c r="F416" s="13"/>
      <c r="G416" s="14"/>
    </row>
    <row r="417" spans="4:7">
      <c r="D417" s="13"/>
      <c r="E417" s="13"/>
      <c r="F417" s="13"/>
      <c r="G417" s="14"/>
    </row>
    <row r="418" spans="4:7">
      <c r="D418" s="13"/>
      <c r="E418" s="13"/>
      <c r="F418" s="13"/>
      <c r="G418" s="14"/>
    </row>
    <row r="419" spans="4:7">
      <c r="D419" s="13"/>
      <c r="E419" s="13"/>
      <c r="F419" s="13"/>
      <c r="G419" s="14"/>
    </row>
    <row r="420" spans="4:7">
      <c r="D420" s="13"/>
      <c r="E420" s="13"/>
      <c r="F420" s="13"/>
      <c r="G420" s="14"/>
    </row>
    <row r="421" spans="4:7">
      <c r="D421" s="13"/>
      <c r="E421" s="13"/>
      <c r="F421" s="13"/>
      <c r="G421" s="14"/>
    </row>
    <row r="422" spans="4:7">
      <c r="D422" s="13"/>
      <c r="E422" s="13"/>
      <c r="F422" s="13"/>
      <c r="G422" s="14"/>
    </row>
    <row r="423" spans="4:7">
      <c r="D423" s="13"/>
      <c r="E423" s="13"/>
      <c r="F423" s="13"/>
      <c r="G423" s="14"/>
    </row>
    <row r="424" spans="4:7">
      <c r="D424" s="13"/>
      <c r="E424" s="13"/>
      <c r="F424" s="13"/>
      <c r="G424" s="14"/>
    </row>
    <row r="425" spans="4:7">
      <c r="D425" s="13"/>
      <c r="E425" s="13"/>
      <c r="F425" s="13"/>
      <c r="G425" s="14"/>
    </row>
    <row r="426" spans="4:7">
      <c r="D426" s="13"/>
      <c r="E426" s="13"/>
      <c r="F426" s="13"/>
      <c r="G426" s="14"/>
    </row>
    <row r="427" spans="4:7">
      <c r="D427" s="13"/>
      <c r="E427" s="13"/>
      <c r="F427" s="13"/>
      <c r="G427" s="14"/>
    </row>
    <row r="428" spans="4:7">
      <c r="D428" s="13"/>
      <c r="E428" s="13"/>
      <c r="F428" s="13"/>
      <c r="G428" s="14"/>
    </row>
    <row r="429" spans="4:7">
      <c r="D429" s="13"/>
      <c r="E429" s="13"/>
      <c r="F429" s="13"/>
      <c r="G429" s="14"/>
    </row>
    <row r="430" spans="4:7">
      <c r="D430" s="13"/>
      <c r="E430" s="13"/>
      <c r="F430" s="13"/>
      <c r="G430" s="14"/>
    </row>
    <row r="431" spans="4:7">
      <c r="D431" s="13"/>
      <c r="E431" s="13"/>
      <c r="F431" s="13"/>
      <c r="G431" s="14"/>
    </row>
    <row r="432" spans="4:7">
      <c r="D432" s="13"/>
      <c r="E432" s="13"/>
      <c r="F432" s="13"/>
      <c r="G432" s="14"/>
    </row>
    <row r="433" spans="4:7">
      <c r="D433" s="13"/>
      <c r="E433" s="13"/>
      <c r="F433" s="13"/>
      <c r="G433" s="14"/>
    </row>
    <row r="434" spans="4:7">
      <c r="D434" s="13"/>
      <c r="E434" s="13"/>
      <c r="F434" s="13"/>
      <c r="G434" s="14"/>
    </row>
    <row r="435" spans="4:7">
      <c r="D435" s="13"/>
      <c r="E435" s="13"/>
      <c r="F435" s="13"/>
      <c r="G435" s="14"/>
    </row>
    <row r="436" spans="4:7">
      <c r="D436" s="13"/>
      <c r="E436" s="13"/>
      <c r="F436" s="13"/>
      <c r="G436" s="14"/>
    </row>
    <row r="437" spans="4:7">
      <c r="D437" s="13"/>
      <c r="E437" s="13"/>
      <c r="F437" s="13"/>
      <c r="G437" s="14"/>
    </row>
    <row r="438" spans="4:7">
      <c r="D438" s="13"/>
      <c r="E438" s="13"/>
      <c r="F438" s="13"/>
      <c r="G438" s="14"/>
    </row>
    <row r="439" spans="4:7">
      <c r="D439" s="13"/>
      <c r="E439" s="13"/>
      <c r="F439" s="13"/>
      <c r="G439" s="14"/>
    </row>
    <row r="440" spans="4:7">
      <c r="D440" s="13"/>
      <c r="E440" s="13"/>
      <c r="F440" s="13"/>
      <c r="G440" s="14"/>
    </row>
    <row r="441" spans="4:7">
      <c r="D441" s="13"/>
      <c r="E441" s="13"/>
      <c r="F441" s="13"/>
      <c r="G441" s="14"/>
    </row>
    <row r="442" spans="4:7">
      <c r="D442" s="13"/>
      <c r="E442" s="13"/>
      <c r="F442" s="13"/>
      <c r="G442" s="14"/>
    </row>
    <row r="443" spans="4:7">
      <c r="D443" s="13"/>
      <c r="E443" s="13"/>
      <c r="F443" s="13"/>
      <c r="G443" s="14"/>
    </row>
    <row r="444" spans="4:7">
      <c r="D444" s="13"/>
      <c r="E444" s="13"/>
      <c r="F444" s="13"/>
      <c r="G444" s="14"/>
    </row>
    <row r="445" spans="4:7">
      <c r="D445" s="13"/>
      <c r="E445" s="13"/>
      <c r="F445" s="13"/>
      <c r="G445" s="14"/>
    </row>
    <row r="446" spans="4:7">
      <c r="D446" s="13"/>
      <c r="E446" s="13"/>
      <c r="F446" s="13"/>
      <c r="G446" s="14"/>
    </row>
    <row r="447" spans="4:7">
      <c r="D447" s="13"/>
      <c r="E447" s="13"/>
      <c r="F447" s="13"/>
      <c r="G447" s="14"/>
    </row>
    <row r="448" spans="4:7">
      <c r="D448" s="13"/>
      <c r="E448" s="13"/>
      <c r="F448" s="13"/>
      <c r="G448" s="14"/>
    </row>
    <row r="449" spans="4:7">
      <c r="D449" s="13"/>
      <c r="E449" s="13"/>
      <c r="F449" s="13"/>
      <c r="G449" s="14"/>
    </row>
    <row r="450" spans="4:7">
      <c r="D450" s="13"/>
      <c r="E450" s="13"/>
      <c r="F450" s="13"/>
      <c r="G450" s="14"/>
    </row>
    <row r="451" spans="4:7">
      <c r="D451" s="13"/>
      <c r="E451" s="13"/>
      <c r="F451" s="13"/>
      <c r="G451" s="14"/>
    </row>
    <row r="452" spans="4:7">
      <c r="D452" s="13"/>
      <c r="E452" s="13"/>
      <c r="F452" s="13"/>
      <c r="G452" s="14"/>
    </row>
    <row r="453" spans="4:7">
      <c r="D453" s="13"/>
      <c r="E453" s="13"/>
      <c r="F453" s="13"/>
      <c r="G453" s="14"/>
    </row>
    <row r="454" spans="4:7">
      <c r="D454" s="13"/>
      <c r="E454" s="13"/>
      <c r="F454" s="13"/>
      <c r="G454" s="14"/>
    </row>
    <row r="455" spans="4:7">
      <c r="D455" s="13"/>
      <c r="E455" s="13"/>
      <c r="F455" s="13"/>
      <c r="G455" s="14"/>
    </row>
    <row r="456" spans="4:7">
      <c r="D456" s="13"/>
      <c r="E456" s="13"/>
      <c r="F456" s="13"/>
      <c r="G456" s="14"/>
    </row>
    <row r="457" spans="4:7">
      <c r="D457" s="13"/>
      <c r="E457" s="13"/>
      <c r="F457" s="13"/>
      <c r="G457" s="14"/>
    </row>
    <row r="458" spans="4:7">
      <c r="D458" s="13"/>
      <c r="E458" s="13"/>
      <c r="F458" s="13"/>
      <c r="G458" s="14"/>
    </row>
    <row r="459" spans="4:7">
      <c r="D459" s="13"/>
      <c r="E459" s="13"/>
      <c r="F459" s="13"/>
      <c r="G459" s="14"/>
    </row>
    <row r="460" spans="4:7">
      <c r="D460" s="13"/>
      <c r="E460" s="13"/>
      <c r="F460" s="13"/>
      <c r="G460" s="14"/>
    </row>
    <row r="461" spans="4:7">
      <c r="D461" s="13"/>
      <c r="E461" s="13"/>
      <c r="F461" s="13"/>
      <c r="G461" s="14"/>
    </row>
    <row r="462" spans="4:7">
      <c r="D462" s="13"/>
      <c r="E462" s="13"/>
      <c r="F462" s="13"/>
      <c r="G462" s="14"/>
    </row>
    <row r="463" spans="4:7">
      <c r="D463" s="13"/>
      <c r="E463" s="13"/>
      <c r="F463" s="13"/>
      <c r="G463" s="14"/>
    </row>
    <row r="464" spans="4:7">
      <c r="D464" s="13"/>
      <c r="E464" s="13"/>
      <c r="F464" s="13"/>
      <c r="G464" s="14"/>
    </row>
    <row r="465" spans="4:7">
      <c r="D465" s="13"/>
      <c r="E465" s="13"/>
      <c r="F465" s="13"/>
      <c r="G465" s="14"/>
    </row>
    <row r="466" spans="4:7">
      <c r="D466" s="13"/>
      <c r="E466" s="13"/>
      <c r="F466" s="13"/>
      <c r="G466" s="14"/>
    </row>
    <row r="467" spans="4:7">
      <c r="D467" s="13"/>
      <c r="E467" s="13"/>
      <c r="F467" s="13"/>
      <c r="G467" s="14"/>
    </row>
    <row r="468" spans="4:7">
      <c r="D468" s="13"/>
      <c r="E468" s="13"/>
      <c r="F468" s="13"/>
      <c r="G468" s="14"/>
    </row>
    <row r="469" spans="4:7">
      <c r="D469" s="13"/>
      <c r="E469" s="13"/>
      <c r="F469" s="13"/>
      <c r="G469" s="14"/>
    </row>
    <row r="470" spans="4:7">
      <c r="D470" s="13"/>
      <c r="E470" s="13"/>
      <c r="F470" s="13"/>
      <c r="G470" s="14"/>
    </row>
    <row r="471" spans="4:7">
      <c r="D471" s="13"/>
      <c r="E471" s="13"/>
      <c r="F471" s="13"/>
      <c r="G471" s="14"/>
    </row>
    <row r="472" spans="4:7">
      <c r="D472" s="13"/>
      <c r="E472" s="13"/>
      <c r="F472" s="13"/>
      <c r="G472" s="14"/>
    </row>
    <row r="473" spans="4:7">
      <c r="D473" s="13"/>
      <c r="E473" s="13"/>
      <c r="F473" s="13"/>
      <c r="G473" s="14"/>
    </row>
    <row r="474" spans="4:7">
      <c r="D474" s="13"/>
      <c r="E474" s="13"/>
      <c r="F474" s="13"/>
      <c r="G474" s="14"/>
    </row>
    <row r="475" spans="4:7">
      <c r="D475" s="13"/>
      <c r="E475" s="13"/>
      <c r="F475" s="13"/>
      <c r="G475" s="14"/>
    </row>
    <row r="476" spans="4:7">
      <c r="D476" s="13"/>
      <c r="E476" s="13"/>
      <c r="F476" s="13"/>
      <c r="G476" s="14"/>
    </row>
    <row r="477" spans="4:7">
      <c r="D477" s="13"/>
      <c r="E477" s="13"/>
      <c r="F477" s="13"/>
      <c r="G477" s="14"/>
    </row>
    <row r="478" spans="4:7">
      <c r="D478" s="13"/>
      <c r="E478" s="13"/>
      <c r="F478" s="13"/>
      <c r="G478" s="14"/>
    </row>
    <row r="479" spans="4:7">
      <c r="D479" s="13"/>
      <c r="E479" s="13"/>
      <c r="F479" s="13"/>
      <c r="G479" s="14"/>
    </row>
    <row r="480" spans="4:7">
      <c r="D480" s="13"/>
      <c r="E480" s="13"/>
      <c r="F480" s="13"/>
      <c r="G480" s="14"/>
    </row>
    <row r="481" spans="4:7">
      <c r="D481" s="13"/>
      <c r="E481" s="13"/>
      <c r="F481" s="13"/>
      <c r="G481" s="14"/>
    </row>
    <row r="482" spans="4:7">
      <c r="D482" s="13"/>
      <c r="E482" s="13"/>
      <c r="F482" s="13"/>
      <c r="G482" s="14"/>
    </row>
    <row r="483" spans="4:7">
      <c r="D483" s="13"/>
      <c r="E483" s="13"/>
      <c r="F483" s="13"/>
      <c r="G483" s="14"/>
    </row>
    <row r="484" spans="4:7">
      <c r="D484" s="13"/>
      <c r="E484" s="13"/>
      <c r="F484" s="13"/>
      <c r="G484" s="14"/>
    </row>
    <row r="485" spans="4:7">
      <c r="D485" s="13"/>
      <c r="E485" s="13"/>
      <c r="F485" s="13"/>
      <c r="G485" s="14"/>
    </row>
    <row r="486" spans="4:7">
      <c r="D486" s="13"/>
      <c r="E486" s="13"/>
      <c r="F486" s="13"/>
      <c r="G486" s="14"/>
    </row>
    <row r="487" spans="4:7">
      <c r="D487" s="13"/>
      <c r="E487" s="13"/>
      <c r="F487" s="13"/>
      <c r="G487" s="14"/>
    </row>
    <row r="488" spans="4:7">
      <c r="D488" s="13"/>
      <c r="E488" s="13"/>
      <c r="F488" s="13"/>
      <c r="G488" s="14"/>
    </row>
    <row r="489" spans="4:7">
      <c r="D489" s="13"/>
      <c r="E489" s="13"/>
      <c r="F489" s="13"/>
      <c r="G489" s="14"/>
    </row>
    <row r="490" spans="4:7">
      <c r="D490" s="13"/>
      <c r="E490" s="13"/>
      <c r="F490" s="13"/>
      <c r="G490" s="14"/>
    </row>
    <row r="491" spans="4:7">
      <c r="D491" s="13"/>
      <c r="E491" s="13"/>
      <c r="F491" s="13"/>
      <c r="G491" s="14"/>
    </row>
    <row r="492" spans="4:7">
      <c r="D492" s="13"/>
      <c r="E492" s="13"/>
      <c r="F492" s="13"/>
      <c r="G492" s="14"/>
    </row>
    <row r="493" spans="4:7">
      <c r="D493" s="13"/>
      <c r="E493" s="13"/>
      <c r="F493" s="13"/>
      <c r="G493" s="14"/>
    </row>
    <row r="494" spans="4:7">
      <c r="D494" s="13"/>
      <c r="E494" s="13"/>
      <c r="F494" s="13"/>
      <c r="G494" s="14"/>
    </row>
    <row r="495" spans="4:7">
      <c r="D495" s="13"/>
      <c r="E495" s="13"/>
      <c r="F495" s="13"/>
      <c r="G495" s="14"/>
    </row>
    <row r="496" spans="4:7">
      <c r="D496" s="13"/>
      <c r="E496" s="13"/>
      <c r="F496" s="13"/>
      <c r="G496" s="14"/>
    </row>
    <row r="497" spans="4:7">
      <c r="D497" s="13"/>
      <c r="E497" s="13"/>
      <c r="F497" s="13"/>
      <c r="G497" s="14"/>
    </row>
    <row r="498" spans="4:7">
      <c r="D498" s="13"/>
      <c r="E498" s="13"/>
      <c r="F498" s="13"/>
      <c r="G498" s="14"/>
    </row>
    <row r="499" spans="4:7">
      <c r="D499" s="13"/>
      <c r="E499" s="13"/>
      <c r="F499" s="13"/>
      <c r="G499" s="14"/>
    </row>
    <row r="500" spans="4:7">
      <c r="D500" s="13"/>
      <c r="E500" s="13"/>
      <c r="F500" s="13"/>
      <c r="G500" s="14"/>
    </row>
    <row r="501" spans="4:7">
      <c r="D501" s="13"/>
      <c r="E501" s="13"/>
      <c r="F501" s="13"/>
      <c r="G501" s="14"/>
    </row>
    <row r="502" spans="4:7">
      <c r="D502" s="13"/>
      <c r="E502" s="13"/>
      <c r="F502" s="13"/>
      <c r="G502" s="14"/>
    </row>
    <row r="503" spans="4:7">
      <c r="D503" s="13"/>
      <c r="E503" s="13"/>
      <c r="F503" s="13"/>
      <c r="G503" s="14"/>
    </row>
    <row r="504" spans="4:7">
      <c r="D504" s="13"/>
      <c r="E504" s="13"/>
      <c r="F504" s="13"/>
      <c r="G504" s="14"/>
    </row>
    <row r="505" spans="4:7">
      <c r="D505" s="13"/>
      <c r="E505" s="13"/>
      <c r="F505" s="13"/>
      <c r="G505" s="14"/>
    </row>
    <row r="506" spans="4:7">
      <c r="D506" s="13"/>
      <c r="E506" s="13"/>
      <c r="F506" s="13"/>
      <c r="G506" s="14"/>
    </row>
    <row r="507" spans="4:7">
      <c r="D507" s="13"/>
      <c r="E507" s="13"/>
      <c r="F507" s="13"/>
      <c r="G507" s="14"/>
    </row>
    <row r="508" spans="4:7">
      <c r="D508" s="13"/>
      <c r="E508" s="13"/>
      <c r="F508" s="13"/>
      <c r="G508" s="14"/>
    </row>
    <row r="509" spans="4:7">
      <c r="D509" s="13"/>
      <c r="E509" s="13"/>
      <c r="F509" s="13"/>
      <c r="G509" s="14"/>
    </row>
    <row r="510" spans="4:7">
      <c r="D510" s="13"/>
      <c r="E510" s="13"/>
      <c r="F510" s="13"/>
      <c r="G510" s="14"/>
    </row>
    <row r="511" spans="4:7">
      <c r="D511" s="13"/>
      <c r="E511" s="13"/>
      <c r="F511" s="13"/>
      <c r="G511" s="14"/>
    </row>
    <row r="512" spans="4:7">
      <c r="D512" s="13"/>
      <c r="E512" s="13"/>
      <c r="F512" s="13"/>
      <c r="G512" s="14"/>
    </row>
    <row r="513" spans="4:7">
      <c r="D513" s="13"/>
      <c r="E513" s="13"/>
      <c r="F513" s="13"/>
      <c r="G513" s="14"/>
    </row>
    <row r="514" spans="4:7">
      <c r="D514" s="13"/>
      <c r="E514" s="13"/>
      <c r="F514" s="13"/>
      <c r="G514" s="14"/>
    </row>
    <row r="515" spans="4:7">
      <c r="D515" s="13"/>
      <c r="E515" s="13"/>
      <c r="F515" s="13"/>
      <c r="G515" s="14"/>
    </row>
    <row r="516" spans="4:7">
      <c r="D516" s="13"/>
      <c r="E516" s="13"/>
      <c r="F516" s="13"/>
      <c r="G516" s="14"/>
    </row>
    <row r="517" spans="4:7">
      <c r="D517" s="13"/>
      <c r="E517" s="13"/>
      <c r="F517" s="13"/>
      <c r="G517" s="14"/>
    </row>
    <row r="518" spans="4:7">
      <c r="D518" s="13"/>
      <c r="E518" s="13"/>
      <c r="F518" s="13"/>
      <c r="G518" s="14"/>
    </row>
    <row r="519" spans="4:7">
      <c r="D519" s="13"/>
      <c r="E519" s="13"/>
      <c r="F519" s="13"/>
      <c r="G519" s="14"/>
    </row>
    <row r="520" spans="4:7">
      <c r="D520" s="13"/>
      <c r="E520" s="13"/>
      <c r="F520" s="13"/>
      <c r="G520" s="14"/>
    </row>
    <row r="521" spans="4:7">
      <c r="D521" s="13"/>
      <c r="E521" s="13"/>
      <c r="F521" s="13"/>
      <c r="G521" s="14"/>
    </row>
    <row r="522" spans="4:7">
      <c r="D522" s="13"/>
      <c r="E522" s="13"/>
      <c r="F522" s="13"/>
      <c r="G522" s="14"/>
    </row>
    <row r="523" spans="4:7">
      <c r="D523" s="13"/>
      <c r="E523" s="13"/>
      <c r="F523" s="13"/>
      <c r="G523" s="14"/>
    </row>
    <row r="524" spans="4:7">
      <c r="D524" s="13"/>
      <c r="E524" s="13"/>
      <c r="F524" s="13"/>
      <c r="G524" s="14"/>
    </row>
    <row r="525" spans="4:7">
      <c r="D525" s="13"/>
      <c r="E525" s="13"/>
      <c r="F525" s="13"/>
      <c r="G525" s="14"/>
    </row>
    <row r="526" spans="4:7">
      <c r="D526" s="13"/>
      <c r="E526" s="13"/>
      <c r="F526" s="13"/>
      <c r="G526" s="14"/>
    </row>
    <row r="527" spans="4:7">
      <c r="D527" s="13"/>
      <c r="E527" s="13"/>
      <c r="F527" s="13"/>
      <c r="G527" s="14"/>
    </row>
    <row r="528" spans="4:7">
      <c r="D528" s="13"/>
      <c r="E528" s="13"/>
      <c r="F528" s="13"/>
      <c r="G528" s="14"/>
    </row>
    <row r="529" spans="4:7">
      <c r="D529" s="13"/>
      <c r="E529" s="13"/>
      <c r="F529" s="13"/>
      <c r="G529" s="14"/>
    </row>
    <row r="530" spans="4:7">
      <c r="D530" s="13"/>
      <c r="E530" s="13"/>
      <c r="F530" s="13"/>
      <c r="G530" s="14"/>
    </row>
    <row r="531" spans="4:7">
      <c r="D531" s="13"/>
      <c r="E531" s="13"/>
      <c r="F531" s="13"/>
      <c r="G531" s="14"/>
    </row>
    <row r="532" spans="4:7">
      <c r="D532" s="13"/>
      <c r="E532" s="13"/>
      <c r="F532" s="13"/>
      <c r="G532" s="14"/>
    </row>
    <row r="533" spans="4:7">
      <c r="D533" s="13"/>
      <c r="E533" s="13"/>
      <c r="F533" s="13"/>
      <c r="G533" s="14"/>
    </row>
    <row r="534" spans="4:7">
      <c r="D534" s="13"/>
      <c r="E534" s="13"/>
      <c r="F534" s="13"/>
      <c r="G534" s="14"/>
    </row>
    <row r="535" spans="4:7">
      <c r="D535" s="13"/>
      <c r="E535" s="13"/>
      <c r="F535" s="13"/>
      <c r="G535" s="14"/>
    </row>
    <row r="536" spans="4:7">
      <c r="D536" s="13"/>
      <c r="E536" s="13"/>
      <c r="F536" s="13"/>
      <c r="G536" s="14"/>
    </row>
    <row r="537" spans="4:7">
      <c r="D537" s="13"/>
      <c r="E537" s="13"/>
      <c r="F537" s="13"/>
      <c r="G537" s="14"/>
    </row>
    <row r="538" spans="4:7">
      <c r="D538" s="13"/>
      <c r="E538" s="13"/>
      <c r="F538" s="13"/>
      <c r="G538" s="14"/>
    </row>
    <row r="539" spans="4:7">
      <c r="D539" s="13"/>
      <c r="E539" s="13"/>
      <c r="F539" s="13"/>
      <c r="G539" s="14"/>
    </row>
    <row r="540" spans="4:7">
      <c r="D540" s="13"/>
      <c r="E540" s="13"/>
      <c r="F540" s="13"/>
      <c r="G540" s="14"/>
    </row>
    <row r="541" spans="4:7">
      <c r="D541" s="13"/>
      <c r="E541" s="13"/>
      <c r="F541" s="13"/>
      <c r="G541" s="14"/>
    </row>
    <row r="542" spans="4:7">
      <c r="D542" s="13"/>
      <c r="E542" s="13"/>
      <c r="F542" s="13"/>
      <c r="G542" s="14"/>
    </row>
    <row r="543" spans="4:7">
      <c r="D543" s="13"/>
      <c r="E543" s="13"/>
      <c r="F543" s="13"/>
      <c r="G543" s="14"/>
    </row>
    <row r="544" spans="4:7">
      <c r="D544" s="13"/>
      <c r="E544" s="13"/>
      <c r="F544" s="13"/>
      <c r="G544" s="14"/>
    </row>
    <row r="545" spans="4:7">
      <c r="D545" s="13"/>
      <c r="E545" s="13"/>
      <c r="F545" s="13"/>
      <c r="G545" s="14"/>
    </row>
    <row r="546" spans="4:7">
      <c r="D546" s="13"/>
      <c r="E546" s="13"/>
      <c r="F546" s="13"/>
      <c r="G546" s="14"/>
    </row>
    <row r="547" spans="4:7">
      <c r="D547" s="13"/>
      <c r="E547" s="13"/>
      <c r="F547" s="13"/>
      <c r="G547" s="14"/>
    </row>
    <row r="548" spans="4:7">
      <c r="D548" s="13"/>
      <c r="E548" s="13"/>
      <c r="F548" s="13"/>
      <c r="G548" s="14"/>
    </row>
    <row r="549" spans="4:7">
      <c r="D549" s="13"/>
      <c r="E549" s="13"/>
      <c r="F549" s="13"/>
      <c r="G549" s="14"/>
    </row>
    <row r="550" spans="4:7">
      <c r="D550" s="13"/>
      <c r="E550" s="13"/>
      <c r="F550" s="13"/>
      <c r="G550" s="14"/>
    </row>
    <row r="551" spans="4:7">
      <c r="D551" s="13"/>
      <c r="E551" s="13"/>
      <c r="F551" s="13"/>
      <c r="G551" s="14"/>
    </row>
    <row r="552" spans="4:7">
      <c r="D552" s="13"/>
      <c r="E552" s="13"/>
      <c r="F552" s="13"/>
      <c r="G552" s="14"/>
    </row>
    <row r="553" spans="4:7">
      <c r="D553" s="13"/>
      <c r="E553" s="13"/>
      <c r="F553" s="13"/>
      <c r="G553" s="14"/>
    </row>
    <row r="554" spans="4:7">
      <c r="D554" s="13"/>
      <c r="E554" s="13"/>
      <c r="F554" s="13"/>
      <c r="G554" s="14"/>
    </row>
    <row r="555" spans="4:7">
      <c r="D555" s="13"/>
      <c r="E555" s="13"/>
      <c r="F555" s="13"/>
      <c r="G555" s="14"/>
    </row>
    <row r="556" spans="4:7">
      <c r="D556" s="13"/>
      <c r="E556" s="13"/>
      <c r="F556" s="13"/>
      <c r="G556" s="14"/>
    </row>
    <row r="557" spans="4:7">
      <c r="D557" s="13"/>
      <c r="E557" s="13"/>
      <c r="F557" s="13"/>
      <c r="G557" s="14"/>
    </row>
    <row r="558" spans="4:7">
      <c r="D558" s="13"/>
      <c r="E558" s="13"/>
      <c r="F558" s="13"/>
      <c r="G558" s="14"/>
    </row>
    <row r="559" spans="4:7">
      <c r="D559" s="13"/>
      <c r="E559" s="13"/>
      <c r="F559" s="13"/>
      <c r="G559" s="14"/>
    </row>
    <row r="560" spans="4:7">
      <c r="D560" s="13"/>
      <c r="E560" s="13"/>
      <c r="F560" s="13"/>
      <c r="G560" s="14"/>
    </row>
    <row r="561" spans="4:7">
      <c r="D561" s="13"/>
      <c r="E561" s="13"/>
      <c r="F561" s="13"/>
      <c r="G561" s="14"/>
    </row>
    <row r="562" spans="4:7">
      <c r="D562" s="13"/>
      <c r="E562" s="13"/>
      <c r="F562" s="13"/>
      <c r="G562" s="14"/>
    </row>
    <row r="563" spans="4:7">
      <c r="D563" s="13"/>
      <c r="E563" s="13"/>
      <c r="F563" s="13"/>
      <c r="G563" s="14"/>
    </row>
    <row r="564" spans="4:7">
      <c r="D564" s="13"/>
      <c r="E564" s="13"/>
      <c r="F564" s="13"/>
      <c r="G564" s="14"/>
    </row>
    <row r="565" spans="4:7">
      <c r="D565" s="13"/>
      <c r="E565" s="13"/>
      <c r="F565" s="13"/>
      <c r="G565" s="14"/>
    </row>
    <row r="566" spans="4:7">
      <c r="D566" s="13"/>
      <c r="E566" s="13"/>
      <c r="F566" s="13"/>
      <c r="G566" s="14"/>
    </row>
    <row r="567" spans="4:7">
      <c r="D567" s="13"/>
      <c r="E567" s="13"/>
      <c r="F567" s="13"/>
      <c r="G567" s="14"/>
    </row>
    <row r="568" spans="4:7">
      <c r="D568" s="13"/>
      <c r="E568" s="13"/>
      <c r="F568" s="13"/>
      <c r="G568" s="14"/>
    </row>
    <row r="569" spans="4:7">
      <c r="D569" s="13"/>
      <c r="E569" s="13"/>
      <c r="F569" s="13"/>
      <c r="G569" s="14"/>
    </row>
    <row r="570" spans="4:7">
      <c r="D570" s="13"/>
      <c r="E570" s="13"/>
      <c r="F570" s="13"/>
      <c r="G570" s="14"/>
    </row>
    <row r="571" spans="4:7">
      <c r="D571" s="13"/>
      <c r="E571" s="13"/>
      <c r="F571" s="13"/>
      <c r="G571" s="14"/>
    </row>
    <row r="572" spans="4:7">
      <c r="D572" s="13"/>
      <c r="E572" s="13"/>
      <c r="F572" s="13"/>
      <c r="G572" s="14"/>
    </row>
    <row r="573" spans="4:7">
      <c r="D573" s="13"/>
      <c r="E573" s="13"/>
      <c r="F573" s="13"/>
      <c r="G573" s="14"/>
    </row>
    <row r="574" spans="4:7">
      <c r="D574" s="13"/>
      <c r="E574" s="13"/>
      <c r="F574" s="13"/>
      <c r="G574" s="14"/>
    </row>
    <row r="575" spans="4:7">
      <c r="D575" s="13"/>
      <c r="E575" s="13"/>
      <c r="F575" s="13"/>
      <c r="G575" s="14"/>
    </row>
    <row r="576" spans="4:7">
      <c r="D576" s="13"/>
      <c r="E576" s="13"/>
      <c r="F576" s="13"/>
      <c r="G576" s="14"/>
    </row>
    <row r="577" spans="4:7">
      <c r="D577" s="13"/>
      <c r="E577" s="13"/>
      <c r="F577" s="13"/>
      <c r="G577" s="14"/>
    </row>
    <row r="578" spans="4:7">
      <c r="D578" s="13"/>
      <c r="E578" s="13"/>
      <c r="F578" s="13"/>
      <c r="G578" s="14"/>
    </row>
    <row r="579" spans="4:7">
      <c r="D579" s="13"/>
      <c r="E579" s="13"/>
      <c r="F579" s="13"/>
      <c r="G579" s="14"/>
    </row>
    <row r="580" spans="4:7">
      <c r="D580" s="13"/>
      <c r="E580" s="13"/>
      <c r="F580" s="13"/>
      <c r="G580" s="14"/>
    </row>
    <row r="581" spans="4:7">
      <c r="D581" s="13"/>
      <c r="E581" s="13"/>
      <c r="F581" s="13"/>
      <c r="G581" s="14"/>
    </row>
    <row r="582" spans="4:7">
      <c r="D582" s="13"/>
      <c r="E582" s="13"/>
      <c r="F582" s="13"/>
      <c r="G582" s="14"/>
    </row>
    <row r="583" spans="4:7">
      <c r="D583" s="13"/>
      <c r="E583" s="13"/>
      <c r="F583" s="13"/>
      <c r="G583" s="14"/>
    </row>
    <row r="584" spans="4:7">
      <c r="D584" s="13"/>
      <c r="E584" s="13"/>
      <c r="F584" s="13"/>
      <c r="G584" s="14"/>
    </row>
    <row r="585" spans="4:7">
      <c r="D585" s="13"/>
      <c r="E585" s="13"/>
      <c r="F585" s="13"/>
      <c r="G585" s="14"/>
    </row>
    <row r="586" spans="4:7">
      <c r="D586" s="13"/>
      <c r="E586" s="13"/>
      <c r="F586" s="13"/>
      <c r="G586" s="14"/>
    </row>
    <row r="587" spans="4:7">
      <c r="D587" s="13"/>
      <c r="E587" s="13"/>
      <c r="F587" s="13"/>
      <c r="G587" s="14"/>
    </row>
    <row r="588" spans="4:7">
      <c r="D588" s="13"/>
      <c r="E588" s="13"/>
      <c r="F588" s="13"/>
      <c r="G588" s="14"/>
    </row>
    <row r="589" spans="4:7">
      <c r="D589" s="13"/>
      <c r="E589" s="13"/>
      <c r="F589" s="13"/>
      <c r="G589" s="14"/>
    </row>
    <row r="590" spans="4:7">
      <c r="D590" s="13"/>
      <c r="E590" s="13"/>
      <c r="F590" s="13"/>
      <c r="G590" s="14"/>
    </row>
    <row r="591" spans="4:7">
      <c r="D591" s="13"/>
      <c r="E591" s="13"/>
      <c r="F591" s="13"/>
      <c r="G591" s="14"/>
    </row>
    <row r="592" spans="4:7">
      <c r="D592" s="13"/>
      <c r="E592" s="13"/>
      <c r="F592" s="13"/>
      <c r="G592" s="14"/>
    </row>
    <row r="593" spans="4:7">
      <c r="D593" s="13"/>
      <c r="E593" s="13"/>
      <c r="F593" s="13"/>
      <c r="G593" s="14"/>
    </row>
    <row r="594" spans="4:7">
      <c r="D594" s="13"/>
      <c r="E594" s="13"/>
      <c r="F594" s="13"/>
      <c r="G594" s="14"/>
    </row>
    <row r="595" spans="4:7">
      <c r="D595" s="13"/>
      <c r="E595" s="13"/>
      <c r="F595" s="13"/>
      <c r="G595" s="14"/>
    </row>
    <row r="596" spans="4:7">
      <c r="D596" s="13"/>
      <c r="E596" s="13"/>
      <c r="F596" s="13"/>
      <c r="G596" s="14"/>
    </row>
    <row r="597" spans="4:7">
      <c r="D597" s="13"/>
      <c r="E597" s="13"/>
      <c r="F597" s="13"/>
      <c r="G597" s="14"/>
    </row>
    <row r="598" spans="4:7">
      <c r="D598" s="13"/>
      <c r="E598" s="13"/>
      <c r="F598" s="13"/>
      <c r="G598" s="14"/>
    </row>
    <row r="599" spans="4:7">
      <c r="D599" s="13"/>
      <c r="E599" s="13"/>
      <c r="F599" s="13"/>
      <c r="G599" s="14"/>
    </row>
    <row r="600" spans="4:7">
      <c r="D600" s="13"/>
      <c r="E600" s="13"/>
      <c r="F600" s="13"/>
      <c r="G600" s="14"/>
    </row>
    <row r="601" spans="4:7">
      <c r="D601" s="13"/>
      <c r="E601" s="13"/>
      <c r="F601" s="13"/>
      <c r="G601" s="14"/>
    </row>
    <row r="602" spans="4:7">
      <c r="D602" s="13"/>
      <c r="E602" s="13"/>
      <c r="F602" s="13"/>
      <c r="G602" s="14"/>
    </row>
    <row r="603" spans="4:7">
      <c r="D603" s="13"/>
      <c r="E603" s="13"/>
      <c r="F603" s="13"/>
      <c r="G603" s="14"/>
    </row>
    <row r="604" spans="4:7">
      <c r="D604" s="13"/>
      <c r="E604" s="13"/>
      <c r="F604" s="13"/>
      <c r="G604" s="14"/>
    </row>
    <row r="605" spans="4:7">
      <c r="D605" s="13"/>
      <c r="E605" s="13"/>
      <c r="F605" s="13"/>
      <c r="G605" s="14"/>
    </row>
    <row r="606" spans="4:7">
      <c r="D606" s="13"/>
      <c r="E606" s="13"/>
      <c r="F606" s="13"/>
      <c r="G606" s="14"/>
    </row>
    <row r="607" spans="4:7">
      <c r="D607" s="13"/>
      <c r="E607" s="13"/>
      <c r="F607" s="13"/>
      <c r="G607" s="14"/>
    </row>
    <row r="608" spans="4:7">
      <c r="D608" s="13"/>
      <c r="E608" s="13"/>
      <c r="F608" s="13"/>
      <c r="G608" s="14"/>
    </row>
    <row r="609" spans="4:7">
      <c r="D609" s="13"/>
      <c r="E609" s="13"/>
      <c r="F609" s="13"/>
      <c r="G609" s="14"/>
    </row>
    <row r="610" spans="4:7">
      <c r="D610" s="13"/>
      <c r="E610" s="13"/>
      <c r="F610" s="13"/>
      <c r="G610" s="14"/>
    </row>
    <row r="611" spans="4:7">
      <c r="D611" s="13"/>
      <c r="E611" s="13"/>
      <c r="F611" s="13"/>
      <c r="G611" s="14"/>
    </row>
    <row r="612" spans="4:7">
      <c r="D612" s="13"/>
      <c r="E612" s="13"/>
      <c r="F612" s="13"/>
      <c r="G612" s="14"/>
    </row>
    <row r="613" spans="4:7">
      <c r="D613" s="13"/>
      <c r="E613" s="13"/>
      <c r="F613" s="13"/>
      <c r="G613" s="14"/>
    </row>
    <row r="614" spans="4:7">
      <c r="D614" s="13"/>
      <c r="E614" s="13"/>
      <c r="F614" s="13"/>
      <c r="G614" s="14"/>
    </row>
    <row r="615" spans="4:7">
      <c r="D615" s="13"/>
      <c r="E615" s="13"/>
      <c r="F615" s="13"/>
      <c r="G615" s="14"/>
    </row>
    <row r="616" spans="4:7">
      <c r="D616" s="13"/>
      <c r="E616" s="13"/>
      <c r="F616" s="13"/>
      <c r="G616" s="14"/>
    </row>
    <row r="617" spans="4:7">
      <c r="D617" s="13"/>
      <c r="E617" s="13"/>
      <c r="F617" s="13"/>
      <c r="G617" s="14"/>
    </row>
    <row r="618" spans="4:7">
      <c r="D618" s="13"/>
      <c r="E618" s="13"/>
      <c r="F618" s="13"/>
      <c r="G618" s="14"/>
    </row>
    <row r="619" spans="4:7">
      <c r="D619" s="13"/>
      <c r="E619" s="13"/>
      <c r="F619" s="13"/>
      <c r="G619" s="14"/>
    </row>
    <row r="620" spans="4:7">
      <c r="D620" s="13"/>
      <c r="E620" s="13"/>
      <c r="F620" s="13"/>
      <c r="G620" s="14"/>
    </row>
    <row r="621" spans="4:7">
      <c r="D621" s="13"/>
      <c r="E621" s="13"/>
      <c r="F621" s="13"/>
      <c r="G621" s="14"/>
    </row>
    <row r="622" spans="4:7">
      <c r="D622" s="13"/>
      <c r="E622" s="13"/>
      <c r="F622" s="13"/>
      <c r="G622" s="14"/>
    </row>
    <row r="623" spans="4:7">
      <c r="D623" s="13"/>
      <c r="E623" s="13"/>
      <c r="F623" s="13"/>
      <c r="G623" s="14"/>
    </row>
    <row r="624" spans="4:7">
      <c r="D624" s="13"/>
      <c r="E624" s="13"/>
      <c r="F624" s="13"/>
      <c r="G624" s="14"/>
    </row>
    <row r="625" spans="4:7">
      <c r="D625" s="13"/>
      <c r="E625" s="13"/>
      <c r="F625" s="13"/>
      <c r="G625" s="14"/>
    </row>
    <row r="626" spans="4:7">
      <c r="D626" s="13"/>
      <c r="E626" s="13"/>
      <c r="F626" s="13"/>
      <c r="G626" s="14"/>
    </row>
    <row r="627" spans="4:7">
      <c r="D627" s="13"/>
      <c r="E627" s="13"/>
      <c r="F627" s="13"/>
      <c r="G627" s="14"/>
    </row>
    <row r="628" spans="4:7">
      <c r="D628" s="13"/>
      <c r="E628" s="13"/>
      <c r="F628" s="13"/>
      <c r="G628" s="14"/>
    </row>
    <row r="629" spans="4:7">
      <c r="D629" s="13"/>
      <c r="E629" s="13"/>
      <c r="F629" s="13"/>
      <c r="G629" s="14"/>
    </row>
    <row r="630" spans="4:7">
      <c r="D630" s="13"/>
      <c r="E630" s="13"/>
      <c r="F630" s="13"/>
      <c r="G630" s="14"/>
    </row>
    <row r="631" spans="4:7">
      <c r="D631" s="13"/>
      <c r="E631" s="13"/>
      <c r="F631" s="13"/>
      <c r="G631" s="14"/>
    </row>
    <row r="632" spans="4:7">
      <c r="D632" s="13"/>
      <c r="E632" s="13"/>
      <c r="F632" s="13"/>
      <c r="G632" s="14"/>
    </row>
    <row r="633" spans="4:7">
      <c r="D633" s="13"/>
      <c r="E633" s="13"/>
      <c r="F633" s="13"/>
      <c r="G633" s="14"/>
    </row>
    <row r="634" spans="4:7">
      <c r="D634" s="13"/>
      <c r="E634" s="13"/>
      <c r="F634" s="13"/>
      <c r="G634" s="14"/>
    </row>
    <row r="635" spans="4:7">
      <c r="D635" s="13"/>
      <c r="E635" s="13"/>
      <c r="F635" s="13"/>
      <c r="G635" s="14"/>
    </row>
    <row r="636" spans="4:7">
      <c r="D636" s="13"/>
      <c r="E636" s="13"/>
      <c r="F636" s="13"/>
      <c r="G636" s="14"/>
    </row>
    <row r="637" spans="4:7">
      <c r="D637" s="13"/>
      <c r="E637" s="13"/>
      <c r="F637" s="13"/>
      <c r="G637" s="14"/>
    </row>
    <row r="638" spans="4:7">
      <c r="D638" s="13"/>
      <c r="E638" s="13"/>
      <c r="F638" s="13"/>
      <c r="G638" s="14"/>
    </row>
    <row r="639" spans="4:7">
      <c r="D639" s="13"/>
      <c r="E639" s="13"/>
      <c r="F639" s="13"/>
      <c r="G639" s="14"/>
    </row>
    <row r="640" spans="4:7">
      <c r="D640" s="13"/>
      <c r="E640" s="13"/>
      <c r="F640" s="13"/>
      <c r="G640" s="14"/>
    </row>
    <row r="641" spans="4:7">
      <c r="D641" s="13"/>
      <c r="E641" s="13"/>
      <c r="F641" s="13"/>
      <c r="G641" s="14"/>
    </row>
    <row r="642" spans="4:7">
      <c r="D642" s="13"/>
      <c r="E642" s="13"/>
      <c r="F642" s="13"/>
      <c r="G642" s="14"/>
    </row>
    <row r="643" spans="4:7">
      <c r="D643" s="13"/>
      <c r="E643" s="13"/>
      <c r="F643" s="13"/>
      <c r="G643" s="14"/>
    </row>
    <row r="644" spans="4:7">
      <c r="D644" s="13"/>
      <c r="E644" s="13"/>
      <c r="F644" s="13"/>
      <c r="G644" s="14"/>
    </row>
    <row r="645" spans="4:7">
      <c r="D645" s="13"/>
      <c r="E645" s="13"/>
      <c r="F645" s="13"/>
      <c r="G645" s="14"/>
    </row>
    <row r="646" spans="4:7">
      <c r="D646" s="13"/>
      <c r="E646" s="13"/>
      <c r="F646" s="13"/>
      <c r="G646" s="14"/>
    </row>
    <row r="647" spans="4:7">
      <c r="D647" s="13"/>
      <c r="E647" s="13"/>
      <c r="F647" s="13"/>
      <c r="G647" s="14"/>
    </row>
    <row r="648" spans="4:7">
      <c r="D648" s="13"/>
      <c r="E648" s="13"/>
      <c r="F648" s="13"/>
      <c r="G648" s="14"/>
    </row>
    <row r="649" spans="4:7">
      <c r="D649" s="13"/>
      <c r="E649" s="13"/>
      <c r="F649" s="13"/>
      <c r="G649" s="14"/>
    </row>
    <row r="650" spans="4:7">
      <c r="D650" s="13"/>
      <c r="E650" s="13"/>
      <c r="F650" s="13"/>
      <c r="G650" s="14"/>
    </row>
    <row r="651" spans="4:7">
      <c r="D651" s="13"/>
      <c r="E651" s="13"/>
      <c r="F651" s="13"/>
      <c r="G651" s="14"/>
    </row>
    <row r="652" spans="4:7">
      <c r="D652" s="13"/>
      <c r="E652" s="13"/>
      <c r="F652" s="13"/>
      <c r="G652" s="14"/>
    </row>
    <row r="653" spans="4:7">
      <c r="D653" s="13"/>
      <c r="E653" s="13"/>
      <c r="F653" s="13"/>
      <c r="G653" s="14"/>
    </row>
    <row r="654" spans="4:7">
      <c r="D654" s="13"/>
      <c r="E654" s="13"/>
      <c r="F654" s="13"/>
      <c r="G654" s="14"/>
    </row>
    <row r="655" spans="4:7">
      <c r="D655" s="13"/>
      <c r="E655" s="13"/>
      <c r="F655" s="13"/>
      <c r="G655" s="14"/>
    </row>
    <row r="656" spans="4:7">
      <c r="D656" s="13"/>
      <c r="E656" s="13"/>
      <c r="F656" s="13"/>
      <c r="G656" s="14"/>
    </row>
    <row r="657" spans="4:7">
      <c r="D657" s="13"/>
      <c r="E657" s="13"/>
      <c r="F657" s="13"/>
      <c r="G657" s="14"/>
    </row>
    <row r="658" spans="4:7">
      <c r="D658" s="13"/>
      <c r="E658" s="13"/>
      <c r="F658" s="13"/>
      <c r="G658" s="14"/>
    </row>
    <row r="659" spans="4:7">
      <c r="D659" s="13"/>
      <c r="E659" s="13"/>
      <c r="F659" s="13"/>
      <c r="G659" s="14"/>
    </row>
    <row r="660" spans="4:7">
      <c r="D660" s="13"/>
      <c r="E660" s="13"/>
      <c r="F660" s="13"/>
      <c r="G660" s="14"/>
    </row>
    <row r="661" spans="4:7">
      <c r="D661" s="13"/>
      <c r="E661" s="13"/>
      <c r="F661" s="13"/>
      <c r="G661" s="14"/>
    </row>
    <row r="662" spans="4:7">
      <c r="D662" s="13"/>
      <c r="E662" s="13"/>
      <c r="F662" s="13"/>
      <c r="G662" s="14"/>
    </row>
    <row r="663" spans="4:7">
      <c r="D663" s="13"/>
      <c r="E663" s="13"/>
      <c r="F663" s="13"/>
      <c r="G663" s="14"/>
    </row>
    <row r="664" spans="4:7">
      <c r="D664" s="13"/>
      <c r="E664" s="13"/>
      <c r="F664" s="13"/>
      <c r="G664" s="14"/>
    </row>
    <row r="665" spans="4:7">
      <c r="D665" s="13"/>
      <c r="E665" s="13"/>
      <c r="F665" s="13"/>
      <c r="G665" s="14"/>
    </row>
    <row r="666" spans="4:7">
      <c r="D666" s="13"/>
      <c r="E666" s="13"/>
      <c r="F666" s="13"/>
      <c r="G666" s="14"/>
    </row>
    <row r="667" spans="4:7">
      <c r="D667" s="13"/>
      <c r="E667" s="13"/>
      <c r="F667" s="13"/>
      <c r="G667" s="14"/>
    </row>
    <row r="668" spans="4:7">
      <c r="D668" s="13"/>
      <c r="E668" s="13"/>
      <c r="F668" s="13"/>
      <c r="G668" s="14"/>
    </row>
    <row r="669" spans="4:7">
      <c r="D669" s="13"/>
      <c r="E669" s="13"/>
      <c r="F669" s="13"/>
      <c r="G669" s="14"/>
    </row>
    <row r="670" spans="4:7">
      <c r="D670" s="13"/>
      <c r="E670" s="13"/>
      <c r="F670" s="13"/>
      <c r="G670" s="14"/>
    </row>
    <row r="671" spans="4:7">
      <c r="D671" s="13"/>
      <c r="E671" s="13"/>
      <c r="F671" s="13"/>
      <c r="G671" s="14"/>
    </row>
    <row r="672" spans="4:7">
      <c r="D672" s="13"/>
      <c r="E672" s="13"/>
      <c r="F672" s="13"/>
      <c r="G672" s="14"/>
    </row>
    <row r="673" spans="4:7">
      <c r="D673" s="13"/>
      <c r="E673" s="13"/>
      <c r="F673" s="13"/>
      <c r="G673" s="14"/>
    </row>
    <row r="674" spans="4:7">
      <c r="D674" s="13"/>
      <c r="E674" s="13"/>
      <c r="F674" s="13"/>
      <c r="G674" s="14"/>
    </row>
    <row r="675" spans="4:7">
      <c r="D675" s="13"/>
      <c r="E675" s="13"/>
      <c r="F675" s="13"/>
      <c r="G675" s="14"/>
    </row>
    <row r="676" spans="4:7">
      <c r="D676" s="13"/>
      <c r="E676" s="13"/>
      <c r="F676" s="13"/>
      <c r="G676" s="14"/>
    </row>
    <row r="677" spans="4:7">
      <c r="D677" s="13"/>
      <c r="E677" s="13"/>
      <c r="F677" s="13"/>
      <c r="G677" s="14"/>
    </row>
    <row r="678" spans="4:7">
      <c r="D678" s="13"/>
      <c r="E678" s="13"/>
      <c r="F678" s="13"/>
      <c r="G678" s="14"/>
    </row>
    <row r="679" spans="4:7">
      <c r="D679" s="13"/>
      <c r="E679" s="13"/>
      <c r="F679" s="13"/>
      <c r="G679" s="14"/>
    </row>
    <row r="680" spans="4:7">
      <c r="D680" s="13"/>
      <c r="E680" s="13"/>
      <c r="F680" s="13"/>
      <c r="G680" s="14"/>
    </row>
    <row r="681" spans="4:7">
      <c r="D681" s="13"/>
      <c r="E681" s="13"/>
      <c r="F681" s="13"/>
      <c r="G681" s="14"/>
    </row>
    <row r="682" spans="4:7">
      <c r="D682" s="13"/>
      <c r="E682" s="13"/>
      <c r="F682" s="13"/>
      <c r="G682" s="14"/>
    </row>
    <row r="683" spans="4:7">
      <c r="D683" s="13"/>
      <c r="E683" s="13"/>
      <c r="F683" s="13"/>
      <c r="G683" s="14"/>
    </row>
    <row r="684" spans="4:7">
      <c r="D684" s="13"/>
      <c r="E684" s="13"/>
      <c r="F684" s="13"/>
      <c r="G684" s="14"/>
    </row>
    <row r="685" spans="4:7">
      <c r="D685" s="13"/>
      <c r="E685" s="13"/>
      <c r="F685" s="13"/>
      <c r="G685" s="14"/>
    </row>
    <row r="686" spans="4:7">
      <c r="D686" s="13"/>
      <c r="E686" s="13"/>
      <c r="F686" s="13"/>
      <c r="G686" s="14"/>
    </row>
    <row r="687" spans="4:7">
      <c r="D687" s="13"/>
      <c r="E687" s="13"/>
      <c r="F687" s="13"/>
      <c r="G687" s="14"/>
    </row>
    <row r="688" spans="4:7">
      <c r="D688" s="13"/>
      <c r="E688" s="13"/>
      <c r="F688" s="13"/>
      <c r="G688" s="14"/>
    </row>
    <row r="689" spans="4:7">
      <c r="D689" s="13"/>
      <c r="E689" s="13"/>
      <c r="F689" s="13"/>
      <c r="G689" s="14"/>
    </row>
    <row r="690" spans="4:7">
      <c r="D690" s="13"/>
      <c r="E690" s="13"/>
      <c r="F690" s="13"/>
      <c r="G690" s="14"/>
    </row>
    <row r="691" spans="4:7">
      <c r="D691" s="13"/>
      <c r="E691" s="13"/>
      <c r="F691" s="13"/>
      <c r="G691" s="14"/>
    </row>
    <row r="692" spans="4:7">
      <c r="D692" s="13"/>
      <c r="E692" s="13"/>
      <c r="F692" s="13"/>
      <c r="G692" s="14"/>
    </row>
    <row r="693" spans="4:7">
      <c r="D693" s="13"/>
      <c r="E693" s="13"/>
      <c r="F693" s="13"/>
      <c r="G693" s="14"/>
    </row>
    <row r="694" spans="4:7">
      <c r="D694" s="13"/>
      <c r="E694" s="13"/>
      <c r="F694" s="13"/>
      <c r="G694" s="14"/>
    </row>
    <row r="695" spans="4:7">
      <c r="D695" s="13"/>
      <c r="E695" s="13"/>
      <c r="F695" s="13"/>
      <c r="G695" s="14"/>
    </row>
    <row r="696" spans="4:7">
      <c r="D696" s="13"/>
      <c r="E696" s="13"/>
      <c r="F696" s="13"/>
      <c r="G696" s="14"/>
    </row>
    <row r="697" spans="4:7">
      <c r="D697" s="13"/>
      <c r="E697" s="13"/>
      <c r="F697" s="13"/>
      <c r="G697" s="14"/>
    </row>
    <row r="698" spans="4:7">
      <c r="D698" s="13"/>
      <c r="E698" s="13"/>
      <c r="F698" s="13"/>
      <c r="G698" s="14"/>
    </row>
    <row r="699" spans="4:7">
      <c r="D699" s="13"/>
      <c r="E699" s="13"/>
      <c r="F699" s="13"/>
      <c r="G699" s="14"/>
    </row>
    <row r="700" spans="4:7">
      <c r="D700" s="13"/>
      <c r="E700" s="13"/>
      <c r="F700" s="13"/>
      <c r="G700" s="14"/>
    </row>
    <row r="701" spans="4:7">
      <c r="D701" s="13"/>
      <c r="E701" s="13"/>
      <c r="F701" s="13"/>
      <c r="G701" s="14"/>
    </row>
    <row r="702" spans="4:7">
      <c r="D702" s="13"/>
      <c r="E702" s="13"/>
      <c r="F702" s="13"/>
      <c r="G702" s="14"/>
    </row>
    <row r="703" spans="4:7">
      <c r="D703" s="13"/>
      <c r="E703" s="13"/>
      <c r="F703" s="13"/>
      <c r="G703" s="14"/>
    </row>
    <row r="704" spans="4:7">
      <c r="D704" s="13"/>
      <c r="E704" s="13"/>
      <c r="F704" s="13"/>
      <c r="G704" s="14"/>
    </row>
    <row r="705" spans="4:7">
      <c r="D705" s="13"/>
      <c r="E705" s="13"/>
      <c r="F705" s="13"/>
      <c r="G705" s="14"/>
    </row>
    <row r="706" spans="4:7">
      <c r="D706" s="13"/>
      <c r="E706" s="13"/>
      <c r="F706" s="13"/>
      <c r="G706" s="14"/>
    </row>
    <row r="707" spans="4:7">
      <c r="D707" s="13"/>
      <c r="E707" s="13"/>
      <c r="F707" s="13"/>
      <c r="G707" s="14"/>
    </row>
    <row r="708" spans="4:7">
      <c r="D708" s="13"/>
      <c r="E708" s="13"/>
      <c r="F708" s="13"/>
      <c r="G708" s="14"/>
    </row>
    <row r="709" spans="4:7">
      <c r="D709" s="13"/>
      <c r="E709" s="13"/>
      <c r="F709" s="13"/>
      <c r="G709" s="14"/>
    </row>
    <row r="710" spans="4:7">
      <c r="D710" s="13"/>
      <c r="E710" s="13"/>
      <c r="F710" s="13"/>
      <c r="G710" s="14"/>
    </row>
    <row r="711" spans="4:7">
      <c r="D711" s="13"/>
      <c r="E711" s="13"/>
      <c r="F711" s="13"/>
      <c r="G711" s="14"/>
    </row>
    <row r="712" spans="4:7">
      <c r="D712" s="13"/>
      <c r="E712" s="13"/>
      <c r="F712" s="13"/>
      <c r="G712" s="14"/>
    </row>
    <row r="713" spans="4:7">
      <c r="D713" s="13"/>
      <c r="E713" s="13"/>
      <c r="F713" s="13"/>
      <c r="G713" s="14"/>
    </row>
    <row r="714" spans="4:7">
      <c r="D714" s="13"/>
      <c r="E714" s="13"/>
      <c r="F714" s="13"/>
      <c r="G714" s="14"/>
    </row>
    <row r="715" spans="4:7">
      <c r="D715" s="13"/>
      <c r="E715" s="13"/>
      <c r="F715" s="13"/>
      <c r="G715" s="14"/>
    </row>
    <row r="716" spans="4:7">
      <c r="D716" s="13"/>
      <c r="E716" s="13"/>
      <c r="F716" s="13"/>
      <c r="G716" s="14"/>
    </row>
    <row r="717" spans="4:7">
      <c r="D717" s="13"/>
      <c r="E717" s="13"/>
      <c r="F717" s="13"/>
      <c r="G717" s="14"/>
    </row>
    <row r="718" spans="4:7">
      <c r="D718" s="13"/>
      <c r="E718" s="13"/>
      <c r="F718" s="13"/>
      <c r="G718" s="14"/>
    </row>
    <row r="719" spans="4:7">
      <c r="D719" s="13"/>
      <c r="E719" s="13"/>
      <c r="F719" s="13"/>
      <c r="G719" s="14"/>
    </row>
    <row r="720" spans="4:7">
      <c r="D720" s="13"/>
      <c r="E720" s="13"/>
      <c r="F720" s="13"/>
      <c r="G720" s="14"/>
    </row>
    <row r="721" spans="4:7">
      <c r="D721" s="13"/>
      <c r="E721" s="13"/>
      <c r="F721" s="13"/>
      <c r="G721" s="14"/>
    </row>
    <row r="722" spans="4:7">
      <c r="D722" s="13"/>
      <c r="E722" s="13"/>
      <c r="F722" s="13"/>
      <c r="G722" s="14"/>
    </row>
    <row r="723" spans="4:7">
      <c r="D723" s="13"/>
      <c r="E723" s="13"/>
      <c r="F723" s="13"/>
      <c r="G723" s="14"/>
    </row>
    <row r="724" spans="4:7">
      <c r="D724" s="13"/>
      <c r="E724" s="13"/>
      <c r="F724" s="13"/>
      <c r="G724" s="14"/>
    </row>
    <row r="725" spans="4:7">
      <c r="D725" s="13"/>
      <c r="E725" s="13"/>
      <c r="F725" s="13"/>
      <c r="G725" s="14"/>
    </row>
    <row r="726" spans="4:7">
      <c r="D726" s="13"/>
      <c r="E726" s="13"/>
      <c r="F726" s="13"/>
      <c r="G726" s="14"/>
    </row>
    <row r="727" spans="4:7">
      <c r="D727" s="13"/>
      <c r="E727" s="13"/>
      <c r="F727" s="13"/>
      <c r="G727" s="14"/>
    </row>
    <row r="728" spans="4:7">
      <c r="D728" s="13"/>
      <c r="E728" s="13"/>
      <c r="F728" s="13"/>
      <c r="G728" s="14"/>
    </row>
    <row r="729" spans="4:7">
      <c r="D729" s="13"/>
      <c r="E729" s="13"/>
      <c r="F729" s="13"/>
      <c r="G729" s="14"/>
    </row>
    <row r="730" spans="4:7">
      <c r="D730" s="13"/>
      <c r="E730" s="13"/>
      <c r="F730" s="13"/>
      <c r="G730" s="14"/>
    </row>
    <row r="731" spans="4:7">
      <c r="D731" s="13"/>
      <c r="E731" s="13"/>
      <c r="F731" s="13"/>
      <c r="G731" s="14"/>
    </row>
    <row r="732" spans="4:7">
      <c r="D732" s="13"/>
      <c r="E732" s="13"/>
      <c r="F732" s="13"/>
      <c r="G732" s="14"/>
    </row>
    <row r="733" spans="4:7">
      <c r="D733" s="13"/>
      <c r="E733" s="13"/>
      <c r="F733" s="13"/>
      <c r="G733" s="14"/>
    </row>
    <row r="734" spans="4:7">
      <c r="D734" s="13"/>
      <c r="E734" s="13"/>
      <c r="F734" s="13"/>
      <c r="G734" s="14"/>
    </row>
    <row r="735" spans="4:7">
      <c r="D735" s="13"/>
      <c r="E735" s="13"/>
      <c r="F735" s="13"/>
      <c r="G735" s="14"/>
    </row>
    <row r="736" spans="4:7">
      <c r="D736" s="13"/>
      <c r="E736" s="13"/>
      <c r="F736" s="13"/>
      <c r="G736" s="14"/>
    </row>
    <row r="737" spans="4:7">
      <c r="D737" s="13"/>
      <c r="E737" s="13"/>
      <c r="F737" s="13"/>
      <c r="G737" s="14"/>
    </row>
    <row r="738" spans="4:7">
      <c r="D738" s="13"/>
      <c r="E738" s="13"/>
      <c r="F738" s="13"/>
      <c r="G738" s="14"/>
    </row>
    <row r="739" spans="4:7">
      <c r="D739" s="13"/>
      <c r="E739" s="13"/>
      <c r="F739" s="13"/>
      <c r="G739" s="14"/>
    </row>
    <row r="740" spans="4:7">
      <c r="D740" s="13"/>
      <c r="E740" s="13"/>
      <c r="F740" s="13"/>
      <c r="G740" s="14"/>
    </row>
    <row r="741" spans="4:7">
      <c r="D741" s="13"/>
      <c r="E741" s="13"/>
      <c r="F741" s="13"/>
      <c r="G741" s="14"/>
    </row>
    <row r="742" spans="4:7">
      <c r="D742" s="13"/>
      <c r="E742" s="13"/>
      <c r="F742" s="13"/>
      <c r="G742" s="14"/>
    </row>
    <row r="743" spans="4:7">
      <c r="D743" s="13"/>
      <c r="E743" s="13"/>
      <c r="F743" s="13"/>
      <c r="G743" s="14"/>
    </row>
    <row r="744" spans="4:7">
      <c r="D744" s="13"/>
      <c r="E744" s="13"/>
      <c r="F744" s="13"/>
      <c r="G744" s="14"/>
    </row>
    <row r="745" spans="4:7">
      <c r="D745" s="13"/>
      <c r="E745" s="13"/>
      <c r="F745" s="13"/>
      <c r="G745" s="14"/>
    </row>
    <row r="746" spans="4:7">
      <c r="D746" s="13"/>
      <c r="E746" s="13"/>
      <c r="F746" s="13"/>
      <c r="G746" s="14"/>
    </row>
    <row r="747" spans="4:7">
      <c r="D747" s="13"/>
      <c r="E747" s="13"/>
      <c r="F747" s="13"/>
      <c r="G747" s="14"/>
    </row>
    <row r="748" spans="4:7">
      <c r="D748" s="13"/>
      <c r="E748" s="13"/>
      <c r="F748" s="13"/>
      <c r="G748" s="14"/>
    </row>
    <row r="749" spans="4:7">
      <c r="D749" s="13"/>
      <c r="E749" s="13"/>
      <c r="F749" s="13"/>
      <c r="G749" s="14"/>
    </row>
    <row r="750" spans="4:7">
      <c r="D750" s="13"/>
      <c r="E750" s="13"/>
      <c r="F750" s="13"/>
      <c r="G750" s="14"/>
    </row>
    <row r="751" spans="4:7">
      <c r="D751" s="13"/>
      <c r="E751" s="13"/>
      <c r="F751" s="13"/>
      <c r="G751" s="14"/>
    </row>
    <row r="752" spans="4:7">
      <c r="D752" s="13"/>
      <c r="E752" s="13"/>
      <c r="F752" s="13"/>
      <c r="G752" s="14"/>
    </row>
    <row r="753" spans="4:7">
      <c r="D753" s="13"/>
      <c r="E753" s="13"/>
      <c r="F753" s="13"/>
      <c r="G753" s="14"/>
    </row>
    <row r="754" spans="4:7">
      <c r="D754" s="13"/>
      <c r="E754" s="13"/>
      <c r="F754" s="13"/>
      <c r="G754" s="14"/>
    </row>
    <row r="755" spans="4:7">
      <c r="D755" s="13"/>
      <c r="E755" s="13"/>
      <c r="F755" s="13"/>
      <c r="G755" s="14"/>
    </row>
    <row r="756" spans="4:7">
      <c r="D756" s="13"/>
      <c r="E756" s="13"/>
      <c r="F756" s="13"/>
      <c r="G756" s="14"/>
    </row>
    <row r="757" spans="4:7">
      <c r="D757" s="13"/>
      <c r="E757" s="13"/>
      <c r="F757" s="13"/>
      <c r="G757" s="14"/>
    </row>
    <row r="758" spans="4:7">
      <c r="D758" s="13"/>
      <c r="E758" s="13"/>
      <c r="F758" s="13"/>
      <c r="G758" s="14"/>
    </row>
    <row r="759" spans="4:7">
      <c r="D759" s="13"/>
      <c r="E759" s="13"/>
      <c r="F759" s="13"/>
      <c r="G759" s="14"/>
    </row>
    <row r="760" spans="4:7">
      <c r="D760" s="13"/>
      <c r="E760" s="13"/>
      <c r="F760" s="13"/>
      <c r="G760" s="14"/>
    </row>
    <row r="761" spans="4:7">
      <c r="D761" s="13"/>
      <c r="E761" s="13"/>
      <c r="F761" s="13"/>
      <c r="G761" s="14"/>
    </row>
    <row r="762" spans="4:7">
      <c r="D762" s="13"/>
      <c r="E762" s="13"/>
      <c r="F762" s="13"/>
      <c r="G762" s="14"/>
    </row>
    <row r="763" spans="4:7">
      <c r="D763" s="13"/>
      <c r="E763" s="13"/>
      <c r="F763" s="13"/>
      <c r="G763" s="14"/>
    </row>
    <row r="764" spans="4:7">
      <c r="D764" s="13"/>
      <c r="E764" s="13"/>
      <c r="F764" s="13"/>
      <c r="G764" s="14"/>
    </row>
    <row r="765" spans="4:7">
      <c r="D765" s="13"/>
      <c r="E765" s="13"/>
      <c r="F765" s="13"/>
      <c r="G765" s="14"/>
    </row>
    <row r="766" spans="4:7">
      <c r="D766" s="13"/>
      <c r="E766" s="13"/>
      <c r="F766" s="13"/>
      <c r="G766" s="14"/>
    </row>
    <row r="767" spans="4:7">
      <c r="D767" s="13"/>
      <c r="E767" s="13"/>
      <c r="F767" s="13"/>
      <c r="G767" s="14"/>
    </row>
    <row r="768" spans="4:7">
      <c r="D768" s="13"/>
      <c r="E768" s="13"/>
      <c r="F768" s="13"/>
      <c r="G768" s="14"/>
    </row>
    <row r="769" spans="4:7">
      <c r="D769" s="13"/>
      <c r="E769" s="13"/>
      <c r="F769" s="13"/>
      <c r="G769" s="14"/>
    </row>
    <row r="770" spans="4:7">
      <c r="D770" s="13"/>
      <c r="E770" s="13"/>
      <c r="F770" s="13"/>
      <c r="G770" s="14"/>
    </row>
    <row r="771" spans="4:7">
      <c r="D771" s="13"/>
      <c r="E771" s="13"/>
      <c r="F771" s="13"/>
      <c r="G771" s="14"/>
    </row>
    <row r="772" spans="4:7">
      <c r="D772" s="13"/>
      <c r="E772" s="13"/>
      <c r="F772" s="13"/>
      <c r="G772" s="14"/>
    </row>
    <row r="773" spans="4:7">
      <c r="D773" s="13"/>
      <c r="E773" s="13"/>
      <c r="F773" s="13"/>
      <c r="G773" s="14"/>
    </row>
    <row r="774" spans="4:7">
      <c r="D774" s="13"/>
      <c r="E774" s="13"/>
      <c r="F774" s="13"/>
      <c r="G774" s="14"/>
    </row>
    <row r="775" spans="4:7">
      <c r="D775" s="13"/>
      <c r="E775" s="13"/>
      <c r="F775" s="13"/>
      <c r="G775" s="14"/>
    </row>
    <row r="776" spans="4:7">
      <c r="D776" s="13"/>
      <c r="E776" s="13"/>
      <c r="F776" s="13"/>
      <c r="G776" s="14"/>
    </row>
    <row r="777" spans="4:7">
      <c r="D777" s="13"/>
      <c r="E777" s="13"/>
      <c r="F777" s="13"/>
      <c r="G777" s="14"/>
    </row>
    <row r="778" spans="4:7">
      <c r="D778" s="13"/>
      <c r="E778" s="13"/>
      <c r="F778" s="13"/>
      <c r="G778" s="14"/>
    </row>
    <row r="779" spans="4:7">
      <c r="D779" s="13"/>
      <c r="E779" s="13"/>
      <c r="F779" s="13"/>
      <c r="G779" s="14"/>
    </row>
    <row r="780" spans="4:7">
      <c r="D780" s="13"/>
      <c r="E780" s="13"/>
      <c r="F780" s="13"/>
      <c r="G780" s="14"/>
    </row>
    <row r="781" spans="4:7">
      <c r="D781" s="13"/>
      <c r="E781" s="13"/>
      <c r="F781" s="13"/>
      <c r="G781" s="14"/>
    </row>
    <row r="782" spans="4:7">
      <c r="D782" s="13"/>
      <c r="E782" s="13"/>
      <c r="F782" s="13"/>
      <c r="G782" s="14"/>
    </row>
    <row r="783" spans="4:7">
      <c r="D783" s="13"/>
      <c r="E783" s="13"/>
      <c r="F783" s="13"/>
      <c r="G783" s="14"/>
    </row>
    <row r="784" spans="4:7">
      <c r="D784" s="13"/>
      <c r="E784" s="13"/>
      <c r="F784" s="13"/>
      <c r="G784" s="14"/>
    </row>
    <row r="785" spans="4:7">
      <c r="D785" s="13"/>
      <c r="E785" s="13"/>
      <c r="F785" s="13"/>
      <c r="G785" s="14"/>
    </row>
    <row r="786" spans="4:7">
      <c r="D786" s="13"/>
      <c r="E786" s="13"/>
      <c r="F786" s="13"/>
      <c r="G786" s="14"/>
    </row>
    <row r="787" spans="4:7">
      <c r="D787" s="13"/>
      <c r="E787" s="13"/>
      <c r="F787" s="13"/>
      <c r="G787" s="14"/>
    </row>
    <row r="788" spans="4:7">
      <c r="D788" s="13"/>
      <c r="E788" s="13"/>
      <c r="F788" s="13"/>
      <c r="G788" s="14"/>
    </row>
    <row r="789" spans="4:7">
      <c r="D789" s="13"/>
      <c r="E789" s="13"/>
      <c r="F789" s="13"/>
      <c r="G789" s="14"/>
    </row>
    <row r="790" spans="4:7">
      <c r="D790" s="13"/>
      <c r="E790" s="13"/>
      <c r="F790" s="13"/>
      <c r="G790" s="14"/>
    </row>
    <row r="791" spans="4:7">
      <c r="D791" s="13"/>
      <c r="E791" s="13"/>
      <c r="F791" s="13"/>
      <c r="G791" s="14"/>
    </row>
    <row r="792" spans="4:7">
      <c r="D792" s="13"/>
      <c r="E792" s="13"/>
      <c r="F792" s="13"/>
      <c r="G792" s="14"/>
    </row>
    <row r="793" spans="4:7">
      <c r="D793" s="13"/>
      <c r="E793" s="13"/>
      <c r="F793" s="13"/>
      <c r="G793" s="14"/>
    </row>
    <row r="794" spans="4:7">
      <c r="D794" s="13"/>
      <c r="E794" s="13"/>
      <c r="F794" s="13"/>
      <c r="G794" s="14"/>
    </row>
    <row r="795" spans="4:7">
      <c r="D795" s="13"/>
      <c r="E795" s="13"/>
      <c r="F795" s="13"/>
      <c r="G795" s="14"/>
    </row>
    <row r="796" spans="4:7">
      <c r="D796" s="13"/>
      <c r="E796" s="13"/>
      <c r="F796" s="13"/>
      <c r="G796" s="14"/>
    </row>
    <row r="797" spans="4:7">
      <c r="D797" s="13"/>
      <c r="E797" s="13"/>
      <c r="F797" s="13"/>
      <c r="G797" s="14"/>
    </row>
    <row r="798" spans="4:7">
      <c r="D798" s="13"/>
      <c r="E798" s="13"/>
      <c r="F798" s="13"/>
      <c r="G798" s="14"/>
    </row>
    <row r="799" spans="4:7">
      <c r="D799" s="13"/>
      <c r="E799" s="13"/>
      <c r="F799" s="13"/>
      <c r="G799" s="14"/>
    </row>
    <row r="800" spans="4:7">
      <c r="D800" s="13"/>
      <c r="E800" s="13"/>
      <c r="F800" s="13"/>
      <c r="G800" s="14"/>
    </row>
    <row r="801" spans="4:7">
      <c r="D801" s="13"/>
      <c r="E801" s="13"/>
      <c r="F801" s="13"/>
      <c r="G801" s="14"/>
    </row>
    <row r="802" spans="4:7">
      <c r="D802" s="13"/>
      <c r="E802" s="13"/>
      <c r="F802" s="13"/>
      <c r="G802" s="14"/>
    </row>
    <row r="803" spans="4:7">
      <c r="D803" s="13"/>
      <c r="E803" s="13"/>
      <c r="F803" s="13"/>
      <c r="G803" s="14"/>
    </row>
    <row r="804" spans="4:7">
      <c r="D804" s="13"/>
      <c r="E804" s="13"/>
      <c r="F804" s="13"/>
      <c r="G804" s="14"/>
    </row>
    <row r="805" spans="4:7">
      <c r="D805" s="13"/>
      <c r="E805" s="13"/>
      <c r="F805" s="13"/>
      <c r="G805" s="14"/>
    </row>
    <row r="806" spans="4:7">
      <c r="D806" s="13"/>
      <c r="E806" s="13"/>
      <c r="F806" s="13"/>
      <c r="G806" s="14"/>
    </row>
    <row r="807" spans="4:7">
      <c r="D807" s="13"/>
      <c r="E807" s="13"/>
      <c r="F807" s="13"/>
      <c r="G807" s="14"/>
    </row>
    <row r="808" spans="4:7">
      <c r="D808" s="13"/>
      <c r="E808" s="13"/>
      <c r="F808" s="13"/>
      <c r="G808" s="14"/>
    </row>
    <row r="809" spans="4:7">
      <c r="D809" s="13"/>
      <c r="E809" s="13"/>
      <c r="F809" s="13"/>
      <c r="G809" s="14"/>
    </row>
    <row r="810" spans="4:7">
      <c r="D810" s="13"/>
      <c r="E810" s="13"/>
      <c r="F810" s="13"/>
      <c r="G810" s="14"/>
    </row>
    <row r="811" spans="4:7">
      <c r="D811" s="13"/>
      <c r="E811" s="13"/>
      <c r="F811" s="13"/>
      <c r="G811" s="14"/>
    </row>
    <row r="812" spans="4:7">
      <c r="D812" s="13"/>
      <c r="E812" s="13"/>
      <c r="F812" s="13"/>
      <c r="G812" s="14"/>
    </row>
    <row r="813" spans="4:7">
      <c r="D813" s="13"/>
      <c r="E813" s="13"/>
      <c r="F813" s="13"/>
      <c r="G813" s="14"/>
    </row>
    <row r="814" spans="4:7">
      <c r="D814" s="13"/>
      <c r="E814" s="13"/>
      <c r="F814" s="13"/>
      <c r="G814" s="14"/>
    </row>
    <row r="815" spans="4:7">
      <c r="D815" s="13"/>
      <c r="E815" s="13"/>
      <c r="F815" s="13"/>
      <c r="G815" s="14"/>
    </row>
    <row r="816" spans="4:7">
      <c r="D816" s="13"/>
      <c r="E816" s="13"/>
      <c r="F816" s="13"/>
      <c r="G816" s="14"/>
    </row>
    <row r="817" spans="4:7">
      <c r="D817" s="13"/>
      <c r="E817" s="13"/>
      <c r="F817" s="13"/>
      <c r="G817" s="14"/>
    </row>
    <row r="818" spans="4:7">
      <c r="D818" s="13"/>
      <c r="E818" s="13"/>
      <c r="F818" s="13"/>
      <c r="G818" s="14"/>
    </row>
    <row r="819" spans="4:7">
      <c r="D819" s="13"/>
      <c r="E819" s="13"/>
      <c r="F819" s="13"/>
      <c r="G819" s="14"/>
    </row>
    <row r="820" spans="4:7">
      <c r="D820" s="13"/>
      <c r="E820" s="13"/>
      <c r="F820" s="13"/>
      <c r="G820" s="14"/>
    </row>
    <row r="821" spans="4:7">
      <c r="D821" s="13"/>
      <c r="E821" s="13"/>
      <c r="F821" s="13"/>
      <c r="G821" s="14"/>
    </row>
    <row r="822" spans="4:7">
      <c r="D822" s="13"/>
      <c r="E822" s="13"/>
      <c r="F822" s="13"/>
      <c r="G822" s="14"/>
    </row>
    <row r="823" spans="4:7">
      <c r="D823" s="13"/>
      <c r="E823" s="13"/>
      <c r="F823" s="13"/>
      <c r="G823" s="14"/>
    </row>
    <row r="824" spans="4:7">
      <c r="D824" s="13"/>
      <c r="E824" s="13"/>
      <c r="F824" s="13"/>
      <c r="G824" s="14"/>
    </row>
    <row r="825" spans="4:7">
      <c r="D825" s="13"/>
      <c r="E825" s="13"/>
      <c r="F825" s="13"/>
      <c r="G825" s="14"/>
    </row>
    <row r="826" spans="4:7">
      <c r="D826" s="13"/>
      <c r="E826" s="13"/>
      <c r="F826" s="13"/>
      <c r="G826" s="14"/>
    </row>
    <row r="827" spans="4:7">
      <c r="D827" s="13"/>
      <c r="E827" s="13"/>
      <c r="F827" s="13"/>
      <c r="G827" s="14"/>
    </row>
    <row r="828" spans="4:7">
      <c r="D828" s="13"/>
      <c r="E828" s="13"/>
      <c r="F828" s="13"/>
      <c r="G828" s="14"/>
    </row>
    <row r="829" spans="4:7">
      <c r="D829" s="13"/>
      <c r="E829" s="13"/>
      <c r="F829" s="13"/>
      <c r="G829" s="14"/>
    </row>
    <row r="830" spans="4:7">
      <c r="D830" s="13"/>
      <c r="E830" s="13"/>
      <c r="F830" s="13"/>
      <c r="G830" s="14"/>
    </row>
    <row r="831" spans="4:7">
      <c r="D831" s="13"/>
      <c r="E831" s="13"/>
      <c r="F831" s="13"/>
      <c r="G831" s="14"/>
    </row>
    <row r="832" spans="4:7">
      <c r="D832" s="13"/>
      <c r="E832" s="13"/>
      <c r="F832" s="13"/>
      <c r="G832" s="14"/>
    </row>
    <row r="833" spans="4:7">
      <c r="D833" s="13"/>
      <c r="E833" s="13"/>
      <c r="F833" s="13"/>
      <c r="G833" s="14"/>
    </row>
    <row r="834" spans="4:7">
      <c r="D834" s="13"/>
      <c r="E834" s="13"/>
      <c r="F834" s="13"/>
      <c r="G834" s="14"/>
    </row>
    <row r="835" spans="4:7">
      <c r="D835" s="13"/>
      <c r="E835" s="13"/>
      <c r="F835" s="13"/>
      <c r="G835" s="14"/>
    </row>
    <row r="836" spans="4:7">
      <c r="D836" s="13"/>
      <c r="E836" s="13"/>
      <c r="F836" s="13"/>
      <c r="G836" s="14"/>
    </row>
    <row r="837" spans="4:7">
      <c r="D837" s="13"/>
      <c r="E837" s="13"/>
      <c r="F837" s="13"/>
      <c r="G837" s="14"/>
    </row>
    <row r="838" spans="4:7">
      <c r="D838" s="13"/>
      <c r="E838" s="13"/>
      <c r="F838" s="13"/>
      <c r="G838" s="14"/>
    </row>
    <row r="839" spans="4:7">
      <c r="D839" s="13"/>
      <c r="E839" s="13"/>
      <c r="F839" s="13"/>
      <c r="G839" s="14"/>
    </row>
    <row r="840" spans="4:7">
      <c r="D840" s="13"/>
      <c r="E840" s="13"/>
      <c r="F840" s="13"/>
      <c r="G840" s="14"/>
    </row>
    <row r="841" spans="4:7">
      <c r="D841" s="13"/>
      <c r="E841" s="13"/>
      <c r="F841" s="13"/>
      <c r="G841" s="14"/>
    </row>
    <row r="842" spans="4:7">
      <c r="D842" s="13"/>
      <c r="E842" s="13"/>
      <c r="F842" s="13"/>
      <c r="G842" s="14"/>
    </row>
    <row r="843" spans="4:7">
      <c r="D843" s="13"/>
      <c r="E843" s="13"/>
      <c r="F843" s="13"/>
      <c r="G843" s="14"/>
    </row>
    <row r="844" spans="4:7">
      <c r="D844" s="13"/>
      <c r="E844" s="13"/>
      <c r="F844" s="13"/>
      <c r="G844" s="14"/>
    </row>
    <row r="845" spans="4:7">
      <c r="D845" s="13"/>
      <c r="E845" s="13"/>
      <c r="F845" s="13"/>
      <c r="G845" s="14"/>
    </row>
    <row r="846" spans="4:7">
      <c r="D846" s="13"/>
      <c r="E846" s="13"/>
      <c r="F846" s="13"/>
      <c r="G846" s="14"/>
    </row>
    <row r="847" spans="4:7">
      <c r="D847" s="13"/>
      <c r="E847" s="13"/>
      <c r="F847" s="13"/>
      <c r="G847" s="14"/>
    </row>
    <row r="848" spans="4:7">
      <c r="D848" s="13"/>
      <c r="E848" s="13"/>
      <c r="F848" s="13"/>
      <c r="G848" s="14"/>
    </row>
    <row r="849" spans="4:7">
      <c r="D849" s="13"/>
      <c r="E849" s="13"/>
      <c r="F849" s="13"/>
      <c r="G849" s="14"/>
    </row>
    <row r="850" spans="4:7">
      <c r="D850" s="13"/>
      <c r="E850" s="13"/>
      <c r="F850" s="13"/>
      <c r="G850" s="14"/>
    </row>
    <row r="851" spans="4:7">
      <c r="D851" s="13"/>
      <c r="E851" s="13"/>
      <c r="F851" s="13"/>
      <c r="G851" s="14"/>
    </row>
    <row r="852" spans="4:7">
      <c r="D852" s="13"/>
      <c r="E852" s="13"/>
      <c r="F852" s="13"/>
      <c r="G852" s="14"/>
    </row>
    <row r="853" spans="4:7">
      <c r="D853" s="13"/>
      <c r="E853" s="13"/>
      <c r="F853" s="13"/>
      <c r="G853" s="14"/>
    </row>
    <row r="854" spans="4:7">
      <c r="D854" s="13"/>
      <c r="E854" s="13"/>
      <c r="F854" s="13"/>
      <c r="G854" s="14"/>
    </row>
    <row r="855" spans="4:7">
      <c r="D855" s="13"/>
      <c r="E855" s="13"/>
      <c r="F855" s="13"/>
      <c r="G855" s="14"/>
    </row>
    <row r="856" spans="4:7">
      <c r="D856" s="13"/>
      <c r="E856" s="13"/>
      <c r="F856" s="13"/>
      <c r="G856" s="14"/>
    </row>
    <row r="857" spans="4:7">
      <c r="D857" s="13"/>
      <c r="E857" s="13"/>
      <c r="F857" s="13"/>
      <c r="G857" s="14"/>
    </row>
    <row r="858" spans="4:7">
      <c r="D858" s="13"/>
      <c r="E858" s="13"/>
      <c r="F858" s="13"/>
      <c r="G858" s="14"/>
    </row>
    <row r="859" spans="4:7">
      <c r="D859" s="13"/>
      <c r="E859" s="13"/>
      <c r="F859" s="13"/>
      <c r="G859" s="14"/>
    </row>
    <row r="860" spans="4:7">
      <c r="D860" s="13"/>
      <c r="E860" s="13"/>
      <c r="F860" s="13"/>
      <c r="G860" s="14"/>
    </row>
    <row r="861" spans="4:7">
      <c r="D861" s="13"/>
      <c r="E861" s="13"/>
      <c r="F861" s="13"/>
      <c r="G861" s="14"/>
    </row>
    <row r="862" spans="4:7">
      <c r="D862" s="13"/>
      <c r="E862" s="13"/>
      <c r="F862" s="13"/>
      <c r="G862" s="14"/>
    </row>
    <row r="863" spans="4:7">
      <c r="D863" s="13"/>
      <c r="E863" s="13"/>
      <c r="F863" s="13"/>
      <c r="G863" s="14"/>
    </row>
    <row r="864" spans="4:7">
      <c r="D864" s="13"/>
      <c r="E864" s="13"/>
      <c r="F864" s="13"/>
      <c r="G864" s="14"/>
    </row>
    <row r="865" spans="4:7">
      <c r="D865" s="13"/>
      <c r="E865" s="13"/>
      <c r="F865" s="13"/>
      <c r="G865" s="14"/>
    </row>
    <row r="866" spans="4:7">
      <c r="D866" s="13"/>
      <c r="E866" s="13"/>
      <c r="F866" s="13"/>
      <c r="G866" s="14"/>
    </row>
    <row r="867" spans="4:7">
      <c r="D867" s="13"/>
      <c r="E867" s="13"/>
      <c r="F867" s="13"/>
      <c r="G867" s="14"/>
    </row>
    <row r="868" spans="4:7">
      <c r="D868" s="13"/>
      <c r="E868" s="13"/>
      <c r="F868" s="13"/>
      <c r="G868" s="14"/>
    </row>
    <row r="869" spans="4:7">
      <c r="D869" s="13"/>
      <c r="E869" s="13"/>
      <c r="F869" s="13"/>
      <c r="G869" s="14"/>
    </row>
    <row r="870" spans="4:7">
      <c r="D870" s="13"/>
      <c r="E870" s="13"/>
      <c r="F870" s="13"/>
      <c r="G870" s="14"/>
    </row>
    <row r="871" spans="4:7">
      <c r="D871" s="13"/>
      <c r="E871" s="13"/>
      <c r="F871" s="13"/>
      <c r="G871" s="14"/>
    </row>
    <row r="872" spans="4:7">
      <c r="D872" s="13"/>
      <c r="E872" s="13"/>
      <c r="F872" s="13"/>
      <c r="G872" s="14"/>
    </row>
    <row r="873" spans="4:7">
      <c r="D873" s="13"/>
      <c r="E873" s="13"/>
      <c r="F873" s="13"/>
      <c r="G873" s="14"/>
    </row>
    <row r="874" spans="4:7">
      <c r="D874" s="13"/>
      <c r="E874" s="13"/>
      <c r="F874" s="13"/>
      <c r="G874" s="14"/>
    </row>
    <row r="875" spans="4:7">
      <c r="D875" s="13"/>
      <c r="E875" s="13"/>
      <c r="F875" s="13"/>
      <c r="G875" s="14"/>
    </row>
    <row r="876" spans="4:7">
      <c r="D876" s="13"/>
      <c r="E876" s="13"/>
      <c r="F876" s="13"/>
      <c r="G876" s="14"/>
    </row>
    <row r="877" spans="4:7">
      <c r="D877" s="13"/>
      <c r="E877" s="13"/>
      <c r="F877" s="13"/>
      <c r="G877" s="14"/>
    </row>
    <row r="878" spans="4:7">
      <c r="D878" s="13"/>
      <c r="E878" s="13"/>
      <c r="F878" s="13"/>
      <c r="G878" s="14"/>
    </row>
    <row r="879" spans="4:7">
      <c r="D879" s="13"/>
      <c r="E879" s="13"/>
      <c r="F879" s="13"/>
      <c r="G879" s="14"/>
    </row>
    <row r="880" spans="4:7">
      <c r="D880" s="13"/>
      <c r="E880" s="13"/>
      <c r="F880" s="13"/>
      <c r="G880" s="14"/>
    </row>
    <row r="881" spans="4:7">
      <c r="D881" s="13"/>
      <c r="E881" s="13"/>
      <c r="F881" s="13"/>
      <c r="G881" s="14"/>
    </row>
    <row r="882" spans="4:7">
      <c r="D882" s="13"/>
      <c r="E882" s="13"/>
      <c r="F882" s="13"/>
      <c r="G882" s="14"/>
    </row>
    <row r="883" spans="4:7">
      <c r="D883" s="13"/>
      <c r="E883" s="13"/>
      <c r="F883" s="13"/>
      <c r="G883" s="14"/>
    </row>
    <row r="884" spans="4:7">
      <c r="D884" s="13"/>
      <c r="E884" s="13"/>
      <c r="F884" s="13"/>
      <c r="G884" s="14"/>
    </row>
    <row r="885" spans="4:7">
      <c r="D885" s="13"/>
      <c r="E885" s="13"/>
      <c r="F885" s="13"/>
      <c r="G885" s="14"/>
    </row>
    <row r="886" spans="4:7">
      <c r="D886" s="13"/>
      <c r="E886" s="13"/>
      <c r="F886" s="13"/>
      <c r="G886" s="14"/>
    </row>
    <row r="887" spans="4:7">
      <c r="D887" s="13"/>
      <c r="E887" s="13"/>
      <c r="F887" s="13"/>
      <c r="G887" s="14"/>
    </row>
    <row r="888" spans="4:7">
      <c r="D888" s="13"/>
      <c r="E888" s="13"/>
      <c r="F888" s="13"/>
      <c r="G888" s="14"/>
    </row>
    <row r="889" spans="4:7">
      <c r="D889" s="13"/>
      <c r="E889" s="13"/>
      <c r="F889" s="13"/>
      <c r="G889" s="14"/>
    </row>
    <row r="890" spans="4:7">
      <c r="D890" s="13"/>
      <c r="E890" s="13"/>
      <c r="F890" s="13"/>
      <c r="G890" s="14"/>
    </row>
    <row r="891" spans="4:7">
      <c r="D891" s="13"/>
      <c r="E891" s="13"/>
      <c r="F891" s="13"/>
      <c r="G891" s="14"/>
    </row>
    <row r="892" spans="4:7">
      <c r="D892" s="13"/>
      <c r="E892" s="13"/>
      <c r="F892" s="13"/>
      <c r="G892" s="14"/>
    </row>
    <row r="893" spans="4:7">
      <c r="D893" s="13"/>
      <c r="E893" s="13"/>
      <c r="F893" s="13"/>
      <c r="G893" s="14"/>
    </row>
    <row r="894" spans="4:7">
      <c r="D894" s="13"/>
      <c r="E894" s="13"/>
      <c r="F894" s="13"/>
      <c r="G894" s="14"/>
    </row>
    <row r="895" spans="4:7">
      <c r="D895" s="13"/>
      <c r="E895" s="13"/>
      <c r="F895" s="13"/>
      <c r="G895" s="14"/>
    </row>
    <row r="896" spans="4:7">
      <c r="D896" s="13"/>
      <c r="E896" s="13"/>
      <c r="F896" s="13"/>
      <c r="G896" s="14"/>
    </row>
    <row r="897" spans="4:7">
      <c r="D897" s="13"/>
      <c r="E897" s="13"/>
      <c r="F897" s="13"/>
      <c r="G897" s="14"/>
    </row>
    <row r="898" spans="4:7">
      <c r="D898" s="13"/>
      <c r="E898" s="13"/>
      <c r="F898" s="13"/>
      <c r="G898" s="14"/>
    </row>
    <row r="899" spans="4:7">
      <c r="D899" s="13"/>
      <c r="E899" s="13"/>
      <c r="F899" s="13"/>
      <c r="G899" s="14"/>
    </row>
    <row r="900" spans="4:7">
      <c r="D900" s="13"/>
      <c r="E900" s="13"/>
      <c r="F900" s="13"/>
      <c r="G900" s="14"/>
    </row>
    <row r="901" spans="4:7">
      <c r="D901" s="13"/>
      <c r="E901" s="13"/>
      <c r="F901" s="13"/>
      <c r="G901" s="14"/>
    </row>
    <row r="902" spans="4:7">
      <c r="D902" s="13"/>
      <c r="E902" s="13"/>
      <c r="F902" s="13"/>
      <c r="G902" s="14"/>
    </row>
    <row r="903" spans="4:7">
      <c r="D903" s="13"/>
      <c r="E903" s="13"/>
      <c r="F903" s="13"/>
      <c r="G903" s="14"/>
    </row>
    <row r="904" spans="4:7">
      <c r="D904" s="13"/>
      <c r="E904" s="13"/>
      <c r="F904" s="13"/>
      <c r="G904" s="14"/>
    </row>
    <row r="905" spans="4:7">
      <c r="D905" s="13"/>
      <c r="E905" s="13"/>
      <c r="F905" s="13"/>
      <c r="G905" s="14"/>
    </row>
    <row r="906" spans="4:7">
      <c r="D906" s="13"/>
      <c r="E906" s="13"/>
      <c r="F906" s="13"/>
      <c r="G906" s="14"/>
    </row>
    <row r="907" spans="4:7">
      <c r="D907" s="13"/>
      <c r="E907" s="13"/>
      <c r="F907" s="13"/>
      <c r="G907" s="14"/>
    </row>
    <row r="908" spans="4:7">
      <c r="D908" s="13"/>
      <c r="E908" s="13"/>
      <c r="F908" s="13"/>
      <c r="G908" s="14"/>
    </row>
    <row r="909" spans="4:7">
      <c r="D909" s="13"/>
      <c r="E909" s="13"/>
      <c r="F909" s="13"/>
      <c r="G909" s="14"/>
    </row>
    <row r="910" spans="4:7">
      <c r="D910" s="13"/>
      <c r="E910" s="13"/>
      <c r="F910" s="13"/>
      <c r="G910" s="14"/>
    </row>
    <row r="911" spans="4:7">
      <c r="D911" s="13"/>
      <c r="E911" s="13"/>
      <c r="F911" s="13"/>
      <c r="G911" s="14"/>
    </row>
    <row r="912" spans="4:7">
      <c r="D912" s="13"/>
      <c r="E912" s="13"/>
      <c r="F912" s="13"/>
      <c r="G912" s="14"/>
    </row>
    <row r="913" spans="4:7">
      <c r="D913" s="13"/>
      <c r="E913" s="13"/>
      <c r="F913" s="13"/>
      <c r="G913" s="14"/>
    </row>
    <row r="914" spans="4:7">
      <c r="D914" s="13"/>
      <c r="E914" s="13"/>
      <c r="F914" s="13"/>
      <c r="G914" s="14"/>
    </row>
    <row r="915" spans="4:7">
      <c r="D915" s="13"/>
      <c r="E915" s="13"/>
      <c r="F915" s="13"/>
      <c r="G915" s="14"/>
    </row>
    <row r="916" spans="4:7">
      <c r="D916" s="13"/>
      <c r="E916" s="13"/>
      <c r="F916" s="13"/>
      <c r="G916" s="14"/>
    </row>
    <row r="917" spans="4:7">
      <c r="D917" s="13"/>
      <c r="E917" s="13"/>
      <c r="F917" s="13"/>
      <c r="G917" s="14"/>
    </row>
    <row r="918" spans="4:7">
      <c r="D918" s="13"/>
      <c r="E918" s="13"/>
      <c r="F918" s="13"/>
      <c r="G918" s="14"/>
    </row>
    <row r="919" spans="4:7">
      <c r="D919" s="13"/>
      <c r="E919" s="13"/>
      <c r="F919" s="13"/>
      <c r="G919" s="14"/>
    </row>
    <row r="920" spans="4:7">
      <c r="D920" s="13"/>
      <c r="E920" s="13"/>
      <c r="F920" s="13"/>
      <c r="G920" s="14"/>
    </row>
    <row r="921" spans="4:7">
      <c r="D921" s="13"/>
      <c r="E921" s="13"/>
      <c r="F921" s="13"/>
      <c r="G921" s="14"/>
    </row>
    <row r="922" spans="4:7">
      <c r="D922" s="13"/>
      <c r="E922" s="13"/>
      <c r="F922" s="13"/>
      <c r="G922" s="14"/>
    </row>
    <row r="923" spans="4:7">
      <c r="D923" s="13"/>
      <c r="E923" s="13"/>
      <c r="F923" s="13"/>
      <c r="G923" s="14"/>
    </row>
    <row r="924" spans="4:7">
      <c r="D924" s="13"/>
      <c r="E924" s="13"/>
      <c r="F924" s="13"/>
      <c r="G924" s="14"/>
    </row>
    <row r="925" spans="4:7">
      <c r="D925" s="13"/>
      <c r="E925" s="13"/>
      <c r="F925" s="13"/>
      <c r="G925" s="14"/>
    </row>
    <row r="926" spans="4:7">
      <c r="D926" s="13"/>
      <c r="E926" s="13"/>
      <c r="F926" s="13"/>
      <c r="G926" s="14"/>
    </row>
    <row r="927" spans="4:7">
      <c r="D927" s="13"/>
      <c r="E927" s="13"/>
      <c r="F927" s="13"/>
      <c r="G927" s="14"/>
    </row>
    <row r="928" spans="4:7">
      <c r="D928" s="13"/>
      <c r="E928" s="13"/>
      <c r="F928" s="13"/>
      <c r="G928" s="14"/>
    </row>
    <row r="929" spans="4:7">
      <c r="D929" s="13"/>
      <c r="E929" s="13"/>
      <c r="F929" s="13"/>
      <c r="G929" s="14"/>
    </row>
    <row r="930" spans="4:7">
      <c r="D930" s="13"/>
      <c r="E930" s="13"/>
      <c r="F930" s="13"/>
      <c r="G930" s="14"/>
    </row>
    <row r="931" spans="4:7">
      <c r="D931" s="13"/>
      <c r="E931" s="13"/>
      <c r="F931" s="13"/>
      <c r="G931" s="14"/>
    </row>
    <row r="932" spans="4:7">
      <c r="D932" s="13"/>
      <c r="E932" s="13"/>
      <c r="F932" s="13"/>
      <c r="G932" s="14"/>
    </row>
    <row r="933" spans="4:7">
      <c r="D933" s="13"/>
      <c r="E933" s="13"/>
      <c r="F933" s="13"/>
      <c r="G933" s="14"/>
    </row>
    <row r="934" spans="4:7">
      <c r="D934" s="13"/>
      <c r="E934" s="13"/>
      <c r="F934" s="13"/>
      <c r="G934" s="14"/>
    </row>
    <row r="935" spans="4:7">
      <c r="D935" s="13"/>
      <c r="E935" s="13"/>
      <c r="F935" s="13"/>
      <c r="G935" s="14"/>
    </row>
    <row r="936" spans="4:7">
      <c r="D936" s="13"/>
      <c r="E936" s="13"/>
      <c r="F936" s="13"/>
      <c r="G936" s="14"/>
    </row>
    <row r="937" spans="4:7">
      <c r="D937" s="13"/>
      <c r="E937" s="13"/>
      <c r="F937" s="13"/>
      <c r="G937" s="14"/>
    </row>
    <row r="938" spans="4:7">
      <c r="D938" s="13"/>
      <c r="E938" s="13"/>
      <c r="F938" s="13"/>
      <c r="G938" s="14"/>
    </row>
    <row r="939" spans="4:7">
      <c r="D939" s="13"/>
      <c r="E939" s="13"/>
      <c r="F939" s="13"/>
      <c r="G939" s="14"/>
    </row>
    <row r="940" spans="4:7">
      <c r="D940" s="13"/>
      <c r="E940" s="13"/>
      <c r="F940" s="13"/>
      <c r="G940" s="14"/>
    </row>
    <row r="941" spans="4:7">
      <c r="D941" s="13"/>
      <c r="E941" s="13"/>
      <c r="F941" s="13"/>
      <c r="G941" s="14"/>
    </row>
    <row r="942" spans="4:7">
      <c r="D942" s="13"/>
      <c r="E942" s="13"/>
      <c r="F942" s="13"/>
      <c r="G942" s="14"/>
    </row>
    <row r="943" spans="4:7">
      <c r="D943" s="13"/>
      <c r="E943" s="13"/>
      <c r="F943" s="13"/>
      <c r="G943" s="14"/>
    </row>
    <row r="944" spans="4:7">
      <c r="D944" s="13"/>
      <c r="E944" s="13"/>
      <c r="F944" s="13"/>
      <c r="G944" s="14"/>
    </row>
    <row r="945" spans="4:7">
      <c r="D945" s="13"/>
      <c r="E945" s="13"/>
      <c r="F945" s="13"/>
      <c r="G945" s="14"/>
    </row>
    <row r="946" spans="4:7">
      <c r="D946" s="13"/>
      <c r="E946" s="13"/>
      <c r="F946" s="13"/>
      <c r="G946" s="14"/>
    </row>
    <row r="947" spans="4:7">
      <c r="D947" s="13"/>
      <c r="E947" s="13"/>
      <c r="F947" s="13"/>
      <c r="G947" s="14"/>
    </row>
    <row r="948" spans="4:7">
      <c r="D948" s="13"/>
      <c r="E948" s="13"/>
      <c r="F948" s="13"/>
      <c r="G948" s="14"/>
    </row>
    <row r="949" spans="4:7">
      <c r="D949" s="13"/>
      <c r="E949" s="13"/>
      <c r="F949" s="13"/>
      <c r="G949" s="14"/>
    </row>
    <row r="950" spans="4:7">
      <c r="D950" s="13"/>
      <c r="E950" s="13"/>
      <c r="F950" s="13"/>
      <c r="G950" s="14"/>
    </row>
    <row r="951" spans="4:7">
      <c r="D951" s="13"/>
      <c r="E951" s="13"/>
      <c r="F951" s="13"/>
      <c r="G951" s="14"/>
    </row>
    <row r="952" spans="4:7">
      <c r="D952" s="13"/>
      <c r="E952" s="13"/>
      <c r="F952" s="13"/>
      <c r="G952" s="14"/>
    </row>
    <row r="953" spans="4:7">
      <c r="D953" s="13"/>
      <c r="E953" s="13"/>
      <c r="F953" s="13"/>
      <c r="G953" s="14"/>
    </row>
    <row r="954" spans="4:7">
      <c r="D954" s="13"/>
      <c r="E954" s="13"/>
      <c r="F954" s="13"/>
      <c r="G954" s="14"/>
    </row>
    <row r="955" spans="4:7">
      <c r="D955" s="13"/>
      <c r="E955" s="13"/>
      <c r="F955" s="13"/>
      <c r="G955" s="14"/>
    </row>
    <row r="956" spans="4:7">
      <c r="D956" s="13"/>
      <c r="E956" s="13"/>
      <c r="F956" s="13"/>
      <c r="G956" s="14"/>
    </row>
    <row r="957" spans="4:7">
      <c r="D957" s="13"/>
      <c r="E957" s="13"/>
      <c r="F957" s="13"/>
      <c r="G957" s="14"/>
    </row>
    <row r="958" spans="4:7">
      <c r="D958" s="13"/>
      <c r="E958" s="13"/>
      <c r="F958" s="13"/>
      <c r="G958" s="14"/>
    </row>
    <row r="959" spans="4:7">
      <c r="D959" s="13"/>
      <c r="E959" s="13"/>
      <c r="F959" s="13"/>
      <c r="G959" s="14"/>
    </row>
    <row r="960" spans="4:7">
      <c r="D960" s="13"/>
      <c r="E960" s="13"/>
      <c r="F960" s="13"/>
      <c r="G960" s="14"/>
    </row>
    <row r="961" spans="4:7">
      <c r="D961" s="13"/>
      <c r="E961" s="13"/>
      <c r="F961" s="13"/>
      <c r="G961" s="14"/>
    </row>
    <row r="962" spans="4:7">
      <c r="D962" s="13"/>
      <c r="E962" s="13"/>
      <c r="F962" s="13"/>
      <c r="G962" s="14"/>
    </row>
    <row r="963" spans="4:7">
      <c r="D963" s="13"/>
      <c r="E963" s="13"/>
      <c r="F963" s="13"/>
      <c r="G963" s="14"/>
    </row>
    <row r="964" spans="4:7">
      <c r="D964" s="13"/>
      <c r="E964" s="13"/>
      <c r="F964" s="13"/>
      <c r="G964" s="14"/>
    </row>
    <row r="965" spans="4:7">
      <c r="D965" s="13"/>
      <c r="E965" s="13"/>
      <c r="F965" s="13"/>
      <c r="G965" s="14"/>
    </row>
    <row r="966" spans="4:7">
      <c r="D966" s="13"/>
      <c r="E966" s="13"/>
      <c r="F966" s="13"/>
      <c r="G966" s="14"/>
    </row>
    <row r="967" spans="4:7">
      <c r="D967" s="13"/>
      <c r="E967" s="13"/>
      <c r="F967" s="13"/>
      <c r="G967" s="14"/>
    </row>
    <row r="968" spans="4:7">
      <c r="D968" s="13"/>
      <c r="E968" s="13"/>
      <c r="F968" s="13"/>
      <c r="G968" s="14"/>
    </row>
    <row r="969" spans="4:7">
      <c r="D969" s="13"/>
      <c r="E969" s="13"/>
      <c r="F969" s="13"/>
      <c r="G969" s="14"/>
    </row>
    <row r="970" spans="4:7">
      <c r="D970" s="13"/>
      <c r="E970" s="13"/>
      <c r="F970" s="13"/>
      <c r="G970" s="14"/>
    </row>
    <row r="971" spans="4:7">
      <c r="D971" s="13"/>
      <c r="E971" s="13"/>
      <c r="F971" s="13"/>
      <c r="G971" s="14"/>
    </row>
    <row r="972" spans="4:7">
      <c r="D972" s="13"/>
      <c r="E972" s="13"/>
      <c r="F972" s="13"/>
      <c r="G972" s="14"/>
    </row>
    <row r="973" spans="4:7">
      <c r="D973" s="13"/>
      <c r="E973" s="13"/>
      <c r="F973" s="13"/>
      <c r="G973" s="14"/>
    </row>
    <row r="974" spans="4:7">
      <c r="D974" s="13"/>
      <c r="E974" s="13"/>
      <c r="F974" s="13"/>
      <c r="G974" s="14"/>
    </row>
    <row r="975" spans="4:7">
      <c r="D975" s="13"/>
      <c r="E975" s="13"/>
      <c r="F975" s="13"/>
      <c r="G975" s="14"/>
    </row>
    <row r="976" spans="4:7">
      <c r="D976" s="13"/>
      <c r="E976" s="13"/>
      <c r="F976" s="13"/>
      <c r="G976" s="14"/>
    </row>
    <row r="977" spans="4:7">
      <c r="D977" s="13"/>
      <c r="E977" s="13"/>
      <c r="F977" s="13"/>
      <c r="G977" s="14"/>
    </row>
    <row r="978" spans="4:7">
      <c r="D978" s="13"/>
      <c r="E978" s="13"/>
      <c r="F978" s="13"/>
      <c r="G978" s="14"/>
    </row>
    <row r="979" spans="4:7">
      <c r="D979" s="13"/>
      <c r="E979" s="13"/>
      <c r="F979" s="13"/>
      <c r="G979" s="14"/>
    </row>
    <row r="980" spans="4:7">
      <c r="D980" s="13"/>
      <c r="E980" s="13"/>
      <c r="F980" s="13"/>
      <c r="G980" s="14"/>
    </row>
    <row r="981" spans="4:7">
      <c r="D981" s="13"/>
      <c r="E981" s="13"/>
      <c r="F981" s="13"/>
      <c r="G981" s="14"/>
    </row>
    <row r="982" spans="4:7">
      <c r="D982" s="13"/>
      <c r="E982" s="13"/>
      <c r="F982" s="13"/>
      <c r="G982" s="14"/>
    </row>
    <row r="983" spans="4:7">
      <c r="D983" s="13"/>
      <c r="E983" s="13"/>
      <c r="F983" s="13"/>
      <c r="G983" s="14"/>
    </row>
    <row r="984" spans="4:7">
      <c r="D984" s="13"/>
      <c r="E984" s="13"/>
      <c r="F984" s="13"/>
      <c r="G984" s="14"/>
    </row>
    <row r="985" spans="4:7">
      <c r="D985" s="13"/>
      <c r="E985" s="13"/>
      <c r="F985" s="13"/>
      <c r="G985" s="14"/>
    </row>
    <row r="986" spans="4:7">
      <c r="D986" s="13"/>
      <c r="E986" s="13"/>
      <c r="F986" s="13"/>
      <c r="G986" s="14"/>
    </row>
    <row r="987" spans="4:7">
      <c r="D987" s="13"/>
      <c r="E987" s="13"/>
      <c r="F987" s="13"/>
      <c r="G987" s="14"/>
    </row>
    <row r="988" spans="4:7">
      <c r="D988" s="13"/>
      <c r="E988" s="13"/>
      <c r="F988" s="13"/>
      <c r="G988" s="14"/>
    </row>
    <row r="989" spans="4:7">
      <c r="D989" s="13"/>
      <c r="E989" s="13"/>
      <c r="F989" s="13"/>
      <c r="G989" s="14"/>
    </row>
    <row r="990" spans="4:7">
      <c r="D990" s="13"/>
      <c r="E990" s="13"/>
      <c r="F990" s="13"/>
      <c r="G990" s="14"/>
    </row>
    <row r="991" spans="4:7">
      <c r="D991" s="13"/>
      <c r="E991" s="13"/>
      <c r="F991" s="13"/>
      <c r="G991" s="14"/>
    </row>
    <row r="992" spans="4:7">
      <c r="D992" s="13"/>
      <c r="E992" s="13"/>
      <c r="F992" s="13"/>
      <c r="G992" s="14"/>
    </row>
    <row r="993" spans="4:7">
      <c r="D993" s="13"/>
      <c r="E993" s="13"/>
      <c r="F993" s="13"/>
      <c r="G993" s="14"/>
    </row>
    <row r="994" spans="4:7">
      <c r="D994" s="13"/>
      <c r="E994" s="13"/>
      <c r="F994" s="13"/>
      <c r="G994" s="14"/>
    </row>
    <row r="995" spans="4:7">
      <c r="D995" s="13"/>
      <c r="E995" s="13"/>
      <c r="F995" s="13"/>
      <c r="G995" s="14"/>
    </row>
    <row r="996" spans="4:7">
      <c r="D996" s="13"/>
      <c r="E996" s="13"/>
      <c r="F996" s="13"/>
      <c r="G996" s="14"/>
    </row>
    <row r="997" spans="4:7">
      <c r="D997" s="13"/>
      <c r="E997" s="13"/>
      <c r="F997" s="13"/>
      <c r="G997" s="14"/>
    </row>
    <row r="998" spans="4:7">
      <c r="D998" s="13"/>
      <c r="E998" s="13"/>
      <c r="F998" s="13"/>
      <c r="G998" s="14"/>
    </row>
    <row r="999" spans="4:7">
      <c r="D999" s="13"/>
      <c r="E999" s="13"/>
      <c r="F999" s="13"/>
      <c r="G999" s="14"/>
    </row>
    <row r="1000" spans="4:7">
      <c r="D1000" s="13"/>
      <c r="E1000" s="13"/>
      <c r="F1000" s="13"/>
      <c r="G1000" s="14"/>
    </row>
    <row r="1001" spans="4:7">
      <c r="D1001" s="13"/>
      <c r="E1001" s="13"/>
      <c r="F1001" s="13"/>
      <c r="G1001" s="14"/>
    </row>
    <row r="1002" spans="4:7">
      <c r="D1002" s="13"/>
      <c r="E1002" s="13"/>
      <c r="F1002" s="13"/>
      <c r="G1002" s="14"/>
    </row>
    <row r="1003" spans="4:7">
      <c r="D1003" s="13"/>
      <c r="E1003" s="13"/>
      <c r="F1003" s="13"/>
      <c r="G1003" s="14"/>
    </row>
    <row r="1004" spans="4:7">
      <c r="D1004" s="13"/>
      <c r="E1004" s="13"/>
      <c r="F1004" s="13"/>
      <c r="G1004" s="14"/>
    </row>
    <row r="1005" spans="4:7">
      <c r="D1005" s="13"/>
      <c r="E1005" s="13"/>
      <c r="F1005" s="13"/>
      <c r="G1005" s="14"/>
    </row>
    <row r="1006" spans="4:7">
      <c r="D1006" s="13"/>
      <c r="E1006" s="13"/>
      <c r="F1006" s="13"/>
      <c r="G1006" s="14"/>
    </row>
    <row r="1007" spans="4:7">
      <c r="D1007" s="13"/>
      <c r="E1007" s="13"/>
      <c r="F1007" s="13"/>
      <c r="G1007" s="14"/>
    </row>
    <row r="1008" spans="4:7">
      <c r="D1008" s="13"/>
      <c r="E1008" s="13"/>
      <c r="F1008" s="13"/>
      <c r="G1008" s="14"/>
    </row>
    <row r="1009" spans="4:7">
      <c r="D1009" s="13"/>
      <c r="E1009" s="13"/>
      <c r="F1009" s="13"/>
      <c r="G1009" s="14"/>
    </row>
    <row r="1010" spans="4:7">
      <c r="D1010" s="13"/>
      <c r="E1010" s="13"/>
      <c r="F1010" s="13"/>
      <c r="G1010" s="14"/>
    </row>
    <row r="1011" spans="4:7">
      <c r="D1011" s="13"/>
      <c r="E1011" s="13"/>
      <c r="F1011" s="13"/>
      <c r="G1011" s="14"/>
    </row>
    <row r="1012" spans="4:7">
      <c r="D1012" s="13"/>
      <c r="E1012" s="13"/>
      <c r="F1012" s="13"/>
      <c r="G1012" s="14"/>
    </row>
    <row r="1013" spans="4:7">
      <c r="D1013" s="13"/>
      <c r="E1013" s="13"/>
      <c r="F1013" s="13"/>
      <c r="G1013" s="14"/>
    </row>
    <row r="1014" spans="4:7">
      <c r="D1014" s="13"/>
      <c r="E1014" s="13"/>
      <c r="F1014" s="13"/>
      <c r="G1014" s="14"/>
    </row>
    <row r="1015" spans="4:7">
      <c r="D1015" s="13"/>
      <c r="E1015" s="13"/>
      <c r="F1015" s="13"/>
      <c r="G1015" s="14"/>
    </row>
    <row r="1016" spans="4:7">
      <c r="D1016" s="13"/>
      <c r="E1016" s="13"/>
      <c r="F1016" s="13"/>
      <c r="G1016" s="14"/>
    </row>
    <row r="1017" spans="4:7">
      <c r="D1017" s="13"/>
      <c r="E1017" s="13"/>
      <c r="F1017" s="13"/>
      <c r="G1017" s="14"/>
    </row>
    <row r="1018" spans="4:7">
      <c r="D1018" s="13"/>
      <c r="E1018" s="13"/>
      <c r="F1018" s="13"/>
      <c r="G1018" s="14"/>
    </row>
    <row r="1019" spans="4:7">
      <c r="D1019" s="13"/>
      <c r="E1019" s="13"/>
      <c r="F1019" s="13"/>
      <c r="G1019" s="14"/>
    </row>
    <row r="1020" spans="4:7">
      <c r="D1020" s="13"/>
      <c r="E1020" s="13"/>
      <c r="F1020" s="13"/>
      <c r="G1020" s="14"/>
    </row>
    <row r="1021" spans="4:7">
      <c r="D1021" s="13"/>
      <c r="E1021" s="13"/>
      <c r="F1021" s="13"/>
      <c r="G1021" s="14"/>
    </row>
    <row r="1022" spans="4:7">
      <c r="D1022" s="13"/>
      <c r="E1022" s="13"/>
      <c r="F1022" s="13"/>
      <c r="G1022" s="14"/>
    </row>
    <row r="1023" spans="4:7">
      <c r="D1023" s="13"/>
      <c r="E1023" s="13"/>
      <c r="F1023" s="13"/>
      <c r="G1023" s="14"/>
    </row>
    <row r="1024" spans="4:7">
      <c r="D1024" s="13"/>
      <c r="E1024" s="13"/>
      <c r="F1024" s="13"/>
      <c r="G1024" s="14"/>
    </row>
    <row r="1025" spans="4:7">
      <c r="D1025" s="13"/>
      <c r="E1025" s="13"/>
      <c r="F1025" s="13"/>
      <c r="G1025" s="14"/>
    </row>
    <row r="1026" spans="4:7">
      <c r="D1026" s="13"/>
      <c r="E1026" s="13"/>
      <c r="F1026" s="13"/>
      <c r="G1026" s="14"/>
    </row>
    <row r="1027" spans="4:7">
      <c r="D1027" s="13"/>
      <c r="E1027" s="13"/>
      <c r="F1027" s="13"/>
      <c r="G1027" s="14"/>
    </row>
    <row r="1028" spans="4:7">
      <c r="D1028" s="13"/>
      <c r="E1028" s="13"/>
      <c r="F1028" s="13"/>
      <c r="G1028" s="14"/>
    </row>
    <row r="1029" spans="4:7">
      <c r="D1029" s="13"/>
      <c r="E1029" s="13"/>
      <c r="F1029" s="13"/>
      <c r="G1029" s="14"/>
    </row>
    <row r="1030" spans="4:7">
      <c r="D1030" s="13"/>
      <c r="E1030" s="13"/>
      <c r="F1030" s="13"/>
      <c r="G1030" s="14"/>
    </row>
    <row r="1031" spans="4:7">
      <c r="D1031" s="13"/>
      <c r="E1031" s="13"/>
      <c r="F1031" s="13"/>
      <c r="G1031" s="14"/>
    </row>
    <row r="1032" spans="4:7">
      <c r="D1032" s="13"/>
      <c r="E1032" s="13"/>
      <c r="F1032" s="13"/>
      <c r="G1032" s="14"/>
    </row>
    <row r="1033" spans="4:7">
      <c r="D1033" s="13"/>
      <c r="E1033" s="13"/>
      <c r="F1033" s="13"/>
      <c r="G1033" s="14"/>
    </row>
    <row r="1034" spans="4:7">
      <c r="D1034" s="13"/>
      <c r="E1034" s="13"/>
      <c r="F1034" s="13"/>
      <c r="G1034" s="14"/>
    </row>
    <row r="1035" spans="4:7">
      <c r="D1035" s="13"/>
      <c r="E1035" s="13"/>
      <c r="F1035" s="13"/>
      <c r="G1035" s="14"/>
    </row>
    <row r="1036" spans="4:7">
      <c r="D1036" s="13"/>
      <c r="E1036" s="13"/>
      <c r="F1036" s="13"/>
      <c r="G1036" s="14"/>
    </row>
    <row r="1037" spans="4:7">
      <c r="D1037" s="13"/>
      <c r="E1037" s="13"/>
      <c r="F1037" s="13"/>
      <c r="G1037" s="14"/>
    </row>
    <row r="1038" spans="4:7">
      <c r="D1038" s="13"/>
      <c r="E1038" s="13"/>
      <c r="F1038" s="13"/>
      <c r="G1038" s="14"/>
    </row>
    <row r="1039" spans="4:7">
      <c r="D1039" s="13"/>
      <c r="E1039" s="13"/>
      <c r="F1039" s="13"/>
      <c r="G1039" s="14"/>
    </row>
    <row r="1040" spans="4:7">
      <c r="D1040" s="13"/>
      <c r="E1040" s="13"/>
      <c r="F1040" s="13"/>
      <c r="G1040" s="14"/>
    </row>
    <row r="1041" spans="4:7">
      <c r="D1041" s="13"/>
      <c r="E1041" s="13"/>
      <c r="F1041" s="13"/>
      <c r="G1041" s="14"/>
    </row>
    <row r="1042" spans="4:7">
      <c r="D1042" s="13"/>
      <c r="E1042" s="13"/>
      <c r="F1042" s="13"/>
      <c r="G1042" s="14"/>
    </row>
    <row r="1043" spans="4:7">
      <c r="D1043" s="13"/>
      <c r="E1043" s="13"/>
      <c r="F1043" s="13"/>
      <c r="G1043" s="14"/>
    </row>
    <row r="1044" spans="4:7">
      <c r="D1044" s="13"/>
      <c r="E1044" s="13"/>
      <c r="F1044" s="13"/>
      <c r="G1044" s="14"/>
    </row>
    <row r="1045" spans="4:7">
      <c r="D1045" s="13"/>
      <c r="E1045" s="13"/>
      <c r="F1045" s="13"/>
      <c r="G1045" s="14"/>
    </row>
    <row r="1046" spans="4:7">
      <c r="D1046" s="13"/>
      <c r="E1046" s="13"/>
      <c r="F1046" s="13"/>
      <c r="G1046" s="14"/>
    </row>
    <row r="1047" spans="4:7">
      <c r="D1047" s="13"/>
      <c r="E1047" s="13"/>
      <c r="F1047" s="13"/>
      <c r="G1047" s="14"/>
    </row>
    <row r="1048" spans="4:7">
      <c r="D1048" s="13"/>
      <c r="E1048" s="13"/>
      <c r="F1048" s="13"/>
      <c r="G1048" s="14"/>
    </row>
    <row r="1049" spans="4:7">
      <c r="D1049" s="13"/>
      <c r="E1049" s="13"/>
      <c r="F1049" s="13"/>
      <c r="G1049" s="14"/>
    </row>
    <row r="1050" spans="4:7">
      <c r="D1050" s="13"/>
      <c r="E1050" s="13"/>
      <c r="F1050" s="13"/>
      <c r="G1050" s="14"/>
    </row>
    <row r="1051" spans="4:7">
      <c r="D1051" s="13"/>
      <c r="E1051" s="13"/>
      <c r="F1051" s="13"/>
      <c r="G1051" s="14"/>
    </row>
    <row r="1052" spans="4:7">
      <c r="D1052" s="13"/>
      <c r="E1052" s="13"/>
      <c r="F1052" s="13"/>
      <c r="G1052" s="14"/>
    </row>
    <row r="1053" spans="4:7">
      <c r="D1053" s="13"/>
      <c r="E1053" s="13"/>
      <c r="F1053" s="13"/>
      <c r="G1053" s="14"/>
    </row>
    <row r="1054" spans="4:7">
      <c r="D1054" s="13"/>
      <c r="E1054" s="13"/>
      <c r="F1054" s="13"/>
      <c r="G1054" s="14"/>
    </row>
    <row r="1055" spans="4:7">
      <c r="D1055" s="13"/>
      <c r="E1055" s="13"/>
      <c r="F1055" s="13"/>
      <c r="G1055" s="14"/>
    </row>
    <row r="1056" spans="4:7">
      <c r="D1056" s="13"/>
      <c r="E1056" s="13"/>
      <c r="F1056" s="13"/>
      <c r="G1056" s="14"/>
    </row>
    <row r="1057" spans="4:7">
      <c r="D1057" s="13"/>
      <c r="E1057" s="13"/>
      <c r="F1057" s="13"/>
      <c r="G1057" s="14"/>
    </row>
    <row r="1058" spans="4:7">
      <c r="D1058" s="13"/>
      <c r="E1058" s="13"/>
      <c r="F1058" s="13"/>
      <c r="G1058" s="14"/>
    </row>
    <row r="1059" spans="4:7">
      <c r="D1059" s="13"/>
      <c r="E1059" s="13"/>
      <c r="F1059" s="13"/>
      <c r="G1059" s="14"/>
    </row>
    <row r="1060" spans="4:7">
      <c r="D1060" s="13"/>
      <c r="E1060" s="13"/>
      <c r="F1060" s="13"/>
      <c r="G1060" s="14"/>
    </row>
    <row r="1061" spans="4:7">
      <c r="D1061" s="13"/>
      <c r="E1061" s="13"/>
      <c r="F1061" s="13"/>
      <c r="G1061" s="14"/>
    </row>
    <row r="1062" spans="4:7">
      <c r="D1062" s="13"/>
      <c r="E1062" s="13"/>
      <c r="F1062" s="13"/>
      <c r="G1062" s="14"/>
    </row>
    <row r="1063" spans="4:7">
      <c r="D1063" s="13"/>
      <c r="E1063" s="13"/>
      <c r="F1063" s="13"/>
      <c r="G1063" s="14"/>
    </row>
    <row r="1064" spans="4:7">
      <c r="D1064" s="13"/>
      <c r="E1064" s="13"/>
      <c r="F1064" s="13"/>
      <c r="G1064" s="14"/>
    </row>
    <row r="1065" spans="4:7">
      <c r="D1065" s="13"/>
      <c r="E1065" s="13"/>
      <c r="F1065" s="13"/>
      <c r="G1065" s="14"/>
    </row>
    <row r="1066" spans="4:7">
      <c r="D1066" s="13"/>
      <c r="E1066" s="13"/>
      <c r="F1066" s="13"/>
      <c r="G1066" s="14"/>
    </row>
    <row r="1067" spans="4:7">
      <c r="D1067" s="13"/>
      <c r="E1067" s="13"/>
      <c r="F1067" s="13"/>
      <c r="G1067" s="14"/>
    </row>
    <row r="1068" spans="4:7">
      <c r="D1068" s="13"/>
      <c r="E1068" s="13"/>
      <c r="F1068" s="13"/>
      <c r="G1068" s="14"/>
    </row>
    <row r="1069" spans="4:7">
      <c r="D1069" s="13"/>
      <c r="E1069" s="13"/>
      <c r="F1069" s="13"/>
      <c r="G1069" s="14"/>
    </row>
    <row r="1070" spans="4:7">
      <c r="D1070" s="13"/>
      <c r="E1070" s="13"/>
      <c r="F1070" s="13"/>
      <c r="G1070" s="14"/>
    </row>
    <row r="1071" spans="4:7">
      <c r="D1071" s="13"/>
      <c r="E1071" s="13"/>
      <c r="F1071" s="13"/>
      <c r="G1071" s="14"/>
    </row>
    <row r="1072" spans="4:7">
      <c r="D1072" s="13"/>
      <c r="E1072" s="13"/>
      <c r="F1072" s="13"/>
      <c r="G1072" s="14"/>
    </row>
    <row r="1073" spans="4:7">
      <c r="D1073" s="13"/>
      <c r="E1073" s="13"/>
      <c r="F1073" s="13"/>
      <c r="G1073" s="14"/>
    </row>
    <row r="1074" spans="4:7">
      <c r="D1074" s="13"/>
      <c r="E1074" s="13"/>
      <c r="F1074" s="13"/>
      <c r="G1074" s="14"/>
    </row>
    <row r="1075" spans="4:7">
      <c r="D1075" s="13"/>
      <c r="E1075" s="13"/>
      <c r="F1075" s="13"/>
      <c r="G1075" s="14"/>
    </row>
    <row r="1076" spans="4:7">
      <c r="D1076" s="13"/>
      <c r="E1076" s="13"/>
      <c r="F1076" s="13"/>
      <c r="G1076" s="14"/>
    </row>
    <row r="1077" spans="4:7">
      <c r="D1077" s="13"/>
      <c r="E1077" s="13"/>
      <c r="F1077" s="13"/>
      <c r="G1077" s="14"/>
    </row>
    <row r="1078" spans="4:7">
      <c r="D1078" s="13"/>
      <c r="E1078" s="13"/>
      <c r="F1078" s="13"/>
      <c r="G1078" s="14"/>
    </row>
    <row r="1079" spans="4:7">
      <c r="D1079" s="13"/>
      <c r="E1079" s="13"/>
      <c r="F1079" s="13"/>
      <c r="G1079" s="14"/>
    </row>
    <row r="1080" spans="4:7">
      <c r="D1080" s="13"/>
      <c r="E1080" s="13"/>
      <c r="F1080" s="13"/>
      <c r="G1080" s="14"/>
    </row>
    <row r="1081" spans="4:7">
      <c r="D1081" s="13"/>
      <c r="E1081" s="13"/>
      <c r="F1081" s="13"/>
      <c r="G1081" s="14"/>
    </row>
    <row r="1082" spans="4:7">
      <c r="D1082" s="13"/>
      <c r="E1082" s="13"/>
      <c r="F1082" s="13"/>
      <c r="G1082" s="14"/>
    </row>
    <row r="1083" spans="4:7">
      <c r="D1083" s="13"/>
      <c r="E1083" s="13"/>
      <c r="F1083" s="13"/>
      <c r="G1083" s="14"/>
    </row>
    <row r="1084" spans="4:7">
      <c r="D1084" s="13"/>
      <c r="E1084" s="13"/>
      <c r="F1084" s="13"/>
      <c r="G1084" s="14"/>
    </row>
    <row r="1085" spans="4:7">
      <c r="D1085" s="13"/>
      <c r="E1085" s="13"/>
      <c r="F1085" s="13"/>
      <c r="G1085" s="14"/>
    </row>
    <row r="1086" spans="4:7">
      <c r="D1086" s="13"/>
      <c r="E1086" s="13"/>
      <c r="F1086" s="13"/>
      <c r="G1086" s="14"/>
    </row>
    <row r="1087" spans="4:7">
      <c r="D1087" s="13"/>
      <c r="E1087" s="13"/>
      <c r="F1087" s="13"/>
      <c r="G1087" s="14"/>
    </row>
    <row r="1088" spans="4:7">
      <c r="D1088" s="13"/>
      <c r="E1088" s="13"/>
      <c r="F1088" s="13"/>
      <c r="G1088" s="14"/>
    </row>
    <row r="1089" spans="4:7">
      <c r="D1089" s="13"/>
      <c r="E1089" s="13"/>
      <c r="F1089" s="13"/>
      <c r="G1089" s="14"/>
    </row>
    <row r="1090" spans="4:7">
      <c r="D1090" s="13"/>
      <c r="E1090" s="13"/>
      <c r="F1090" s="13"/>
      <c r="G1090" s="14"/>
    </row>
    <row r="1091" spans="4:7">
      <c r="D1091" s="13"/>
      <c r="E1091" s="13"/>
      <c r="F1091" s="13"/>
      <c r="G1091" s="14"/>
    </row>
    <row r="1092" spans="4:7">
      <c r="D1092" s="13"/>
      <c r="E1092" s="13"/>
      <c r="F1092" s="13"/>
      <c r="G1092" s="14"/>
    </row>
    <row r="1093" spans="4:7">
      <c r="D1093" s="13"/>
      <c r="E1093" s="13"/>
      <c r="F1093" s="13"/>
      <c r="G1093" s="14"/>
    </row>
    <row r="1094" spans="4:7">
      <c r="D1094" s="13"/>
      <c r="E1094" s="13"/>
      <c r="F1094" s="13"/>
      <c r="G1094" s="14"/>
    </row>
    <row r="1095" spans="4:7">
      <c r="D1095" s="13"/>
      <c r="E1095" s="13"/>
      <c r="F1095" s="13"/>
      <c r="G1095" s="14"/>
    </row>
    <row r="1096" spans="4:7">
      <c r="D1096" s="13"/>
      <c r="E1096" s="13"/>
      <c r="F1096" s="13"/>
      <c r="G1096" s="14"/>
    </row>
    <row r="1097" spans="4:7">
      <c r="D1097" s="13"/>
      <c r="E1097" s="13"/>
      <c r="F1097" s="13"/>
      <c r="G1097" s="14"/>
    </row>
    <row r="1098" spans="4:7">
      <c r="D1098" s="13"/>
      <c r="E1098" s="13"/>
      <c r="F1098" s="13"/>
      <c r="G1098" s="14"/>
    </row>
    <row r="1099" spans="4:7">
      <c r="D1099" s="13"/>
      <c r="E1099" s="13"/>
      <c r="F1099" s="13"/>
      <c r="G1099" s="14"/>
    </row>
    <row r="1100" spans="4:7">
      <c r="D1100" s="13"/>
      <c r="E1100" s="13"/>
      <c r="F1100" s="13"/>
      <c r="G1100" s="14"/>
    </row>
    <row r="1101" spans="4:7">
      <c r="D1101" s="13"/>
      <c r="E1101" s="13"/>
      <c r="F1101" s="13"/>
      <c r="G1101" s="14"/>
    </row>
    <row r="1102" spans="4:7">
      <c r="D1102" s="13"/>
      <c r="E1102" s="13"/>
      <c r="F1102" s="13"/>
      <c r="G1102" s="14"/>
    </row>
    <row r="1103" spans="4:7">
      <c r="D1103" s="13"/>
      <c r="E1103" s="13"/>
      <c r="F1103" s="13"/>
      <c r="G1103" s="14"/>
    </row>
    <row r="1104" spans="4:7">
      <c r="D1104" s="13"/>
      <c r="E1104" s="13"/>
      <c r="F1104" s="13"/>
      <c r="G1104" s="14"/>
    </row>
    <row r="1105" spans="4:7">
      <c r="D1105" s="13"/>
      <c r="E1105" s="13"/>
      <c r="F1105" s="13"/>
      <c r="G1105" s="14"/>
    </row>
    <row r="1106" spans="4:7">
      <c r="D1106" s="13"/>
      <c r="E1106" s="13"/>
      <c r="F1106" s="13"/>
      <c r="G1106" s="14"/>
    </row>
    <row r="1107" spans="4:7">
      <c r="D1107" s="13"/>
      <c r="E1107" s="13"/>
      <c r="F1107" s="13"/>
      <c r="G1107" s="14"/>
    </row>
    <row r="1108" spans="4:7">
      <c r="D1108" s="13"/>
      <c r="E1108" s="13"/>
      <c r="F1108" s="13"/>
      <c r="G1108" s="14"/>
    </row>
    <row r="1109" spans="4:7">
      <c r="D1109" s="13"/>
      <c r="E1109" s="13"/>
      <c r="F1109" s="13"/>
      <c r="G1109" s="14"/>
    </row>
    <row r="1110" spans="4:7">
      <c r="D1110" s="13"/>
      <c r="E1110" s="13"/>
      <c r="F1110" s="13"/>
      <c r="G1110" s="14"/>
    </row>
    <row r="1111" spans="4:7">
      <c r="D1111" s="13"/>
      <c r="E1111" s="13"/>
      <c r="F1111" s="13"/>
      <c r="G1111" s="14"/>
    </row>
    <row r="1112" spans="4:7">
      <c r="D1112" s="13"/>
      <c r="E1112" s="13"/>
      <c r="F1112" s="13"/>
      <c r="G1112" s="14"/>
    </row>
    <row r="1113" spans="4:7">
      <c r="D1113" s="13"/>
      <c r="E1113" s="13"/>
      <c r="F1113" s="13"/>
      <c r="G1113" s="14"/>
    </row>
    <row r="1114" spans="4:7">
      <c r="D1114" s="13"/>
      <c r="E1114" s="13"/>
      <c r="F1114" s="13"/>
      <c r="G1114" s="14"/>
    </row>
    <row r="1115" spans="4:7">
      <c r="D1115" s="13"/>
      <c r="E1115" s="13"/>
      <c r="F1115" s="13"/>
      <c r="G1115" s="14"/>
    </row>
    <row r="1116" spans="4:7">
      <c r="D1116" s="13"/>
      <c r="E1116" s="13"/>
      <c r="F1116" s="13"/>
      <c r="G1116" s="14"/>
    </row>
    <row r="1117" spans="4:7">
      <c r="D1117" s="13"/>
      <c r="E1117" s="13"/>
      <c r="F1117" s="13"/>
      <c r="G1117" s="14"/>
    </row>
    <row r="1118" spans="4:7">
      <c r="D1118" s="13"/>
      <c r="E1118" s="13"/>
      <c r="F1118" s="13"/>
      <c r="G1118" s="14"/>
    </row>
    <row r="1119" spans="4:7">
      <c r="D1119" s="13"/>
      <c r="E1119" s="13"/>
      <c r="F1119" s="13"/>
      <c r="G1119" s="14"/>
    </row>
    <row r="1120" spans="4:7">
      <c r="D1120" s="13"/>
      <c r="E1120" s="13"/>
      <c r="F1120" s="13"/>
      <c r="G1120" s="14"/>
    </row>
    <row r="1121" spans="4:7">
      <c r="D1121" s="13"/>
      <c r="E1121" s="13"/>
      <c r="F1121" s="13"/>
      <c r="G1121" s="14"/>
    </row>
    <row r="1122" spans="4:7">
      <c r="D1122" s="13"/>
      <c r="E1122" s="13"/>
      <c r="F1122" s="13"/>
      <c r="G1122" s="14"/>
    </row>
    <row r="1123" spans="4:7">
      <c r="D1123" s="13"/>
      <c r="E1123" s="13"/>
      <c r="F1123" s="13"/>
      <c r="G1123" s="14"/>
    </row>
    <row r="1124" spans="4:7">
      <c r="D1124" s="13"/>
      <c r="E1124" s="13"/>
      <c r="F1124" s="13"/>
      <c r="G1124" s="14"/>
    </row>
    <row r="1125" spans="4:7">
      <c r="D1125" s="13"/>
      <c r="E1125" s="13"/>
      <c r="F1125" s="13"/>
      <c r="G1125" s="14"/>
    </row>
    <row r="1126" spans="4:7">
      <c r="D1126" s="13"/>
      <c r="E1126" s="13"/>
      <c r="F1126" s="13"/>
      <c r="G1126" s="14"/>
    </row>
    <row r="1127" spans="4:7">
      <c r="D1127" s="13"/>
      <c r="E1127" s="13"/>
      <c r="F1127" s="13"/>
      <c r="G1127" s="14"/>
    </row>
    <row r="1128" spans="4:7">
      <c r="D1128" s="13"/>
      <c r="E1128" s="13"/>
      <c r="F1128" s="13"/>
      <c r="G1128" s="14"/>
    </row>
    <row r="1129" spans="4:7">
      <c r="D1129" s="13"/>
      <c r="E1129" s="13"/>
      <c r="F1129" s="13"/>
      <c r="G1129" s="14"/>
    </row>
    <row r="1130" spans="4:7">
      <c r="D1130" s="13"/>
      <c r="E1130" s="13"/>
      <c r="F1130" s="13"/>
      <c r="G1130" s="14"/>
    </row>
    <row r="1131" spans="4:7">
      <c r="D1131" s="13"/>
      <c r="E1131" s="13"/>
      <c r="F1131" s="13"/>
      <c r="G1131" s="14"/>
    </row>
    <row r="1132" spans="4:7">
      <c r="D1132" s="13"/>
      <c r="E1132" s="13"/>
      <c r="F1132" s="13"/>
      <c r="G1132" s="14"/>
    </row>
    <row r="1133" spans="4:7">
      <c r="D1133" s="13"/>
      <c r="E1133" s="13"/>
      <c r="F1133" s="13"/>
      <c r="G1133" s="14"/>
    </row>
    <row r="1134" spans="4:7">
      <c r="D1134" s="13"/>
      <c r="E1134" s="13"/>
      <c r="F1134" s="13"/>
      <c r="G1134" s="14"/>
    </row>
    <row r="1135" spans="4:7">
      <c r="D1135" s="13"/>
      <c r="E1135" s="13"/>
      <c r="F1135" s="13"/>
      <c r="G1135" s="14"/>
    </row>
    <row r="1136" spans="4:7">
      <c r="D1136" s="13"/>
      <c r="E1136" s="13"/>
      <c r="F1136" s="13"/>
      <c r="G1136" s="14"/>
    </row>
    <row r="1137" spans="4:7">
      <c r="D1137" s="13"/>
      <c r="E1137" s="13"/>
      <c r="F1137" s="13"/>
      <c r="G1137" s="14"/>
    </row>
    <row r="1138" spans="4:7">
      <c r="D1138" s="13"/>
      <c r="E1138" s="13"/>
      <c r="F1138" s="13"/>
      <c r="G1138" s="14"/>
    </row>
    <row r="1139" spans="4:7">
      <c r="D1139" s="13"/>
      <c r="E1139" s="13"/>
      <c r="F1139" s="13"/>
      <c r="G1139" s="14"/>
    </row>
    <row r="1140" spans="4:7">
      <c r="D1140" s="13"/>
      <c r="E1140" s="13"/>
      <c r="F1140" s="13"/>
      <c r="G1140" s="14"/>
    </row>
    <row r="1141" spans="4:7">
      <c r="D1141" s="13"/>
      <c r="E1141" s="13"/>
      <c r="F1141" s="13"/>
      <c r="G1141" s="14"/>
    </row>
    <row r="1142" spans="4:7">
      <c r="D1142" s="13"/>
      <c r="E1142" s="13"/>
      <c r="F1142" s="13"/>
      <c r="G1142" s="14"/>
    </row>
    <row r="1143" spans="4:7">
      <c r="D1143" s="13"/>
      <c r="E1143" s="13"/>
      <c r="F1143" s="13"/>
      <c r="G1143" s="14"/>
    </row>
    <row r="1144" spans="4:7">
      <c r="D1144" s="13"/>
      <c r="E1144" s="13"/>
      <c r="F1144" s="13"/>
      <c r="G1144" s="14"/>
    </row>
    <row r="1145" spans="4:7">
      <c r="D1145" s="13"/>
      <c r="E1145" s="13"/>
      <c r="F1145" s="13"/>
      <c r="G1145" s="14"/>
    </row>
    <row r="1146" spans="4:7">
      <c r="D1146" s="13"/>
      <c r="E1146" s="13"/>
      <c r="F1146" s="13"/>
      <c r="G1146" s="14"/>
    </row>
    <row r="1147" spans="4:7">
      <c r="D1147" s="13"/>
      <c r="E1147" s="13"/>
      <c r="F1147" s="13"/>
      <c r="G1147" s="14"/>
    </row>
    <row r="1148" spans="4:7">
      <c r="D1148" s="13"/>
      <c r="E1148" s="13"/>
      <c r="F1148" s="13"/>
      <c r="G1148" s="14"/>
    </row>
    <row r="1149" spans="4:7">
      <c r="D1149" s="13"/>
      <c r="E1149" s="13"/>
      <c r="F1149" s="13"/>
      <c r="G1149" s="14"/>
    </row>
    <row r="1150" spans="4:7">
      <c r="D1150" s="13"/>
      <c r="E1150" s="13"/>
      <c r="F1150" s="13"/>
      <c r="G1150" s="14"/>
    </row>
    <row r="1151" spans="4:7">
      <c r="D1151" s="13"/>
      <c r="E1151" s="13"/>
      <c r="F1151" s="13"/>
      <c r="G1151" s="14"/>
    </row>
    <row r="1152" spans="4:7">
      <c r="D1152" s="13"/>
      <c r="E1152" s="13"/>
      <c r="F1152" s="13"/>
      <c r="G1152" s="14"/>
    </row>
    <row r="1153" spans="4:7">
      <c r="D1153" s="13"/>
      <c r="E1153" s="13"/>
      <c r="F1153" s="13"/>
      <c r="G1153" s="14"/>
    </row>
    <row r="1154" spans="4:7">
      <c r="D1154" s="13"/>
      <c r="E1154" s="13"/>
      <c r="F1154" s="13"/>
      <c r="G1154" s="14"/>
    </row>
    <row r="1155" spans="4:7">
      <c r="D1155" s="13"/>
      <c r="E1155" s="13"/>
      <c r="F1155" s="13"/>
      <c r="G1155" s="14"/>
    </row>
    <row r="1156" spans="4:7">
      <c r="D1156" s="13"/>
      <c r="E1156" s="13"/>
      <c r="F1156" s="13"/>
      <c r="G1156" s="14"/>
    </row>
    <row r="1157" spans="4:7">
      <c r="D1157" s="13"/>
      <c r="E1157" s="13"/>
      <c r="F1157" s="13"/>
      <c r="G1157" s="14"/>
    </row>
    <row r="1158" spans="4:7">
      <c r="D1158" s="13"/>
      <c r="E1158" s="13"/>
      <c r="F1158" s="13"/>
      <c r="G1158" s="14"/>
    </row>
    <row r="1159" spans="4:7">
      <c r="D1159" s="13"/>
      <c r="E1159" s="13"/>
      <c r="F1159" s="13"/>
      <c r="G1159" s="14"/>
    </row>
    <row r="1160" spans="4:7">
      <c r="D1160" s="13"/>
      <c r="E1160" s="13"/>
      <c r="F1160" s="13"/>
      <c r="G1160" s="14"/>
    </row>
    <row r="1161" spans="4:7">
      <c r="D1161" s="13"/>
      <c r="E1161" s="13"/>
      <c r="F1161" s="13"/>
      <c r="G1161" s="14"/>
    </row>
    <row r="1162" spans="4:7">
      <c r="D1162" s="13"/>
      <c r="E1162" s="13"/>
      <c r="F1162" s="13"/>
      <c r="G1162" s="14"/>
    </row>
    <row r="1163" spans="4:7">
      <c r="D1163" s="13"/>
      <c r="E1163" s="13"/>
      <c r="F1163" s="13"/>
      <c r="G1163" s="14"/>
    </row>
    <row r="1164" spans="4:7">
      <c r="D1164" s="13"/>
      <c r="E1164" s="13"/>
      <c r="F1164" s="13"/>
      <c r="G1164" s="14"/>
    </row>
    <row r="1165" spans="4:7">
      <c r="D1165" s="13"/>
      <c r="E1165" s="13"/>
      <c r="F1165" s="13"/>
      <c r="G1165" s="14"/>
    </row>
    <row r="1166" spans="4:7">
      <c r="D1166" s="13"/>
      <c r="E1166" s="13"/>
      <c r="F1166" s="13"/>
      <c r="G1166" s="14"/>
    </row>
    <row r="1167" spans="4:7">
      <c r="D1167" s="13"/>
      <c r="E1167" s="13"/>
      <c r="F1167" s="13"/>
      <c r="G1167" s="14"/>
    </row>
    <row r="1168" spans="4:7">
      <c r="D1168" s="13"/>
      <c r="E1168" s="13"/>
      <c r="F1168" s="13"/>
      <c r="G1168" s="14"/>
    </row>
    <row r="1169" spans="4:7">
      <c r="D1169" s="13"/>
      <c r="E1169" s="13"/>
      <c r="F1169" s="13"/>
      <c r="G1169" s="14"/>
    </row>
    <row r="1170" spans="4:7">
      <c r="D1170" s="13"/>
      <c r="E1170" s="13"/>
      <c r="F1170" s="13"/>
      <c r="G1170" s="14"/>
    </row>
    <row r="1171" spans="4:7">
      <c r="D1171" s="13"/>
      <c r="E1171" s="13"/>
      <c r="F1171" s="13"/>
      <c r="G1171" s="14"/>
    </row>
    <row r="1172" spans="4:7">
      <c r="D1172" s="13"/>
      <c r="E1172" s="13"/>
      <c r="F1172" s="13"/>
      <c r="G1172" s="14"/>
    </row>
    <row r="1173" spans="4:7">
      <c r="D1173" s="13"/>
      <c r="E1173" s="13"/>
      <c r="F1173" s="13"/>
      <c r="G1173" s="14"/>
    </row>
    <row r="1174" spans="4:7">
      <c r="D1174" s="13"/>
      <c r="E1174" s="13"/>
      <c r="F1174" s="13"/>
      <c r="G1174" s="14"/>
    </row>
    <row r="1175" spans="4:7">
      <c r="D1175" s="13"/>
      <c r="E1175" s="13"/>
      <c r="F1175" s="13"/>
      <c r="G1175" s="14"/>
    </row>
    <row r="1176" spans="4:7">
      <c r="D1176" s="13"/>
      <c r="E1176" s="13"/>
      <c r="F1176" s="13"/>
      <c r="G1176" s="14"/>
    </row>
    <row r="1177" spans="4:7">
      <c r="D1177" s="13"/>
      <c r="E1177" s="13"/>
      <c r="F1177" s="13"/>
      <c r="G1177" s="14"/>
    </row>
    <row r="1178" spans="4:7">
      <c r="D1178" s="13"/>
      <c r="E1178" s="13"/>
      <c r="F1178" s="13"/>
      <c r="G1178" s="14"/>
    </row>
    <row r="1179" spans="4:7">
      <c r="D1179" s="13"/>
      <c r="E1179" s="13"/>
      <c r="F1179" s="13"/>
      <c r="G1179" s="14"/>
    </row>
    <row r="1180" spans="4:7">
      <c r="D1180" s="13"/>
      <c r="E1180" s="13"/>
      <c r="F1180" s="13"/>
      <c r="G1180" s="14"/>
    </row>
    <row r="1181" spans="4:7">
      <c r="D1181" s="13"/>
      <c r="E1181" s="13"/>
      <c r="F1181" s="13"/>
      <c r="G1181" s="14"/>
    </row>
    <row r="1182" spans="4:7">
      <c r="D1182" s="13"/>
      <c r="E1182" s="13"/>
      <c r="F1182" s="13"/>
      <c r="G1182" s="14"/>
    </row>
    <row r="1183" spans="4:7">
      <c r="D1183" s="13"/>
      <c r="E1183" s="13"/>
      <c r="F1183" s="13"/>
      <c r="G1183" s="14"/>
    </row>
    <row r="1184" spans="4:7">
      <c r="D1184" s="13"/>
      <c r="E1184" s="13"/>
      <c r="F1184" s="13"/>
      <c r="G1184" s="14"/>
    </row>
    <row r="1185" spans="4:7">
      <c r="D1185" s="13"/>
      <c r="E1185" s="13"/>
      <c r="F1185" s="13"/>
      <c r="G1185" s="14"/>
    </row>
    <row r="1186" spans="4:7">
      <c r="D1186" s="13"/>
      <c r="E1186" s="13"/>
      <c r="F1186" s="13"/>
      <c r="G1186" s="14"/>
    </row>
    <row r="1187" spans="4:7">
      <c r="D1187" s="13"/>
      <c r="E1187" s="13"/>
      <c r="F1187" s="13"/>
      <c r="G1187" s="14"/>
    </row>
    <row r="1188" spans="4:7">
      <c r="D1188" s="13"/>
      <c r="E1188" s="13"/>
      <c r="F1188" s="13"/>
      <c r="G1188" s="14"/>
    </row>
    <row r="1189" spans="4:7">
      <c r="D1189" s="13"/>
      <c r="E1189" s="13"/>
      <c r="F1189" s="13"/>
      <c r="G1189" s="14"/>
    </row>
    <row r="1190" spans="4:7">
      <c r="D1190" s="13"/>
      <c r="E1190" s="13"/>
      <c r="F1190" s="13"/>
      <c r="G1190" s="14"/>
    </row>
    <row r="1191" spans="4:7">
      <c r="D1191" s="13"/>
      <c r="E1191" s="13"/>
      <c r="F1191" s="13"/>
      <c r="G1191" s="14"/>
    </row>
    <row r="1192" spans="4:7">
      <c r="D1192" s="13"/>
      <c r="E1192" s="13"/>
      <c r="F1192" s="13"/>
      <c r="G1192" s="14"/>
    </row>
    <row r="1193" spans="4:7">
      <c r="D1193" s="13"/>
      <c r="E1193" s="13"/>
      <c r="F1193" s="13"/>
      <c r="G1193" s="14"/>
    </row>
    <row r="1194" spans="4:7">
      <c r="D1194" s="13"/>
      <c r="E1194" s="13"/>
      <c r="F1194" s="13"/>
      <c r="G1194" s="14"/>
    </row>
    <row r="1195" spans="4:7">
      <c r="D1195" s="13"/>
      <c r="E1195" s="13"/>
      <c r="F1195" s="13"/>
      <c r="G1195" s="14"/>
    </row>
    <row r="1196" spans="4:7">
      <c r="D1196" s="13"/>
      <c r="E1196" s="13"/>
      <c r="F1196" s="13"/>
      <c r="G1196" s="14"/>
    </row>
    <row r="1197" spans="4:7">
      <c r="D1197" s="13"/>
      <c r="E1197" s="13"/>
      <c r="F1197" s="13"/>
      <c r="G1197" s="14"/>
    </row>
    <row r="1198" spans="4:7">
      <c r="D1198" s="13"/>
      <c r="E1198" s="13"/>
      <c r="F1198" s="13"/>
      <c r="G1198" s="14"/>
    </row>
    <row r="1199" spans="4:7">
      <c r="D1199" s="13"/>
      <c r="E1199" s="13"/>
      <c r="F1199" s="13"/>
      <c r="G1199" s="14"/>
    </row>
    <row r="1200" spans="4:7">
      <c r="D1200" s="13"/>
      <c r="E1200" s="13"/>
      <c r="F1200" s="13"/>
      <c r="G1200" s="14"/>
    </row>
    <row r="1201" spans="4:7">
      <c r="D1201" s="13"/>
      <c r="E1201" s="13"/>
      <c r="F1201" s="13"/>
      <c r="G1201" s="14"/>
    </row>
    <row r="1202" spans="4:7">
      <c r="D1202" s="13"/>
      <c r="E1202" s="13"/>
      <c r="F1202" s="13"/>
      <c r="G1202" s="14"/>
    </row>
    <row r="1203" spans="4:7">
      <c r="D1203" s="13"/>
      <c r="E1203" s="13"/>
      <c r="F1203" s="13"/>
      <c r="G1203" s="14"/>
    </row>
    <row r="1204" spans="4:7">
      <c r="D1204" s="13"/>
      <c r="E1204" s="13"/>
      <c r="F1204" s="13"/>
      <c r="G1204" s="14"/>
    </row>
    <row r="1205" spans="4:7">
      <c r="D1205" s="13"/>
      <c r="E1205" s="13"/>
      <c r="F1205" s="13"/>
      <c r="G1205" s="14"/>
    </row>
    <row r="1206" spans="4:7">
      <c r="D1206" s="13"/>
      <c r="E1206" s="13"/>
      <c r="F1206" s="13"/>
      <c r="G1206" s="14"/>
    </row>
    <row r="1207" spans="4:7">
      <c r="D1207" s="13"/>
      <c r="E1207" s="13"/>
      <c r="F1207" s="13"/>
      <c r="G1207" s="14"/>
    </row>
    <row r="1208" spans="4:7">
      <c r="D1208" s="13"/>
      <c r="E1208" s="13"/>
      <c r="F1208" s="13"/>
      <c r="G1208" s="14"/>
    </row>
    <row r="1209" spans="4:7">
      <c r="D1209" s="13"/>
      <c r="E1209" s="13"/>
      <c r="F1209" s="13"/>
      <c r="G1209" s="14"/>
    </row>
    <row r="1210" spans="4:7">
      <c r="D1210" s="13"/>
      <c r="E1210" s="13"/>
      <c r="F1210" s="13"/>
      <c r="G1210" s="14"/>
    </row>
    <row r="1211" spans="4:7">
      <c r="D1211" s="13"/>
      <c r="E1211" s="13"/>
      <c r="F1211" s="13"/>
      <c r="G1211" s="14"/>
    </row>
    <row r="1212" spans="4:7">
      <c r="D1212" s="13"/>
      <c r="E1212" s="13"/>
      <c r="F1212" s="13"/>
      <c r="G1212" s="14"/>
    </row>
    <row r="1213" spans="4:7">
      <c r="D1213" s="13"/>
      <c r="E1213" s="13"/>
      <c r="F1213" s="13"/>
      <c r="G1213" s="14"/>
    </row>
    <row r="1214" spans="4:7">
      <c r="D1214" s="13"/>
      <c r="E1214" s="13"/>
      <c r="F1214" s="13"/>
      <c r="G1214" s="14"/>
    </row>
    <row r="1215" spans="4:7">
      <c r="D1215" s="13"/>
      <c r="E1215" s="13"/>
      <c r="F1215" s="13"/>
      <c r="G1215" s="14"/>
    </row>
    <row r="1216" spans="4:7">
      <c r="D1216" s="13"/>
      <c r="E1216" s="13"/>
      <c r="F1216" s="13"/>
      <c r="G1216" s="14"/>
    </row>
    <row r="1217" spans="4:7">
      <c r="D1217" s="13"/>
      <c r="E1217" s="13"/>
      <c r="F1217" s="13"/>
      <c r="G1217" s="14"/>
    </row>
    <row r="1218" spans="4:7">
      <c r="D1218" s="13"/>
      <c r="E1218" s="13"/>
      <c r="F1218" s="13"/>
      <c r="G1218" s="14"/>
    </row>
    <row r="1219" spans="4:7">
      <c r="D1219" s="13"/>
      <c r="E1219" s="13"/>
      <c r="F1219" s="13"/>
      <c r="G1219" s="14"/>
    </row>
    <row r="1220" spans="4:7">
      <c r="D1220" s="13"/>
      <c r="E1220" s="13"/>
      <c r="F1220" s="13"/>
      <c r="G1220" s="14"/>
    </row>
    <row r="1221" spans="4:7">
      <c r="D1221" s="13"/>
      <c r="E1221" s="13"/>
      <c r="F1221" s="13"/>
      <c r="G1221" s="14"/>
    </row>
    <row r="1222" spans="4:7">
      <c r="D1222" s="13"/>
      <c r="E1222" s="13"/>
      <c r="F1222" s="13"/>
      <c r="G1222" s="14"/>
    </row>
    <row r="1223" spans="4:7">
      <c r="D1223" s="13"/>
      <c r="E1223" s="13"/>
      <c r="F1223" s="13"/>
      <c r="G1223" s="14"/>
    </row>
    <row r="1224" spans="4:7">
      <c r="D1224" s="13"/>
      <c r="E1224" s="13"/>
      <c r="F1224" s="13"/>
      <c r="G1224" s="14"/>
    </row>
    <row r="1225" spans="4:7">
      <c r="D1225" s="13"/>
      <c r="E1225" s="13"/>
      <c r="F1225" s="13"/>
      <c r="G1225" s="14"/>
    </row>
    <row r="1226" spans="4:7">
      <c r="D1226" s="13"/>
      <c r="E1226" s="13"/>
      <c r="F1226" s="13"/>
      <c r="G1226" s="14"/>
    </row>
    <row r="1227" spans="4:7">
      <c r="D1227" s="13"/>
      <c r="E1227" s="13"/>
      <c r="F1227" s="13"/>
      <c r="G1227" s="14"/>
    </row>
    <row r="1228" spans="4:7">
      <c r="D1228" s="13"/>
      <c r="E1228" s="13"/>
      <c r="F1228" s="13"/>
      <c r="G1228" s="14"/>
    </row>
    <row r="1229" spans="4:7">
      <c r="D1229" s="13"/>
      <c r="E1229" s="13"/>
      <c r="F1229" s="13"/>
      <c r="G1229" s="14"/>
    </row>
    <row r="1230" spans="4:7">
      <c r="D1230" s="13"/>
      <c r="E1230" s="13"/>
      <c r="F1230" s="13"/>
      <c r="G1230" s="14"/>
    </row>
    <row r="1231" spans="4:7">
      <c r="D1231" s="13"/>
      <c r="E1231" s="13"/>
      <c r="F1231" s="13"/>
      <c r="G1231" s="14"/>
    </row>
    <row r="1232" spans="4:7">
      <c r="D1232" s="13"/>
      <c r="E1232" s="13"/>
      <c r="F1232" s="13"/>
      <c r="G1232" s="14"/>
    </row>
    <row r="1233" spans="4:7">
      <c r="D1233" s="13"/>
      <c r="E1233" s="13"/>
      <c r="F1233" s="13"/>
      <c r="G1233" s="14"/>
    </row>
    <row r="1234" spans="4:7">
      <c r="D1234" s="13"/>
      <c r="E1234" s="13"/>
      <c r="F1234" s="13"/>
      <c r="G1234" s="14"/>
    </row>
    <row r="1235" spans="4:7">
      <c r="D1235" s="13"/>
      <c r="E1235" s="13"/>
      <c r="F1235" s="13"/>
      <c r="G1235" s="14"/>
    </row>
    <row r="1236" spans="4:7">
      <c r="D1236" s="13"/>
      <c r="E1236" s="13"/>
      <c r="F1236" s="13"/>
      <c r="G1236" s="14"/>
    </row>
    <row r="1237" spans="4:7">
      <c r="D1237" s="13"/>
      <c r="E1237" s="13"/>
      <c r="F1237" s="13"/>
      <c r="G1237" s="14"/>
    </row>
    <row r="1238" spans="4:7">
      <c r="D1238" s="13"/>
      <c r="E1238" s="13"/>
      <c r="F1238" s="13"/>
      <c r="G1238" s="14"/>
    </row>
    <row r="1239" spans="4:7">
      <c r="D1239" s="13"/>
      <c r="E1239" s="13"/>
      <c r="F1239" s="13"/>
      <c r="G1239" s="14"/>
    </row>
    <row r="1240" spans="4:7">
      <c r="D1240" s="13"/>
      <c r="E1240" s="13"/>
      <c r="F1240" s="13"/>
      <c r="G1240" s="14"/>
    </row>
    <row r="1241" spans="4:7">
      <c r="D1241" s="13"/>
      <c r="E1241" s="13"/>
      <c r="F1241" s="13"/>
      <c r="G1241" s="14"/>
    </row>
    <row r="1242" spans="4:7">
      <c r="D1242" s="13"/>
      <c r="E1242" s="13"/>
      <c r="F1242" s="13"/>
      <c r="G1242" s="14"/>
    </row>
    <row r="1243" spans="4:7">
      <c r="D1243" s="13"/>
      <c r="E1243" s="13"/>
      <c r="F1243" s="13"/>
      <c r="G1243" s="14"/>
    </row>
    <row r="1244" spans="4:7">
      <c r="D1244" s="13"/>
      <c r="E1244" s="13"/>
      <c r="F1244" s="13"/>
      <c r="G1244" s="14"/>
    </row>
    <row r="1245" spans="4:7">
      <c r="D1245" s="13"/>
      <c r="E1245" s="13"/>
      <c r="F1245" s="13"/>
      <c r="G1245" s="14"/>
    </row>
    <row r="1246" spans="4:7">
      <c r="D1246" s="13"/>
      <c r="E1246" s="13"/>
      <c r="F1246" s="13"/>
      <c r="G1246" s="14"/>
    </row>
    <row r="1247" spans="4:7">
      <c r="D1247" s="13"/>
      <c r="E1247" s="13"/>
      <c r="F1247" s="13"/>
      <c r="G1247" s="14"/>
    </row>
    <row r="1248" spans="4:7">
      <c r="D1248" s="13"/>
      <c r="E1248" s="13"/>
      <c r="F1248" s="13"/>
      <c r="G1248" s="14"/>
    </row>
    <row r="1249" spans="4:7">
      <c r="D1249" s="13"/>
      <c r="E1249" s="13"/>
      <c r="F1249" s="13"/>
      <c r="G1249" s="14"/>
    </row>
    <row r="1250" spans="4:7">
      <c r="D1250" s="13"/>
      <c r="E1250" s="13"/>
      <c r="F1250" s="13"/>
      <c r="G1250" s="14"/>
    </row>
    <row r="1251" spans="4:7">
      <c r="D1251" s="13"/>
      <c r="E1251" s="13"/>
      <c r="F1251" s="13"/>
      <c r="G1251" s="14"/>
    </row>
    <row r="1252" spans="4:7">
      <c r="D1252" s="13"/>
      <c r="E1252" s="13"/>
      <c r="F1252" s="13"/>
      <c r="G1252" s="14"/>
    </row>
    <row r="1253" spans="4:7">
      <c r="D1253" s="13"/>
      <c r="E1253" s="13"/>
      <c r="F1253" s="13"/>
      <c r="G1253" s="14"/>
    </row>
    <row r="1254" spans="4:7">
      <c r="D1254" s="13"/>
      <c r="E1254" s="13"/>
      <c r="F1254" s="13"/>
      <c r="G1254" s="14"/>
    </row>
    <row r="1255" spans="4:7">
      <c r="D1255" s="13"/>
      <c r="E1255" s="13"/>
      <c r="F1255" s="13"/>
      <c r="G1255" s="14"/>
    </row>
    <row r="1256" spans="4:7">
      <c r="D1256" s="13"/>
      <c r="E1256" s="13"/>
      <c r="F1256" s="13"/>
      <c r="G1256" s="14"/>
    </row>
    <row r="1257" spans="4:7">
      <c r="D1257" s="13"/>
      <c r="E1257" s="13"/>
      <c r="F1257" s="13"/>
      <c r="G1257" s="14"/>
    </row>
    <row r="1258" spans="4:7">
      <c r="D1258" s="13"/>
      <c r="E1258" s="13"/>
      <c r="F1258" s="13"/>
      <c r="G1258" s="14"/>
    </row>
    <row r="1259" spans="4:7">
      <c r="D1259" s="13"/>
      <c r="E1259" s="13"/>
      <c r="F1259" s="13"/>
      <c r="G1259" s="14"/>
    </row>
    <row r="1260" spans="4:7">
      <c r="D1260" s="13"/>
      <c r="E1260" s="13"/>
      <c r="F1260" s="13"/>
      <c r="G1260" s="14"/>
    </row>
    <row r="1261" spans="4:7">
      <c r="D1261" s="13"/>
      <c r="E1261" s="13"/>
      <c r="F1261" s="13"/>
      <c r="G1261" s="14"/>
    </row>
    <row r="1262" spans="4:7">
      <c r="D1262" s="13"/>
      <c r="E1262" s="13"/>
      <c r="F1262" s="13"/>
      <c r="G1262" s="14"/>
    </row>
    <row r="1263" spans="4:7">
      <c r="D1263" s="13"/>
      <c r="E1263" s="13"/>
      <c r="F1263" s="13"/>
      <c r="G1263" s="14"/>
    </row>
    <row r="1264" spans="4:7">
      <c r="D1264" s="13"/>
      <c r="E1264" s="13"/>
      <c r="F1264" s="13"/>
      <c r="G1264" s="14"/>
    </row>
    <row r="1265" spans="4:7">
      <c r="D1265" s="13"/>
      <c r="E1265" s="13"/>
      <c r="F1265" s="13"/>
      <c r="G1265" s="14"/>
    </row>
    <row r="1266" spans="4:7">
      <c r="D1266" s="13"/>
      <c r="E1266" s="13"/>
      <c r="F1266" s="13"/>
      <c r="G1266" s="14"/>
    </row>
    <row r="1267" spans="4:7">
      <c r="D1267" s="13"/>
      <c r="E1267" s="13"/>
      <c r="F1267" s="13"/>
      <c r="G1267" s="14"/>
    </row>
    <row r="1268" spans="4:7">
      <c r="D1268" s="13"/>
      <c r="E1268" s="13"/>
      <c r="F1268" s="13"/>
      <c r="G1268" s="14"/>
    </row>
    <row r="1269" spans="4:7">
      <c r="D1269" s="13"/>
      <c r="E1269" s="13"/>
      <c r="F1269" s="13"/>
      <c r="G1269" s="14"/>
    </row>
    <row r="1270" spans="4:7">
      <c r="D1270" s="13"/>
      <c r="E1270" s="13"/>
      <c r="F1270" s="13"/>
      <c r="G1270" s="14"/>
    </row>
    <row r="1271" spans="4:7">
      <c r="D1271" s="13"/>
      <c r="E1271" s="13"/>
      <c r="F1271" s="13"/>
      <c r="G1271" s="14"/>
    </row>
    <row r="1272" spans="4:7">
      <c r="D1272" s="13"/>
      <c r="E1272" s="13"/>
      <c r="F1272" s="13"/>
      <c r="G1272" s="14"/>
    </row>
    <row r="1273" spans="4:7">
      <c r="D1273" s="13"/>
      <c r="E1273" s="13"/>
      <c r="F1273" s="13"/>
      <c r="G1273" s="14"/>
    </row>
    <row r="1274" spans="4:7">
      <c r="D1274" s="13"/>
      <c r="E1274" s="13"/>
      <c r="F1274" s="13"/>
      <c r="G1274" s="14"/>
    </row>
    <row r="1275" spans="4:7">
      <c r="D1275" s="13"/>
      <c r="E1275" s="13"/>
      <c r="F1275" s="13"/>
      <c r="G1275" s="14"/>
    </row>
    <row r="1276" spans="4:7">
      <c r="D1276" s="13"/>
      <c r="E1276" s="13"/>
      <c r="F1276" s="13"/>
      <c r="G1276" s="14"/>
    </row>
    <row r="1277" spans="4:7">
      <c r="D1277" s="13"/>
      <c r="E1277" s="13"/>
      <c r="F1277" s="13"/>
      <c r="G1277" s="14"/>
    </row>
    <row r="1278" spans="4:7">
      <c r="D1278" s="13"/>
      <c r="E1278" s="13"/>
      <c r="F1278" s="13"/>
      <c r="G1278" s="14"/>
    </row>
    <row r="1279" spans="4:7">
      <c r="D1279" s="13"/>
      <c r="E1279" s="13"/>
      <c r="F1279" s="13"/>
      <c r="G1279" s="14"/>
    </row>
    <row r="1280" spans="4:7">
      <c r="D1280" s="13"/>
      <c r="E1280" s="13"/>
      <c r="F1280" s="13"/>
      <c r="G1280" s="14"/>
    </row>
    <row r="1281" spans="4:7">
      <c r="D1281" s="13"/>
      <c r="E1281" s="13"/>
      <c r="F1281" s="13"/>
      <c r="G1281" s="14"/>
    </row>
    <row r="1282" spans="4:7">
      <c r="D1282" s="13"/>
      <c r="E1282" s="13"/>
      <c r="F1282" s="13"/>
      <c r="G1282" s="14"/>
    </row>
    <row r="1283" spans="4:7">
      <c r="D1283" s="13"/>
      <c r="E1283" s="13"/>
      <c r="F1283" s="13"/>
      <c r="G1283" s="14"/>
    </row>
    <row r="1284" spans="4:7">
      <c r="D1284" s="13"/>
      <c r="E1284" s="13"/>
      <c r="F1284" s="13"/>
      <c r="G1284" s="14"/>
    </row>
    <row r="1285" spans="4:7">
      <c r="D1285" s="13"/>
      <c r="E1285" s="13"/>
      <c r="F1285" s="13"/>
      <c r="G1285" s="14"/>
    </row>
    <row r="1286" spans="4:7">
      <c r="D1286" s="13"/>
      <c r="E1286" s="13"/>
      <c r="F1286" s="13"/>
      <c r="G1286" s="14"/>
    </row>
    <row r="1287" spans="4:7">
      <c r="D1287" s="13"/>
      <c r="E1287" s="13"/>
      <c r="F1287" s="13"/>
      <c r="G1287" s="14"/>
    </row>
    <row r="1288" spans="4:7">
      <c r="D1288" s="13"/>
      <c r="E1288" s="13"/>
      <c r="F1288" s="13"/>
      <c r="G1288" s="14"/>
    </row>
    <row r="1289" spans="4:7">
      <c r="D1289" s="13"/>
      <c r="E1289" s="13"/>
      <c r="F1289" s="13"/>
      <c r="G1289" s="14"/>
    </row>
    <row r="1290" spans="4:7">
      <c r="D1290" s="13"/>
      <c r="E1290" s="13"/>
      <c r="F1290" s="13"/>
      <c r="G1290" s="14"/>
    </row>
    <row r="1291" spans="4:7">
      <c r="D1291" s="13"/>
      <c r="E1291" s="13"/>
      <c r="F1291" s="13"/>
      <c r="G1291" s="14"/>
    </row>
    <row r="1292" spans="4:7">
      <c r="D1292" s="13"/>
      <c r="E1292" s="13"/>
      <c r="F1292" s="13"/>
      <c r="G1292" s="14"/>
    </row>
    <row r="1293" spans="4:7">
      <c r="D1293" s="13"/>
      <c r="E1293" s="13"/>
      <c r="F1293" s="13"/>
      <c r="G1293" s="14"/>
    </row>
    <row r="1294" spans="4:7">
      <c r="D1294" s="13"/>
      <c r="E1294" s="13"/>
      <c r="F1294" s="13"/>
      <c r="G1294" s="14"/>
    </row>
    <row r="1295" spans="4:7">
      <c r="D1295" s="13"/>
      <c r="E1295" s="13"/>
      <c r="F1295" s="13"/>
      <c r="G1295" s="14"/>
    </row>
    <row r="1296" spans="4:7">
      <c r="D1296" s="13"/>
      <c r="E1296" s="13"/>
      <c r="F1296" s="13"/>
      <c r="G1296" s="14"/>
    </row>
    <row r="1297" spans="4:7">
      <c r="D1297" s="13"/>
      <c r="E1297" s="13"/>
      <c r="F1297" s="13"/>
      <c r="G1297" s="14"/>
    </row>
    <row r="1298" spans="4:7">
      <c r="D1298" s="13"/>
      <c r="E1298" s="13"/>
      <c r="F1298" s="13"/>
      <c r="G1298" s="14"/>
    </row>
    <row r="1299" spans="4:7">
      <c r="D1299" s="13"/>
      <c r="E1299" s="13"/>
      <c r="F1299" s="13"/>
      <c r="G1299" s="14"/>
    </row>
    <row r="1300" spans="4:7">
      <c r="D1300" s="13"/>
      <c r="E1300" s="13"/>
      <c r="F1300" s="13"/>
      <c r="G1300" s="14"/>
    </row>
    <row r="1301" spans="4:7">
      <c r="D1301" s="13"/>
      <c r="E1301" s="13"/>
      <c r="F1301" s="13"/>
      <c r="G1301" s="14"/>
    </row>
    <row r="1302" spans="4:7">
      <c r="D1302" s="13"/>
      <c r="E1302" s="13"/>
      <c r="F1302" s="13"/>
      <c r="G1302" s="14"/>
    </row>
    <row r="1303" spans="4:7">
      <c r="D1303" s="13"/>
      <c r="E1303" s="13"/>
      <c r="F1303" s="13"/>
      <c r="G1303" s="14"/>
    </row>
    <row r="1304" spans="4:7">
      <c r="D1304" s="13"/>
      <c r="E1304" s="13"/>
      <c r="F1304" s="13"/>
      <c r="G1304" s="14"/>
    </row>
    <row r="1305" spans="4:7">
      <c r="D1305" s="13"/>
      <c r="E1305" s="13"/>
      <c r="F1305" s="13"/>
      <c r="G1305" s="14"/>
    </row>
    <row r="1306" spans="4:7">
      <c r="D1306" s="13"/>
      <c r="E1306" s="13"/>
      <c r="F1306" s="13"/>
      <c r="G1306" s="14"/>
    </row>
    <row r="1307" spans="4:7">
      <c r="D1307" s="13"/>
      <c r="E1307" s="13"/>
      <c r="F1307" s="13"/>
      <c r="G1307" s="14"/>
    </row>
    <row r="1308" spans="4:7">
      <c r="D1308" s="13"/>
      <c r="E1308" s="13"/>
      <c r="F1308" s="13"/>
      <c r="G1308" s="14"/>
    </row>
    <row r="1309" spans="4:7">
      <c r="D1309" s="13"/>
      <c r="E1309" s="13"/>
      <c r="F1309" s="13"/>
      <c r="G1309" s="14"/>
    </row>
    <row r="1310" spans="4:7">
      <c r="D1310" s="13"/>
      <c r="E1310" s="13"/>
      <c r="F1310" s="13"/>
      <c r="G1310" s="14"/>
    </row>
    <row r="1311" spans="4:7">
      <c r="D1311" s="13"/>
      <c r="E1311" s="13"/>
      <c r="F1311" s="13"/>
      <c r="G1311" s="14"/>
    </row>
    <row r="1312" spans="4:7">
      <c r="D1312" s="13"/>
      <c r="E1312" s="13"/>
      <c r="F1312" s="13"/>
      <c r="G1312" s="14"/>
    </row>
    <row r="1313" spans="4:7">
      <c r="D1313" s="13"/>
      <c r="E1313" s="13"/>
      <c r="F1313" s="13"/>
      <c r="G1313" s="14"/>
    </row>
    <row r="1314" spans="4:7">
      <c r="D1314" s="13"/>
      <c r="E1314" s="13"/>
      <c r="F1314" s="13"/>
      <c r="G1314" s="14"/>
    </row>
    <row r="1315" spans="4:7">
      <c r="D1315" s="13"/>
      <c r="E1315" s="13"/>
      <c r="F1315" s="13"/>
      <c r="G1315" s="14"/>
    </row>
    <row r="1316" spans="4:7">
      <c r="D1316" s="13"/>
      <c r="E1316" s="13"/>
      <c r="F1316" s="13"/>
      <c r="G1316" s="14"/>
    </row>
    <row r="1317" spans="4:7">
      <c r="D1317" s="13"/>
      <c r="E1317" s="13"/>
      <c r="F1317" s="13"/>
      <c r="G1317" s="14"/>
    </row>
    <row r="1318" spans="4:7">
      <c r="D1318" s="13"/>
      <c r="E1318" s="13"/>
      <c r="F1318" s="13"/>
      <c r="G1318" s="14"/>
    </row>
    <row r="1319" spans="4:7">
      <c r="D1319" s="13"/>
      <c r="E1319" s="13"/>
      <c r="F1319" s="13"/>
      <c r="G1319" s="14"/>
    </row>
    <row r="1320" spans="4:7">
      <c r="D1320" s="13"/>
      <c r="E1320" s="13"/>
      <c r="F1320" s="13"/>
      <c r="G1320" s="14"/>
    </row>
    <row r="1321" spans="4:7">
      <c r="D1321" s="13"/>
      <c r="E1321" s="13"/>
      <c r="F1321" s="13"/>
      <c r="G1321" s="14"/>
    </row>
    <row r="1322" spans="4:7">
      <c r="D1322" s="13"/>
      <c r="E1322" s="13"/>
      <c r="F1322" s="13"/>
      <c r="G1322" s="14"/>
    </row>
    <row r="1323" spans="4:7">
      <c r="D1323" s="13"/>
      <c r="E1323" s="13"/>
      <c r="F1323" s="13"/>
      <c r="G1323" s="14"/>
    </row>
    <row r="1324" spans="4:7">
      <c r="D1324" s="13"/>
      <c r="E1324" s="13"/>
      <c r="F1324" s="13"/>
      <c r="G1324" s="14"/>
    </row>
    <row r="1325" spans="4:7">
      <c r="D1325" s="13"/>
      <c r="E1325" s="13"/>
      <c r="F1325" s="13"/>
      <c r="G1325" s="14"/>
    </row>
    <row r="1326" spans="4:7">
      <c r="D1326" s="13"/>
      <c r="E1326" s="13"/>
      <c r="F1326" s="13"/>
      <c r="G1326" s="14"/>
    </row>
    <row r="1327" spans="4:7">
      <c r="D1327" s="13"/>
      <c r="E1327" s="13"/>
      <c r="F1327" s="13"/>
      <c r="G1327" s="14"/>
    </row>
    <row r="1328" spans="4:7">
      <c r="D1328" s="13"/>
      <c r="E1328" s="13"/>
      <c r="F1328" s="13"/>
      <c r="G1328" s="14"/>
    </row>
    <row r="1329" spans="4:7">
      <c r="D1329" s="13"/>
      <c r="E1329" s="13"/>
      <c r="F1329" s="13"/>
      <c r="G1329" s="14"/>
    </row>
    <row r="1330" spans="4:7">
      <c r="D1330" s="13"/>
      <c r="E1330" s="13"/>
      <c r="F1330" s="13"/>
      <c r="G1330" s="14"/>
    </row>
    <row r="1331" spans="4:7">
      <c r="D1331" s="13"/>
      <c r="E1331" s="13"/>
      <c r="F1331" s="13"/>
      <c r="G1331" s="14"/>
    </row>
    <row r="1332" spans="4:7">
      <c r="D1332" s="13"/>
      <c r="E1332" s="13"/>
      <c r="F1332" s="13"/>
      <c r="G1332" s="14"/>
    </row>
    <row r="1333" spans="4:7">
      <c r="D1333" s="13"/>
      <c r="E1333" s="13"/>
      <c r="F1333" s="13"/>
      <c r="G1333" s="14"/>
    </row>
    <row r="1334" spans="4:7">
      <c r="D1334" s="13"/>
      <c r="E1334" s="13"/>
      <c r="F1334" s="13"/>
      <c r="G1334" s="14"/>
    </row>
    <row r="1335" spans="4:7">
      <c r="D1335" s="13"/>
      <c r="E1335" s="13"/>
      <c r="F1335" s="13"/>
      <c r="G1335" s="14"/>
    </row>
    <row r="1336" spans="4:7">
      <c r="D1336" s="13"/>
      <c r="E1336" s="13"/>
      <c r="F1336" s="13"/>
      <c r="G1336" s="14"/>
    </row>
    <row r="1337" spans="4:7">
      <c r="D1337" s="13"/>
      <c r="E1337" s="13"/>
      <c r="F1337" s="13"/>
      <c r="G1337" s="14"/>
    </row>
    <row r="1338" spans="4:7">
      <c r="D1338" s="13"/>
      <c r="E1338" s="13"/>
      <c r="F1338" s="13"/>
      <c r="G1338" s="14"/>
    </row>
    <row r="1339" spans="4:7">
      <c r="D1339" s="13"/>
      <c r="E1339" s="13"/>
      <c r="F1339" s="13"/>
      <c r="G1339" s="14"/>
    </row>
    <row r="1340" spans="4:7">
      <c r="D1340" s="13"/>
      <c r="E1340" s="13"/>
      <c r="F1340" s="13"/>
      <c r="G1340" s="14"/>
    </row>
    <row r="1341" spans="4:7">
      <c r="D1341" s="13"/>
      <c r="E1341" s="13"/>
      <c r="F1341" s="13"/>
      <c r="G1341" s="14"/>
    </row>
    <row r="1342" spans="4:7">
      <c r="D1342" s="13"/>
      <c r="E1342" s="13"/>
      <c r="F1342" s="13"/>
      <c r="G1342" s="14"/>
    </row>
    <row r="1343" spans="4:7">
      <c r="D1343" s="13"/>
      <c r="E1343" s="13"/>
      <c r="F1343" s="13"/>
      <c r="G1343" s="14"/>
    </row>
    <row r="1344" spans="4:7">
      <c r="D1344" s="13"/>
      <c r="E1344" s="13"/>
      <c r="F1344" s="13"/>
      <c r="G1344" s="14"/>
    </row>
    <row r="1345" spans="4:7">
      <c r="D1345" s="13"/>
      <c r="E1345" s="13"/>
      <c r="F1345" s="13"/>
      <c r="G1345" s="14"/>
    </row>
    <row r="1346" spans="4:7">
      <c r="D1346" s="13"/>
      <c r="E1346" s="13"/>
      <c r="F1346" s="13"/>
      <c r="G1346" s="14"/>
    </row>
    <row r="1347" spans="4:7">
      <c r="D1347" s="13"/>
      <c r="E1347" s="13"/>
      <c r="F1347" s="13"/>
      <c r="G1347" s="14"/>
    </row>
    <row r="1348" spans="4:7">
      <c r="D1348" s="13"/>
      <c r="E1348" s="13"/>
      <c r="F1348" s="13"/>
      <c r="G1348" s="14"/>
    </row>
    <row r="1349" spans="4:7">
      <c r="D1349" s="13"/>
      <c r="E1349" s="13"/>
      <c r="F1349" s="13"/>
      <c r="G1349" s="14"/>
    </row>
    <row r="1350" spans="4:7">
      <c r="D1350" s="13"/>
      <c r="E1350" s="13"/>
      <c r="F1350" s="13"/>
      <c r="G1350" s="14"/>
    </row>
    <row r="1351" spans="4:7">
      <c r="D1351" s="13"/>
      <c r="E1351" s="13"/>
      <c r="F1351" s="13"/>
      <c r="G1351" s="14"/>
    </row>
    <row r="1352" spans="4:7">
      <c r="D1352" s="13"/>
      <c r="E1352" s="13"/>
      <c r="F1352" s="13"/>
      <c r="G1352" s="14"/>
    </row>
    <row r="1353" spans="4:7">
      <c r="D1353" s="13"/>
      <c r="E1353" s="13"/>
      <c r="F1353" s="13"/>
      <c r="G1353" s="14"/>
    </row>
    <row r="1354" spans="4:7">
      <c r="D1354" s="13"/>
      <c r="E1354" s="13"/>
      <c r="F1354" s="13"/>
      <c r="G1354" s="14"/>
    </row>
    <row r="1355" spans="4:7">
      <c r="D1355" s="13"/>
      <c r="E1355" s="13"/>
      <c r="F1355" s="13"/>
      <c r="G1355" s="14"/>
    </row>
    <row r="1356" spans="4:7">
      <c r="D1356" s="13"/>
      <c r="E1356" s="13"/>
      <c r="F1356" s="13"/>
      <c r="G1356" s="14"/>
    </row>
    <row r="1357" spans="4:7">
      <c r="D1357" s="13"/>
      <c r="E1357" s="13"/>
      <c r="F1357" s="13"/>
      <c r="G1357" s="14"/>
    </row>
    <row r="1358" spans="4:7">
      <c r="D1358" s="13"/>
      <c r="E1358" s="13"/>
      <c r="F1358" s="13"/>
      <c r="G1358" s="14"/>
    </row>
    <row r="1359" spans="4:7">
      <c r="D1359" s="13"/>
      <c r="E1359" s="13"/>
      <c r="F1359" s="13"/>
      <c r="G1359" s="14"/>
    </row>
    <row r="1360" spans="4:7">
      <c r="D1360" s="13"/>
      <c r="E1360" s="13"/>
      <c r="F1360" s="13"/>
      <c r="G1360" s="14"/>
    </row>
    <row r="1361" spans="4:7">
      <c r="D1361" s="13"/>
      <c r="E1361" s="13"/>
      <c r="F1361" s="13"/>
      <c r="G1361" s="14"/>
    </row>
    <row r="1362" spans="4:7">
      <c r="D1362" s="13"/>
      <c r="E1362" s="13"/>
      <c r="F1362" s="13"/>
      <c r="G1362" s="14"/>
    </row>
    <row r="1363" spans="4:7">
      <c r="D1363" s="13"/>
      <c r="E1363" s="13"/>
      <c r="F1363" s="13"/>
      <c r="G1363" s="14"/>
    </row>
    <row r="1364" spans="4:7">
      <c r="D1364" s="13"/>
      <c r="E1364" s="13"/>
      <c r="F1364" s="13"/>
      <c r="G1364" s="14"/>
    </row>
    <row r="1365" spans="4:7">
      <c r="D1365" s="13"/>
      <c r="E1365" s="13"/>
      <c r="F1365" s="13"/>
      <c r="G1365" s="14"/>
    </row>
    <row r="1366" spans="4:7">
      <c r="D1366" s="13"/>
      <c r="E1366" s="13"/>
      <c r="F1366" s="13"/>
      <c r="G1366" s="14"/>
    </row>
    <row r="1367" spans="4:7">
      <c r="D1367" s="13"/>
      <c r="E1367" s="13"/>
      <c r="F1367" s="13"/>
      <c r="G1367" s="14"/>
    </row>
    <row r="1368" spans="4:7">
      <c r="D1368" s="13"/>
      <c r="E1368" s="13"/>
      <c r="F1368" s="13"/>
      <c r="G1368" s="14"/>
    </row>
    <row r="1369" spans="4:7">
      <c r="D1369" s="13"/>
      <c r="E1369" s="13"/>
      <c r="F1369" s="13"/>
      <c r="G1369" s="14"/>
    </row>
    <row r="1370" spans="4:7">
      <c r="D1370" s="13"/>
      <c r="E1370" s="13"/>
      <c r="F1370" s="13"/>
      <c r="G1370" s="14"/>
    </row>
    <row r="1371" spans="4:7">
      <c r="D1371" s="13"/>
      <c r="E1371" s="13"/>
      <c r="F1371" s="13"/>
      <c r="G1371" s="14"/>
    </row>
    <row r="1372" spans="4:7">
      <c r="D1372" s="13"/>
      <c r="E1372" s="13"/>
      <c r="F1372" s="13"/>
      <c r="G1372" s="14"/>
    </row>
    <row r="1373" spans="4:7">
      <c r="D1373" s="13"/>
      <c r="E1373" s="13"/>
      <c r="F1373" s="13"/>
      <c r="G1373" s="14"/>
    </row>
    <row r="1374" spans="4:7">
      <c r="D1374" s="13"/>
      <c r="E1374" s="13"/>
      <c r="F1374" s="13"/>
      <c r="G1374" s="14"/>
    </row>
    <row r="1375" spans="4:7">
      <c r="D1375" s="13"/>
      <c r="E1375" s="13"/>
      <c r="F1375" s="13"/>
      <c r="G1375" s="14"/>
    </row>
    <row r="1376" spans="4:7">
      <c r="D1376" s="13"/>
      <c r="E1376" s="13"/>
      <c r="F1376" s="13"/>
      <c r="G1376" s="14"/>
    </row>
    <row r="1377" spans="4:7">
      <c r="D1377" s="13"/>
      <c r="E1377" s="13"/>
      <c r="F1377" s="13"/>
      <c r="G1377" s="14"/>
    </row>
    <row r="1378" spans="4:7">
      <c r="D1378" s="13"/>
      <c r="E1378" s="13"/>
      <c r="F1378" s="13"/>
      <c r="G1378" s="14"/>
    </row>
    <row r="1379" spans="4:7">
      <c r="D1379" s="13"/>
      <c r="E1379" s="13"/>
      <c r="F1379" s="13"/>
      <c r="G1379" s="14"/>
    </row>
    <row r="1380" spans="4:7">
      <c r="D1380" s="13"/>
      <c r="E1380" s="13"/>
      <c r="F1380" s="13"/>
      <c r="G1380" s="14"/>
    </row>
    <row r="1381" spans="4:7">
      <c r="D1381" s="13"/>
      <c r="E1381" s="13"/>
      <c r="F1381" s="13"/>
      <c r="G1381" s="14"/>
    </row>
    <row r="1382" spans="4:7">
      <c r="D1382" s="13"/>
      <c r="E1382" s="13"/>
      <c r="F1382" s="13"/>
      <c r="G1382" s="14"/>
    </row>
    <row r="1383" spans="4:7">
      <c r="D1383" s="13"/>
      <c r="E1383" s="13"/>
      <c r="F1383" s="13"/>
      <c r="G1383" s="14"/>
    </row>
    <row r="1384" spans="4:7">
      <c r="D1384" s="13"/>
      <c r="E1384" s="13"/>
      <c r="F1384" s="13"/>
      <c r="G1384" s="14"/>
    </row>
    <row r="1385" spans="4:7">
      <c r="D1385" s="13"/>
      <c r="E1385" s="13"/>
      <c r="F1385" s="13"/>
      <c r="G1385" s="14"/>
    </row>
    <row r="1386" spans="4:7">
      <c r="D1386" s="13"/>
      <c r="E1386" s="13"/>
      <c r="F1386" s="13"/>
      <c r="G1386" s="14"/>
    </row>
    <row r="1387" spans="4:7">
      <c r="D1387" s="13"/>
      <c r="E1387" s="13"/>
      <c r="F1387" s="13"/>
      <c r="G1387" s="14"/>
    </row>
    <row r="1388" spans="4:7">
      <c r="D1388" s="13"/>
      <c r="E1388" s="13"/>
      <c r="F1388" s="13"/>
      <c r="G1388" s="14"/>
    </row>
    <row r="1389" spans="4:7">
      <c r="D1389" s="13"/>
      <c r="E1389" s="13"/>
      <c r="F1389" s="13"/>
      <c r="G1389" s="14"/>
    </row>
    <row r="1390" spans="4:7">
      <c r="D1390" s="13"/>
      <c r="E1390" s="13"/>
      <c r="F1390" s="13"/>
      <c r="G1390" s="14"/>
    </row>
    <row r="1391" spans="4:7">
      <c r="D1391" s="13"/>
      <c r="E1391" s="13"/>
      <c r="F1391" s="13"/>
      <c r="G1391" s="14"/>
    </row>
    <row r="1392" spans="4:7">
      <c r="D1392" s="13"/>
      <c r="E1392" s="13"/>
      <c r="F1392" s="13"/>
      <c r="G1392" s="14"/>
    </row>
    <row r="1393" spans="4:7">
      <c r="D1393" s="13"/>
      <c r="E1393" s="13"/>
      <c r="F1393" s="13"/>
      <c r="G1393" s="14"/>
    </row>
    <row r="1394" spans="4:7">
      <c r="D1394" s="13"/>
      <c r="E1394" s="13"/>
      <c r="F1394" s="13"/>
      <c r="G1394" s="14"/>
    </row>
    <row r="1395" spans="4:7">
      <c r="D1395" s="13"/>
      <c r="E1395" s="13"/>
      <c r="F1395" s="13"/>
      <c r="G1395" s="14"/>
    </row>
    <row r="1396" spans="4:7">
      <c r="D1396" s="13"/>
      <c r="E1396" s="13"/>
      <c r="F1396" s="13"/>
      <c r="G1396" s="14"/>
    </row>
    <row r="1397" spans="4:7">
      <c r="D1397" s="13"/>
      <c r="E1397" s="13"/>
      <c r="F1397" s="13"/>
      <c r="G1397" s="14"/>
    </row>
    <row r="1398" spans="4:7">
      <c r="D1398" s="13"/>
      <c r="E1398" s="13"/>
      <c r="F1398" s="13"/>
      <c r="G1398" s="14"/>
    </row>
    <row r="1399" spans="4:7">
      <c r="D1399" s="13"/>
      <c r="E1399" s="13"/>
      <c r="F1399" s="13"/>
      <c r="G1399" s="14"/>
    </row>
    <row r="1400" spans="4:7">
      <c r="D1400" s="13"/>
      <c r="E1400" s="13"/>
      <c r="F1400" s="13"/>
      <c r="G1400" s="14"/>
    </row>
    <row r="1401" spans="4:7">
      <c r="D1401" s="13"/>
      <c r="E1401" s="13"/>
      <c r="F1401" s="13"/>
      <c r="G1401" s="14"/>
    </row>
    <row r="1402" spans="4:7">
      <c r="D1402" s="13"/>
      <c r="E1402" s="13"/>
      <c r="F1402" s="13"/>
      <c r="G1402" s="14"/>
    </row>
    <row r="1403" spans="4:7">
      <c r="D1403" s="13"/>
      <c r="E1403" s="13"/>
      <c r="F1403" s="13"/>
      <c r="G1403" s="14"/>
    </row>
    <row r="1404" spans="4:7">
      <c r="D1404" s="13"/>
      <c r="E1404" s="13"/>
      <c r="F1404" s="13"/>
      <c r="G1404" s="14"/>
    </row>
    <row r="1405" spans="4:7">
      <c r="D1405" s="13"/>
      <c r="E1405" s="13"/>
      <c r="F1405" s="13"/>
      <c r="G1405" s="14"/>
    </row>
    <row r="1406" spans="4:7">
      <c r="D1406" s="13"/>
      <c r="E1406" s="13"/>
      <c r="F1406" s="13"/>
      <c r="G1406" s="14"/>
    </row>
    <row r="1407" spans="4:7">
      <c r="D1407" s="13"/>
      <c r="E1407" s="13"/>
      <c r="F1407" s="13"/>
      <c r="G1407" s="14"/>
    </row>
    <row r="1408" spans="4:7">
      <c r="D1408" s="13"/>
      <c r="E1408" s="13"/>
      <c r="F1408" s="13"/>
      <c r="G1408" s="14"/>
    </row>
    <row r="1409" spans="4:7">
      <c r="D1409" s="13"/>
      <c r="E1409" s="13"/>
      <c r="F1409" s="13"/>
      <c r="G1409" s="14"/>
    </row>
    <row r="1410" spans="4:7">
      <c r="D1410" s="13"/>
      <c r="E1410" s="13"/>
      <c r="F1410" s="13"/>
      <c r="G1410" s="14"/>
    </row>
    <row r="1411" spans="4:7">
      <c r="D1411" s="13"/>
      <c r="E1411" s="13"/>
      <c r="F1411" s="13"/>
      <c r="G1411" s="14"/>
    </row>
    <row r="1412" spans="4:7">
      <c r="D1412" s="13"/>
      <c r="E1412" s="13"/>
      <c r="F1412" s="13"/>
      <c r="G1412" s="14"/>
    </row>
    <row r="1413" spans="4:7">
      <c r="D1413" s="13"/>
      <c r="E1413" s="13"/>
      <c r="F1413" s="13"/>
      <c r="G1413" s="14"/>
    </row>
    <row r="1414" spans="4:7">
      <c r="D1414" s="13"/>
      <c r="E1414" s="13"/>
      <c r="F1414" s="13"/>
      <c r="G1414" s="14"/>
    </row>
    <row r="1415" spans="4:7">
      <c r="D1415" s="13"/>
      <c r="E1415" s="13"/>
      <c r="F1415" s="13"/>
      <c r="G1415" s="14"/>
    </row>
    <row r="1416" spans="4:7">
      <c r="D1416" s="13"/>
      <c r="E1416" s="13"/>
      <c r="F1416" s="13"/>
      <c r="G1416" s="14"/>
    </row>
    <row r="1417" spans="4:7">
      <c r="D1417" s="13"/>
      <c r="E1417" s="13"/>
      <c r="F1417" s="13"/>
      <c r="G1417" s="14"/>
    </row>
    <row r="1418" spans="4:7">
      <c r="D1418" s="13"/>
      <c r="E1418" s="13"/>
      <c r="F1418" s="13"/>
      <c r="G1418" s="14"/>
    </row>
    <row r="1419" spans="4:7">
      <c r="D1419" s="13"/>
      <c r="E1419" s="13"/>
      <c r="F1419" s="13"/>
      <c r="G1419" s="14"/>
    </row>
    <row r="1420" spans="4:7">
      <c r="D1420" s="13"/>
      <c r="E1420" s="13"/>
      <c r="F1420" s="13"/>
      <c r="G1420" s="14"/>
    </row>
    <row r="1421" spans="4:7">
      <c r="D1421" s="13"/>
      <c r="E1421" s="13"/>
      <c r="F1421" s="13"/>
      <c r="G1421" s="14"/>
    </row>
    <row r="1422" spans="4:7">
      <c r="D1422" s="13"/>
      <c r="E1422" s="13"/>
      <c r="F1422" s="13"/>
      <c r="G1422" s="14"/>
    </row>
    <row r="1423" spans="4:7">
      <c r="D1423" s="13"/>
      <c r="E1423" s="13"/>
      <c r="F1423" s="13"/>
      <c r="G1423" s="14"/>
    </row>
    <row r="1424" spans="4:7">
      <c r="D1424" s="13"/>
      <c r="E1424" s="13"/>
      <c r="F1424" s="13"/>
      <c r="G1424" s="14"/>
    </row>
    <row r="1425" spans="4:7">
      <c r="D1425" s="13"/>
      <c r="E1425" s="13"/>
      <c r="F1425" s="13"/>
      <c r="G1425" s="14"/>
    </row>
    <row r="1426" spans="4:7">
      <c r="D1426" s="13"/>
      <c r="E1426" s="13"/>
      <c r="F1426" s="13"/>
      <c r="G1426" s="14"/>
    </row>
    <row r="1427" spans="4:7">
      <c r="D1427" s="13"/>
      <c r="E1427" s="13"/>
      <c r="F1427" s="13"/>
      <c r="G1427" s="14"/>
    </row>
    <row r="1428" spans="4:7">
      <c r="D1428" s="13"/>
      <c r="E1428" s="13"/>
      <c r="F1428" s="13"/>
      <c r="G1428" s="14"/>
    </row>
    <row r="1429" spans="4:7">
      <c r="D1429" s="13"/>
      <c r="E1429" s="13"/>
      <c r="F1429" s="13"/>
      <c r="G1429" s="14"/>
    </row>
    <row r="1430" spans="4:7">
      <c r="D1430" s="13"/>
      <c r="E1430" s="13"/>
      <c r="F1430" s="13"/>
      <c r="G1430" s="14"/>
    </row>
    <row r="1431" spans="4:7">
      <c r="D1431" s="13"/>
      <c r="E1431" s="13"/>
      <c r="F1431" s="13"/>
      <c r="G1431" s="14"/>
    </row>
    <row r="1432" spans="4:7">
      <c r="D1432" s="13"/>
      <c r="E1432" s="13"/>
      <c r="F1432" s="13"/>
      <c r="G1432" s="14"/>
    </row>
    <row r="1433" spans="4:7">
      <c r="D1433" s="13"/>
      <c r="E1433" s="13"/>
      <c r="F1433" s="13"/>
      <c r="G1433" s="14"/>
    </row>
    <row r="1434" spans="4:7">
      <c r="D1434" s="13"/>
      <c r="E1434" s="13"/>
      <c r="F1434" s="13"/>
      <c r="G1434" s="14"/>
    </row>
    <row r="1435" spans="4:7">
      <c r="D1435" s="13"/>
      <c r="E1435" s="13"/>
      <c r="F1435" s="13"/>
      <c r="G1435" s="14"/>
    </row>
    <row r="1436" spans="4:7">
      <c r="D1436" s="13"/>
      <c r="E1436" s="13"/>
      <c r="F1436" s="13"/>
      <c r="G1436" s="14"/>
    </row>
    <row r="1437" spans="4:7">
      <c r="D1437" s="13"/>
      <c r="E1437" s="13"/>
      <c r="F1437" s="13"/>
      <c r="G1437" s="14"/>
    </row>
    <row r="1438" spans="4:7">
      <c r="D1438" s="13"/>
      <c r="E1438" s="13"/>
      <c r="F1438" s="13"/>
      <c r="G1438" s="14"/>
    </row>
    <row r="1439" spans="4:7">
      <c r="D1439" s="13"/>
      <c r="E1439" s="13"/>
      <c r="F1439" s="13"/>
      <c r="G1439" s="14"/>
    </row>
    <row r="1440" spans="4:7">
      <c r="D1440" s="13"/>
      <c r="E1440" s="13"/>
      <c r="F1440" s="13"/>
      <c r="G1440" s="14"/>
    </row>
    <row r="1441" spans="4:7">
      <c r="D1441" s="13"/>
      <c r="E1441" s="13"/>
      <c r="F1441" s="13"/>
      <c r="G1441" s="14"/>
    </row>
    <row r="1442" spans="4:7">
      <c r="D1442" s="13"/>
      <c r="E1442" s="13"/>
      <c r="F1442" s="13"/>
      <c r="G1442" s="14"/>
    </row>
    <row r="1443" spans="4:7">
      <c r="D1443" s="13"/>
      <c r="E1443" s="13"/>
      <c r="F1443" s="13"/>
      <c r="G1443" s="14"/>
    </row>
    <row r="1444" spans="4:7">
      <c r="D1444" s="13"/>
      <c r="E1444" s="13"/>
      <c r="F1444" s="13"/>
      <c r="G1444" s="14"/>
    </row>
    <row r="1445" spans="4:7">
      <c r="D1445" s="13"/>
      <c r="E1445" s="13"/>
      <c r="F1445" s="13"/>
      <c r="G1445" s="14"/>
    </row>
    <row r="1446" spans="4:7">
      <c r="D1446" s="13"/>
      <c r="E1446" s="13"/>
      <c r="F1446" s="13"/>
      <c r="G1446" s="14"/>
    </row>
    <row r="1447" spans="4:7">
      <c r="D1447" s="13"/>
      <c r="E1447" s="13"/>
      <c r="F1447" s="13"/>
      <c r="G1447" s="14"/>
    </row>
    <row r="1448" spans="4:7">
      <c r="D1448" s="13"/>
      <c r="E1448" s="13"/>
      <c r="F1448" s="13"/>
      <c r="G1448" s="14"/>
    </row>
    <row r="1449" spans="4:7">
      <c r="D1449" s="13"/>
      <c r="E1449" s="13"/>
      <c r="F1449" s="13"/>
      <c r="G1449" s="14"/>
    </row>
    <row r="1450" spans="4:7">
      <c r="D1450" s="13"/>
      <c r="E1450" s="13"/>
      <c r="F1450" s="13"/>
      <c r="G1450" s="14"/>
    </row>
    <row r="1451" spans="4:7">
      <c r="D1451" s="13"/>
      <c r="E1451" s="13"/>
      <c r="F1451" s="13"/>
      <c r="G1451" s="14"/>
    </row>
    <row r="1452" spans="4:7">
      <c r="D1452" s="13"/>
      <c r="E1452" s="13"/>
      <c r="F1452" s="13"/>
      <c r="G1452" s="14"/>
    </row>
    <row r="1453" spans="4:7">
      <c r="D1453" s="13"/>
      <c r="E1453" s="13"/>
      <c r="F1453" s="13"/>
      <c r="G1453" s="14"/>
    </row>
    <row r="1454" spans="4:7">
      <c r="D1454" s="13"/>
      <c r="E1454" s="13"/>
      <c r="F1454" s="13"/>
      <c r="G1454" s="14"/>
    </row>
    <row r="1455" spans="4:7">
      <c r="D1455" s="13"/>
      <c r="E1455" s="13"/>
      <c r="F1455" s="13"/>
      <c r="G1455" s="14"/>
    </row>
    <row r="1456" spans="4:7">
      <c r="D1456" s="13"/>
      <c r="E1456" s="13"/>
      <c r="F1456" s="13"/>
      <c r="G1456" s="14"/>
    </row>
    <row r="1457" spans="4:7">
      <c r="D1457" s="13"/>
      <c r="E1457" s="13"/>
      <c r="F1457" s="13"/>
      <c r="G1457" s="14"/>
    </row>
    <row r="1458" spans="4:7">
      <c r="D1458" s="13"/>
      <c r="E1458" s="13"/>
      <c r="F1458" s="13"/>
      <c r="G1458" s="14"/>
    </row>
    <row r="1459" spans="4:7">
      <c r="D1459" s="13"/>
      <c r="E1459" s="13"/>
      <c r="F1459" s="13"/>
      <c r="G1459" s="14"/>
    </row>
    <row r="1460" spans="4:7">
      <c r="D1460" s="13"/>
      <c r="E1460" s="13"/>
      <c r="F1460" s="13"/>
      <c r="G1460" s="14"/>
    </row>
    <row r="1461" spans="4:7">
      <c r="D1461" s="13"/>
      <c r="E1461" s="13"/>
      <c r="F1461" s="13"/>
      <c r="G1461" s="14"/>
    </row>
    <row r="1462" spans="4:7">
      <c r="D1462" s="13"/>
      <c r="E1462" s="13"/>
      <c r="F1462" s="13"/>
      <c r="G1462" s="14"/>
    </row>
    <row r="1463" spans="4:7">
      <c r="D1463" s="13"/>
      <c r="E1463" s="13"/>
      <c r="F1463" s="13"/>
      <c r="G1463" s="14"/>
    </row>
    <row r="1464" spans="4:7">
      <c r="D1464" s="13"/>
      <c r="E1464" s="13"/>
      <c r="F1464" s="13"/>
      <c r="G1464" s="14"/>
    </row>
    <row r="1465" spans="4:7">
      <c r="D1465" s="13"/>
      <c r="E1465" s="13"/>
      <c r="F1465" s="13"/>
      <c r="G1465" s="14"/>
    </row>
    <row r="1466" spans="4:7">
      <c r="D1466" s="13"/>
      <c r="E1466" s="13"/>
      <c r="F1466" s="13"/>
      <c r="G1466" s="14"/>
    </row>
    <row r="1467" spans="4:7">
      <c r="D1467" s="13"/>
      <c r="E1467" s="13"/>
      <c r="F1467" s="13"/>
      <c r="G1467" s="14"/>
    </row>
    <row r="1468" spans="4:7">
      <c r="D1468" s="13"/>
      <c r="E1468" s="13"/>
      <c r="F1468" s="13"/>
      <c r="G1468" s="14"/>
    </row>
    <row r="1469" spans="4:7">
      <c r="D1469" s="13"/>
      <c r="E1469" s="13"/>
      <c r="F1469" s="13"/>
      <c r="G1469" s="14"/>
    </row>
    <row r="1470" spans="4:7">
      <c r="D1470" s="13"/>
      <c r="E1470" s="13"/>
      <c r="F1470" s="13"/>
      <c r="G1470" s="14"/>
    </row>
    <row r="1471" spans="4:7">
      <c r="D1471" s="13"/>
      <c r="E1471" s="13"/>
      <c r="F1471" s="13"/>
      <c r="G1471" s="14"/>
    </row>
    <row r="1472" spans="4:7">
      <c r="D1472" s="13"/>
      <c r="E1472" s="13"/>
      <c r="F1472" s="13"/>
      <c r="G1472" s="14"/>
    </row>
    <row r="1473" spans="4:7">
      <c r="D1473" s="13"/>
      <c r="E1473" s="13"/>
      <c r="F1473" s="13"/>
      <c r="G1473" s="14"/>
    </row>
    <row r="1474" spans="4:7">
      <c r="D1474" s="13"/>
      <c r="E1474" s="13"/>
      <c r="F1474" s="13"/>
      <c r="G1474" s="14"/>
    </row>
    <row r="1475" spans="4:7">
      <c r="D1475" s="13"/>
      <c r="E1475" s="13"/>
      <c r="F1475" s="13"/>
      <c r="G1475" s="14"/>
    </row>
    <row r="1476" spans="4:7">
      <c r="D1476" s="13"/>
      <c r="E1476" s="13"/>
      <c r="F1476" s="13"/>
      <c r="G1476" s="14"/>
    </row>
    <row r="1477" spans="4:7">
      <c r="D1477" s="13"/>
      <c r="E1477" s="13"/>
      <c r="F1477" s="13"/>
      <c r="G1477" s="14"/>
    </row>
    <row r="1478" spans="4:7">
      <c r="D1478" s="13"/>
      <c r="E1478" s="13"/>
      <c r="F1478" s="13"/>
      <c r="G1478" s="14"/>
    </row>
    <row r="1479" spans="4:7">
      <c r="D1479" s="13"/>
      <c r="E1479" s="13"/>
      <c r="F1479" s="13"/>
      <c r="G1479" s="14"/>
    </row>
    <row r="1480" spans="4:7">
      <c r="D1480" s="13"/>
      <c r="E1480" s="13"/>
      <c r="F1480" s="13"/>
      <c r="G1480" s="14"/>
    </row>
    <row r="1481" spans="4:7">
      <c r="D1481" s="13"/>
      <c r="E1481" s="13"/>
      <c r="F1481" s="13"/>
      <c r="G1481" s="14"/>
    </row>
    <row r="1482" spans="4:7">
      <c r="D1482" s="13"/>
      <c r="E1482" s="13"/>
      <c r="F1482" s="13"/>
      <c r="G1482" s="14"/>
    </row>
    <row r="1483" spans="4:7">
      <c r="D1483" s="13"/>
      <c r="E1483" s="13"/>
      <c r="F1483" s="13"/>
      <c r="G1483" s="14"/>
    </row>
    <row r="1484" spans="4:7">
      <c r="D1484" s="13"/>
      <c r="E1484" s="13"/>
      <c r="F1484" s="13"/>
      <c r="G1484" s="14"/>
    </row>
    <row r="1485" spans="4:7">
      <c r="D1485" s="13"/>
      <c r="E1485" s="13"/>
      <c r="F1485" s="13"/>
      <c r="G1485" s="14"/>
    </row>
    <row r="1486" spans="4:7">
      <c r="D1486" s="13"/>
      <c r="E1486" s="13"/>
      <c r="F1486" s="13"/>
      <c r="G1486" s="14"/>
    </row>
    <row r="1487" spans="4:7">
      <c r="D1487" s="13"/>
      <c r="E1487" s="13"/>
      <c r="F1487" s="13"/>
      <c r="G1487" s="14"/>
    </row>
    <row r="1488" spans="4:7">
      <c r="D1488" s="13"/>
      <c r="E1488" s="13"/>
      <c r="F1488" s="13"/>
      <c r="G1488" s="14"/>
    </row>
    <row r="1489" spans="4:7">
      <c r="D1489" s="13"/>
      <c r="E1489" s="13"/>
      <c r="F1489" s="13"/>
      <c r="G1489" s="14"/>
    </row>
    <row r="1490" spans="4:7">
      <c r="D1490" s="13"/>
      <c r="E1490" s="13"/>
      <c r="F1490" s="13"/>
      <c r="G1490" s="14"/>
    </row>
    <row r="1491" spans="4:7">
      <c r="D1491" s="13"/>
      <c r="E1491" s="13"/>
      <c r="F1491" s="13"/>
      <c r="G1491" s="14"/>
    </row>
    <row r="1492" spans="4:7">
      <c r="D1492" s="13"/>
      <c r="E1492" s="13"/>
      <c r="F1492" s="13"/>
      <c r="G1492" s="14"/>
    </row>
    <row r="1493" spans="4:7">
      <c r="D1493" s="13"/>
      <c r="E1493" s="13"/>
      <c r="F1493" s="13"/>
      <c r="G1493" s="14"/>
    </row>
    <row r="1494" spans="4:7">
      <c r="D1494" s="13"/>
      <c r="E1494" s="13"/>
      <c r="F1494" s="13"/>
      <c r="G1494" s="14"/>
    </row>
    <row r="1495" spans="4:7">
      <c r="D1495" s="13"/>
      <c r="E1495" s="13"/>
      <c r="F1495" s="13"/>
      <c r="G1495" s="14"/>
    </row>
    <row r="1496" spans="4:7">
      <c r="D1496" s="13"/>
      <c r="E1496" s="13"/>
      <c r="F1496" s="13"/>
      <c r="G1496" s="14"/>
    </row>
    <row r="1497" spans="4:7">
      <c r="D1497" s="13"/>
      <c r="E1497" s="13"/>
      <c r="F1497" s="13"/>
      <c r="G1497" s="14"/>
    </row>
    <row r="1498" spans="4:7">
      <c r="D1498" s="13"/>
      <c r="E1498" s="13"/>
      <c r="F1498" s="13"/>
      <c r="G1498" s="14"/>
    </row>
    <row r="1499" spans="4:7">
      <c r="D1499" s="13"/>
      <c r="E1499" s="13"/>
      <c r="F1499" s="13"/>
      <c r="G1499" s="14"/>
    </row>
    <row r="1500" spans="4:7">
      <c r="D1500" s="13"/>
      <c r="E1500" s="13"/>
      <c r="F1500" s="13"/>
      <c r="G1500" s="14"/>
    </row>
  </sheetData>
  <conditionalFormatting sqref="G2:G1500">
    <cfRule type="cellIs" dxfId="32" priority="1" operator="lessThanOrEqual">
      <formula>0.02</formula>
    </cfRule>
    <cfRule type="cellIs" dxfId="31" priority="2" operator="between">
      <formula>0.02001</formula>
      <formula>0.05</formula>
    </cfRule>
    <cfRule type="cellIs" dxfId="30" priority="3" operator="greaterThan">
      <formula>0.05</formula>
    </cfRule>
  </conditionalFormatting>
  <conditionalFormatting sqref="H2:H1500">
    <cfRule type="expression" dxfId="29" priority="4">
      <formula>H2="Goedgekeurd"</formula>
    </cfRule>
    <cfRule type="expression" dxfId="28" priority="5">
      <formula>H2="Betaald"</formula>
    </cfRule>
    <cfRule type="expression" dxfId="27" priority="6">
      <formula>H2="Afgekeurd"</formula>
    </cfRule>
    <cfRule type="expression" dxfId="26" priority="7">
      <formula>H2="Credit nodig"</formula>
    </cfRule>
  </conditionalFormatting>
  <pageMargins left="0.75" right="0.75" top="1" bottom="1" header="0.5" footer="0.5"/>
  <pageSetup paperSize="9"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300-000000000000}">
          <x14:formula1>
            <xm:f>Instellingen!$A$2:$A$43</xm:f>
          </x14:formula1>
          <xm:sqref>A2:C1500</xm:sqref>
        </x14:dataValidation>
        <x14:dataValidation type="list" allowBlank="1" xr:uid="{00000000-0002-0000-0300-000001000000}">
          <x14:formula1>
            <xm:f>Instellingen!$C$2:$C$13</xm:f>
          </x14:formula1>
          <xm:sqref>A2:B1500</xm:sqref>
        </x14:dataValidation>
        <x14:dataValidation type="list" allowBlank="1" xr:uid="{00000000-0002-0000-0300-000002000000}">
          <x14:formula1>
            <xm:f>Instellingen!$K$2:$K$6</xm:f>
          </x14:formula1>
          <xm:sqref>H2:H1500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00"/>
  <sheetViews>
    <sheetView showGridLines="0" workbookViewId="0">
      <pane ySplit="1" topLeftCell="A3" activePane="bottomLeft" state="frozen"/>
      <selection pane="bottomLeft" activeCell="D8" sqref="D8"/>
    </sheetView>
  </sheetViews>
  <sheetFormatPr baseColWidth="10" defaultColWidth="8.83203125" defaultRowHeight="14"/>
  <cols>
    <col min="1" max="1" width="20" customWidth="1"/>
    <col min="2" max="2" width="24" customWidth="1"/>
    <col min="3" max="3" width="20" customWidth="1"/>
    <col min="4" max="4" width="22" customWidth="1"/>
    <col min="5" max="5" width="18" customWidth="1"/>
    <col min="6" max="6" width="16" customWidth="1"/>
    <col min="7" max="8" width="18" customWidth="1"/>
    <col min="9" max="9" width="14" customWidth="1"/>
    <col min="10" max="10" width="32" customWidth="1"/>
  </cols>
  <sheetData>
    <row r="1" spans="1:10" ht="32">
      <c r="A1" s="4" t="s">
        <v>25</v>
      </c>
      <c r="B1" s="4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4" t="s">
        <v>99</v>
      </c>
      <c r="I1" s="4" t="s">
        <v>78</v>
      </c>
      <c r="J1" s="4" t="s">
        <v>79</v>
      </c>
    </row>
    <row r="2" spans="1:10" ht="15">
      <c r="A2" s="5" t="s">
        <v>28</v>
      </c>
      <c r="B2" s="1"/>
      <c r="C2" s="1"/>
      <c r="D2" s="1"/>
      <c r="E2" s="1"/>
      <c r="F2" s="15"/>
      <c r="G2" s="15"/>
      <c r="H2" s="16" t="str">
        <f t="shared" ref="H2:H43" ca="1" si="0">IF(G2="","",G2-TODAY())</f>
        <v/>
      </c>
      <c r="I2" s="5" t="str">
        <f t="shared" ref="I2:I43" ca="1" si="1">IF(OR(E2&lt;&gt;"Aanwezig",H2&lt;30),"Ja","Nee")</f>
        <v>Ja</v>
      </c>
      <c r="J2" s="1"/>
    </row>
    <row r="3" spans="1:10" ht="15">
      <c r="A3" s="5" t="s">
        <v>30</v>
      </c>
      <c r="B3" s="1"/>
      <c r="C3" s="1"/>
      <c r="D3" s="1"/>
      <c r="E3" s="1"/>
      <c r="F3" s="15"/>
      <c r="G3" s="15"/>
      <c r="H3" s="16" t="str">
        <f t="shared" ca="1" si="0"/>
        <v/>
      </c>
      <c r="I3" s="5" t="str">
        <f t="shared" ca="1" si="1"/>
        <v>Ja</v>
      </c>
      <c r="J3" s="1"/>
    </row>
    <row r="4" spans="1:10" ht="15">
      <c r="A4" s="5" t="s">
        <v>32</v>
      </c>
      <c r="B4" s="1"/>
      <c r="C4" s="1"/>
      <c r="D4" s="1"/>
      <c r="E4" s="1"/>
      <c r="F4" s="15"/>
      <c r="G4" s="15"/>
      <c r="H4" s="16" t="str">
        <f t="shared" ca="1" si="0"/>
        <v/>
      </c>
      <c r="I4" s="5" t="str">
        <f t="shared" ca="1" si="1"/>
        <v>Ja</v>
      </c>
      <c r="J4" s="1"/>
    </row>
    <row r="5" spans="1:10" ht="15">
      <c r="A5" s="5" t="s">
        <v>33</v>
      </c>
      <c r="B5" s="1"/>
      <c r="C5" s="1"/>
      <c r="D5" s="1"/>
      <c r="E5" s="1"/>
      <c r="F5" s="15"/>
      <c r="G5" s="15"/>
      <c r="H5" s="16" t="str">
        <f t="shared" ca="1" si="0"/>
        <v/>
      </c>
      <c r="I5" s="5" t="str">
        <f t="shared" ca="1" si="1"/>
        <v>Ja</v>
      </c>
      <c r="J5" s="1"/>
    </row>
    <row r="6" spans="1:10" ht="15">
      <c r="A6" s="5" t="s">
        <v>34</v>
      </c>
      <c r="B6" s="1"/>
      <c r="C6" s="1"/>
      <c r="D6" s="1"/>
      <c r="E6" s="1"/>
      <c r="F6" s="15"/>
      <c r="G6" s="15"/>
      <c r="H6" s="16" t="str">
        <f t="shared" ca="1" si="0"/>
        <v/>
      </c>
      <c r="I6" s="5" t="str">
        <f t="shared" ca="1" si="1"/>
        <v>Ja</v>
      </c>
      <c r="J6" s="1"/>
    </row>
    <row r="7" spans="1:10" ht="15">
      <c r="A7" s="5" t="s">
        <v>35</v>
      </c>
      <c r="B7" s="1"/>
      <c r="C7" s="1"/>
      <c r="D7" s="1"/>
      <c r="E7" s="1"/>
      <c r="F7" s="15"/>
      <c r="G7" s="15"/>
      <c r="H7" s="16" t="str">
        <f t="shared" ca="1" si="0"/>
        <v/>
      </c>
      <c r="I7" s="5" t="str">
        <f t="shared" ca="1" si="1"/>
        <v>Ja</v>
      </c>
      <c r="J7" s="1"/>
    </row>
    <row r="8" spans="1:10" ht="15">
      <c r="A8" s="5" t="s">
        <v>36</v>
      </c>
      <c r="B8" s="1"/>
      <c r="C8" s="1"/>
      <c r="D8" s="1"/>
      <c r="E8" s="1"/>
      <c r="F8" s="15"/>
      <c r="G8" s="15"/>
      <c r="H8" s="16" t="str">
        <f t="shared" ca="1" si="0"/>
        <v/>
      </c>
      <c r="I8" s="5" t="str">
        <f t="shared" ca="1" si="1"/>
        <v>Ja</v>
      </c>
      <c r="J8" s="1"/>
    </row>
    <row r="9" spans="1:10" ht="15">
      <c r="A9" s="5" t="s">
        <v>37</v>
      </c>
      <c r="B9" s="1"/>
      <c r="C9" s="1"/>
      <c r="D9" s="1"/>
      <c r="E9" s="1"/>
      <c r="F9" s="15"/>
      <c r="G9" s="15"/>
      <c r="H9" s="16" t="str">
        <f t="shared" ca="1" si="0"/>
        <v/>
      </c>
      <c r="I9" s="5" t="str">
        <f t="shared" ca="1" si="1"/>
        <v>Ja</v>
      </c>
      <c r="J9" s="1"/>
    </row>
    <row r="10" spans="1:10" ht="15">
      <c r="A10" s="5" t="s">
        <v>38</v>
      </c>
      <c r="B10" s="1"/>
      <c r="C10" s="1"/>
      <c r="D10" s="1"/>
      <c r="E10" s="1"/>
      <c r="F10" s="15"/>
      <c r="G10" s="15"/>
      <c r="H10" s="16" t="str">
        <f t="shared" ca="1" si="0"/>
        <v/>
      </c>
      <c r="I10" s="5" t="str">
        <f t="shared" ca="1" si="1"/>
        <v>Ja</v>
      </c>
      <c r="J10" s="1"/>
    </row>
    <row r="11" spans="1:10" ht="15">
      <c r="A11" s="5" t="s">
        <v>39</v>
      </c>
      <c r="B11" s="1"/>
      <c r="C11" s="1"/>
      <c r="D11" s="1"/>
      <c r="E11" s="1"/>
      <c r="F11" s="15"/>
      <c r="G11" s="15"/>
      <c r="H11" s="16" t="str">
        <f t="shared" ca="1" si="0"/>
        <v/>
      </c>
      <c r="I11" s="5" t="str">
        <f t="shared" ca="1" si="1"/>
        <v>Ja</v>
      </c>
      <c r="J11" s="1"/>
    </row>
    <row r="12" spans="1:10" ht="15">
      <c r="A12" s="5" t="s">
        <v>40</v>
      </c>
      <c r="B12" s="1"/>
      <c r="C12" s="1"/>
      <c r="D12" s="1"/>
      <c r="E12" s="1"/>
      <c r="F12" s="15"/>
      <c r="G12" s="15"/>
      <c r="H12" s="16" t="str">
        <f t="shared" ca="1" si="0"/>
        <v/>
      </c>
      <c r="I12" s="5" t="str">
        <f t="shared" ca="1" si="1"/>
        <v>Ja</v>
      </c>
      <c r="J12" s="1"/>
    </row>
    <row r="13" spans="1:10" ht="15">
      <c r="A13" s="5" t="s">
        <v>41</v>
      </c>
      <c r="B13" s="1"/>
      <c r="C13" s="1"/>
      <c r="D13" s="1"/>
      <c r="E13" s="1"/>
      <c r="F13" s="15"/>
      <c r="G13" s="15"/>
      <c r="H13" s="16" t="str">
        <f t="shared" ca="1" si="0"/>
        <v/>
      </c>
      <c r="I13" s="5" t="str">
        <f t="shared" ca="1" si="1"/>
        <v>Ja</v>
      </c>
      <c r="J13" s="1"/>
    </row>
    <row r="14" spans="1:10" ht="15">
      <c r="A14" s="5" t="s">
        <v>42</v>
      </c>
      <c r="B14" s="1"/>
      <c r="C14" s="1"/>
      <c r="D14" s="1"/>
      <c r="E14" s="1"/>
      <c r="F14" s="15"/>
      <c r="G14" s="15"/>
      <c r="H14" s="16" t="str">
        <f t="shared" ca="1" si="0"/>
        <v/>
      </c>
      <c r="I14" s="5" t="str">
        <f t="shared" ca="1" si="1"/>
        <v>Ja</v>
      </c>
      <c r="J14" s="1"/>
    </row>
    <row r="15" spans="1:10" ht="15">
      <c r="A15" s="5" t="s">
        <v>43</v>
      </c>
      <c r="B15" s="1"/>
      <c r="C15" s="1"/>
      <c r="D15" s="1"/>
      <c r="E15" s="1"/>
      <c r="F15" s="15"/>
      <c r="G15" s="15"/>
      <c r="H15" s="16" t="str">
        <f t="shared" ca="1" si="0"/>
        <v/>
      </c>
      <c r="I15" s="5" t="str">
        <f t="shared" ca="1" si="1"/>
        <v>Ja</v>
      </c>
      <c r="J15" s="1"/>
    </row>
    <row r="16" spans="1:10" ht="15">
      <c r="A16" s="5" t="s">
        <v>44</v>
      </c>
      <c r="B16" s="1"/>
      <c r="C16" s="1"/>
      <c r="D16" s="1"/>
      <c r="E16" s="1"/>
      <c r="F16" s="15"/>
      <c r="G16" s="15"/>
      <c r="H16" s="16" t="str">
        <f t="shared" ca="1" si="0"/>
        <v/>
      </c>
      <c r="I16" s="5" t="str">
        <f t="shared" ca="1" si="1"/>
        <v>Ja</v>
      </c>
      <c r="J16" s="1"/>
    </row>
    <row r="17" spans="1:10" ht="15">
      <c r="A17" s="5" t="s">
        <v>45</v>
      </c>
      <c r="B17" s="1"/>
      <c r="C17" s="1"/>
      <c r="D17" s="1"/>
      <c r="E17" s="1"/>
      <c r="F17" s="15"/>
      <c r="G17" s="15"/>
      <c r="H17" s="16" t="str">
        <f t="shared" ca="1" si="0"/>
        <v/>
      </c>
      <c r="I17" s="5" t="str">
        <f t="shared" ca="1" si="1"/>
        <v>Ja</v>
      </c>
      <c r="J17" s="1"/>
    </row>
    <row r="18" spans="1:10" ht="15">
      <c r="A18" s="5" t="s">
        <v>46</v>
      </c>
      <c r="B18" s="1"/>
      <c r="C18" s="1"/>
      <c r="D18" s="1"/>
      <c r="E18" s="1"/>
      <c r="F18" s="15"/>
      <c r="G18" s="15"/>
      <c r="H18" s="16" t="str">
        <f t="shared" ca="1" si="0"/>
        <v/>
      </c>
      <c r="I18" s="5" t="str">
        <f t="shared" ca="1" si="1"/>
        <v>Ja</v>
      </c>
      <c r="J18" s="1"/>
    </row>
    <row r="19" spans="1:10" ht="15">
      <c r="A19" s="5" t="s">
        <v>47</v>
      </c>
      <c r="B19" s="1"/>
      <c r="C19" s="1"/>
      <c r="D19" s="1"/>
      <c r="E19" s="1"/>
      <c r="F19" s="15"/>
      <c r="G19" s="15"/>
      <c r="H19" s="16" t="str">
        <f t="shared" ca="1" si="0"/>
        <v/>
      </c>
      <c r="I19" s="5" t="str">
        <f t="shared" ca="1" si="1"/>
        <v>Ja</v>
      </c>
      <c r="J19" s="1"/>
    </row>
    <row r="20" spans="1:10" ht="15">
      <c r="A20" s="5" t="s">
        <v>48</v>
      </c>
      <c r="B20" s="1"/>
      <c r="C20" s="1"/>
      <c r="D20" s="1"/>
      <c r="E20" s="1"/>
      <c r="F20" s="15"/>
      <c r="G20" s="15"/>
      <c r="H20" s="16" t="str">
        <f t="shared" ca="1" si="0"/>
        <v/>
      </c>
      <c r="I20" s="5" t="str">
        <f t="shared" ca="1" si="1"/>
        <v>Ja</v>
      </c>
      <c r="J20" s="1"/>
    </row>
    <row r="21" spans="1:10" ht="15">
      <c r="A21" s="5" t="s">
        <v>49</v>
      </c>
      <c r="B21" s="1"/>
      <c r="C21" s="1"/>
      <c r="D21" s="1"/>
      <c r="E21" s="1"/>
      <c r="F21" s="15"/>
      <c r="G21" s="15"/>
      <c r="H21" s="16" t="str">
        <f t="shared" ca="1" si="0"/>
        <v/>
      </c>
      <c r="I21" s="5" t="str">
        <f t="shared" ca="1" si="1"/>
        <v>Ja</v>
      </c>
      <c r="J21" s="1"/>
    </row>
    <row r="22" spans="1:10" ht="15">
      <c r="A22" s="5" t="s">
        <v>50</v>
      </c>
      <c r="B22" s="1"/>
      <c r="C22" s="1"/>
      <c r="D22" s="1"/>
      <c r="E22" s="1"/>
      <c r="F22" s="15"/>
      <c r="G22" s="15"/>
      <c r="H22" s="16" t="str">
        <f t="shared" ca="1" si="0"/>
        <v/>
      </c>
      <c r="I22" s="5" t="str">
        <f t="shared" ca="1" si="1"/>
        <v>Ja</v>
      </c>
      <c r="J22" s="1"/>
    </row>
    <row r="23" spans="1:10" ht="15">
      <c r="A23" s="5" t="s">
        <v>51</v>
      </c>
      <c r="B23" s="1"/>
      <c r="C23" s="1"/>
      <c r="D23" s="1"/>
      <c r="E23" s="1"/>
      <c r="F23" s="15"/>
      <c r="G23" s="15"/>
      <c r="H23" s="16" t="str">
        <f t="shared" ca="1" si="0"/>
        <v/>
      </c>
      <c r="I23" s="5" t="str">
        <f t="shared" ca="1" si="1"/>
        <v>Ja</v>
      </c>
      <c r="J23" s="1"/>
    </row>
    <row r="24" spans="1:10" ht="15">
      <c r="A24" s="5" t="s">
        <v>52</v>
      </c>
      <c r="B24" s="1"/>
      <c r="C24" s="1"/>
      <c r="D24" s="1"/>
      <c r="E24" s="1"/>
      <c r="F24" s="15"/>
      <c r="G24" s="15"/>
      <c r="H24" s="16" t="str">
        <f t="shared" ca="1" si="0"/>
        <v/>
      </c>
      <c r="I24" s="5" t="str">
        <f t="shared" ca="1" si="1"/>
        <v>Ja</v>
      </c>
      <c r="J24" s="1"/>
    </row>
    <row r="25" spans="1:10" ht="15">
      <c r="A25" s="5" t="s">
        <v>53</v>
      </c>
      <c r="B25" s="1"/>
      <c r="C25" s="1"/>
      <c r="D25" s="1"/>
      <c r="E25" s="1"/>
      <c r="F25" s="15"/>
      <c r="G25" s="15"/>
      <c r="H25" s="16" t="str">
        <f t="shared" ca="1" si="0"/>
        <v/>
      </c>
      <c r="I25" s="5" t="str">
        <f t="shared" ca="1" si="1"/>
        <v>Ja</v>
      </c>
      <c r="J25" s="1"/>
    </row>
    <row r="26" spans="1:10" ht="15">
      <c r="A26" s="5" t="s">
        <v>54</v>
      </c>
      <c r="B26" s="1"/>
      <c r="C26" s="1"/>
      <c r="D26" s="1"/>
      <c r="E26" s="1"/>
      <c r="F26" s="15"/>
      <c r="G26" s="15"/>
      <c r="H26" s="16" t="str">
        <f t="shared" ca="1" si="0"/>
        <v/>
      </c>
      <c r="I26" s="5" t="str">
        <f t="shared" ca="1" si="1"/>
        <v>Ja</v>
      </c>
      <c r="J26" s="1"/>
    </row>
    <row r="27" spans="1:10" ht="15">
      <c r="A27" s="5" t="s">
        <v>55</v>
      </c>
      <c r="B27" s="1"/>
      <c r="C27" s="1"/>
      <c r="D27" s="1"/>
      <c r="E27" s="1"/>
      <c r="F27" s="15"/>
      <c r="G27" s="15"/>
      <c r="H27" s="16" t="str">
        <f t="shared" ca="1" si="0"/>
        <v/>
      </c>
      <c r="I27" s="5" t="str">
        <f t="shared" ca="1" si="1"/>
        <v>Ja</v>
      </c>
      <c r="J27" s="1"/>
    </row>
    <row r="28" spans="1:10" ht="15">
      <c r="A28" s="5" t="s">
        <v>56</v>
      </c>
      <c r="B28" s="1"/>
      <c r="C28" s="1"/>
      <c r="D28" s="1"/>
      <c r="E28" s="1"/>
      <c r="F28" s="15"/>
      <c r="G28" s="15"/>
      <c r="H28" s="16" t="str">
        <f t="shared" ca="1" si="0"/>
        <v/>
      </c>
      <c r="I28" s="5" t="str">
        <f t="shared" ca="1" si="1"/>
        <v>Ja</v>
      </c>
      <c r="J28" s="1"/>
    </row>
    <row r="29" spans="1:10" ht="15">
      <c r="A29" s="5" t="s">
        <v>57</v>
      </c>
      <c r="B29" s="1"/>
      <c r="C29" s="1"/>
      <c r="D29" s="1"/>
      <c r="E29" s="1"/>
      <c r="F29" s="15"/>
      <c r="G29" s="15"/>
      <c r="H29" s="16" t="str">
        <f t="shared" ca="1" si="0"/>
        <v/>
      </c>
      <c r="I29" s="5" t="str">
        <f t="shared" ca="1" si="1"/>
        <v>Ja</v>
      </c>
      <c r="J29" s="1"/>
    </row>
    <row r="30" spans="1:10" ht="15">
      <c r="A30" s="5" t="s">
        <v>58</v>
      </c>
      <c r="B30" s="1"/>
      <c r="C30" s="1"/>
      <c r="D30" s="1"/>
      <c r="E30" s="1"/>
      <c r="F30" s="15"/>
      <c r="G30" s="15"/>
      <c r="H30" s="16" t="str">
        <f t="shared" ca="1" si="0"/>
        <v/>
      </c>
      <c r="I30" s="5" t="str">
        <f t="shared" ca="1" si="1"/>
        <v>Ja</v>
      </c>
      <c r="J30" s="1"/>
    </row>
    <row r="31" spans="1:10" ht="15">
      <c r="A31" s="5" t="s">
        <v>59</v>
      </c>
      <c r="B31" s="1"/>
      <c r="C31" s="1"/>
      <c r="D31" s="1"/>
      <c r="E31" s="1"/>
      <c r="F31" s="15"/>
      <c r="G31" s="15"/>
      <c r="H31" s="16" t="str">
        <f t="shared" ca="1" si="0"/>
        <v/>
      </c>
      <c r="I31" s="5" t="str">
        <f t="shared" ca="1" si="1"/>
        <v>Ja</v>
      </c>
      <c r="J31" s="1"/>
    </row>
    <row r="32" spans="1:10" ht="15">
      <c r="A32" s="5" t="s">
        <v>60</v>
      </c>
      <c r="B32" s="1"/>
      <c r="C32" s="1"/>
      <c r="D32" s="1"/>
      <c r="E32" s="1"/>
      <c r="F32" s="15"/>
      <c r="G32" s="15"/>
      <c r="H32" s="16" t="str">
        <f t="shared" ca="1" si="0"/>
        <v/>
      </c>
      <c r="I32" s="5" t="str">
        <f t="shared" ca="1" si="1"/>
        <v>Ja</v>
      </c>
      <c r="J32" s="1"/>
    </row>
    <row r="33" spans="1:10" ht="15">
      <c r="A33" s="5" t="s">
        <v>61</v>
      </c>
      <c r="B33" s="1"/>
      <c r="C33" s="1"/>
      <c r="D33" s="1"/>
      <c r="E33" s="1"/>
      <c r="F33" s="15"/>
      <c r="G33" s="15"/>
      <c r="H33" s="16" t="str">
        <f t="shared" ca="1" si="0"/>
        <v/>
      </c>
      <c r="I33" s="5" t="str">
        <f t="shared" ca="1" si="1"/>
        <v>Ja</v>
      </c>
      <c r="J33" s="1"/>
    </row>
    <row r="34" spans="1:10" ht="15">
      <c r="A34" s="5" t="s">
        <v>62</v>
      </c>
      <c r="B34" s="1"/>
      <c r="C34" s="1"/>
      <c r="D34" s="1"/>
      <c r="E34" s="1"/>
      <c r="F34" s="15"/>
      <c r="G34" s="15"/>
      <c r="H34" s="16" t="str">
        <f t="shared" ca="1" si="0"/>
        <v/>
      </c>
      <c r="I34" s="5" t="str">
        <f t="shared" ca="1" si="1"/>
        <v>Ja</v>
      </c>
      <c r="J34" s="1"/>
    </row>
    <row r="35" spans="1:10" ht="15">
      <c r="A35" s="5" t="s">
        <v>63</v>
      </c>
      <c r="B35" s="1"/>
      <c r="C35" s="1"/>
      <c r="D35" s="1"/>
      <c r="E35" s="1"/>
      <c r="F35" s="15"/>
      <c r="G35" s="15"/>
      <c r="H35" s="16" t="str">
        <f t="shared" ca="1" si="0"/>
        <v/>
      </c>
      <c r="I35" s="5" t="str">
        <f t="shared" ca="1" si="1"/>
        <v>Ja</v>
      </c>
      <c r="J35" s="1"/>
    </row>
    <row r="36" spans="1:10" ht="15">
      <c r="A36" s="5" t="s">
        <v>64</v>
      </c>
      <c r="B36" s="1"/>
      <c r="C36" s="1"/>
      <c r="D36" s="1"/>
      <c r="E36" s="1"/>
      <c r="F36" s="15"/>
      <c r="G36" s="15"/>
      <c r="H36" s="16" t="str">
        <f t="shared" ca="1" si="0"/>
        <v/>
      </c>
      <c r="I36" s="5" t="str">
        <f t="shared" ca="1" si="1"/>
        <v>Ja</v>
      </c>
      <c r="J36" s="1"/>
    </row>
    <row r="37" spans="1:10" ht="15">
      <c r="A37" s="5" t="s">
        <v>65</v>
      </c>
      <c r="B37" s="1"/>
      <c r="C37" s="1"/>
      <c r="D37" s="1"/>
      <c r="E37" s="1"/>
      <c r="F37" s="15"/>
      <c r="G37" s="15"/>
      <c r="H37" s="16" t="str">
        <f t="shared" ca="1" si="0"/>
        <v/>
      </c>
      <c r="I37" s="5" t="str">
        <f t="shared" ca="1" si="1"/>
        <v>Ja</v>
      </c>
      <c r="J37" s="1"/>
    </row>
    <row r="38" spans="1:10" ht="15">
      <c r="A38" s="5" t="s">
        <v>66</v>
      </c>
      <c r="B38" s="1"/>
      <c r="C38" s="1"/>
      <c r="D38" s="1"/>
      <c r="E38" s="1"/>
      <c r="F38" s="15"/>
      <c r="G38" s="15"/>
      <c r="H38" s="16" t="str">
        <f t="shared" ca="1" si="0"/>
        <v/>
      </c>
      <c r="I38" s="5" t="str">
        <f t="shared" ca="1" si="1"/>
        <v>Ja</v>
      </c>
      <c r="J38" s="1"/>
    </row>
    <row r="39" spans="1:10" ht="15">
      <c r="A39" s="5" t="s">
        <v>67</v>
      </c>
      <c r="B39" s="1"/>
      <c r="C39" s="1"/>
      <c r="D39" s="1"/>
      <c r="E39" s="1"/>
      <c r="F39" s="15"/>
      <c r="G39" s="15"/>
      <c r="H39" s="16" t="str">
        <f t="shared" ca="1" si="0"/>
        <v/>
      </c>
      <c r="I39" s="5" t="str">
        <f t="shared" ca="1" si="1"/>
        <v>Ja</v>
      </c>
      <c r="J39" s="1"/>
    </row>
    <row r="40" spans="1:10" ht="15">
      <c r="A40" s="5" t="s">
        <v>68</v>
      </c>
      <c r="B40" s="1"/>
      <c r="C40" s="1"/>
      <c r="D40" s="1"/>
      <c r="E40" s="1"/>
      <c r="F40" s="15"/>
      <c r="G40" s="15"/>
      <c r="H40" s="16" t="str">
        <f t="shared" ca="1" si="0"/>
        <v/>
      </c>
      <c r="I40" s="5" t="str">
        <f t="shared" ca="1" si="1"/>
        <v>Ja</v>
      </c>
      <c r="J40" s="1"/>
    </row>
    <row r="41" spans="1:10" ht="15">
      <c r="A41" s="5" t="s">
        <v>69</v>
      </c>
      <c r="B41" s="1"/>
      <c r="C41" s="1"/>
      <c r="D41" s="1"/>
      <c r="E41" s="1"/>
      <c r="F41" s="15"/>
      <c r="G41" s="15"/>
      <c r="H41" s="16" t="str">
        <f t="shared" ca="1" si="0"/>
        <v/>
      </c>
      <c r="I41" s="5" t="str">
        <f t="shared" ca="1" si="1"/>
        <v>Ja</v>
      </c>
      <c r="J41" s="1"/>
    </row>
    <row r="42" spans="1:10" ht="15">
      <c r="A42" s="5" t="s">
        <v>70</v>
      </c>
      <c r="B42" s="1"/>
      <c r="C42" s="1"/>
      <c r="D42" s="1"/>
      <c r="E42" s="1"/>
      <c r="F42" s="15"/>
      <c r="G42" s="15"/>
      <c r="H42" s="16" t="str">
        <f t="shared" ca="1" si="0"/>
        <v/>
      </c>
      <c r="I42" s="5" t="str">
        <f t="shared" ca="1" si="1"/>
        <v>Ja</v>
      </c>
      <c r="J42" s="1"/>
    </row>
    <row r="43" spans="1:10" ht="15">
      <c r="A43" s="5" t="s">
        <v>71</v>
      </c>
      <c r="B43" s="1"/>
      <c r="C43" s="1"/>
      <c r="D43" s="1"/>
      <c r="E43" s="1"/>
      <c r="F43" s="15"/>
      <c r="G43" s="15"/>
      <c r="H43" s="16" t="str">
        <f t="shared" ca="1" si="0"/>
        <v/>
      </c>
      <c r="I43" s="5" t="str">
        <f t="shared" ca="1" si="1"/>
        <v>Ja</v>
      </c>
      <c r="J43" s="1"/>
    </row>
    <row r="44" spans="1:10">
      <c r="F44" s="17"/>
      <c r="G44" s="17"/>
      <c r="H44" s="18"/>
    </row>
    <row r="45" spans="1:10">
      <c r="F45" s="17"/>
      <c r="G45" s="17"/>
      <c r="H45" s="18"/>
    </row>
    <row r="46" spans="1:10">
      <c r="F46" s="17"/>
      <c r="G46" s="17"/>
      <c r="H46" s="18"/>
    </row>
    <row r="47" spans="1:10">
      <c r="F47" s="17"/>
      <c r="G47" s="17"/>
      <c r="H47" s="18"/>
    </row>
    <row r="48" spans="1:10">
      <c r="F48" s="17"/>
      <c r="G48" s="17"/>
      <c r="H48" s="18"/>
    </row>
    <row r="49" spans="6:8">
      <c r="F49" s="17"/>
      <c r="G49" s="17"/>
      <c r="H49" s="18"/>
    </row>
    <row r="50" spans="6:8">
      <c r="F50" s="17"/>
      <c r="G50" s="17"/>
      <c r="H50" s="18"/>
    </row>
    <row r="51" spans="6:8">
      <c r="F51" s="17"/>
      <c r="G51" s="17"/>
      <c r="H51" s="18"/>
    </row>
    <row r="52" spans="6:8">
      <c r="F52" s="17"/>
      <c r="G52" s="17"/>
      <c r="H52" s="18"/>
    </row>
    <row r="53" spans="6:8">
      <c r="F53" s="17"/>
      <c r="G53" s="17"/>
      <c r="H53" s="18"/>
    </row>
    <row r="54" spans="6:8">
      <c r="F54" s="17"/>
      <c r="G54" s="17"/>
      <c r="H54" s="18"/>
    </row>
    <row r="55" spans="6:8">
      <c r="F55" s="17"/>
      <c r="G55" s="17"/>
      <c r="H55" s="18"/>
    </row>
    <row r="56" spans="6:8">
      <c r="F56" s="17"/>
      <c r="G56" s="17"/>
      <c r="H56" s="18"/>
    </row>
    <row r="57" spans="6:8">
      <c r="F57" s="17"/>
      <c r="G57" s="17"/>
      <c r="H57" s="18"/>
    </row>
    <row r="58" spans="6:8">
      <c r="F58" s="17"/>
      <c r="G58" s="17"/>
      <c r="H58" s="18"/>
    </row>
    <row r="59" spans="6:8">
      <c r="F59" s="17"/>
      <c r="G59" s="17"/>
      <c r="H59" s="18"/>
    </row>
    <row r="60" spans="6:8">
      <c r="F60" s="17"/>
      <c r="G60" s="17"/>
      <c r="H60" s="18"/>
    </row>
    <row r="61" spans="6:8">
      <c r="F61" s="17"/>
      <c r="G61" s="17"/>
      <c r="H61" s="18"/>
    </row>
    <row r="62" spans="6:8">
      <c r="F62" s="17"/>
      <c r="G62" s="17"/>
      <c r="H62" s="18"/>
    </row>
    <row r="63" spans="6:8">
      <c r="F63" s="17"/>
      <c r="G63" s="17"/>
      <c r="H63" s="18"/>
    </row>
    <row r="64" spans="6:8">
      <c r="F64" s="17"/>
      <c r="G64" s="17"/>
      <c r="H64" s="18"/>
    </row>
    <row r="65" spans="6:8">
      <c r="F65" s="17"/>
      <c r="G65" s="17"/>
      <c r="H65" s="18"/>
    </row>
    <row r="66" spans="6:8">
      <c r="F66" s="17"/>
      <c r="G66" s="17"/>
      <c r="H66" s="18"/>
    </row>
    <row r="67" spans="6:8">
      <c r="F67" s="17"/>
      <c r="G67" s="17"/>
      <c r="H67" s="18"/>
    </row>
    <row r="68" spans="6:8">
      <c r="F68" s="17"/>
      <c r="G68" s="17"/>
      <c r="H68" s="18"/>
    </row>
    <row r="69" spans="6:8">
      <c r="F69" s="17"/>
      <c r="G69" s="17"/>
      <c r="H69" s="18"/>
    </row>
    <row r="70" spans="6:8">
      <c r="F70" s="17"/>
      <c r="G70" s="17"/>
      <c r="H70" s="18"/>
    </row>
    <row r="71" spans="6:8">
      <c r="F71" s="17"/>
      <c r="G71" s="17"/>
      <c r="H71" s="18"/>
    </row>
    <row r="72" spans="6:8">
      <c r="F72" s="17"/>
      <c r="G72" s="17"/>
      <c r="H72" s="18"/>
    </row>
    <row r="73" spans="6:8">
      <c r="F73" s="17"/>
      <c r="G73" s="17"/>
      <c r="H73" s="18"/>
    </row>
    <row r="74" spans="6:8">
      <c r="F74" s="17"/>
      <c r="G74" s="17"/>
      <c r="H74" s="18"/>
    </row>
    <row r="75" spans="6:8">
      <c r="F75" s="17"/>
      <c r="G75" s="17"/>
      <c r="H75" s="18"/>
    </row>
    <row r="76" spans="6:8">
      <c r="F76" s="17"/>
      <c r="G76" s="17"/>
      <c r="H76" s="18"/>
    </row>
    <row r="77" spans="6:8">
      <c r="F77" s="17"/>
      <c r="G77" s="17"/>
      <c r="H77" s="18"/>
    </row>
    <row r="78" spans="6:8">
      <c r="F78" s="17"/>
      <c r="G78" s="17"/>
      <c r="H78" s="18"/>
    </row>
    <row r="79" spans="6:8">
      <c r="F79" s="17"/>
      <c r="G79" s="17"/>
      <c r="H79" s="18"/>
    </row>
    <row r="80" spans="6:8">
      <c r="F80" s="17"/>
      <c r="G80" s="17"/>
      <c r="H80" s="18"/>
    </row>
    <row r="81" spans="6:8">
      <c r="F81" s="17"/>
      <c r="G81" s="17"/>
      <c r="H81" s="18"/>
    </row>
    <row r="82" spans="6:8">
      <c r="F82" s="17"/>
      <c r="G82" s="17"/>
      <c r="H82" s="18"/>
    </row>
    <row r="83" spans="6:8">
      <c r="F83" s="17"/>
      <c r="G83" s="17"/>
      <c r="H83" s="18"/>
    </row>
    <row r="84" spans="6:8">
      <c r="F84" s="17"/>
      <c r="G84" s="17"/>
      <c r="H84" s="18"/>
    </row>
    <row r="85" spans="6:8">
      <c r="F85" s="17"/>
      <c r="G85" s="17"/>
      <c r="H85" s="18"/>
    </row>
    <row r="86" spans="6:8">
      <c r="F86" s="17"/>
      <c r="G86" s="17"/>
      <c r="H86" s="18"/>
    </row>
    <row r="87" spans="6:8">
      <c r="F87" s="17"/>
      <c r="G87" s="17"/>
      <c r="H87" s="18"/>
    </row>
    <row r="88" spans="6:8">
      <c r="F88" s="17"/>
      <c r="G88" s="17"/>
      <c r="H88" s="18"/>
    </row>
    <row r="89" spans="6:8">
      <c r="F89" s="17"/>
      <c r="G89" s="17"/>
      <c r="H89" s="18"/>
    </row>
    <row r="90" spans="6:8">
      <c r="F90" s="17"/>
      <c r="G90" s="17"/>
      <c r="H90" s="18"/>
    </row>
    <row r="91" spans="6:8">
      <c r="F91" s="17"/>
      <c r="G91" s="17"/>
      <c r="H91" s="18"/>
    </row>
    <row r="92" spans="6:8">
      <c r="F92" s="17"/>
      <c r="G92" s="17"/>
      <c r="H92" s="18"/>
    </row>
    <row r="93" spans="6:8">
      <c r="F93" s="17"/>
      <c r="G93" s="17"/>
      <c r="H93" s="18"/>
    </row>
    <row r="94" spans="6:8">
      <c r="F94" s="17"/>
      <c r="G94" s="17"/>
      <c r="H94" s="18"/>
    </row>
    <row r="95" spans="6:8">
      <c r="F95" s="17"/>
      <c r="G95" s="17"/>
      <c r="H95" s="18"/>
    </row>
    <row r="96" spans="6:8">
      <c r="F96" s="17"/>
      <c r="G96" s="17"/>
      <c r="H96" s="18"/>
    </row>
    <row r="97" spans="6:8">
      <c r="F97" s="17"/>
      <c r="G97" s="17"/>
      <c r="H97" s="18"/>
    </row>
    <row r="98" spans="6:8">
      <c r="F98" s="17"/>
      <c r="G98" s="17"/>
      <c r="H98" s="18"/>
    </row>
    <row r="99" spans="6:8">
      <c r="F99" s="17"/>
      <c r="G99" s="17"/>
      <c r="H99" s="18"/>
    </row>
    <row r="100" spans="6:8">
      <c r="F100" s="17"/>
      <c r="G100" s="17"/>
      <c r="H100" s="18"/>
    </row>
    <row r="101" spans="6:8">
      <c r="F101" s="17"/>
      <c r="G101" s="17"/>
      <c r="H101" s="18"/>
    </row>
    <row r="102" spans="6:8">
      <c r="F102" s="17"/>
      <c r="G102" s="17"/>
      <c r="H102" s="18"/>
    </row>
    <row r="103" spans="6:8">
      <c r="F103" s="17"/>
      <c r="G103" s="17"/>
      <c r="H103" s="18"/>
    </row>
    <row r="104" spans="6:8">
      <c r="F104" s="17"/>
      <c r="G104" s="17"/>
      <c r="H104" s="18"/>
    </row>
    <row r="105" spans="6:8">
      <c r="F105" s="17"/>
      <c r="G105" s="17"/>
      <c r="H105" s="18"/>
    </row>
    <row r="106" spans="6:8">
      <c r="F106" s="17"/>
      <c r="G106" s="17"/>
      <c r="H106" s="18"/>
    </row>
    <row r="107" spans="6:8">
      <c r="F107" s="17"/>
      <c r="G107" s="17"/>
      <c r="H107" s="18"/>
    </row>
    <row r="108" spans="6:8">
      <c r="F108" s="17"/>
      <c r="G108" s="17"/>
      <c r="H108" s="18"/>
    </row>
    <row r="109" spans="6:8">
      <c r="F109" s="17"/>
      <c r="G109" s="17"/>
      <c r="H109" s="18"/>
    </row>
    <row r="110" spans="6:8">
      <c r="F110" s="17"/>
      <c r="G110" s="17"/>
      <c r="H110" s="18"/>
    </row>
    <row r="111" spans="6:8">
      <c r="F111" s="17"/>
      <c r="G111" s="17"/>
      <c r="H111" s="18"/>
    </row>
    <row r="112" spans="6:8">
      <c r="F112" s="17"/>
      <c r="G112" s="17"/>
      <c r="H112" s="18"/>
    </row>
    <row r="113" spans="6:8">
      <c r="F113" s="17"/>
      <c r="G113" s="17"/>
      <c r="H113" s="18"/>
    </row>
    <row r="114" spans="6:8">
      <c r="F114" s="17"/>
      <c r="G114" s="17"/>
      <c r="H114" s="18"/>
    </row>
    <row r="115" spans="6:8">
      <c r="F115" s="17"/>
      <c r="G115" s="17"/>
      <c r="H115" s="18"/>
    </row>
    <row r="116" spans="6:8">
      <c r="F116" s="17"/>
      <c r="G116" s="17"/>
      <c r="H116" s="18"/>
    </row>
    <row r="117" spans="6:8">
      <c r="F117" s="17"/>
      <c r="G117" s="17"/>
      <c r="H117" s="18"/>
    </row>
    <row r="118" spans="6:8">
      <c r="F118" s="17"/>
      <c r="G118" s="17"/>
      <c r="H118" s="18"/>
    </row>
    <row r="119" spans="6:8">
      <c r="F119" s="17"/>
      <c r="G119" s="17"/>
      <c r="H119" s="18"/>
    </row>
    <row r="120" spans="6:8">
      <c r="F120" s="17"/>
      <c r="G120" s="17"/>
      <c r="H120" s="18"/>
    </row>
    <row r="121" spans="6:8">
      <c r="F121" s="17"/>
      <c r="G121" s="17"/>
      <c r="H121" s="18"/>
    </row>
    <row r="122" spans="6:8">
      <c r="F122" s="17"/>
      <c r="G122" s="17"/>
      <c r="H122" s="18"/>
    </row>
    <row r="123" spans="6:8">
      <c r="F123" s="17"/>
      <c r="G123" s="17"/>
      <c r="H123" s="18"/>
    </row>
    <row r="124" spans="6:8">
      <c r="F124" s="17"/>
      <c r="G124" s="17"/>
      <c r="H124" s="18"/>
    </row>
    <row r="125" spans="6:8">
      <c r="F125" s="17"/>
      <c r="G125" s="17"/>
      <c r="H125" s="18"/>
    </row>
    <row r="126" spans="6:8">
      <c r="F126" s="17"/>
      <c r="G126" s="17"/>
      <c r="H126" s="18"/>
    </row>
    <row r="127" spans="6:8">
      <c r="F127" s="17"/>
      <c r="G127" s="17"/>
      <c r="H127" s="18"/>
    </row>
    <row r="128" spans="6:8">
      <c r="F128" s="17"/>
      <c r="G128" s="17"/>
      <c r="H128" s="18"/>
    </row>
    <row r="129" spans="6:8">
      <c r="F129" s="17"/>
      <c r="G129" s="17"/>
      <c r="H129" s="18"/>
    </row>
    <row r="130" spans="6:8">
      <c r="F130" s="17"/>
      <c r="G130" s="17"/>
      <c r="H130" s="18"/>
    </row>
    <row r="131" spans="6:8">
      <c r="F131" s="17"/>
      <c r="G131" s="17"/>
      <c r="H131" s="18"/>
    </row>
    <row r="132" spans="6:8">
      <c r="F132" s="17"/>
      <c r="G132" s="17"/>
      <c r="H132" s="18"/>
    </row>
    <row r="133" spans="6:8">
      <c r="F133" s="17"/>
      <c r="G133" s="17"/>
      <c r="H133" s="18"/>
    </row>
    <row r="134" spans="6:8">
      <c r="F134" s="17"/>
      <c r="G134" s="17"/>
      <c r="H134" s="18"/>
    </row>
    <row r="135" spans="6:8">
      <c r="F135" s="17"/>
      <c r="G135" s="17"/>
      <c r="H135" s="18"/>
    </row>
    <row r="136" spans="6:8">
      <c r="F136" s="17"/>
      <c r="G136" s="17"/>
      <c r="H136" s="18"/>
    </row>
    <row r="137" spans="6:8">
      <c r="F137" s="17"/>
      <c r="G137" s="17"/>
      <c r="H137" s="18"/>
    </row>
    <row r="138" spans="6:8">
      <c r="F138" s="17"/>
      <c r="G138" s="17"/>
      <c r="H138" s="18"/>
    </row>
    <row r="139" spans="6:8">
      <c r="F139" s="17"/>
      <c r="G139" s="17"/>
      <c r="H139" s="18"/>
    </row>
    <row r="140" spans="6:8">
      <c r="F140" s="17"/>
      <c r="G140" s="17"/>
      <c r="H140" s="18"/>
    </row>
    <row r="141" spans="6:8">
      <c r="F141" s="17"/>
      <c r="G141" s="17"/>
      <c r="H141" s="18"/>
    </row>
    <row r="142" spans="6:8">
      <c r="F142" s="17"/>
      <c r="G142" s="17"/>
      <c r="H142" s="18"/>
    </row>
    <row r="143" spans="6:8">
      <c r="F143" s="17"/>
      <c r="G143" s="17"/>
      <c r="H143" s="18"/>
    </row>
    <row r="144" spans="6:8">
      <c r="F144" s="17"/>
      <c r="G144" s="17"/>
      <c r="H144" s="18"/>
    </row>
    <row r="145" spans="6:8">
      <c r="F145" s="17"/>
      <c r="G145" s="17"/>
      <c r="H145" s="18"/>
    </row>
    <row r="146" spans="6:8">
      <c r="F146" s="17"/>
      <c r="G146" s="17"/>
      <c r="H146" s="18"/>
    </row>
    <row r="147" spans="6:8">
      <c r="F147" s="17"/>
      <c r="G147" s="17"/>
      <c r="H147" s="18"/>
    </row>
    <row r="148" spans="6:8">
      <c r="F148" s="17"/>
      <c r="G148" s="17"/>
      <c r="H148" s="18"/>
    </row>
    <row r="149" spans="6:8">
      <c r="F149" s="17"/>
      <c r="G149" s="17"/>
      <c r="H149" s="18"/>
    </row>
    <row r="150" spans="6:8">
      <c r="F150" s="17"/>
      <c r="G150" s="17"/>
      <c r="H150" s="18"/>
    </row>
    <row r="151" spans="6:8">
      <c r="F151" s="17"/>
      <c r="G151" s="17"/>
      <c r="H151" s="18"/>
    </row>
    <row r="152" spans="6:8">
      <c r="F152" s="17"/>
      <c r="G152" s="17"/>
      <c r="H152" s="18"/>
    </row>
    <row r="153" spans="6:8">
      <c r="F153" s="17"/>
      <c r="G153" s="17"/>
      <c r="H153" s="18"/>
    </row>
    <row r="154" spans="6:8">
      <c r="F154" s="17"/>
      <c r="G154" s="17"/>
      <c r="H154" s="18"/>
    </row>
    <row r="155" spans="6:8">
      <c r="F155" s="17"/>
      <c r="G155" s="17"/>
      <c r="H155" s="18"/>
    </row>
    <row r="156" spans="6:8">
      <c r="F156" s="17"/>
      <c r="G156" s="17"/>
      <c r="H156" s="18"/>
    </row>
    <row r="157" spans="6:8">
      <c r="F157" s="17"/>
      <c r="G157" s="17"/>
      <c r="H157" s="18"/>
    </row>
    <row r="158" spans="6:8">
      <c r="F158" s="17"/>
      <c r="G158" s="17"/>
      <c r="H158" s="18"/>
    </row>
    <row r="159" spans="6:8">
      <c r="F159" s="17"/>
      <c r="G159" s="17"/>
      <c r="H159" s="18"/>
    </row>
    <row r="160" spans="6:8">
      <c r="F160" s="17"/>
      <c r="G160" s="17"/>
      <c r="H160" s="18"/>
    </row>
    <row r="161" spans="6:8">
      <c r="F161" s="17"/>
      <c r="G161" s="17"/>
      <c r="H161" s="18"/>
    </row>
    <row r="162" spans="6:8">
      <c r="F162" s="17"/>
      <c r="G162" s="17"/>
      <c r="H162" s="18"/>
    </row>
    <row r="163" spans="6:8">
      <c r="F163" s="17"/>
      <c r="G163" s="17"/>
      <c r="H163" s="18"/>
    </row>
    <row r="164" spans="6:8">
      <c r="F164" s="17"/>
      <c r="G164" s="17"/>
      <c r="H164" s="18"/>
    </row>
    <row r="165" spans="6:8">
      <c r="F165" s="17"/>
      <c r="G165" s="17"/>
      <c r="H165" s="18"/>
    </row>
    <row r="166" spans="6:8">
      <c r="F166" s="17"/>
      <c r="G166" s="17"/>
      <c r="H166" s="18"/>
    </row>
    <row r="167" spans="6:8">
      <c r="F167" s="17"/>
      <c r="G167" s="17"/>
      <c r="H167" s="18"/>
    </row>
    <row r="168" spans="6:8">
      <c r="F168" s="17"/>
      <c r="G168" s="17"/>
      <c r="H168" s="18"/>
    </row>
    <row r="169" spans="6:8">
      <c r="F169" s="17"/>
      <c r="G169" s="17"/>
      <c r="H169" s="18"/>
    </row>
    <row r="170" spans="6:8">
      <c r="F170" s="17"/>
      <c r="G170" s="17"/>
      <c r="H170" s="18"/>
    </row>
    <row r="171" spans="6:8">
      <c r="F171" s="17"/>
      <c r="G171" s="17"/>
      <c r="H171" s="18"/>
    </row>
    <row r="172" spans="6:8">
      <c r="F172" s="17"/>
      <c r="G172" s="17"/>
      <c r="H172" s="18"/>
    </row>
    <row r="173" spans="6:8">
      <c r="F173" s="17"/>
      <c r="G173" s="17"/>
      <c r="H173" s="18"/>
    </row>
    <row r="174" spans="6:8">
      <c r="F174" s="17"/>
      <c r="G174" s="17"/>
      <c r="H174" s="18"/>
    </row>
    <row r="175" spans="6:8">
      <c r="F175" s="17"/>
      <c r="G175" s="17"/>
      <c r="H175" s="18"/>
    </row>
    <row r="176" spans="6:8">
      <c r="F176" s="17"/>
      <c r="G176" s="17"/>
      <c r="H176" s="18"/>
    </row>
    <row r="177" spans="6:8">
      <c r="F177" s="17"/>
      <c r="G177" s="17"/>
      <c r="H177" s="18"/>
    </row>
    <row r="178" spans="6:8">
      <c r="F178" s="17"/>
      <c r="G178" s="17"/>
      <c r="H178" s="18"/>
    </row>
    <row r="179" spans="6:8">
      <c r="F179" s="17"/>
      <c r="G179" s="17"/>
      <c r="H179" s="18"/>
    </row>
    <row r="180" spans="6:8">
      <c r="F180" s="17"/>
      <c r="G180" s="17"/>
      <c r="H180" s="18"/>
    </row>
    <row r="181" spans="6:8">
      <c r="F181" s="17"/>
      <c r="G181" s="17"/>
      <c r="H181" s="18"/>
    </row>
    <row r="182" spans="6:8">
      <c r="F182" s="17"/>
      <c r="G182" s="17"/>
      <c r="H182" s="18"/>
    </row>
    <row r="183" spans="6:8">
      <c r="F183" s="17"/>
      <c r="G183" s="17"/>
      <c r="H183" s="18"/>
    </row>
    <row r="184" spans="6:8">
      <c r="F184" s="17"/>
      <c r="G184" s="17"/>
      <c r="H184" s="18"/>
    </row>
    <row r="185" spans="6:8">
      <c r="F185" s="17"/>
      <c r="G185" s="17"/>
      <c r="H185" s="18"/>
    </row>
    <row r="186" spans="6:8">
      <c r="F186" s="17"/>
      <c r="G186" s="17"/>
      <c r="H186" s="18"/>
    </row>
    <row r="187" spans="6:8">
      <c r="F187" s="17"/>
      <c r="G187" s="17"/>
      <c r="H187" s="18"/>
    </row>
    <row r="188" spans="6:8">
      <c r="F188" s="17"/>
      <c r="G188" s="17"/>
      <c r="H188" s="18"/>
    </row>
    <row r="189" spans="6:8">
      <c r="F189" s="17"/>
      <c r="G189" s="17"/>
      <c r="H189" s="18"/>
    </row>
    <row r="190" spans="6:8">
      <c r="F190" s="17"/>
      <c r="G190" s="17"/>
      <c r="H190" s="18"/>
    </row>
    <row r="191" spans="6:8">
      <c r="F191" s="17"/>
      <c r="G191" s="17"/>
      <c r="H191" s="18"/>
    </row>
    <row r="192" spans="6:8">
      <c r="F192" s="17"/>
      <c r="G192" s="17"/>
      <c r="H192" s="18"/>
    </row>
    <row r="193" spans="6:8">
      <c r="F193" s="17"/>
      <c r="G193" s="17"/>
      <c r="H193" s="18"/>
    </row>
    <row r="194" spans="6:8">
      <c r="F194" s="17"/>
      <c r="G194" s="17"/>
      <c r="H194" s="18"/>
    </row>
    <row r="195" spans="6:8">
      <c r="F195" s="17"/>
      <c r="G195" s="17"/>
      <c r="H195" s="18"/>
    </row>
    <row r="196" spans="6:8">
      <c r="F196" s="17"/>
      <c r="G196" s="17"/>
      <c r="H196" s="18"/>
    </row>
    <row r="197" spans="6:8">
      <c r="F197" s="17"/>
      <c r="G197" s="17"/>
      <c r="H197" s="18"/>
    </row>
    <row r="198" spans="6:8">
      <c r="F198" s="17"/>
      <c r="G198" s="17"/>
      <c r="H198" s="18"/>
    </row>
    <row r="199" spans="6:8">
      <c r="F199" s="17"/>
      <c r="G199" s="17"/>
      <c r="H199" s="18"/>
    </row>
    <row r="200" spans="6:8">
      <c r="F200" s="17"/>
      <c r="G200" s="17"/>
      <c r="H200" s="18"/>
    </row>
    <row r="201" spans="6:8">
      <c r="F201" s="17"/>
      <c r="G201" s="17"/>
      <c r="H201" s="18"/>
    </row>
    <row r="202" spans="6:8">
      <c r="F202" s="17"/>
      <c r="G202" s="17"/>
      <c r="H202" s="18"/>
    </row>
    <row r="203" spans="6:8">
      <c r="F203" s="17"/>
      <c r="G203" s="17"/>
      <c r="H203" s="18"/>
    </row>
    <row r="204" spans="6:8">
      <c r="F204" s="17"/>
      <c r="G204" s="17"/>
      <c r="H204" s="18"/>
    </row>
    <row r="205" spans="6:8">
      <c r="F205" s="17"/>
      <c r="G205" s="17"/>
      <c r="H205" s="18"/>
    </row>
    <row r="206" spans="6:8">
      <c r="F206" s="17"/>
      <c r="G206" s="17"/>
      <c r="H206" s="18"/>
    </row>
    <row r="207" spans="6:8">
      <c r="F207" s="17"/>
      <c r="G207" s="17"/>
      <c r="H207" s="18"/>
    </row>
    <row r="208" spans="6:8">
      <c r="F208" s="17"/>
      <c r="G208" s="17"/>
      <c r="H208" s="18"/>
    </row>
    <row r="209" spans="6:8">
      <c r="F209" s="17"/>
      <c r="G209" s="17"/>
      <c r="H209" s="18"/>
    </row>
    <row r="210" spans="6:8">
      <c r="F210" s="17"/>
      <c r="G210" s="17"/>
      <c r="H210" s="18"/>
    </row>
    <row r="211" spans="6:8">
      <c r="F211" s="17"/>
      <c r="G211" s="17"/>
      <c r="H211" s="18"/>
    </row>
    <row r="212" spans="6:8">
      <c r="F212" s="17"/>
      <c r="G212" s="17"/>
      <c r="H212" s="18"/>
    </row>
    <row r="213" spans="6:8">
      <c r="F213" s="17"/>
      <c r="G213" s="17"/>
      <c r="H213" s="18"/>
    </row>
    <row r="214" spans="6:8">
      <c r="F214" s="17"/>
      <c r="G214" s="17"/>
      <c r="H214" s="18"/>
    </row>
    <row r="215" spans="6:8">
      <c r="F215" s="17"/>
      <c r="G215" s="17"/>
      <c r="H215" s="18"/>
    </row>
    <row r="216" spans="6:8">
      <c r="F216" s="17"/>
      <c r="G216" s="17"/>
      <c r="H216" s="18"/>
    </row>
    <row r="217" spans="6:8">
      <c r="F217" s="17"/>
      <c r="G217" s="17"/>
      <c r="H217" s="18"/>
    </row>
    <row r="218" spans="6:8">
      <c r="F218" s="17"/>
      <c r="G218" s="17"/>
      <c r="H218" s="18"/>
    </row>
    <row r="219" spans="6:8">
      <c r="F219" s="17"/>
      <c r="G219" s="17"/>
      <c r="H219" s="18"/>
    </row>
    <row r="220" spans="6:8">
      <c r="F220" s="17"/>
      <c r="G220" s="17"/>
      <c r="H220" s="18"/>
    </row>
    <row r="221" spans="6:8">
      <c r="F221" s="17"/>
      <c r="G221" s="17"/>
      <c r="H221" s="18"/>
    </row>
    <row r="222" spans="6:8">
      <c r="F222" s="17"/>
      <c r="G222" s="17"/>
      <c r="H222" s="18"/>
    </row>
    <row r="223" spans="6:8">
      <c r="F223" s="17"/>
      <c r="G223" s="17"/>
      <c r="H223" s="18"/>
    </row>
    <row r="224" spans="6:8">
      <c r="F224" s="17"/>
      <c r="G224" s="17"/>
      <c r="H224" s="18"/>
    </row>
    <row r="225" spans="6:8">
      <c r="F225" s="17"/>
      <c r="G225" s="17"/>
      <c r="H225" s="18"/>
    </row>
    <row r="226" spans="6:8">
      <c r="F226" s="17"/>
      <c r="G226" s="17"/>
      <c r="H226" s="18"/>
    </row>
    <row r="227" spans="6:8">
      <c r="F227" s="17"/>
      <c r="G227" s="17"/>
      <c r="H227" s="18"/>
    </row>
    <row r="228" spans="6:8">
      <c r="F228" s="17"/>
      <c r="G228" s="17"/>
      <c r="H228" s="18"/>
    </row>
    <row r="229" spans="6:8">
      <c r="F229" s="17"/>
      <c r="G229" s="17"/>
      <c r="H229" s="18"/>
    </row>
    <row r="230" spans="6:8">
      <c r="F230" s="17"/>
      <c r="G230" s="17"/>
      <c r="H230" s="18"/>
    </row>
    <row r="231" spans="6:8">
      <c r="F231" s="17"/>
      <c r="G231" s="17"/>
      <c r="H231" s="18"/>
    </row>
    <row r="232" spans="6:8">
      <c r="F232" s="17"/>
      <c r="G232" s="17"/>
      <c r="H232" s="18"/>
    </row>
    <row r="233" spans="6:8">
      <c r="F233" s="17"/>
      <c r="G233" s="17"/>
      <c r="H233" s="18"/>
    </row>
    <row r="234" spans="6:8">
      <c r="F234" s="17"/>
      <c r="G234" s="17"/>
      <c r="H234" s="18"/>
    </row>
    <row r="235" spans="6:8">
      <c r="F235" s="17"/>
      <c r="G235" s="17"/>
      <c r="H235" s="18"/>
    </row>
    <row r="236" spans="6:8">
      <c r="F236" s="17"/>
      <c r="G236" s="17"/>
      <c r="H236" s="18"/>
    </row>
    <row r="237" spans="6:8">
      <c r="F237" s="17"/>
      <c r="G237" s="17"/>
      <c r="H237" s="18"/>
    </row>
    <row r="238" spans="6:8">
      <c r="F238" s="17"/>
      <c r="G238" s="17"/>
      <c r="H238" s="18"/>
    </row>
    <row r="239" spans="6:8">
      <c r="F239" s="17"/>
      <c r="G239" s="17"/>
      <c r="H239" s="18"/>
    </row>
    <row r="240" spans="6:8">
      <c r="F240" s="17"/>
      <c r="G240" s="17"/>
      <c r="H240" s="18"/>
    </row>
    <row r="241" spans="6:8">
      <c r="F241" s="17"/>
      <c r="G241" s="17"/>
      <c r="H241" s="18"/>
    </row>
    <row r="242" spans="6:8">
      <c r="F242" s="17"/>
      <c r="G242" s="17"/>
      <c r="H242" s="18"/>
    </row>
    <row r="243" spans="6:8">
      <c r="F243" s="17"/>
      <c r="G243" s="17"/>
      <c r="H243" s="18"/>
    </row>
    <row r="244" spans="6:8">
      <c r="F244" s="17"/>
      <c r="G244" s="17"/>
      <c r="H244" s="18"/>
    </row>
    <row r="245" spans="6:8">
      <c r="F245" s="17"/>
      <c r="G245" s="17"/>
      <c r="H245" s="18"/>
    </row>
    <row r="246" spans="6:8">
      <c r="F246" s="17"/>
      <c r="G246" s="17"/>
      <c r="H246" s="18"/>
    </row>
    <row r="247" spans="6:8">
      <c r="F247" s="17"/>
      <c r="G247" s="17"/>
      <c r="H247" s="18"/>
    </row>
    <row r="248" spans="6:8">
      <c r="F248" s="17"/>
      <c r="G248" s="17"/>
      <c r="H248" s="18"/>
    </row>
    <row r="249" spans="6:8">
      <c r="F249" s="17"/>
      <c r="G249" s="17"/>
      <c r="H249" s="18"/>
    </row>
    <row r="250" spans="6:8">
      <c r="F250" s="17"/>
      <c r="G250" s="17"/>
      <c r="H250" s="18"/>
    </row>
    <row r="251" spans="6:8">
      <c r="F251" s="17"/>
      <c r="G251" s="17"/>
      <c r="H251" s="18"/>
    </row>
    <row r="252" spans="6:8">
      <c r="F252" s="17"/>
      <c r="G252" s="17"/>
      <c r="H252" s="18"/>
    </row>
    <row r="253" spans="6:8">
      <c r="F253" s="17"/>
      <c r="G253" s="17"/>
      <c r="H253" s="18"/>
    </row>
    <row r="254" spans="6:8">
      <c r="F254" s="17"/>
      <c r="G254" s="17"/>
      <c r="H254" s="18"/>
    </row>
    <row r="255" spans="6:8">
      <c r="F255" s="17"/>
      <c r="G255" s="17"/>
      <c r="H255" s="18"/>
    </row>
    <row r="256" spans="6:8">
      <c r="F256" s="17"/>
      <c r="G256" s="17"/>
      <c r="H256" s="18"/>
    </row>
    <row r="257" spans="6:8">
      <c r="F257" s="17"/>
      <c r="G257" s="17"/>
      <c r="H257" s="18"/>
    </row>
    <row r="258" spans="6:8">
      <c r="F258" s="17"/>
      <c r="G258" s="17"/>
      <c r="H258" s="18"/>
    </row>
    <row r="259" spans="6:8">
      <c r="F259" s="17"/>
      <c r="G259" s="17"/>
      <c r="H259" s="18"/>
    </row>
    <row r="260" spans="6:8">
      <c r="F260" s="17"/>
      <c r="G260" s="17"/>
      <c r="H260" s="18"/>
    </row>
    <row r="261" spans="6:8">
      <c r="F261" s="17"/>
      <c r="G261" s="17"/>
      <c r="H261" s="18"/>
    </row>
    <row r="262" spans="6:8">
      <c r="F262" s="17"/>
      <c r="G262" s="17"/>
      <c r="H262" s="18"/>
    </row>
    <row r="263" spans="6:8">
      <c r="F263" s="17"/>
      <c r="G263" s="17"/>
      <c r="H263" s="18"/>
    </row>
    <row r="264" spans="6:8">
      <c r="F264" s="17"/>
      <c r="G264" s="17"/>
      <c r="H264" s="18"/>
    </row>
    <row r="265" spans="6:8">
      <c r="F265" s="17"/>
      <c r="G265" s="17"/>
      <c r="H265" s="18"/>
    </row>
    <row r="266" spans="6:8">
      <c r="F266" s="17"/>
      <c r="G266" s="17"/>
      <c r="H266" s="18"/>
    </row>
    <row r="267" spans="6:8">
      <c r="F267" s="17"/>
      <c r="G267" s="17"/>
      <c r="H267" s="18"/>
    </row>
    <row r="268" spans="6:8">
      <c r="F268" s="17"/>
      <c r="G268" s="17"/>
      <c r="H268" s="18"/>
    </row>
    <row r="269" spans="6:8">
      <c r="F269" s="17"/>
      <c r="G269" s="17"/>
      <c r="H269" s="18"/>
    </row>
    <row r="270" spans="6:8">
      <c r="F270" s="17"/>
      <c r="G270" s="17"/>
      <c r="H270" s="18"/>
    </row>
    <row r="271" spans="6:8">
      <c r="F271" s="17"/>
      <c r="G271" s="17"/>
      <c r="H271" s="18"/>
    </row>
    <row r="272" spans="6:8">
      <c r="F272" s="17"/>
      <c r="G272" s="17"/>
      <c r="H272" s="18"/>
    </row>
    <row r="273" spans="6:8">
      <c r="F273" s="17"/>
      <c r="G273" s="17"/>
      <c r="H273" s="18"/>
    </row>
    <row r="274" spans="6:8">
      <c r="F274" s="17"/>
      <c r="G274" s="17"/>
      <c r="H274" s="18"/>
    </row>
    <row r="275" spans="6:8">
      <c r="F275" s="17"/>
      <c r="G275" s="17"/>
      <c r="H275" s="18"/>
    </row>
    <row r="276" spans="6:8">
      <c r="F276" s="17"/>
      <c r="G276" s="17"/>
      <c r="H276" s="18"/>
    </row>
    <row r="277" spans="6:8">
      <c r="F277" s="17"/>
      <c r="G277" s="17"/>
      <c r="H277" s="18"/>
    </row>
    <row r="278" spans="6:8">
      <c r="F278" s="17"/>
      <c r="G278" s="17"/>
      <c r="H278" s="18"/>
    </row>
    <row r="279" spans="6:8">
      <c r="F279" s="17"/>
      <c r="G279" s="17"/>
      <c r="H279" s="18"/>
    </row>
    <row r="280" spans="6:8">
      <c r="F280" s="17"/>
      <c r="G280" s="17"/>
      <c r="H280" s="18"/>
    </row>
    <row r="281" spans="6:8">
      <c r="F281" s="17"/>
      <c r="G281" s="17"/>
      <c r="H281" s="18"/>
    </row>
    <row r="282" spans="6:8">
      <c r="F282" s="17"/>
      <c r="G282" s="17"/>
      <c r="H282" s="18"/>
    </row>
    <row r="283" spans="6:8">
      <c r="F283" s="17"/>
      <c r="G283" s="17"/>
      <c r="H283" s="18"/>
    </row>
    <row r="284" spans="6:8">
      <c r="F284" s="17"/>
      <c r="G284" s="17"/>
      <c r="H284" s="18"/>
    </row>
    <row r="285" spans="6:8">
      <c r="F285" s="17"/>
      <c r="G285" s="17"/>
      <c r="H285" s="18"/>
    </row>
    <row r="286" spans="6:8">
      <c r="F286" s="17"/>
      <c r="G286" s="17"/>
      <c r="H286" s="18"/>
    </row>
    <row r="287" spans="6:8">
      <c r="F287" s="17"/>
      <c r="G287" s="17"/>
      <c r="H287" s="18"/>
    </row>
    <row r="288" spans="6:8">
      <c r="F288" s="17"/>
      <c r="G288" s="17"/>
      <c r="H288" s="18"/>
    </row>
    <row r="289" spans="6:8">
      <c r="F289" s="17"/>
      <c r="G289" s="17"/>
      <c r="H289" s="18"/>
    </row>
    <row r="290" spans="6:8">
      <c r="F290" s="17"/>
      <c r="G290" s="17"/>
      <c r="H290" s="18"/>
    </row>
    <row r="291" spans="6:8">
      <c r="F291" s="17"/>
      <c r="G291" s="17"/>
      <c r="H291" s="18"/>
    </row>
    <row r="292" spans="6:8">
      <c r="F292" s="17"/>
      <c r="G292" s="17"/>
      <c r="H292" s="18"/>
    </row>
    <row r="293" spans="6:8">
      <c r="F293" s="17"/>
      <c r="G293" s="17"/>
      <c r="H293" s="18"/>
    </row>
    <row r="294" spans="6:8">
      <c r="F294" s="17"/>
      <c r="G294" s="17"/>
      <c r="H294" s="18"/>
    </row>
    <row r="295" spans="6:8">
      <c r="F295" s="17"/>
      <c r="G295" s="17"/>
      <c r="H295" s="18"/>
    </row>
    <row r="296" spans="6:8">
      <c r="F296" s="17"/>
      <c r="G296" s="17"/>
      <c r="H296" s="18"/>
    </row>
    <row r="297" spans="6:8">
      <c r="F297" s="17"/>
      <c r="G297" s="17"/>
      <c r="H297" s="18"/>
    </row>
    <row r="298" spans="6:8">
      <c r="F298" s="17"/>
      <c r="G298" s="17"/>
      <c r="H298" s="18"/>
    </row>
    <row r="299" spans="6:8">
      <c r="F299" s="17"/>
      <c r="G299" s="17"/>
      <c r="H299" s="18"/>
    </row>
    <row r="300" spans="6:8">
      <c r="F300" s="17"/>
      <c r="G300" s="17"/>
      <c r="H300" s="18"/>
    </row>
    <row r="301" spans="6:8">
      <c r="F301" s="17"/>
      <c r="G301" s="17"/>
      <c r="H301" s="18"/>
    </row>
    <row r="302" spans="6:8">
      <c r="F302" s="17"/>
      <c r="G302" s="17"/>
      <c r="H302" s="18"/>
    </row>
    <row r="303" spans="6:8">
      <c r="F303" s="17"/>
      <c r="G303" s="17"/>
      <c r="H303" s="18"/>
    </row>
    <row r="304" spans="6:8">
      <c r="F304" s="17"/>
      <c r="G304" s="17"/>
      <c r="H304" s="18"/>
    </row>
    <row r="305" spans="6:8">
      <c r="F305" s="17"/>
      <c r="G305" s="17"/>
      <c r="H305" s="18"/>
    </row>
    <row r="306" spans="6:8">
      <c r="F306" s="17"/>
      <c r="G306" s="17"/>
      <c r="H306" s="18"/>
    </row>
    <row r="307" spans="6:8">
      <c r="F307" s="17"/>
      <c r="G307" s="17"/>
      <c r="H307" s="18"/>
    </row>
    <row r="308" spans="6:8">
      <c r="F308" s="17"/>
      <c r="G308" s="17"/>
      <c r="H308" s="18"/>
    </row>
    <row r="309" spans="6:8">
      <c r="F309" s="17"/>
      <c r="G309" s="17"/>
      <c r="H309" s="18"/>
    </row>
    <row r="310" spans="6:8">
      <c r="F310" s="17"/>
      <c r="G310" s="17"/>
      <c r="H310" s="18"/>
    </row>
    <row r="311" spans="6:8">
      <c r="F311" s="17"/>
      <c r="G311" s="17"/>
      <c r="H311" s="18"/>
    </row>
    <row r="312" spans="6:8">
      <c r="F312" s="17"/>
      <c r="G312" s="17"/>
      <c r="H312" s="18"/>
    </row>
    <row r="313" spans="6:8">
      <c r="F313" s="17"/>
      <c r="G313" s="17"/>
      <c r="H313" s="18"/>
    </row>
    <row r="314" spans="6:8">
      <c r="F314" s="17"/>
      <c r="G314" s="17"/>
      <c r="H314" s="18"/>
    </row>
    <row r="315" spans="6:8">
      <c r="F315" s="17"/>
      <c r="G315" s="17"/>
      <c r="H315" s="18"/>
    </row>
    <row r="316" spans="6:8">
      <c r="F316" s="17"/>
      <c r="G316" s="17"/>
      <c r="H316" s="18"/>
    </row>
    <row r="317" spans="6:8">
      <c r="F317" s="17"/>
      <c r="G317" s="17"/>
      <c r="H317" s="18"/>
    </row>
    <row r="318" spans="6:8">
      <c r="F318" s="17"/>
      <c r="G318" s="17"/>
      <c r="H318" s="18"/>
    </row>
    <row r="319" spans="6:8">
      <c r="F319" s="17"/>
      <c r="G319" s="17"/>
      <c r="H319" s="18"/>
    </row>
    <row r="320" spans="6:8">
      <c r="F320" s="17"/>
      <c r="G320" s="17"/>
      <c r="H320" s="18"/>
    </row>
    <row r="321" spans="6:8">
      <c r="F321" s="17"/>
      <c r="G321" s="17"/>
      <c r="H321" s="18"/>
    </row>
    <row r="322" spans="6:8">
      <c r="F322" s="17"/>
      <c r="G322" s="17"/>
      <c r="H322" s="18"/>
    </row>
    <row r="323" spans="6:8">
      <c r="F323" s="17"/>
      <c r="G323" s="17"/>
      <c r="H323" s="18"/>
    </row>
    <row r="324" spans="6:8">
      <c r="F324" s="17"/>
      <c r="G324" s="17"/>
      <c r="H324" s="18"/>
    </row>
    <row r="325" spans="6:8">
      <c r="F325" s="17"/>
      <c r="G325" s="17"/>
      <c r="H325" s="18"/>
    </row>
    <row r="326" spans="6:8">
      <c r="F326" s="17"/>
      <c r="G326" s="17"/>
      <c r="H326" s="18"/>
    </row>
    <row r="327" spans="6:8">
      <c r="F327" s="17"/>
      <c r="G327" s="17"/>
      <c r="H327" s="18"/>
    </row>
    <row r="328" spans="6:8">
      <c r="F328" s="17"/>
      <c r="G328" s="17"/>
      <c r="H328" s="18"/>
    </row>
    <row r="329" spans="6:8">
      <c r="F329" s="17"/>
      <c r="G329" s="17"/>
      <c r="H329" s="18"/>
    </row>
    <row r="330" spans="6:8">
      <c r="F330" s="17"/>
      <c r="G330" s="17"/>
      <c r="H330" s="18"/>
    </row>
    <row r="331" spans="6:8">
      <c r="F331" s="17"/>
      <c r="G331" s="17"/>
      <c r="H331" s="18"/>
    </row>
    <row r="332" spans="6:8">
      <c r="F332" s="17"/>
      <c r="G332" s="17"/>
      <c r="H332" s="18"/>
    </row>
    <row r="333" spans="6:8">
      <c r="F333" s="17"/>
      <c r="G333" s="17"/>
      <c r="H333" s="18"/>
    </row>
    <row r="334" spans="6:8">
      <c r="F334" s="17"/>
      <c r="G334" s="17"/>
      <c r="H334" s="18"/>
    </row>
    <row r="335" spans="6:8">
      <c r="F335" s="17"/>
      <c r="G335" s="17"/>
      <c r="H335" s="18"/>
    </row>
    <row r="336" spans="6:8">
      <c r="F336" s="17"/>
      <c r="G336" s="17"/>
      <c r="H336" s="18"/>
    </row>
    <row r="337" spans="6:8">
      <c r="F337" s="17"/>
      <c r="G337" s="17"/>
      <c r="H337" s="18"/>
    </row>
    <row r="338" spans="6:8">
      <c r="F338" s="17"/>
      <c r="G338" s="17"/>
      <c r="H338" s="18"/>
    </row>
    <row r="339" spans="6:8">
      <c r="F339" s="17"/>
      <c r="G339" s="17"/>
      <c r="H339" s="18"/>
    </row>
    <row r="340" spans="6:8">
      <c r="F340" s="17"/>
      <c r="G340" s="17"/>
      <c r="H340" s="18"/>
    </row>
    <row r="341" spans="6:8">
      <c r="F341" s="17"/>
      <c r="G341" s="17"/>
      <c r="H341" s="18"/>
    </row>
    <row r="342" spans="6:8">
      <c r="F342" s="17"/>
      <c r="G342" s="17"/>
      <c r="H342" s="18"/>
    </row>
    <row r="343" spans="6:8">
      <c r="F343" s="17"/>
      <c r="G343" s="17"/>
      <c r="H343" s="18"/>
    </row>
    <row r="344" spans="6:8">
      <c r="F344" s="17"/>
      <c r="G344" s="17"/>
      <c r="H344" s="18"/>
    </row>
    <row r="345" spans="6:8">
      <c r="F345" s="17"/>
      <c r="G345" s="17"/>
      <c r="H345" s="18"/>
    </row>
    <row r="346" spans="6:8">
      <c r="F346" s="17"/>
      <c r="G346" s="17"/>
      <c r="H346" s="18"/>
    </row>
    <row r="347" spans="6:8">
      <c r="F347" s="17"/>
      <c r="G347" s="17"/>
      <c r="H347" s="18"/>
    </row>
    <row r="348" spans="6:8">
      <c r="F348" s="17"/>
      <c r="G348" s="17"/>
      <c r="H348" s="18"/>
    </row>
    <row r="349" spans="6:8">
      <c r="F349" s="17"/>
      <c r="G349" s="17"/>
      <c r="H349" s="18"/>
    </row>
    <row r="350" spans="6:8">
      <c r="F350" s="17"/>
      <c r="G350" s="17"/>
      <c r="H350" s="18"/>
    </row>
    <row r="351" spans="6:8">
      <c r="F351" s="17"/>
      <c r="G351" s="17"/>
      <c r="H351" s="18"/>
    </row>
    <row r="352" spans="6:8">
      <c r="F352" s="17"/>
      <c r="G352" s="17"/>
      <c r="H352" s="18"/>
    </row>
    <row r="353" spans="6:8">
      <c r="F353" s="17"/>
      <c r="G353" s="17"/>
      <c r="H353" s="18"/>
    </row>
    <row r="354" spans="6:8">
      <c r="F354" s="17"/>
      <c r="G354" s="17"/>
      <c r="H354" s="18"/>
    </row>
    <row r="355" spans="6:8">
      <c r="F355" s="17"/>
      <c r="G355" s="17"/>
      <c r="H355" s="18"/>
    </row>
    <row r="356" spans="6:8">
      <c r="F356" s="17"/>
      <c r="G356" s="17"/>
      <c r="H356" s="18"/>
    </row>
    <row r="357" spans="6:8">
      <c r="F357" s="17"/>
      <c r="G357" s="17"/>
      <c r="H357" s="18"/>
    </row>
    <row r="358" spans="6:8">
      <c r="F358" s="17"/>
      <c r="G358" s="17"/>
      <c r="H358" s="18"/>
    </row>
    <row r="359" spans="6:8">
      <c r="F359" s="17"/>
      <c r="G359" s="17"/>
      <c r="H359" s="18"/>
    </row>
    <row r="360" spans="6:8">
      <c r="F360" s="17"/>
      <c r="G360" s="17"/>
      <c r="H360" s="18"/>
    </row>
    <row r="361" spans="6:8">
      <c r="F361" s="17"/>
      <c r="G361" s="17"/>
      <c r="H361" s="18"/>
    </row>
    <row r="362" spans="6:8">
      <c r="F362" s="17"/>
      <c r="G362" s="17"/>
      <c r="H362" s="18"/>
    </row>
    <row r="363" spans="6:8">
      <c r="F363" s="17"/>
      <c r="G363" s="17"/>
      <c r="H363" s="18"/>
    </row>
    <row r="364" spans="6:8">
      <c r="F364" s="17"/>
      <c r="G364" s="17"/>
      <c r="H364" s="18"/>
    </row>
    <row r="365" spans="6:8">
      <c r="F365" s="17"/>
      <c r="G365" s="17"/>
      <c r="H365" s="18"/>
    </row>
    <row r="366" spans="6:8">
      <c r="F366" s="17"/>
      <c r="G366" s="17"/>
      <c r="H366" s="18"/>
    </row>
    <row r="367" spans="6:8">
      <c r="F367" s="17"/>
      <c r="G367" s="17"/>
      <c r="H367" s="18"/>
    </row>
    <row r="368" spans="6:8">
      <c r="F368" s="17"/>
      <c r="G368" s="17"/>
      <c r="H368" s="18"/>
    </row>
    <row r="369" spans="6:8">
      <c r="F369" s="17"/>
      <c r="G369" s="17"/>
      <c r="H369" s="18"/>
    </row>
    <row r="370" spans="6:8">
      <c r="F370" s="17"/>
      <c r="G370" s="17"/>
      <c r="H370" s="18"/>
    </row>
    <row r="371" spans="6:8">
      <c r="F371" s="17"/>
      <c r="G371" s="17"/>
      <c r="H371" s="18"/>
    </row>
    <row r="372" spans="6:8">
      <c r="F372" s="17"/>
      <c r="G372" s="17"/>
      <c r="H372" s="18"/>
    </row>
    <row r="373" spans="6:8">
      <c r="F373" s="17"/>
      <c r="G373" s="17"/>
      <c r="H373" s="18"/>
    </row>
    <row r="374" spans="6:8">
      <c r="F374" s="17"/>
      <c r="G374" s="17"/>
      <c r="H374" s="18"/>
    </row>
    <row r="375" spans="6:8">
      <c r="F375" s="17"/>
      <c r="G375" s="17"/>
      <c r="H375" s="18"/>
    </row>
    <row r="376" spans="6:8">
      <c r="F376" s="17"/>
      <c r="G376" s="17"/>
      <c r="H376" s="18"/>
    </row>
    <row r="377" spans="6:8">
      <c r="F377" s="17"/>
      <c r="G377" s="17"/>
      <c r="H377" s="18"/>
    </row>
    <row r="378" spans="6:8">
      <c r="F378" s="17"/>
      <c r="G378" s="17"/>
      <c r="H378" s="18"/>
    </row>
    <row r="379" spans="6:8">
      <c r="F379" s="17"/>
      <c r="G379" s="17"/>
      <c r="H379" s="18"/>
    </row>
    <row r="380" spans="6:8">
      <c r="F380" s="17"/>
      <c r="G380" s="17"/>
      <c r="H380" s="18"/>
    </row>
    <row r="381" spans="6:8">
      <c r="F381" s="17"/>
      <c r="G381" s="17"/>
      <c r="H381" s="18"/>
    </row>
    <row r="382" spans="6:8">
      <c r="F382" s="17"/>
      <c r="G382" s="17"/>
      <c r="H382" s="18"/>
    </row>
    <row r="383" spans="6:8">
      <c r="F383" s="17"/>
      <c r="G383" s="17"/>
      <c r="H383" s="18"/>
    </row>
    <row r="384" spans="6:8">
      <c r="F384" s="17"/>
      <c r="G384" s="17"/>
      <c r="H384" s="18"/>
    </row>
    <row r="385" spans="6:8">
      <c r="F385" s="17"/>
      <c r="G385" s="17"/>
      <c r="H385" s="18"/>
    </row>
    <row r="386" spans="6:8">
      <c r="F386" s="17"/>
      <c r="G386" s="17"/>
      <c r="H386" s="18"/>
    </row>
    <row r="387" spans="6:8">
      <c r="F387" s="17"/>
      <c r="G387" s="17"/>
      <c r="H387" s="18"/>
    </row>
    <row r="388" spans="6:8">
      <c r="F388" s="17"/>
      <c r="G388" s="17"/>
      <c r="H388" s="18"/>
    </row>
    <row r="389" spans="6:8">
      <c r="F389" s="17"/>
      <c r="G389" s="17"/>
      <c r="H389" s="18"/>
    </row>
    <row r="390" spans="6:8">
      <c r="F390" s="17"/>
      <c r="G390" s="17"/>
      <c r="H390" s="18"/>
    </row>
    <row r="391" spans="6:8">
      <c r="F391" s="17"/>
      <c r="G391" s="17"/>
      <c r="H391" s="18"/>
    </row>
    <row r="392" spans="6:8">
      <c r="F392" s="17"/>
      <c r="G392" s="17"/>
      <c r="H392" s="18"/>
    </row>
    <row r="393" spans="6:8">
      <c r="F393" s="17"/>
      <c r="G393" s="17"/>
      <c r="H393" s="18"/>
    </row>
    <row r="394" spans="6:8">
      <c r="F394" s="17"/>
      <c r="G394" s="17"/>
      <c r="H394" s="18"/>
    </row>
    <row r="395" spans="6:8">
      <c r="F395" s="17"/>
      <c r="G395" s="17"/>
      <c r="H395" s="18"/>
    </row>
    <row r="396" spans="6:8">
      <c r="F396" s="17"/>
      <c r="G396" s="17"/>
      <c r="H396" s="18"/>
    </row>
    <row r="397" spans="6:8">
      <c r="F397" s="17"/>
      <c r="G397" s="17"/>
      <c r="H397" s="18"/>
    </row>
    <row r="398" spans="6:8">
      <c r="F398" s="17"/>
      <c r="G398" s="17"/>
      <c r="H398" s="18"/>
    </row>
    <row r="399" spans="6:8">
      <c r="F399" s="17"/>
      <c r="G399" s="17"/>
      <c r="H399" s="18"/>
    </row>
    <row r="400" spans="6:8">
      <c r="F400" s="17"/>
      <c r="G400" s="17"/>
      <c r="H400" s="18"/>
    </row>
    <row r="401" spans="6:8">
      <c r="F401" s="17"/>
      <c r="G401" s="17"/>
      <c r="H401" s="18"/>
    </row>
    <row r="402" spans="6:8">
      <c r="F402" s="17"/>
      <c r="G402" s="17"/>
      <c r="H402" s="18"/>
    </row>
    <row r="403" spans="6:8">
      <c r="F403" s="17"/>
      <c r="G403" s="17"/>
      <c r="H403" s="18"/>
    </row>
    <row r="404" spans="6:8">
      <c r="F404" s="17"/>
      <c r="G404" s="17"/>
      <c r="H404" s="18"/>
    </row>
    <row r="405" spans="6:8">
      <c r="F405" s="17"/>
      <c r="G405" s="17"/>
      <c r="H405" s="18"/>
    </row>
    <row r="406" spans="6:8">
      <c r="F406" s="17"/>
      <c r="G406" s="17"/>
      <c r="H406" s="18"/>
    </row>
    <row r="407" spans="6:8">
      <c r="F407" s="17"/>
      <c r="G407" s="17"/>
      <c r="H407" s="18"/>
    </row>
    <row r="408" spans="6:8">
      <c r="F408" s="17"/>
      <c r="G408" s="17"/>
      <c r="H408" s="18"/>
    </row>
    <row r="409" spans="6:8">
      <c r="F409" s="17"/>
      <c r="G409" s="17"/>
      <c r="H409" s="18"/>
    </row>
    <row r="410" spans="6:8">
      <c r="F410" s="17"/>
      <c r="G410" s="17"/>
      <c r="H410" s="18"/>
    </row>
    <row r="411" spans="6:8">
      <c r="F411" s="17"/>
      <c r="G411" s="17"/>
      <c r="H411" s="18"/>
    </row>
    <row r="412" spans="6:8">
      <c r="F412" s="17"/>
      <c r="G412" s="17"/>
      <c r="H412" s="18"/>
    </row>
    <row r="413" spans="6:8">
      <c r="F413" s="17"/>
      <c r="G413" s="17"/>
      <c r="H413" s="18"/>
    </row>
    <row r="414" spans="6:8">
      <c r="F414" s="17"/>
      <c r="G414" s="17"/>
      <c r="H414" s="18"/>
    </row>
    <row r="415" spans="6:8">
      <c r="F415" s="17"/>
      <c r="G415" s="17"/>
      <c r="H415" s="18"/>
    </row>
    <row r="416" spans="6:8">
      <c r="F416" s="17"/>
      <c r="G416" s="17"/>
      <c r="H416" s="18"/>
    </row>
    <row r="417" spans="6:8">
      <c r="F417" s="17"/>
      <c r="G417" s="17"/>
      <c r="H417" s="18"/>
    </row>
    <row r="418" spans="6:8">
      <c r="F418" s="17"/>
      <c r="G418" s="17"/>
      <c r="H418" s="18"/>
    </row>
    <row r="419" spans="6:8">
      <c r="F419" s="17"/>
      <c r="G419" s="17"/>
      <c r="H419" s="18"/>
    </row>
    <row r="420" spans="6:8">
      <c r="F420" s="17"/>
      <c r="G420" s="17"/>
      <c r="H420" s="18"/>
    </row>
    <row r="421" spans="6:8">
      <c r="F421" s="17"/>
      <c r="G421" s="17"/>
      <c r="H421" s="18"/>
    </row>
    <row r="422" spans="6:8">
      <c r="F422" s="17"/>
      <c r="G422" s="17"/>
      <c r="H422" s="18"/>
    </row>
    <row r="423" spans="6:8">
      <c r="F423" s="17"/>
      <c r="G423" s="17"/>
      <c r="H423" s="18"/>
    </row>
    <row r="424" spans="6:8">
      <c r="F424" s="17"/>
      <c r="G424" s="17"/>
      <c r="H424" s="18"/>
    </row>
    <row r="425" spans="6:8">
      <c r="F425" s="17"/>
      <c r="G425" s="17"/>
      <c r="H425" s="18"/>
    </row>
    <row r="426" spans="6:8">
      <c r="F426" s="17"/>
      <c r="G426" s="17"/>
      <c r="H426" s="18"/>
    </row>
    <row r="427" spans="6:8">
      <c r="F427" s="17"/>
      <c r="G427" s="17"/>
      <c r="H427" s="18"/>
    </row>
    <row r="428" spans="6:8">
      <c r="F428" s="17"/>
      <c r="G428" s="17"/>
      <c r="H428" s="18"/>
    </row>
    <row r="429" spans="6:8">
      <c r="F429" s="17"/>
      <c r="G429" s="17"/>
      <c r="H429" s="18"/>
    </row>
    <row r="430" spans="6:8">
      <c r="F430" s="17"/>
      <c r="G430" s="17"/>
      <c r="H430" s="18"/>
    </row>
    <row r="431" spans="6:8">
      <c r="F431" s="17"/>
      <c r="G431" s="17"/>
      <c r="H431" s="18"/>
    </row>
    <row r="432" spans="6:8">
      <c r="F432" s="17"/>
      <c r="G432" s="17"/>
      <c r="H432" s="18"/>
    </row>
    <row r="433" spans="6:8">
      <c r="F433" s="17"/>
      <c r="G433" s="17"/>
      <c r="H433" s="18"/>
    </row>
    <row r="434" spans="6:8">
      <c r="F434" s="17"/>
      <c r="G434" s="17"/>
      <c r="H434" s="18"/>
    </row>
    <row r="435" spans="6:8">
      <c r="F435" s="17"/>
      <c r="G435" s="17"/>
      <c r="H435" s="18"/>
    </row>
    <row r="436" spans="6:8">
      <c r="F436" s="17"/>
      <c r="G436" s="17"/>
      <c r="H436" s="18"/>
    </row>
    <row r="437" spans="6:8">
      <c r="F437" s="17"/>
      <c r="G437" s="17"/>
      <c r="H437" s="18"/>
    </row>
    <row r="438" spans="6:8">
      <c r="F438" s="17"/>
      <c r="G438" s="17"/>
      <c r="H438" s="18"/>
    </row>
    <row r="439" spans="6:8">
      <c r="F439" s="17"/>
      <c r="G439" s="17"/>
      <c r="H439" s="18"/>
    </row>
    <row r="440" spans="6:8">
      <c r="F440" s="17"/>
      <c r="G440" s="17"/>
      <c r="H440" s="18"/>
    </row>
    <row r="441" spans="6:8">
      <c r="F441" s="17"/>
      <c r="G441" s="17"/>
      <c r="H441" s="18"/>
    </row>
    <row r="442" spans="6:8">
      <c r="F442" s="17"/>
      <c r="G442" s="17"/>
      <c r="H442" s="18"/>
    </row>
    <row r="443" spans="6:8">
      <c r="F443" s="17"/>
      <c r="G443" s="17"/>
      <c r="H443" s="18"/>
    </row>
    <row r="444" spans="6:8">
      <c r="F444" s="17"/>
      <c r="G444" s="17"/>
      <c r="H444" s="18"/>
    </row>
    <row r="445" spans="6:8">
      <c r="F445" s="17"/>
      <c r="G445" s="17"/>
      <c r="H445" s="18"/>
    </row>
    <row r="446" spans="6:8">
      <c r="F446" s="17"/>
      <c r="G446" s="17"/>
      <c r="H446" s="18"/>
    </row>
    <row r="447" spans="6:8">
      <c r="F447" s="17"/>
      <c r="G447" s="17"/>
      <c r="H447" s="18"/>
    </row>
    <row r="448" spans="6:8">
      <c r="F448" s="17"/>
      <c r="G448" s="17"/>
      <c r="H448" s="18"/>
    </row>
    <row r="449" spans="6:8">
      <c r="F449" s="17"/>
      <c r="G449" s="17"/>
      <c r="H449" s="18"/>
    </row>
    <row r="450" spans="6:8">
      <c r="F450" s="17"/>
      <c r="G450" s="17"/>
      <c r="H450" s="18"/>
    </row>
    <row r="451" spans="6:8">
      <c r="F451" s="17"/>
      <c r="G451" s="17"/>
      <c r="H451" s="18"/>
    </row>
    <row r="452" spans="6:8">
      <c r="F452" s="17"/>
      <c r="G452" s="17"/>
      <c r="H452" s="18"/>
    </row>
    <row r="453" spans="6:8">
      <c r="F453" s="17"/>
      <c r="G453" s="17"/>
      <c r="H453" s="18"/>
    </row>
    <row r="454" spans="6:8">
      <c r="F454" s="17"/>
      <c r="G454" s="17"/>
      <c r="H454" s="18"/>
    </row>
    <row r="455" spans="6:8">
      <c r="F455" s="17"/>
      <c r="G455" s="17"/>
      <c r="H455" s="18"/>
    </row>
    <row r="456" spans="6:8">
      <c r="F456" s="17"/>
      <c r="G456" s="17"/>
      <c r="H456" s="18"/>
    </row>
    <row r="457" spans="6:8">
      <c r="F457" s="17"/>
      <c r="G457" s="17"/>
      <c r="H457" s="18"/>
    </row>
    <row r="458" spans="6:8">
      <c r="F458" s="17"/>
      <c r="G458" s="17"/>
      <c r="H458" s="18"/>
    </row>
    <row r="459" spans="6:8">
      <c r="F459" s="17"/>
      <c r="G459" s="17"/>
      <c r="H459" s="18"/>
    </row>
    <row r="460" spans="6:8">
      <c r="F460" s="17"/>
      <c r="G460" s="17"/>
      <c r="H460" s="18"/>
    </row>
    <row r="461" spans="6:8">
      <c r="F461" s="17"/>
      <c r="G461" s="17"/>
      <c r="H461" s="18"/>
    </row>
    <row r="462" spans="6:8">
      <c r="F462" s="17"/>
      <c r="G462" s="17"/>
      <c r="H462" s="18"/>
    </row>
    <row r="463" spans="6:8">
      <c r="F463" s="17"/>
      <c r="G463" s="17"/>
      <c r="H463" s="18"/>
    </row>
    <row r="464" spans="6:8">
      <c r="F464" s="17"/>
      <c r="G464" s="17"/>
      <c r="H464" s="18"/>
    </row>
    <row r="465" spans="6:8">
      <c r="F465" s="17"/>
      <c r="G465" s="17"/>
      <c r="H465" s="18"/>
    </row>
    <row r="466" spans="6:8">
      <c r="F466" s="17"/>
      <c r="G466" s="17"/>
      <c r="H466" s="18"/>
    </row>
    <row r="467" spans="6:8">
      <c r="F467" s="17"/>
      <c r="G467" s="17"/>
      <c r="H467" s="18"/>
    </row>
    <row r="468" spans="6:8">
      <c r="F468" s="17"/>
      <c r="G468" s="17"/>
      <c r="H468" s="18"/>
    </row>
    <row r="469" spans="6:8">
      <c r="F469" s="17"/>
      <c r="G469" s="17"/>
      <c r="H469" s="18"/>
    </row>
    <row r="470" spans="6:8">
      <c r="F470" s="17"/>
      <c r="G470" s="17"/>
      <c r="H470" s="18"/>
    </row>
    <row r="471" spans="6:8">
      <c r="F471" s="17"/>
      <c r="G471" s="17"/>
      <c r="H471" s="18"/>
    </row>
    <row r="472" spans="6:8">
      <c r="F472" s="17"/>
      <c r="G472" s="17"/>
      <c r="H472" s="18"/>
    </row>
    <row r="473" spans="6:8">
      <c r="F473" s="17"/>
      <c r="G473" s="17"/>
      <c r="H473" s="18"/>
    </row>
    <row r="474" spans="6:8">
      <c r="F474" s="17"/>
      <c r="G474" s="17"/>
      <c r="H474" s="18"/>
    </row>
    <row r="475" spans="6:8">
      <c r="F475" s="17"/>
      <c r="G475" s="17"/>
      <c r="H475" s="18"/>
    </row>
    <row r="476" spans="6:8">
      <c r="F476" s="17"/>
      <c r="G476" s="17"/>
      <c r="H476" s="18"/>
    </row>
    <row r="477" spans="6:8">
      <c r="F477" s="17"/>
      <c r="G477" s="17"/>
      <c r="H477" s="18"/>
    </row>
    <row r="478" spans="6:8">
      <c r="F478" s="17"/>
      <c r="G478" s="17"/>
      <c r="H478" s="18"/>
    </row>
    <row r="479" spans="6:8">
      <c r="F479" s="17"/>
      <c r="G479" s="17"/>
      <c r="H479" s="18"/>
    </row>
    <row r="480" spans="6:8">
      <c r="F480" s="17"/>
      <c r="G480" s="17"/>
      <c r="H480" s="18"/>
    </row>
    <row r="481" spans="6:8">
      <c r="F481" s="17"/>
      <c r="G481" s="17"/>
      <c r="H481" s="18"/>
    </row>
    <row r="482" spans="6:8">
      <c r="F482" s="17"/>
      <c r="G482" s="17"/>
      <c r="H482" s="18"/>
    </row>
    <row r="483" spans="6:8">
      <c r="F483" s="17"/>
      <c r="G483" s="17"/>
      <c r="H483" s="18"/>
    </row>
    <row r="484" spans="6:8">
      <c r="F484" s="17"/>
      <c r="G484" s="17"/>
      <c r="H484" s="18"/>
    </row>
    <row r="485" spans="6:8">
      <c r="F485" s="17"/>
      <c r="G485" s="17"/>
      <c r="H485" s="18"/>
    </row>
    <row r="486" spans="6:8">
      <c r="F486" s="17"/>
      <c r="G486" s="17"/>
      <c r="H486" s="18"/>
    </row>
    <row r="487" spans="6:8">
      <c r="F487" s="17"/>
      <c r="G487" s="17"/>
      <c r="H487" s="18"/>
    </row>
    <row r="488" spans="6:8">
      <c r="F488" s="17"/>
      <c r="G488" s="17"/>
      <c r="H488" s="18"/>
    </row>
    <row r="489" spans="6:8">
      <c r="F489" s="17"/>
      <c r="G489" s="17"/>
      <c r="H489" s="18"/>
    </row>
    <row r="490" spans="6:8">
      <c r="F490" s="17"/>
      <c r="G490" s="17"/>
      <c r="H490" s="18"/>
    </row>
    <row r="491" spans="6:8">
      <c r="F491" s="17"/>
      <c r="G491" s="17"/>
      <c r="H491" s="18"/>
    </row>
    <row r="492" spans="6:8">
      <c r="F492" s="17"/>
      <c r="G492" s="17"/>
      <c r="H492" s="18"/>
    </row>
    <row r="493" spans="6:8">
      <c r="F493" s="17"/>
      <c r="G493" s="17"/>
      <c r="H493" s="18"/>
    </row>
    <row r="494" spans="6:8">
      <c r="F494" s="17"/>
      <c r="G494" s="17"/>
      <c r="H494" s="18"/>
    </row>
    <row r="495" spans="6:8">
      <c r="F495" s="17"/>
      <c r="G495" s="17"/>
      <c r="H495" s="18"/>
    </row>
    <row r="496" spans="6:8">
      <c r="F496" s="17"/>
      <c r="G496" s="17"/>
      <c r="H496" s="18"/>
    </row>
    <row r="497" spans="6:8">
      <c r="F497" s="17"/>
      <c r="G497" s="17"/>
      <c r="H497" s="18"/>
    </row>
    <row r="498" spans="6:8">
      <c r="F498" s="17"/>
      <c r="G498" s="17"/>
      <c r="H498" s="18"/>
    </row>
    <row r="499" spans="6:8">
      <c r="F499" s="17"/>
      <c r="G499" s="17"/>
      <c r="H499" s="18"/>
    </row>
    <row r="500" spans="6:8">
      <c r="F500" s="17"/>
      <c r="G500" s="17"/>
      <c r="H500" s="18"/>
    </row>
    <row r="501" spans="6:8">
      <c r="F501" s="17"/>
      <c r="G501" s="17"/>
      <c r="H501" s="18"/>
    </row>
    <row r="502" spans="6:8">
      <c r="F502" s="17"/>
      <c r="G502" s="17"/>
      <c r="H502" s="18"/>
    </row>
    <row r="503" spans="6:8">
      <c r="F503" s="17"/>
      <c r="G503" s="17"/>
      <c r="H503" s="18"/>
    </row>
    <row r="504" spans="6:8">
      <c r="F504" s="17"/>
      <c r="G504" s="17"/>
      <c r="H504" s="18"/>
    </row>
    <row r="505" spans="6:8">
      <c r="F505" s="17"/>
      <c r="G505" s="17"/>
      <c r="H505" s="18"/>
    </row>
    <row r="506" spans="6:8">
      <c r="F506" s="17"/>
      <c r="G506" s="17"/>
      <c r="H506" s="18"/>
    </row>
    <row r="507" spans="6:8">
      <c r="F507" s="17"/>
      <c r="G507" s="17"/>
      <c r="H507" s="18"/>
    </row>
    <row r="508" spans="6:8">
      <c r="F508" s="17"/>
      <c r="G508" s="17"/>
      <c r="H508" s="18"/>
    </row>
    <row r="509" spans="6:8">
      <c r="F509" s="17"/>
      <c r="G509" s="17"/>
      <c r="H509" s="18"/>
    </row>
    <row r="510" spans="6:8">
      <c r="F510" s="17"/>
      <c r="G510" s="17"/>
      <c r="H510" s="18"/>
    </row>
    <row r="511" spans="6:8">
      <c r="F511" s="17"/>
      <c r="G511" s="17"/>
      <c r="H511" s="18"/>
    </row>
    <row r="512" spans="6:8">
      <c r="F512" s="17"/>
      <c r="G512" s="17"/>
      <c r="H512" s="18"/>
    </row>
    <row r="513" spans="6:8">
      <c r="F513" s="17"/>
      <c r="G513" s="17"/>
      <c r="H513" s="18"/>
    </row>
    <row r="514" spans="6:8">
      <c r="F514" s="17"/>
      <c r="G514" s="17"/>
      <c r="H514" s="18"/>
    </row>
    <row r="515" spans="6:8">
      <c r="F515" s="17"/>
      <c r="G515" s="17"/>
      <c r="H515" s="18"/>
    </row>
    <row r="516" spans="6:8">
      <c r="F516" s="17"/>
      <c r="G516" s="17"/>
      <c r="H516" s="18"/>
    </row>
    <row r="517" spans="6:8">
      <c r="F517" s="17"/>
      <c r="G517" s="17"/>
      <c r="H517" s="18"/>
    </row>
    <row r="518" spans="6:8">
      <c r="F518" s="17"/>
      <c r="G518" s="17"/>
      <c r="H518" s="18"/>
    </row>
    <row r="519" spans="6:8">
      <c r="F519" s="17"/>
      <c r="G519" s="17"/>
      <c r="H519" s="18"/>
    </row>
    <row r="520" spans="6:8">
      <c r="F520" s="17"/>
      <c r="G520" s="17"/>
      <c r="H520" s="18"/>
    </row>
    <row r="521" spans="6:8">
      <c r="F521" s="17"/>
      <c r="G521" s="17"/>
      <c r="H521" s="18"/>
    </row>
    <row r="522" spans="6:8">
      <c r="F522" s="17"/>
      <c r="G522" s="17"/>
      <c r="H522" s="18"/>
    </row>
    <row r="523" spans="6:8">
      <c r="F523" s="17"/>
      <c r="G523" s="17"/>
      <c r="H523" s="18"/>
    </row>
    <row r="524" spans="6:8">
      <c r="F524" s="17"/>
      <c r="G524" s="17"/>
      <c r="H524" s="18"/>
    </row>
    <row r="525" spans="6:8">
      <c r="F525" s="17"/>
      <c r="G525" s="17"/>
      <c r="H525" s="18"/>
    </row>
    <row r="526" spans="6:8">
      <c r="F526" s="17"/>
      <c r="G526" s="17"/>
      <c r="H526" s="18"/>
    </row>
    <row r="527" spans="6:8">
      <c r="F527" s="17"/>
      <c r="G527" s="17"/>
      <c r="H527" s="18"/>
    </row>
    <row r="528" spans="6:8">
      <c r="F528" s="17"/>
      <c r="G528" s="17"/>
      <c r="H528" s="18"/>
    </row>
    <row r="529" spans="6:8">
      <c r="F529" s="17"/>
      <c r="G529" s="17"/>
      <c r="H529" s="18"/>
    </row>
    <row r="530" spans="6:8">
      <c r="F530" s="17"/>
      <c r="G530" s="17"/>
      <c r="H530" s="18"/>
    </row>
    <row r="531" spans="6:8">
      <c r="F531" s="17"/>
      <c r="G531" s="17"/>
      <c r="H531" s="18"/>
    </row>
    <row r="532" spans="6:8">
      <c r="F532" s="17"/>
      <c r="G532" s="17"/>
      <c r="H532" s="18"/>
    </row>
    <row r="533" spans="6:8">
      <c r="F533" s="17"/>
      <c r="G533" s="17"/>
      <c r="H533" s="18"/>
    </row>
    <row r="534" spans="6:8">
      <c r="F534" s="17"/>
      <c r="G534" s="17"/>
      <c r="H534" s="18"/>
    </row>
    <row r="535" spans="6:8">
      <c r="F535" s="17"/>
      <c r="G535" s="17"/>
      <c r="H535" s="18"/>
    </row>
    <row r="536" spans="6:8">
      <c r="F536" s="17"/>
      <c r="G536" s="17"/>
      <c r="H536" s="18"/>
    </row>
    <row r="537" spans="6:8">
      <c r="F537" s="17"/>
      <c r="G537" s="17"/>
      <c r="H537" s="18"/>
    </row>
    <row r="538" spans="6:8">
      <c r="F538" s="17"/>
      <c r="G538" s="17"/>
      <c r="H538" s="18"/>
    </row>
    <row r="539" spans="6:8">
      <c r="F539" s="17"/>
      <c r="G539" s="17"/>
      <c r="H539" s="18"/>
    </row>
    <row r="540" spans="6:8">
      <c r="F540" s="17"/>
      <c r="G540" s="17"/>
      <c r="H540" s="18"/>
    </row>
    <row r="541" spans="6:8">
      <c r="F541" s="17"/>
      <c r="G541" s="17"/>
      <c r="H541" s="18"/>
    </row>
    <row r="542" spans="6:8">
      <c r="F542" s="17"/>
      <c r="G542" s="17"/>
      <c r="H542" s="18"/>
    </row>
    <row r="543" spans="6:8">
      <c r="F543" s="17"/>
      <c r="G543" s="17"/>
      <c r="H543" s="18"/>
    </row>
    <row r="544" spans="6:8">
      <c r="F544" s="17"/>
      <c r="G544" s="17"/>
      <c r="H544" s="18"/>
    </row>
    <row r="545" spans="6:8">
      <c r="F545" s="17"/>
      <c r="G545" s="17"/>
      <c r="H545" s="18"/>
    </row>
    <row r="546" spans="6:8">
      <c r="F546" s="17"/>
      <c r="G546" s="17"/>
      <c r="H546" s="18"/>
    </row>
    <row r="547" spans="6:8">
      <c r="F547" s="17"/>
      <c r="G547" s="17"/>
      <c r="H547" s="18"/>
    </row>
    <row r="548" spans="6:8">
      <c r="F548" s="17"/>
      <c r="G548" s="17"/>
      <c r="H548" s="18"/>
    </row>
    <row r="549" spans="6:8">
      <c r="F549" s="17"/>
      <c r="G549" s="17"/>
      <c r="H549" s="18"/>
    </row>
    <row r="550" spans="6:8">
      <c r="F550" s="17"/>
      <c r="G550" s="17"/>
      <c r="H550" s="18"/>
    </row>
    <row r="551" spans="6:8">
      <c r="F551" s="17"/>
      <c r="G551" s="17"/>
      <c r="H551" s="18"/>
    </row>
    <row r="552" spans="6:8">
      <c r="F552" s="17"/>
      <c r="G552" s="17"/>
      <c r="H552" s="18"/>
    </row>
    <row r="553" spans="6:8">
      <c r="F553" s="17"/>
      <c r="G553" s="17"/>
      <c r="H553" s="18"/>
    </row>
    <row r="554" spans="6:8">
      <c r="F554" s="17"/>
      <c r="G554" s="17"/>
      <c r="H554" s="18"/>
    </row>
    <row r="555" spans="6:8">
      <c r="F555" s="17"/>
      <c r="G555" s="17"/>
      <c r="H555" s="18"/>
    </row>
    <row r="556" spans="6:8">
      <c r="F556" s="17"/>
      <c r="G556" s="17"/>
      <c r="H556" s="18"/>
    </row>
    <row r="557" spans="6:8">
      <c r="F557" s="17"/>
      <c r="G557" s="17"/>
      <c r="H557" s="18"/>
    </row>
    <row r="558" spans="6:8">
      <c r="F558" s="17"/>
      <c r="G558" s="17"/>
      <c r="H558" s="18"/>
    </row>
    <row r="559" spans="6:8">
      <c r="F559" s="17"/>
      <c r="G559" s="17"/>
      <c r="H559" s="18"/>
    </row>
    <row r="560" spans="6:8">
      <c r="F560" s="17"/>
      <c r="G560" s="17"/>
      <c r="H560" s="18"/>
    </row>
    <row r="561" spans="6:8">
      <c r="F561" s="17"/>
      <c r="G561" s="17"/>
      <c r="H561" s="18"/>
    </row>
    <row r="562" spans="6:8">
      <c r="F562" s="17"/>
      <c r="G562" s="17"/>
      <c r="H562" s="18"/>
    </row>
    <row r="563" spans="6:8">
      <c r="F563" s="17"/>
      <c r="G563" s="17"/>
      <c r="H563" s="18"/>
    </row>
    <row r="564" spans="6:8">
      <c r="F564" s="17"/>
      <c r="G564" s="17"/>
      <c r="H564" s="18"/>
    </row>
    <row r="565" spans="6:8">
      <c r="F565" s="17"/>
      <c r="G565" s="17"/>
      <c r="H565" s="18"/>
    </row>
    <row r="566" spans="6:8">
      <c r="F566" s="17"/>
      <c r="G566" s="17"/>
      <c r="H566" s="18"/>
    </row>
    <row r="567" spans="6:8">
      <c r="F567" s="17"/>
      <c r="G567" s="17"/>
      <c r="H567" s="18"/>
    </row>
    <row r="568" spans="6:8">
      <c r="F568" s="17"/>
      <c r="G568" s="17"/>
      <c r="H568" s="18"/>
    </row>
    <row r="569" spans="6:8">
      <c r="F569" s="17"/>
      <c r="G569" s="17"/>
      <c r="H569" s="18"/>
    </row>
    <row r="570" spans="6:8">
      <c r="F570" s="17"/>
      <c r="G570" s="17"/>
      <c r="H570" s="18"/>
    </row>
    <row r="571" spans="6:8">
      <c r="F571" s="17"/>
      <c r="G571" s="17"/>
      <c r="H571" s="18"/>
    </row>
    <row r="572" spans="6:8">
      <c r="F572" s="17"/>
      <c r="G572" s="17"/>
      <c r="H572" s="18"/>
    </row>
    <row r="573" spans="6:8">
      <c r="F573" s="17"/>
      <c r="G573" s="17"/>
      <c r="H573" s="18"/>
    </row>
    <row r="574" spans="6:8">
      <c r="F574" s="17"/>
      <c r="G574" s="17"/>
      <c r="H574" s="18"/>
    </row>
    <row r="575" spans="6:8">
      <c r="F575" s="17"/>
      <c r="G575" s="17"/>
      <c r="H575" s="18"/>
    </row>
    <row r="576" spans="6:8">
      <c r="F576" s="17"/>
      <c r="G576" s="17"/>
      <c r="H576" s="18"/>
    </row>
    <row r="577" spans="6:8">
      <c r="F577" s="17"/>
      <c r="G577" s="17"/>
      <c r="H577" s="18"/>
    </row>
    <row r="578" spans="6:8">
      <c r="F578" s="17"/>
      <c r="G578" s="17"/>
      <c r="H578" s="18"/>
    </row>
    <row r="579" spans="6:8">
      <c r="F579" s="17"/>
      <c r="G579" s="17"/>
      <c r="H579" s="18"/>
    </row>
    <row r="580" spans="6:8">
      <c r="F580" s="17"/>
      <c r="G580" s="17"/>
      <c r="H580" s="18"/>
    </row>
    <row r="581" spans="6:8">
      <c r="F581" s="17"/>
      <c r="G581" s="17"/>
      <c r="H581" s="18"/>
    </row>
    <row r="582" spans="6:8">
      <c r="F582" s="17"/>
      <c r="G582" s="17"/>
      <c r="H582" s="18"/>
    </row>
    <row r="583" spans="6:8">
      <c r="F583" s="17"/>
      <c r="G583" s="17"/>
      <c r="H583" s="18"/>
    </row>
    <row r="584" spans="6:8">
      <c r="F584" s="17"/>
      <c r="G584" s="17"/>
      <c r="H584" s="18"/>
    </row>
    <row r="585" spans="6:8">
      <c r="F585" s="17"/>
      <c r="G585" s="17"/>
      <c r="H585" s="18"/>
    </row>
    <row r="586" spans="6:8">
      <c r="F586" s="17"/>
      <c r="G586" s="17"/>
      <c r="H586" s="18"/>
    </row>
    <row r="587" spans="6:8">
      <c r="F587" s="17"/>
      <c r="G587" s="17"/>
      <c r="H587" s="18"/>
    </row>
    <row r="588" spans="6:8">
      <c r="F588" s="17"/>
      <c r="G588" s="17"/>
      <c r="H588" s="18"/>
    </row>
    <row r="589" spans="6:8">
      <c r="F589" s="17"/>
      <c r="G589" s="17"/>
      <c r="H589" s="18"/>
    </row>
    <row r="590" spans="6:8">
      <c r="F590" s="17"/>
      <c r="G590" s="17"/>
      <c r="H590" s="18"/>
    </row>
    <row r="591" spans="6:8">
      <c r="F591" s="17"/>
      <c r="G591" s="17"/>
      <c r="H591" s="18"/>
    </row>
    <row r="592" spans="6:8">
      <c r="F592" s="17"/>
      <c r="G592" s="17"/>
      <c r="H592" s="18"/>
    </row>
    <row r="593" spans="6:8">
      <c r="F593" s="17"/>
      <c r="G593" s="17"/>
      <c r="H593" s="18"/>
    </row>
    <row r="594" spans="6:8">
      <c r="F594" s="17"/>
      <c r="G594" s="17"/>
      <c r="H594" s="18"/>
    </row>
    <row r="595" spans="6:8">
      <c r="F595" s="17"/>
      <c r="G595" s="17"/>
      <c r="H595" s="18"/>
    </row>
    <row r="596" spans="6:8">
      <c r="F596" s="17"/>
      <c r="G596" s="17"/>
      <c r="H596" s="18"/>
    </row>
    <row r="597" spans="6:8">
      <c r="F597" s="17"/>
      <c r="G597" s="17"/>
      <c r="H597" s="18"/>
    </row>
    <row r="598" spans="6:8">
      <c r="F598" s="17"/>
      <c r="G598" s="17"/>
      <c r="H598" s="18"/>
    </row>
    <row r="599" spans="6:8">
      <c r="F599" s="17"/>
      <c r="G599" s="17"/>
      <c r="H599" s="18"/>
    </row>
    <row r="600" spans="6:8">
      <c r="F600" s="17"/>
      <c r="G600" s="17"/>
      <c r="H600" s="18"/>
    </row>
    <row r="601" spans="6:8">
      <c r="F601" s="17"/>
      <c r="G601" s="17"/>
      <c r="H601" s="18"/>
    </row>
    <row r="602" spans="6:8">
      <c r="F602" s="17"/>
      <c r="G602" s="17"/>
      <c r="H602" s="18"/>
    </row>
    <row r="603" spans="6:8">
      <c r="F603" s="17"/>
      <c r="G603" s="17"/>
      <c r="H603" s="18"/>
    </row>
    <row r="604" spans="6:8">
      <c r="F604" s="17"/>
      <c r="G604" s="17"/>
      <c r="H604" s="18"/>
    </row>
    <row r="605" spans="6:8">
      <c r="F605" s="17"/>
      <c r="G605" s="17"/>
      <c r="H605" s="18"/>
    </row>
    <row r="606" spans="6:8">
      <c r="F606" s="17"/>
      <c r="G606" s="17"/>
      <c r="H606" s="18"/>
    </row>
    <row r="607" spans="6:8">
      <c r="F607" s="17"/>
      <c r="G607" s="17"/>
      <c r="H607" s="18"/>
    </row>
    <row r="608" spans="6:8">
      <c r="F608" s="17"/>
      <c r="G608" s="17"/>
      <c r="H608" s="18"/>
    </row>
    <row r="609" spans="6:8">
      <c r="F609" s="17"/>
      <c r="G609" s="17"/>
      <c r="H609" s="18"/>
    </row>
    <row r="610" spans="6:8">
      <c r="F610" s="17"/>
      <c r="G610" s="17"/>
      <c r="H610" s="18"/>
    </row>
    <row r="611" spans="6:8">
      <c r="F611" s="17"/>
      <c r="G611" s="17"/>
      <c r="H611" s="18"/>
    </row>
    <row r="612" spans="6:8">
      <c r="F612" s="17"/>
      <c r="G612" s="17"/>
      <c r="H612" s="18"/>
    </row>
    <row r="613" spans="6:8">
      <c r="F613" s="17"/>
      <c r="G613" s="17"/>
      <c r="H613" s="18"/>
    </row>
    <row r="614" spans="6:8">
      <c r="F614" s="17"/>
      <c r="G614" s="17"/>
      <c r="H614" s="18"/>
    </row>
    <row r="615" spans="6:8">
      <c r="F615" s="17"/>
      <c r="G615" s="17"/>
      <c r="H615" s="18"/>
    </row>
    <row r="616" spans="6:8">
      <c r="F616" s="17"/>
      <c r="G616" s="17"/>
      <c r="H616" s="18"/>
    </row>
    <row r="617" spans="6:8">
      <c r="F617" s="17"/>
      <c r="G617" s="17"/>
      <c r="H617" s="18"/>
    </row>
    <row r="618" spans="6:8">
      <c r="F618" s="17"/>
      <c r="G618" s="17"/>
      <c r="H618" s="18"/>
    </row>
    <row r="619" spans="6:8">
      <c r="F619" s="17"/>
      <c r="G619" s="17"/>
      <c r="H619" s="18"/>
    </row>
    <row r="620" spans="6:8">
      <c r="F620" s="17"/>
      <c r="G620" s="17"/>
      <c r="H620" s="18"/>
    </row>
    <row r="621" spans="6:8">
      <c r="F621" s="17"/>
      <c r="G621" s="17"/>
      <c r="H621" s="18"/>
    </row>
    <row r="622" spans="6:8">
      <c r="F622" s="17"/>
      <c r="G622" s="17"/>
      <c r="H622" s="18"/>
    </row>
    <row r="623" spans="6:8">
      <c r="F623" s="17"/>
      <c r="G623" s="17"/>
      <c r="H623" s="18"/>
    </row>
    <row r="624" spans="6:8">
      <c r="F624" s="17"/>
      <c r="G624" s="17"/>
      <c r="H624" s="18"/>
    </row>
    <row r="625" spans="6:8">
      <c r="F625" s="17"/>
      <c r="G625" s="17"/>
      <c r="H625" s="18"/>
    </row>
    <row r="626" spans="6:8">
      <c r="F626" s="17"/>
      <c r="G626" s="17"/>
      <c r="H626" s="18"/>
    </row>
    <row r="627" spans="6:8">
      <c r="F627" s="17"/>
      <c r="G627" s="17"/>
      <c r="H627" s="18"/>
    </row>
    <row r="628" spans="6:8">
      <c r="F628" s="17"/>
      <c r="G628" s="17"/>
      <c r="H628" s="18"/>
    </row>
    <row r="629" spans="6:8">
      <c r="F629" s="17"/>
      <c r="G629" s="17"/>
      <c r="H629" s="18"/>
    </row>
    <row r="630" spans="6:8">
      <c r="F630" s="17"/>
      <c r="G630" s="17"/>
      <c r="H630" s="18"/>
    </row>
    <row r="631" spans="6:8">
      <c r="F631" s="17"/>
      <c r="G631" s="17"/>
      <c r="H631" s="18"/>
    </row>
    <row r="632" spans="6:8">
      <c r="F632" s="17"/>
      <c r="G632" s="17"/>
      <c r="H632" s="18"/>
    </row>
    <row r="633" spans="6:8">
      <c r="F633" s="17"/>
      <c r="G633" s="17"/>
      <c r="H633" s="18"/>
    </row>
    <row r="634" spans="6:8">
      <c r="F634" s="17"/>
      <c r="G634" s="17"/>
      <c r="H634" s="18"/>
    </row>
    <row r="635" spans="6:8">
      <c r="F635" s="17"/>
      <c r="G635" s="17"/>
      <c r="H635" s="18"/>
    </row>
    <row r="636" spans="6:8">
      <c r="F636" s="17"/>
      <c r="G636" s="17"/>
      <c r="H636" s="18"/>
    </row>
    <row r="637" spans="6:8">
      <c r="F637" s="17"/>
      <c r="G637" s="17"/>
      <c r="H637" s="18"/>
    </row>
    <row r="638" spans="6:8">
      <c r="F638" s="17"/>
      <c r="G638" s="17"/>
      <c r="H638" s="18"/>
    </row>
    <row r="639" spans="6:8">
      <c r="F639" s="17"/>
      <c r="G639" s="17"/>
      <c r="H639" s="18"/>
    </row>
    <row r="640" spans="6:8">
      <c r="F640" s="17"/>
      <c r="G640" s="17"/>
      <c r="H640" s="18"/>
    </row>
    <row r="641" spans="6:8">
      <c r="F641" s="17"/>
      <c r="G641" s="17"/>
      <c r="H641" s="18"/>
    </row>
    <row r="642" spans="6:8">
      <c r="F642" s="17"/>
      <c r="G642" s="17"/>
      <c r="H642" s="18"/>
    </row>
    <row r="643" spans="6:8">
      <c r="F643" s="17"/>
      <c r="G643" s="17"/>
      <c r="H643" s="18"/>
    </row>
    <row r="644" spans="6:8">
      <c r="F644" s="17"/>
      <c r="G644" s="17"/>
      <c r="H644" s="18"/>
    </row>
    <row r="645" spans="6:8">
      <c r="F645" s="17"/>
      <c r="G645" s="17"/>
      <c r="H645" s="18"/>
    </row>
    <row r="646" spans="6:8">
      <c r="F646" s="17"/>
      <c r="G646" s="17"/>
      <c r="H646" s="18"/>
    </row>
    <row r="647" spans="6:8">
      <c r="F647" s="17"/>
      <c r="G647" s="17"/>
      <c r="H647" s="18"/>
    </row>
    <row r="648" spans="6:8">
      <c r="F648" s="17"/>
      <c r="G648" s="17"/>
      <c r="H648" s="18"/>
    </row>
    <row r="649" spans="6:8">
      <c r="F649" s="17"/>
      <c r="G649" s="17"/>
      <c r="H649" s="18"/>
    </row>
    <row r="650" spans="6:8">
      <c r="F650" s="17"/>
      <c r="G650" s="17"/>
      <c r="H650" s="18"/>
    </row>
    <row r="651" spans="6:8">
      <c r="F651" s="17"/>
      <c r="G651" s="17"/>
      <c r="H651" s="18"/>
    </row>
    <row r="652" spans="6:8">
      <c r="F652" s="17"/>
      <c r="G652" s="17"/>
      <c r="H652" s="18"/>
    </row>
    <row r="653" spans="6:8">
      <c r="F653" s="17"/>
      <c r="G653" s="17"/>
      <c r="H653" s="18"/>
    </row>
    <row r="654" spans="6:8">
      <c r="F654" s="17"/>
      <c r="G654" s="17"/>
      <c r="H654" s="18"/>
    </row>
    <row r="655" spans="6:8">
      <c r="F655" s="17"/>
      <c r="G655" s="17"/>
      <c r="H655" s="18"/>
    </row>
    <row r="656" spans="6:8">
      <c r="F656" s="17"/>
      <c r="G656" s="17"/>
      <c r="H656" s="18"/>
    </row>
    <row r="657" spans="6:8">
      <c r="F657" s="17"/>
      <c r="G657" s="17"/>
      <c r="H657" s="18"/>
    </row>
    <row r="658" spans="6:8">
      <c r="F658" s="17"/>
      <c r="G658" s="17"/>
      <c r="H658" s="18"/>
    </row>
    <row r="659" spans="6:8">
      <c r="F659" s="17"/>
      <c r="G659" s="17"/>
      <c r="H659" s="18"/>
    </row>
    <row r="660" spans="6:8">
      <c r="F660" s="17"/>
      <c r="G660" s="17"/>
      <c r="H660" s="18"/>
    </row>
    <row r="661" spans="6:8">
      <c r="F661" s="17"/>
      <c r="G661" s="17"/>
      <c r="H661" s="18"/>
    </row>
    <row r="662" spans="6:8">
      <c r="F662" s="17"/>
      <c r="G662" s="17"/>
      <c r="H662" s="18"/>
    </row>
    <row r="663" spans="6:8">
      <c r="F663" s="17"/>
      <c r="G663" s="17"/>
      <c r="H663" s="18"/>
    </row>
    <row r="664" spans="6:8">
      <c r="F664" s="17"/>
      <c r="G664" s="17"/>
      <c r="H664" s="18"/>
    </row>
    <row r="665" spans="6:8">
      <c r="F665" s="17"/>
      <c r="G665" s="17"/>
      <c r="H665" s="18"/>
    </row>
    <row r="666" spans="6:8">
      <c r="F666" s="17"/>
      <c r="G666" s="17"/>
      <c r="H666" s="18"/>
    </row>
    <row r="667" spans="6:8">
      <c r="F667" s="17"/>
      <c r="G667" s="17"/>
      <c r="H667" s="18"/>
    </row>
    <row r="668" spans="6:8">
      <c r="F668" s="17"/>
      <c r="G668" s="17"/>
      <c r="H668" s="18"/>
    </row>
    <row r="669" spans="6:8">
      <c r="F669" s="17"/>
      <c r="G669" s="17"/>
      <c r="H669" s="18"/>
    </row>
    <row r="670" spans="6:8">
      <c r="F670" s="17"/>
      <c r="G670" s="17"/>
      <c r="H670" s="18"/>
    </row>
    <row r="671" spans="6:8">
      <c r="F671" s="17"/>
      <c r="G671" s="17"/>
      <c r="H671" s="18"/>
    </row>
    <row r="672" spans="6:8">
      <c r="F672" s="17"/>
      <c r="G672" s="17"/>
      <c r="H672" s="18"/>
    </row>
    <row r="673" spans="6:8">
      <c r="F673" s="17"/>
      <c r="G673" s="17"/>
      <c r="H673" s="18"/>
    </row>
    <row r="674" spans="6:8">
      <c r="F674" s="17"/>
      <c r="G674" s="17"/>
      <c r="H674" s="18"/>
    </row>
    <row r="675" spans="6:8">
      <c r="F675" s="17"/>
      <c r="G675" s="17"/>
      <c r="H675" s="18"/>
    </row>
    <row r="676" spans="6:8">
      <c r="F676" s="17"/>
      <c r="G676" s="17"/>
      <c r="H676" s="18"/>
    </row>
    <row r="677" spans="6:8">
      <c r="F677" s="17"/>
      <c r="G677" s="17"/>
      <c r="H677" s="18"/>
    </row>
    <row r="678" spans="6:8">
      <c r="F678" s="17"/>
      <c r="G678" s="17"/>
      <c r="H678" s="18"/>
    </row>
    <row r="679" spans="6:8">
      <c r="F679" s="17"/>
      <c r="G679" s="17"/>
      <c r="H679" s="18"/>
    </row>
    <row r="680" spans="6:8">
      <c r="F680" s="17"/>
      <c r="G680" s="17"/>
      <c r="H680" s="18"/>
    </row>
    <row r="681" spans="6:8">
      <c r="F681" s="17"/>
      <c r="G681" s="17"/>
      <c r="H681" s="18"/>
    </row>
    <row r="682" spans="6:8">
      <c r="F682" s="17"/>
      <c r="G682" s="17"/>
      <c r="H682" s="18"/>
    </row>
    <row r="683" spans="6:8">
      <c r="F683" s="17"/>
      <c r="G683" s="17"/>
      <c r="H683" s="18"/>
    </row>
    <row r="684" spans="6:8">
      <c r="F684" s="17"/>
      <c r="G684" s="17"/>
      <c r="H684" s="18"/>
    </row>
    <row r="685" spans="6:8">
      <c r="F685" s="17"/>
      <c r="G685" s="17"/>
      <c r="H685" s="18"/>
    </row>
    <row r="686" spans="6:8">
      <c r="F686" s="17"/>
      <c r="G686" s="17"/>
      <c r="H686" s="18"/>
    </row>
    <row r="687" spans="6:8">
      <c r="F687" s="17"/>
      <c r="G687" s="17"/>
      <c r="H687" s="18"/>
    </row>
    <row r="688" spans="6:8">
      <c r="F688" s="17"/>
      <c r="G688" s="17"/>
      <c r="H688" s="18"/>
    </row>
    <row r="689" spans="6:8">
      <c r="F689" s="17"/>
      <c r="G689" s="17"/>
      <c r="H689" s="18"/>
    </row>
    <row r="690" spans="6:8">
      <c r="F690" s="17"/>
      <c r="G690" s="17"/>
      <c r="H690" s="18"/>
    </row>
    <row r="691" spans="6:8">
      <c r="F691" s="17"/>
      <c r="G691" s="17"/>
      <c r="H691" s="18"/>
    </row>
    <row r="692" spans="6:8">
      <c r="F692" s="17"/>
      <c r="G692" s="17"/>
      <c r="H692" s="18"/>
    </row>
    <row r="693" spans="6:8">
      <c r="F693" s="17"/>
      <c r="G693" s="17"/>
      <c r="H693" s="18"/>
    </row>
    <row r="694" spans="6:8">
      <c r="F694" s="17"/>
      <c r="G694" s="17"/>
      <c r="H694" s="18"/>
    </row>
    <row r="695" spans="6:8">
      <c r="F695" s="17"/>
      <c r="G695" s="17"/>
      <c r="H695" s="18"/>
    </row>
    <row r="696" spans="6:8">
      <c r="F696" s="17"/>
      <c r="G696" s="17"/>
      <c r="H696" s="18"/>
    </row>
    <row r="697" spans="6:8">
      <c r="F697" s="17"/>
      <c r="G697" s="17"/>
      <c r="H697" s="18"/>
    </row>
    <row r="698" spans="6:8">
      <c r="F698" s="17"/>
      <c r="G698" s="17"/>
      <c r="H698" s="18"/>
    </row>
    <row r="699" spans="6:8">
      <c r="F699" s="17"/>
      <c r="G699" s="17"/>
      <c r="H699" s="18"/>
    </row>
    <row r="700" spans="6:8">
      <c r="F700" s="17"/>
      <c r="G700" s="17"/>
      <c r="H700" s="18"/>
    </row>
    <row r="701" spans="6:8">
      <c r="F701" s="17"/>
      <c r="G701" s="17"/>
      <c r="H701" s="18"/>
    </row>
    <row r="702" spans="6:8">
      <c r="F702" s="17"/>
      <c r="G702" s="17"/>
      <c r="H702" s="18"/>
    </row>
    <row r="703" spans="6:8">
      <c r="F703" s="17"/>
      <c r="G703" s="17"/>
      <c r="H703" s="18"/>
    </row>
    <row r="704" spans="6:8">
      <c r="F704" s="17"/>
      <c r="G704" s="17"/>
      <c r="H704" s="18"/>
    </row>
    <row r="705" spans="6:8">
      <c r="F705" s="17"/>
      <c r="G705" s="17"/>
      <c r="H705" s="18"/>
    </row>
    <row r="706" spans="6:8">
      <c r="F706" s="17"/>
      <c r="G706" s="17"/>
      <c r="H706" s="18"/>
    </row>
    <row r="707" spans="6:8">
      <c r="F707" s="17"/>
      <c r="G707" s="17"/>
      <c r="H707" s="18"/>
    </row>
    <row r="708" spans="6:8">
      <c r="F708" s="17"/>
      <c r="G708" s="17"/>
      <c r="H708" s="18"/>
    </row>
    <row r="709" spans="6:8">
      <c r="F709" s="17"/>
      <c r="G709" s="17"/>
      <c r="H709" s="18"/>
    </row>
    <row r="710" spans="6:8">
      <c r="F710" s="17"/>
      <c r="G710" s="17"/>
      <c r="H710" s="18"/>
    </row>
    <row r="711" spans="6:8">
      <c r="F711" s="17"/>
      <c r="G711" s="17"/>
      <c r="H711" s="18"/>
    </row>
    <row r="712" spans="6:8">
      <c r="F712" s="17"/>
      <c r="G712" s="17"/>
      <c r="H712" s="18"/>
    </row>
    <row r="713" spans="6:8">
      <c r="F713" s="17"/>
      <c r="G713" s="17"/>
      <c r="H713" s="18"/>
    </row>
    <row r="714" spans="6:8">
      <c r="F714" s="17"/>
      <c r="G714" s="17"/>
      <c r="H714" s="18"/>
    </row>
    <row r="715" spans="6:8">
      <c r="F715" s="17"/>
      <c r="G715" s="17"/>
      <c r="H715" s="18"/>
    </row>
    <row r="716" spans="6:8">
      <c r="F716" s="17"/>
      <c r="G716" s="17"/>
      <c r="H716" s="18"/>
    </row>
    <row r="717" spans="6:8">
      <c r="F717" s="17"/>
      <c r="G717" s="17"/>
      <c r="H717" s="18"/>
    </row>
    <row r="718" spans="6:8">
      <c r="F718" s="17"/>
      <c r="G718" s="17"/>
      <c r="H718" s="18"/>
    </row>
    <row r="719" spans="6:8">
      <c r="F719" s="17"/>
      <c r="G719" s="17"/>
      <c r="H719" s="18"/>
    </row>
    <row r="720" spans="6:8">
      <c r="F720" s="17"/>
      <c r="G720" s="17"/>
      <c r="H720" s="18"/>
    </row>
    <row r="721" spans="6:8">
      <c r="F721" s="17"/>
      <c r="G721" s="17"/>
      <c r="H721" s="18"/>
    </row>
    <row r="722" spans="6:8">
      <c r="F722" s="17"/>
      <c r="G722" s="17"/>
      <c r="H722" s="18"/>
    </row>
    <row r="723" spans="6:8">
      <c r="F723" s="17"/>
      <c r="G723" s="17"/>
      <c r="H723" s="18"/>
    </row>
    <row r="724" spans="6:8">
      <c r="F724" s="17"/>
      <c r="G724" s="17"/>
      <c r="H724" s="18"/>
    </row>
    <row r="725" spans="6:8">
      <c r="F725" s="17"/>
      <c r="G725" s="17"/>
      <c r="H725" s="18"/>
    </row>
    <row r="726" spans="6:8">
      <c r="F726" s="17"/>
      <c r="G726" s="17"/>
      <c r="H726" s="18"/>
    </row>
    <row r="727" spans="6:8">
      <c r="F727" s="17"/>
      <c r="G727" s="17"/>
      <c r="H727" s="18"/>
    </row>
    <row r="728" spans="6:8">
      <c r="F728" s="17"/>
      <c r="G728" s="17"/>
      <c r="H728" s="18"/>
    </row>
    <row r="729" spans="6:8">
      <c r="F729" s="17"/>
      <c r="G729" s="17"/>
      <c r="H729" s="18"/>
    </row>
    <row r="730" spans="6:8">
      <c r="F730" s="17"/>
      <c r="G730" s="17"/>
      <c r="H730" s="18"/>
    </row>
    <row r="731" spans="6:8">
      <c r="F731" s="17"/>
      <c r="G731" s="17"/>
      <c r="H731" s="18"/>
    </row>
    <row r="732" spans="6:8">
      <c r="F732" s="17"/>
      <c r="G732" s="17"/>
      <c r="H732" s="18"/>
    </row>
    <row r="733" spans="6:8">
      <c r="F733" s="17"/>
      <c r="G733" s="17"/>
      <c r="H733" s="18"/>
    </row>
    <row r="734" spans="6:8">
      <c r="F734" s="17"/>
      <c r="G734" s="17"/>
      <c r="H734" s="18"/>
    </row>
    <row r="735" spans="6:8">
      <c r="F735" s="17"/>
      <c r="G735" s="17"/>
      <c r="H735" s="18"/>
    </row>
    <row r="736" spans="6:8">
      <c r="F736" s="17"/>
      <c r="G736" s="17"/>
      <c r="H736" s="18"/>
    </row>
    <row r="737" spans="6:8">
      <c r="F737" s="17"/>
      <c r="G737" s="17"/>
      <c r="H737" s="18"/>
    </row>
    <row r="738" spans="6:8">
      <c r="F738" s="17"/>
      <c r="G738" s="17"/>
      <c r="H738" s="18"/>
    </row>
    <row r="739" spans="6:8">
      <c r="F739" s="17"/>
      <c r="G739" s="17"/>
      <c r="H739" s="18"/>
    </row>
    <row r="740" spans="6:8">
      <c r="F740" s="17"/>
      <c r="G740" s="17"/>
      <c r="H740" s="18"/>
    </row>
    <row r="741" spans="6:8">
      <c r="F741" s="17"/>
      <c r="G741" s="17"/>
      <c r="H741" s="18"/>
    </row>
    <row r="742" spans="6:8">
      <c r="F742" s="17"/>
      <c r="G742" s="17"/>
      <c r="H742" s="18"/>
    </row>
    <row r="743" spans="6:8">
      <c r="F743" s="17"/>
      <c r="G743" s="17"/>
      <c r="H743" s="18"/>
    </row>
    <row r="744" spans="6:8">
      <c r="F744" s="17"/>
      <c r="G744" s="17"/>
      <c r="H744" s="18"/>
    </row>
    <row r="745" spans="6:8">
      <c r="F745" s="17"/>
      <c r="G745" s="17"/>
      <c r="H745" s="18"/>
    </row>
    <row r="746" spans="6:8">
      <c r="F746" s="17"/>
      <c r="G746" s="17"/>
      <c r="H746" s="18"/>
    </row>
    <row r="747" spans="6:8">
      <c r="F747" s="17"/>
      <c r="G747" s="17"/>
      <c r="H747" s="18"/>
    </row>
    <row r="748" spans="6:8">
      <c r="F748" s="17"/>
      <c r="G748" s="17"/>
      <c r="H748" s="18"/>
    </row>
    <row r="749" spans="6:8">
      <c r="F749" s="17"/>
      <c r="G749" s="17"/>
      <c r="H749" s="18"/>
    </row>
    <row r="750" spans="6:8">
      <c r="F750" s="17"/>
      <c r="G750" s="17"/>
      <c r="H750" s="18"/>
    </row>
    <row r="751" spans="6:8">
      <c r="F751" s="17"/>
      <c r="G751" s="17"/>
      <c r="H751" s="18"/>
    </row>
    <row r="752" spans="6:8">
      <c r="F752" s="17"/>
      <c r="G752" s="17"/>
      <c r="H752" s="18"/>
    </row>
    <row r="753" spans="6:8">
      <c r="F753" s="17"/>
      <c r="G753" s="17"/>
      <c r="H753" s="18"/>
    </row>
    <row r="754" spans="6:8">
      <c r="F754" s="17"/>
      <c r="G754" s="17"/>
      <c r="H754" s="18"/>
    </row>
    <row r="755" spans="6:8">
      <c r="F755" s="17"/>
      <c r="G755" s="17"/>
      <c r="H755" s="18"/>
    </row>
    <row r="756" spans="6:8">
      <c r="F756" s="17"/>
      <c r="G756" s="17"/>
      <c r="H756" s="18"/>
    </row>
    <row r="757" spans="6:8">
      <c r="F757" s="17"/>
      <c r="G757" s="17"/>
      <c r="H757" s="18"/>
    </row>
    <row r="758" spans="6:8">
      <c r="F758" s="17"/>
      <c r="G758" s="17"/>
      <c r="H758" s="18"/>
    </row>
    <row r="759" spans="6:8">
      <c r="F759" s="17"/>
      <c r="G759" s="17"/>
      <c r="H759" s="18"/>
    </row>
    <row r="760" spans="6:8">
      <c r="F760" s="17"/>
      <c r="G760" s="17"/>
      <c r="H760" s="18"/>
    </row>
    <row r="761" spans="6:8">
      <c r="F761" s="17"/>
      <c r="G761" s="17"/>
      <c r="H761" s="18"/>
    </row>
    <row r="762" spans="6:8">
      <c r="F762" s="17"/>
      <c r="G762" s="17"/>
      <c r="H762" s="18"/>
    </row>
    <row r="763" spans="6:8">
      <c r="F763" s="17"/>
      <c r="G763" s="17"/>
      <c r="H763" s="18"/>
    </row>
    <row r="764" spans="6:8">
      <c r="F764" s="17"/>
      <c r="G764" s="17"/>
      <c r="H764" s="18"/>
    </row>
    <row r="765" spans="6:8">
      <c r="F765" s="17"/>
      <c r="G765" s="17"/>
      <c r="H765" s="18"/>
    </row>
    <row r="766" spans="6:8">
      <c r="F766" s="17"/>
      <c r="G766" s="17"/>
      <c r="H766" s="18"/>
    </row>
    <row r="767" spans="6:8">
      <c r="F767" s="17"/>
      <c r="G767" s="17"/>
      <c r="H767" s="18"/>
    </row>
    <row r="768" spans="6:8">
      <c r="F768" s="17"/>
      <c r="G768" s="17"/>
      <c r="H768" s="18"/>
    </row>
    <row r="769" spans="6:8">
      <c r="F769" s="17"/>
      <c r="G769" s="17"/>
      <c r="H769" s="18"/>
    </row>
    <row r="770" spans="6:8">
      <c r="F770" s="17"/>
      <c r="G770" s="17"/>
      <c r="H770" s="18"/>
    </row>
    <row r="771" spans="6:8">
      <c r="F771" s="17"/>
      <c r="G771" s="17"/>
      <c r="H771" s="18"/>
    </row>
    <row r="772" spans="6:8">
      <c r="F772" s="17"/>
      <c r="G772" s="17"/>
      <c r="H772" s="18"/>
    </row>
    <row r="773" spans="6:8">
      <c r="F773" s="17"/>
      <c r="G773" s="17"/>
      <c r="H773" s="18"/>
    </row>
    <row r="774" spans="6:8">
      <c r="F774" s="17"/>
      <c r="G774" s="17"/>
      <c r="H774" s="18"/>
    </row>
    <row r="775" spans="6:8">
      <c r="F775" s="17"/>
      <c r="G775" s="17"/>
      <c r="H775" s="18"/>
    </row>
    <row r="776" spans="6:8">
      <c r="F776" s="17"/>
      <c r="G776" s="17"/>
      <c r="H776" s="18"/>
    </row>
    <row r="777" spans="6:8">
      <c r="F777" s="17"/>
      <c r="G777" s="17"/>
      <c r="H777" s="18"/>
    </row>
    <row r="778" spans="6:8">
      <c r="F778" s="17"/>
      <c r="G778" s="17"/>
      <c r="H778" s="18"/>
    </row>
    <row r="779" spans="6:8">
      <c r="F779" s="17"/>
      <c r="G779" s="17"/>
      <c r="H779" s="18"/>
    </row>
    <row r="780" spans="6:8">
      <c r="F780" s="17"/>
      <c r="G780" s="17"/>
      <c r="H780" s="18"/>
    </row>
    <row r="781" spans="6:8">
      <c r="F781" s="17"/>
      <c r="G781" s="17"/>
      <c r="H781" s="18"/>
    </row>
    <row r="782" spans="6:8">
      <c r="F782" s="17"/>
      <c r="G782" s="17"/>
      <c r="H782" s="18"/>
    </row>
    <row r="783" spans="6:8">
      <c r="F783" s="17"/>
      <c r="G783" s="17"/>
      <c r="H783" s="18"/>
    </row>
    <row r="784" spans="6:8">
      <c r="F784" s="17"/>
      <c r="G784" s="17"/>
      <c r="H784" s="18"/>
    </row>
    <row r="785" spans="6:8">
      <c r="F785" s="17"/>
      <c r="G785" s="17"/>
      <c r="H785" s="18"/>
    </row>
    <row r="786" spans="6:8">
      <c r="F786" s="17"/>
      <c r="G786" s="17"/>
      <c r="H786" s="18"/>
    </row>
    <row r="787" spans="6:8">
      <c r="F787" s="17"/>
      <c r="G787" s="17"/>
      <c r="H787" s="18"/>
    </row>
    <row r="788" spans="6:8">
      <c r="F788" s="17"/>
      <c r="G788" s="17"/>
      <c r="H788" s="18"/>
    </row>
    <row r="789" spans="6:8">
      <c r="F789" s="17"/>
      <c r="G789" s="17"/>
      <c r="H789" s="18"/>
    </row>
    <row r="790" spans="6:8">
      <c r="F790" s="17"/>
      <c r="G790" s="17"/>
      <c r="H790" s="18"/>
    </row>
    <row r="791" spans="6:8">
      <c r="F791" s="17"/>
      <c r="G791" s="17"/>
      <c r="H791" s="18"/>
    </row>
    <row r="792" spans="6:8">
      <c r="F792" s="17"/>
      <c r="G792" s="17"/>
      <c r="H792" s="18"/>
    </row>
    <row r="793" spans="6:8">
      <c r="F793" s="17"/>
      <c r="G793" s="17"/>
      <c r="H793" s="18"/>
    </row>
    <row r="794" spans="6:8">
      <c r="F794" s="17"/>
      <c r="G794" s="17"/>
      <c r="H794" s="18"/>
    </row>
    <row r="795" spans="6:8">
      <c r="F795" s="17"/>
      <c r="G795" s="17"/>
      <c r="H795" s="18"/>
    </row>
    <row r="796" spans="6:8">
      <c r="F796" s="17"/>
      <c r="G796" s="17"/>
      <c r="H796" s="18"/>
    </row>
    <row r="797" spans="6:8">
      <c r="F797" s="17"/>
      <c r="G797" s="17"/>
      <c r="H797" s="18"/>
    </row>
    <row r="798" spans="6:8">
      <c r="F798" s="17"/>
      <c r="G798" s="17"/>
      <c r="H798" s="18"/>
    </row>
    <row r="799" spans="6:8">
      <c r="F799" s="17"/>
      <c r="G799" s="17"/>
      <c r="H799" s="18"/>
    </row>
    <row r="800" spans="6:8">
      <c r="F800" s="17"/>
      <c r="G800" s="17"/>
      <c r="H800" s="18"/>
    </row>
    <row r="801" spans="6:8">
      <c r="F801" s="17"/>
      <c r="G801" s="17"/>
      <c r="H801" s="18"/>
    </row>
    <row r="802" spans="6:8">
      <c r="F802" s="17"/>
      <c r="G802" s="17"/>
      <c r="H802" s="18"/>
    </row>
    <row r="803" spans="6:8">
      <c r="F803" s="17"/>
      <c r="G803" s="17"/>
      <c r="H803" s="18"/>
    </row>
    <row r="804" spans="6:8">
      <c r="F804" s="17"/>
      <c r="G804" s="17"/>
      <c r="H804" s="18"/>
    </row>
    <row r="805" spans="6:8">
      <c r="F805" s="17"/>
      <c r="G805" s="17"/>
      <c r="H805" s="18"/>
    </row>
    <row r="806" spans="6:8">
      <c r="F806" s="17"/>
      <c r="G806" s="17"/>
      <c r="H806" s="18"/>
    </row>
    <row r="807" spans="6:8">
      <c r="F807" s="17"/>
      <c r="G807" s="17"/>
      <c r="H807" s="18"/>
    </row>
    <row r="808" spans="6:8">
      <c r="F808" s="17"/>
      <c r="G808" s="17"/>
      <c r="H808" s="18"/>
    </row>
    <row r="809" spans="6:8">
      <c r="F809" s="17"/>
      <c r="G809" s="17"/>
      <c r="H809" s="18"/>
    </row>
    <row r="810" spans="6:8">
      <c r="F810" s="17"/>
      <c r="G810" s="17"/>
      <c r="H810" s="18"/>
    </row>
    <row r="811" spans="6:8">
      <c r="F811" s="17"/>
      <c r="G811" s="17"/>
      <c r="H811" s="18"/>
    </row>
    <row r="812" spans="6:8">
      <c r="F812" s="17"/>
      <c r="G812" s="17"/>
      <c r="H812" s="18"/>
    </row>
    <row r="813" spans="6:8">
      <c r="F813" s="17"/>
      <c r="G813" s="17"/>
      <c r="H813" s="18"/>
    </row>
    <row r="814" spans="6:8">
      <c r="F814" s="17"/>
      <c r="G814" s="17"/>
      <c r="H814" s="18"/>
    </row>
    <row r="815" spans="6:8">
      <c r="F815" s="17"/>
      <c r="G815" s="17"/>
      <c r="H815" s="18"/>
    </row>
    <row r="816" spans="6:8">
      <c r="F816" s="17"/>
      <c r="G816" s="17"/>
      <c r="H816" s="18"/>
    </row>
    <row r="817" spans="6:8">
      <c r="F817" s="17"/>
      <c r="G817" s="17"/>
      <c r="H817" s="18"/>
    </row>
    <row r="818" spans="6:8">
      <c r="F818" s="17"/>
      <c r="G818" s="17"/>
      <c r="H818" s="18"/>
    </row>
    <row r="819" spans="6:8">
      <c r="F819" s="17"/>
      <c r="G819" s="17"/>
      <c r="H819" s="18"/>
    </row>
    <row r="820" spans="6:8">
      <c r="F820" s="17"/>
      <c r="G820" s="17"/>
      <c r="H820" s="18"/>
    </row>
    <row r="821" spans="6:8">
      <c r="F821" s="17"/>
      <c r="G821" s="17"/>
      <c r="H821" s="18"/>
    </row>
    <row r="822" spans="6:8">
      <c r="F822" s="17"/>
      <c r="G822" s="17"/>
      <c r="H822" s="18"/>
    </row>
    <row r="823" spans="6:8">
      <c r="F823" s="17"/>
      <c r="G823" s="17"/>
      <c r="H823" s="18"/>
    </row>
    <row r="824" spans="6:8">
      <c r="F824" s="17"/>
      <c r="G824" s="17"/>
      <c r="H824" s="18"/>
    </row>
    <row r="825" spans="6:8">
      <c r="F825" s="17"/>
      <c r="G825" s="17"/>
      <c r="H825" s="18"/>
    </row>
    <row r="826" spans="6:8">
      <c r="F826" s="17"/>
      <c r="G826" s="17"/>
      <c r="H826" s="18"/>
    </row>
    <row r="827" spans="6:8">
      <c r="F827" s="17"/>
      <c r="G827" s="17"/>
      <c r="H827" s="18"/>
    </row>
    <row r="828" spans="6:8">
      <c r="F828" s="17"/>
      <c r="G828" s="17"/>
      <c r="H828" s="18"/>
    </row>
    <row r="829" spans="6:8">
      <c r="F829" s="17"/>
      <c r="G829" s="17"/>
      <c r="H829" s="18"/>
    </row>
    <row r="830" spans="6:8">
      <c r="F830" s="17"/>
      <c r="G830" s="17"/>
      <c r="H830" s="18"/>
    </row>
    <row r="831" spans="6:8">
      <c r="F831" s="17"/>
      <c r="G831" s="17"/>
      <c r="H831" s="18"/>
    </row>
    <row r="832" spans="6:8">
      <c r="F832" s="17"/>
      <c r="G832" s="17"/>
      <c r="H832" s="18"/>
    </row>
    <row r="833" spans="6:8">
      <c r="F833" s="17"/>
      <c r="G833" s="17"/>
      <c r="H833" s="18"/>
    </row>
    <row r="834" spans="6:8">
      <c r="F834" s="17"/>
      <c r="G834" s="17"/>
      <c r="H834" s="18"/>
    </row>
    <row r="835" spans="6:8">
      <c r="F835" s="17"/>
      <c r="G835" s="17"/>
      <c r="H835" s="18"/>
    </row>
    <row r="836" spans="6:8">
      <c r="F836" s="17"/>
      <c r="G836" s="17"/>
      <c r="H836" s="18"/>
    </row>
    <row r="837" spans="6:8">
      <c r="F837" s="17"/>
      <c r="G837" s="17"/>
      <c r="H837" s="18"/>
    </row>
    <row r="838" spans="6:8">
      <c r="F838" s="17"/>
      <c r="G838" s="17"/>
      <c r="H838" s="18"/>
    </row>
    <row r="839" spans="6:8">
      <c r="F839" s="17"/>
      <c r="G839" s="17"/>
      <c r="H839" s="18"/>
    </row>
    <row r="840" spans="6:8">
      <c r="F840" s="17"/>
      <c r="G840" s="17"/>
      <c r="H840" s="18"/>
    </row>
    <row r="841" spans="6:8">
      <c r="F841" s="17"/>
      <c r="G841" s="17"/>
      <c r="H841" s="18"/>
    </row>
    <row r="842" spans="6:8">
      <c r="F842" s="17"/>
      <c r="G842" s="17"/>
      <c r="H842" s="18"/>
    </row>
    <row r="843" spans="6:8">
      <c r="F843" s="17"/>
      <c r="G843" s="17"/>
      <c r="H843" s="18"/>
    </row>
    <row r="844" spans="6:8">
      <c r="F844" s="17"/>
      <c r="G844" s="17"/>
      <c r="H844" s="18"/>
    </row>
    <row r="845" spans="6:8">
      <c r="F845" s="17"/>
      <c r="G845" s="17"/>
      <c r="H845" s="18"/>
    </row>
    <row r="846" spans="6:8">
      <c r="F846" s="17"/>
      <c r="G846" s="17"/>
      <c r="H846" s="18"/>
    </row>
    <row r="847" spans="6:8">
      <c r="F847" s="17"/>
      <c r="G847" s="17"/>
      <c r="H847" s="18"/>
    </row>
    <row r="848" spans="6:8">
      <c r="F848" s="17"/>
      <c r="G848" s="17"/>
      <c r="H848" s="18"/>
    </row>
    <row r="849" spans="6:8">
      <c r="F849" s="17"/>
      <c r="G849" s="17"/>
      <c r="H849" s="18"/>
    </row>
    <row r="850" spans="6:8">
      <c r="F850" s="17"/>
      <c r="G850" s="17"/>
      <c r="H850" s="18"/>
    </row>
    <row r="851" spans="6:8">
      <c r="F851" s="17"/>
      <c r="G851" s="17"/>
      <c r="H851" s="18"/>
    </row>
    <row r="852" spans="6:8">
      <c r="F852" s="17"/>
      <c r="G852" s="17"/>
      <c r="H852" s="18"/>
    </row>
    <row r="853" spans="6:8">
      <c r="F853" s="17"/>
      <c r="G853" s="17"/>
      <c r="H853" s="18"/>
    </row>
    <row r="854" spans="6:8">
      <c r="F854" s="17"/>
      <c r="G854" s="17"/>
      <c r="H854" s="18"/>
    </row>
    <row r="855" spans="6:8">
      <c r="F855" s="17"/>
      <c r="G855" s="17"/>
      <c r="H855" s="18"/>
    </row>
    <row r="856" spans="6:8">
      <c r="F856" s="17"/>
      <c r="G856" s="17"/>
      <c r="H856" s="18"/>
    </row>
    <row r="857" spans="6:8">
      <c r="F857" s="17"/>
      <c r="G857" s="17"/>
      <c r="H857" s="18"/>
    </row>
    <row r="858" spans="6:8">
      <c r="F858" s="17"/>
      <c r="G858" s="17"/>
      <c r="H858" s="18"/>
    </row>
    <row r="859" spans="6:8">
      <c r="F859" s="17"/>
      <c r="G859" s="17"/>
      <c r="H859" s="18"/>
    </row>
    <row r="860" spans="6:8">
      <c r="F860" s="17"/>
      <c r="G860" s="17"/>
      <c r="H860" s="18"/>
    </row>
    <row r="861" spans="6:8">
      <c r="F861" s="17"/>
      <c r="G861" s="17"/>
      <c r="H861" s="18"/>
    </row>
    <row r="862" spans="6:8">
      <c r="F862" s="17"/>
      <c r="G862" s="17"/>
      <c r="H862" s="18"/>
    </row>
    <row r="863" spans="6:8">
      <c r="F863" s="17"/>
      <c r="G863" s="17"/>
      <c r="H863" s="18"/>
    </row>
    <row r="864" spans="6:8">
      <c r="F864" s="17"/>
      <c r="G864" s="17"/>
      <c r="H864" s="18"/>
    </row>
    <row r="865" spans="6:8">
      <c r="F865" s="17"/>
      <c r="G865" s="17"/>
      <c r="H865" s="18"/>
    </row>
    <row r="866" spans="6:8">
      <c r="F866" s="17"/>
      <c r="G866" s="17"/>
      <c r="H866" s="18"/>
    </row>
    <row r="867" spans="6:8">
      <c r="F867" s="17"/>
      <c r="G867" s="17"/>
      <c r="H867" s="18"/>
    </row>
    <row r="868" spans="6:8">
      <c r="F868" s="17"/>
      <c r="G868" s="17"/>
      <c r="H868" s="18"/>
    </row>
    <row r="869" spans="6:8">
      <c r="F869" s="17"/>
      <c r="G869" s="17"/>
      <c r="H869" s="18"/>
    </row>
    <row r="870" spans="6:8">
      <c r="F870" s="17"/>
      <c r="G870" s="17"/>
      <c r="H870" s="18"/>
    </row>
    <row r="871" spans="6:8">
      <c r="F871" s="17"/>
      <c r="G871" s="17"/>
      <c r="H871" s="18"/>
    </row>
    <row r="872" spans="6:8">
      <c r="F872" s="17"/>
      <c r="G872" s="17"/>
      <c r="H872" s="18"/>
    </row>
    <row r="873" spans="6:8">
      <c r="F873" s="17"/>
      <c r="G873" s="17"/>
      <c r="H873" s="18"/>
    </row>
    <row r="874" spans="6:8">
      <c r="F874" s="17"/>
      <c r="G874" s="17"/>
      <c r="H874" s="18"/>
    </row>
    <row r="875" spans="6:8">
      <c r="F875" s="17"/>
      <c r="G875" s="17"/>
      <c r="H875" s="18"/>
    </row>
    <row r="876" spans="6:8">
      <c r="F876" s="17"/>
      <c r="G876" s="17"/>
      <c r="H876" s="18"/>
    </row>
    <row r="877" spans="6:8">
      <c r="F877" s="17"/>
      <c r="G877" s="17"/>
      <c r="H877" s="18"/>
    </row>
    <row r="878" spans="6:8">
      <c r="F878" s="17"/>
      <c r="G878" s="17"/>
      <c r="H878" s="18"/>
    </row>
    <row r="879" spans="6:8">
      <c r="F879" s="17"/>
      <c r="G879" s="17"/>
      <c r="H879" s="18"/>
    </row>
    <row r="880" spans="6:8">
      <c r="F880" s="17"/>
      <c r="G880" s="17"/>
      <c r="H880" s="18"/>
    </row>
    <row r="881" spans="6:8">
      <c r="F881" s="17"/>
      <c r="G881" s="17"/>
      <c r="H881" s="18"/>
    </row>
    <row r="882" spans="6:8">
      <c r="F882" s="17"/>
      <c r="G882" s="17"/>
      <c r="H882" s="18"/>
    </row>
    <row r="883" spans="6:8">
      <c r="F883" s="17"/>
      <c r="G883" s="17"/>
      <c r="H883" s="18"/>
    </row>
    <row r="884" spans="6:8">
      <c r="F884" s="17"/>
      <c r="G884" s="17"/>
      <c r="H884" s="18"/>
    </row>
    <row r="885" spans="6:8">
      <c r="F885" s="17"/>
      <c r="G885" s="17"/>
      <c r="H885" s="18"/>
    </row>
    <row r="886" spans="6:8">
      <c r="F886" s="17"/>
      <c r="G886" s="17"/>
      <c r="H886" s="18"/>
    </row>
    <row r="887" spans="6:8">
      <c r="F887" s="17"/>
      <c r="G887" s="17"/>
      <c r="H887" s="18"/>
    </row>
    <row r="888" spans="6:8">
      <c r="F888" s="17"/>
      <c r="G888" s="17"/>
      <c r="H888" s="18"/>
    </row>
    <row r="889" spans="6:8">
      <c r="F889" s="17"/>
      <c r="G889" s="17"/>
      <c r="H889" s="18"/>
    </row>
    <row r="890" spans="6:8">
      <c r="F890" s="17"/>
      <c r="G890" s="17"/>
      <c r="H890" s="18"/>
    </row>
    <row r="891" spans="6:8">
      <c r="F891" s="17"/>
      <c r="G891" s="17"/>
      <c r="H891" s="18"/>
    </row>
    <row r="892" spans="6:8">
      <c r="F892" s="17"/>
      <c r="G892" s="17"/>
      <c r="H892" s="18"/>
    </row>
    <row r="893" spans="6:8">
      <c r="F893" s="17"/>
      <c r="G893" s="17"/>
      <c r="H893" s="18"/>
    </row>
    <row r="894" spans="6:8">
      <c r="F894" s="17"/>
      <c r="G894" s="17"/>
      <c r="H894" s="18"/>
    </row>
    <row r="895" spans="6:8">
      <c r="F895" s="17"/>
      <c r="G895" s="17"/>
      <c r="H895" s="18"/>
    </row>
    <row r="896" spans="6:8">
      <c r="F896" s="17"/>
      <c r="G896" s="17"/>
      <c r="H896" s="18"/>
    </row>
    <row r="897" spans="6:8">
      <c r="F897" s="17"/>
      <c r="G897" s="17"/>
      <c r="H897" s="18"/>
    </row>
    <row r="898" spans="6:8">
      <c r="F898" s="17"/>
      <c r="G898" s="17"/>
      <c r="H898" s="18"/>
    </row>
    <row r="899" spans="6:8">
      <c r="F899" s="17"/>
      <c r="G899" s="17"/>
      <c r="H899" s="18"/>
    </row>
    <row r="900" spans="6:8">
      <c r="F900" s="17"/>
      <c r="G900" s="17"/>
      <c r="H900" s="18"/>
    </row>
    <row r="901" spans="6:8">
      <c r="F901" s="17"/>
      <c r="G901" s="17"/>
      <c r="H901" s="18"/>
    </row>
    <row r="902" spans="6:8">
      <c r="F902" s="17"/>
      <c r="G902" s="17"/>
      <c r="H902" s="18"/>
    </row>
    <row r="903" spans="6:8">
      <c r="F903" s="17"/>
      <c r="G903" s="17"/>
      <c r="H903" s="18"/>
    </row>
    <row r="904" spans="6:8">
      <c r="F904" s="17"/>
      <c r="G904" s="17"/>
      <c r="H904" s="18"/>
    </row>
    <row r="905" spans="6:8">
      <c r="F905" s="17"/>
      <c r="G905" s="17"/>
      <c r="H905" s="18"/>
    </row>
    <row r="906" spans="6:8">
      <c r="F906" s="17"/>
      <c r="G906" s="17"/>
      <c r="H906" s="18"/>
    </row>
    <row r="907" spans="6:8">
      <c r="F907" s="17"/>
      <c r="G907" s="17"/>
      <c r="H907" s="18"/>
    </row>
    <row r="908" spans="6:8">
      <c r="F908" s="17"/>
      <c r="G908" s="17"/>
      <c r="H908" s="18"/>
    </row>
    <row r="909" spans="6:8">
      <c r="F909" s="17"/>
      <c r="G909" s="17"/>
      <c r="H909" s="18"/>
    </row>
    <row r="910" spans="6:8">
      <c r="F910" s="17"/>
      <c r="G910" s="17"/>
      <c r="H910" s="18"/>
    </row>
    <row r="911" spans="6:8">
      <c r="F911" s="17"/>
      <c r="G911" s="17"/>
      <c r="H911" s="18"/>
    </row>
    <row r="912" spans="6:8">
      <c r="F912" s="17"/>
      <c r="G912" s="17"/>
      <c r="H912" s="18"/>
    </row>
    <row r="913" spans="6:8">
      <c r="F913" s="17"/>
      <c r="G913" s="17"/>
      <c r="H913" s="18"/>
    </row>
    <row r="914" spans="6:8">
      <c r="F914" s="17"/>
      <c r="G914" s="17"/>
      <c r="H914" s="18"/>
    </row>
    <row r="915" spans="6:8">
      <c r="F915" s="17"/>
      <c r="G915" s="17"/>
      <c r="H915" s="18"/>
    </row>
    <row r="916" spans="6:8">
      <c r="F916" s="17"/>
      <c r="G916" s="17"/>
      <c r="H916" s="18"/>
    </row>
    <row r="917" spans="6:8">
      <c r="F917" s="17"/>
      <c r="G917" s="17"/>
      <c r="H917" s="18"/>
    </row>
    <row r="918" spans="6:8">
      <c r="F918" s="17"/>
      <c r="G918" s="17"/>
      <c r="H918" s="18"/>
    </row>
    <row r="919" spans="6:8">
      <c r="F919" s="17"/>
      <c r="G919" s="17"/>
      <c r="H919" s="18"/>
    </row>
    <row r="920" spans="6:8">
      <c r="F920" s="17"/>
      <c r="G920" s="17"/>
      <c r="H920" s="18"/>
    </row>
    <row r="921" spans="6:8">
      <c r="F921" s="17"/>
      <c r="G921" s="17"/>
      <c r="H921" s="18"/>
    </row>
    <row r="922" spans="6:8">
      <c r="F922" s="17"/>
      <c r="G922" s="17"/>
      <c r="H922" s="18"/>
    </row>
    <row r="923" spans="6:8">
      <c r="F923" s="17"/>
      <c r="G923" s="17"/>
      <c r="H923" s="18"/>
    </row>
    <row r="924" spans="6:8">
      <c r="F924" s="17"/>
      <c r="G924" s="17"/>
      <c r="H924" s="18"/>
    </row>
    <row r="925" spans="6:8">
      <c r="F925" s="17"/>
      <c r="G925" s="17"/>
      <c r="H925" s="18"/>
    </row>
    <row r="926" spans="6:8">
      <c r="F926" s="17"/>
      <c r="G926" s="17"/>
      <c r="H926" s="18"/>
    </row>
    <row r="927" spans="6:8">
      <c r="F927" s="17"/>
      <c r="G927" s="17"/>
      <c r="H927" s="18"/>
    </row>
    <row r="928" spans="6:8">
      <c r="F928" s="17"/>
      <c r="G928" s="17"/>
      <c r="H928" s="18"/>
    </row>
    <row r="929" spans="6:8">
      <c r="F929" s="17"/>
      <c r="G929" s="17"/>
      <c r="H929" s="18"/>
    </row>
    <row r="930" spans="6:8">
      <c r="F930" s="17"/>
      <c r="G930" s="17"/>
      <c r="H930" s="18"/>
    </row>
    <row r="931" spans="6:8">
      <c r="F931" s="17"/>
      <c r="G931" s="17"/>
      <c r="H931" s="18"/>
    </row>
    <row r="932" spans="6:8">
      <c r="F932" s="17"/>
      <c r="G932" s="17"/>
      <c r="H932" s="18"/>
    </row>
    <row r="933" spans="6:8">
      <c r="F933" s="17"/>
      <c r="G933" s="17"/>
      <c r="H933" s="18"/>
    </row>
    <row r="934" spans="6:8">
      <c r="F934" s="17"/>
      <c r="G934" s="17"/>
      <c r="H934" s="18"/>
    </row>
    <row r="935" spans="6:8">
      <c r="F935" s="17"/>
      <c r="G935" s="17"/>
      <c r="H935" s="18"/>
    </row>
    <row r="936" spans="6:8">
      <c r="F936" s="17"/>
      <c r="G936" s="17"/>
      <c r="H936" s="18"/>
    </row>
    <row r="937" spans="6:8">
      <c r="F937" s="17"/>
      <c r="G937" s="17"/>
      <c r="H937" s="18"/>
    </row>
    <row r="938" spans="6:8">
      <c r="F938" s="17"/>
      <c r="G938" s="17"/>
      <c r="H938" s="18"/>
    </row>
    <row r="939" spans="6:8">
      <c r="F939" s="17"/>
      <c r="G939" s="17"/>
      <c r="H939" s="18"/>
    </row>
    <row r="940" spans="6:8">
      <c r="F940" s="17"/>
      <c r="G940" s="17"/>
      <c r="H940" s="18"/>
    </row>
    <row r="941" spans="6:8">
      <c r="F941" s="17"/>
      <c r="G941" s="17"/>
      <c r="H941" s="18"/>
    </row>
    <row r="942" spans="6:8">
      <c r="F942" s="17"/>
      <c r="G942" s="17"/>
      <c r="H942" s="18"/>
    </row>
    <row r="943" spans="6:8">
      <c r="F943" s="17"/>
      <c r="G943" s="17"/>
      <c r="H943" s="18"/>
    </row>
    <row r="944" spans="6:8">
      <c r="F944" s="17"/>
      <c r="G944" s="17"/>
      <c r="H944" s="18"/>
    </row>
    <row r="945" spans="6:8">
      <c r="F945" s="17"/>
      <c r="G945" s="17"/>
      <c r="H945" s="18"/>
    </row>
    <row r="946" spans="6:8">
      <c r="F946" s="17"/>
      <c r="G946" s="17"/>
      <c r="H946" s="18"/>
    </row>
    <row r="947" spans="6:8">
      <c r="F947" s="17"/>
      <c r="G947" s="17"/>
      <c r="H947" s="18"/>
    </row>
    <row r="948" spans="6:8">
      <c r="F948" s="17"/>
      <c r="G948" s="17"/>
      <c r="H948" s="18"/>
    </row>
    <row r="949" spans="6:8">
      <c r="F949" s="17"/>
      <c r="G949" s="17"/>
      <c r="H949" s="18"/>
    </row>
    <row r="950" spans="6:8">
      <c r="F950" s="17"/>
      <c r="G950" s="17"/>
      <c r="H950" s="18"/>
    </row>
    <row r="951" spans="6:8">
      <c r="F951" s="17"/>
      <c r="G951" s="17"/>
      <c r="H951" s="18"/>
    </row>
    <row r="952" spans="6:8">
      <c r="F952" s="17"/>
      <c r="G952" s="17"/>
      <c r="H952" s="18"/>
    </row>
    <row r="953" spans="6:8">
      <c r="F953" s="17"/>
      <c r="G953" s="17"/>
      <c r="H953" s="18"/>
    </row>
    <row r="954" spans="6:8">
      <c r="F954" s="17"/>
      <c r="G954" s="17"/>
      <c r="H954" s="18"/>
    </row>
    <row r="955" spans="6:8">
      <c r="F955" s="17"/>
      <c r="G955" s="17"/>
      <c r="H955" s="18"/>
    </row>
    <row r="956" spans="6:8">
      <c r="F956" s="17"/>
      <c r="G956" s="17"/>
      <c r="H956" s="18"/>
    </row>
    <row r="957" spans="6:8">
      <c r="F957" s="17"/>
      <c r="G957" s="17"/>
      <c r="H957" s="18"/>
    </row>
    <row r="958" spans="6:8">
      <c r="F958" s="17"/>
      <c r="G958" s="17"/>
      <c r="H958" s="18"/>
    </row>
    <row r="959" spans="6:8">
      <c r="F959" s="17"/>
      <c r="G959" s="17"/>
      <c r="H959" s="18"/>
    </row>
    <row r="960" spans="6:8">
      <c r="F960" s="17"/>
      <c r="G960" s="17"/>
      <c r="H960" s="18"/>
    </row>
    <row r="961" spans="6:8">
      <c r="F961" s="17"/>
      <c r="G961" s="17"/>
      <c r="H961" s="18"/>
    </row>
    <row r="962" spans="6:8">
      <c r="F962" s="17"/>
      <c r="G962" s="17"/>
      <c r="H962" s="18"/>
    </row>
    <row r="963" spans="6:8">
      <c r="F963" s="17"/>
      <c r="G963" s="17"/>
      <c r="H963" s="18"/>
    </row>
    <row r="964" spans="6:8">
      <c r="F964" s="17"/>
      <c r="G964" s="17"/>
      <c r="H964" s="18"/>
    </row>
    <row r="965" spans="6:8">
      <c r="F965" s="17"/>
      <c r="G965" s="17"/>
      <c r="H965" s="18"/>
    </row>
    <row r="966" spans="6:8">
      <c r="F966" s="17"/>
      <c r="G966" s="17"/>
      <c r="H966" s="18"/>
    </row>
    <row r="967" spans="6:8">
      <c r="F967" s="17"/>
      <c r="G967" s="17"/>
      <c r="H967" s="18"/>
    </row>
    <row r="968" spans="6:8">
      <c r="F968" s="17"/>
      <c r="G968" s="17"/>
      <c r="H968" s="18"/>
    </row>
    <row r="969" spans="6:8">
      <c r="F969" s="17"/>
      <c r="G969" s="17"/>
      <c r="H969" s="18"/>
    </row>
    <row r="970" spans="6:8">
      <c r="F970" s="17"/>
      <c r="G970" s="17"/>
      <c r="H970" s="18"/>
    </row>
    <row r="971" spans="6:8">
      <c r="F971" s="17"/>
      <c r="G971" s="17"/>
      <c r="H971" s="18"/>
    </row>
    <row r="972" spans="6:8">
      <c r="F972" s="17"/>
      <c r="G972" s="17"/>
      <c r="H972" s="18"/>
    </row>
    <row r="973" spans="6:8">
      <c r="F973" s="17"/>
      <c r="G973" s="17"/>
      <c r="H973" s="18"/>
    </row>
    <row r="974" spans="6:8">
      <c r="F974" s="17"/>
      <c r="G974" s="17"/>
      <c r="H974" s="18"/>
    </row>
    <row r="975" spans="6:8">
      <c r="F975" s="17"/>
      <c r="G975" s="17"/>
      <c r="H975" s="18"/>
    </row>
    <row r="976" spans="6:8">
      <c r="F976" s="17"/>
      <c r="G976" s="17"/>
      <c r="H976" s="18"/>
    </row>
    <row r="977" spans="6:8">
      <c r="F977" s="17"/>
      <c r="G977" s="17"/>
      <c r="H977" s="18"/>
    </row>
    <row r="978" spans="6:8">
      <c r="F978" s="17"/>
      <c r="G978" s="17"/>
      <c r="H978" s="18"/>
    </row>
    <row r="979" spans="6:8">
      <c r="F979" s="17"/>
      <c r="G979" s="17"/>
      <c r="H979" s="18"/>
    </row>
    <row r="980" spans="6:8">
      <c r="F980" s="17"/>
      <c r="G980" s="17"/>
      <c r="H980" s="18"/>
    </row>
    <row r="981" spans="6:8">
      <c r="F981" s="17"/>
      <c r="G981" s="17"/>
      <c r="H981" s="18"/>
    </row>
    <row r="982" spans="6:8">
      <c r="F982" s="17"/>
      <c r="G982" s="17"/>
      <c r="H982" s="18"/>
    </row>
    <row r="983" spans="6:8">
      <c r="F983" s="17"/>
      <c r="G983" s="17"/>
      <c r="H983" s="18"/>
    </row>
    <row r="984" spans="6:8">
      <c r="F984" s="17"/>
      <c r="G984" s="17"/>
      <c r="H984" s="18"/>
    </row>
    <row r="985" spans="6:8">
      <c r="F985" s="17"/>
      <c r="G985" s="17"/>
      <c r="H985" s="18"/>
    </row>
    <row r="986" spans="6:8">
      <c r="F986" s="17"/>
      <c r="G986" s="17"/>
      <c r="H986" s="18"/>
    </row>
    <row r="987" spans="6:8">
      <c r="F987" s="17"/>
      <c r="G987" s="17"/>
      <c r="H987" s="18"/>
    </row>
    <row r="988" spans="6:8">
      <c r="F988" s="17"/>
      <c r="G988" s="17"/>
      <c r="H988" s="18"/>
    </row>
    <row r="989" spans="6:8">
      <c r="F989" s="17"/>
      <c r="G989" s="17"/>
      <c r="H989" s="18"/>
    </row>
    <row r="990" spans="6:8">
      <c r="F990" s="17"/>
      <c r="G990" s="17"/>
      <c r="H990" s="18"/>
    </row>
    <row r="991" spans="6:8">
      <c r="F991" s="17"/>
      <c r="G991" s="17"/>
      <c r="H991" s="18"/>
    </row>
    <row r="992" spans="6:8">
      <c r="F992" s="17"/>
      <c r="G992" s="17"/>
      <c r="H992" s="18"/>
    </row>
    <row r="993" spans="6:8">
      <c r="F993" s="17"/>
      <c r="G993" s="17"/>
      <c r="H993" s="18"/>
    </row>
    <row r="994" spans="6:8">
      <c r="F994" s="17"/>
      <c r="G994" s="17"/>
      <c r="H994" s="18"/>
    </row>
    <row r="995" spans="6:8">
      <c r="F995" s="17"/>
      <c r="G995" s="17"/>
      <c r="H995" s="18"/>
    </row>
    <row r="996" spans="6:8">
      <c r="F996" s="17"/>
      <c r="G996" s="17"/>
      <c r="H996" s="18"/>
    </row>
    <row r="997" spans="6:8">
      <c r="F997" s="17"/>
      <c r="G997" s="17"/>
      <c r="H997" s="18"/>
    </row>
    <row r="998" spans="6:8">
      <c r="F998" s="17"/>
      <c r="G998" s="17"/>
      <c r="H998" s="18"/>
    </row>
    <row r="999" spans="6:8">
      <c r="F999" s="17"/>
      <c r="G999" s="17"/>
      <c r="H999" s="18"/>
    </row>
    <row r="1000" spans="6:8">
      <c r="F1000" s="17"/>
      <c r="G1000" s="17"/>
      <c r="H1000" s="18"/>
    </row>
    <row r="1001" spans="6:8">
      <c r="F1001" s="17"/>
      <c r="G1001" s="17"/>
      <c r="H1001" s="18"/>
    </row>
    <row r="1002" spans="6:8">
      <c r="F1002" s="17"/>
      <c r="G1002" s="17"/>
      <c r="H1002" s="18"/>
    </row>
    <row r="1003" spans="6:8">
      <c r="F1003" s="17"/>
      <c r="G1003" s="17"/>
      <c r="H1003" s="18"/>
    </row>
    <row r="1004" spans="6:8">
      <c r="F1004" s="17"/>
      <c r="G1004" s="17"/>
      <c r="H1004" s="18"/>
    </row>
    <row r="1005" spans="6:8">
      <c r="F1005" s="17"/>
      <c r="G1005" s="17"/>
      <c r="H1005" s="18"/>
    </row>
    <row r="1006" spans="6:8">
      <c r="F1006" s="17"/>
      <c r="G1006" s="17"/>
      <c r="H1006" s="18"/>
    </row>
    <row r="1007" spans="6:8">
      <c r="F1007" s="17"/>
      <c r="G1007" s="17"/>
      <c r="H1007" s="18"/>
    </row>
    <row r="1008" spans="6:8">
      <c r="F1008" s="17"/>
      <c r="G1008" s="17"/>
      <c r="H1008" s="18"/>
    </row>
    <row r="1009" spans="6:8">
      <c r="F1009" s="17"/>
      <c r="G1009" s="17"/>
      <c r="H1009" s="18"/>
    </row>
    <row r="1010" spans="6:8">
      <c r="F1010" s="17"/>
      <c r="G1010" s="17"/>
      <c r="H1010" s="18"/>
    </row>
    <row r="1011" spans="6:8">
      <c r="F1011" s="17"/>
      <c r="G1011" s="17"/>
      <c r="H1011" s="18"/>
    </row>
    <row r="1012" spans="6:8">
      <c r="F1012" s="17"/>
      <c r="G1012" s="17"/>
      <c r="H1012" s="18"/>
    </row>
    <row r="1013" spans="6:8">
      <c r="F1013" s="17"/>
      <c r="G1013" s="17"/>
      <c r="H1013" s="18"/>
    </row>
    <row r="1014" spans="6:8">
      <c r="F1014" s="17"/>
      <c r="G1014" s="17"/>
      <c r="H1014" s="18"/>
    </row>
    <row r="1015" spans="6:8">
      <c r="F1015" s="17"/>
      <c r="G1015" s="17"/>
      <c r="H1015" s="18"/>
    </row>
    <row r="1016" spans="6:8">
      <c r="F1016" s="17"/>
      <c r="G1016" s="17"/>
      <c r="H1016" s="18"/>
    </row>
    <row r="1017" spans="6:8">
      <c r="F1017" s="17"/>
      <c r="G1017" s="17"/>
      <c r="H1017" s="18"/>
    </row>
    <row r="1018" spans="6:8">
      <c r="F1018" s="17"/>
      <c r="G1018" s="17"/>
      <c r="H1018" s="18"/>
    </row>
    <row r="1019" spans="6:8">
      <c r="F1019" s="17"/>
      <c r="G1019" s="17"/>
      <c r="H1019" s="18"/>
    </row>
    <row r="1020" spans="6:8">
      <c r="F1020" s="17"/>
      <c r="G1020" s="17"/>
      <c r="H1020" s="18"/>
    </row>
    <row r="1021" spans="6:8">
      <c r="F1021" s="17"/>
      <c r="G1021" s="17"/>
      <c r="H1021" s="18"/>
    </row>
    <row r="1022" spans="6:8">
      <c r="F1022" s="17"/>
      <c r="G1022" s="17"/>
      <c r="H1022" s="18"/>
    </row>
    <row r="1023" spans="6:8">
      <c r="F1023" s="17"/>
      <c r="G1023" s="17"/>
      <c r="H1023" s="18"/>
    </row>
    <row r="1024" spans="6:8">
      <c r="F1024" s="17"/>
      <c r="G1024" s="17"/>
      <c r="H1024" s="18"/>
    </row>
    <row r="1025" spans="6:8">
      <c r="F1025" s="17"/>
      <c r="G1025" s="17"/>
      <c r="H1025" s="18"/>
    </row>
    <row r="1026" spans="6:8">
      <c r="F1026" s="17"/>
      <c r="G1026" s="17"/>
      <c r="H1026" s="18"/>
    </row>
    <row r="1027" spans="6:8">
      <c r="F1027" s="17"/>
      <c r="G1027" s="17"/>
      <c r="H1027" s="18"/>
    </row>
    <row r="1028" spans="6:8">
      <c r="F1028" s="17"/>
      <c r="G1028" s="17"/>
      <c r="H1028" s="18"/>
    </row>
    <row r="1029" spans="6:8">
      <c r="F1029" s="17"/>
      <c r="G1029" s="17"/>
      <c r="H1029" s="18"/>
    </row>
    <row r="1030" spans="6:8">
      <c r="F1030" s="17"/>
      <c r="G1030" s="17"/>
      <c r="H1030" s="18"/>
    </row>
    <row r="1031" spans="6:8">
      <c r="F1031" s="17"/>
      <c r="G1031" s="17"/>
      <c r="H1031" s="18"/>
    </row>
    <row r="1032" spans="6:8">
      <c r="F1032" s="17"/>
      <c r="G1032" s="17"/>
      <c r="H1032" s="18"/>
    </row>
    <row r="1033" spans="6:8">
      <c r="F1033" s="17"/>
      <c r="G1033" s="17"/>
      <c r="H1033" s="18"/>
    </row>
    <row r="1034" spans="6:8">
      <c r="F1034" s="17"/>
      <c r="G1034" s="17"/>
      <c r="H1034" s="18"/>
    </row>
    <row r="1035" spans="6:8">
      <c r="F1035" s="17"/>
      <c r="G1035" s="17"/>
      <c r="H1035" s="18"/>
    </row>
    <row r="1036" spans="6:8">
      <c r="F1036" s="17"/>
      <c r="G1036" s="17"/>
      <c r="H1036" s="18"/>
    </row>
    <row r="1037" spans="6:8">
      <c r="F1037" s="17"/>
      <c r="G1037" s="17"/>
      <c r="H1037" s="18"/>
    </row>
    <row r="1038" spans="6:8">
      <c r="F1038" s="17"/>
      <c r="G1038" s="17"/>
      <c r="H1038" s="18"/>
    </row>
    <row r="1039" spans="6:8">
      <c r="F1039" s="17"/>
      <c r="G1039" s="17"/>
      <c r="H1039" s="18"/>
    </row>
    <row r="1040" spans="6:8">
      <c r="F1040" s="17"/>
      <c r="G1040" s="17"/>
      <c r="H1040" s="18"/>
    </row>
    <row r="1041" spans="6:8">
      <c r="F1041" s="17"/>
      <c r="G1041" s="17"/>
      <c r="H1041" s="18"/>
    </row>
    <row r="1042" spans="6:8">
      <c r="F1042" s="17"/>
      <c r="G1042" s="17"/>
      <c r="H1042" s="18"/>
    </row>
    <row r="1043" spans="6:8">
      <c r="F1043" s="17"/>
      <c r="G1043" s="17"/>
      <c r="H1043" s="18"/>
    </row>
    <row r="1044" spans="6:8">
      <c r="F1044" s="17"/>
      <c r="G1044" s="17"/>
      <c r="H1044" s="18"/>
    </row>
    <row r="1045" spans="6:8">
      <c r="F1045" s="17"/>
      <c r="G1045" s="17"/>
      <c r="H1045" s="18"/>
    </row>
    <row r="1046" spans="6:8">
      <c r="F1046" s="17"/>
      <c r="G1046" s="17"/>
      <c r="H1046" s="18"/>
    </row>
    <row r="1047" spans="6:8">
      <c r="F1047" s="17"/>
      <c r="G1047" s="17"/>
      <c r="H1047" s="18"/>
    </row>
    <row r="1048" spans="6:8">
      <c r="F1048" s="17"/>
      <c r="G1048" s="17"/>
      <c r="H1048" s="18"/>
    </row>
    <row r="1049" spans="6:8">
      <c r="F1049" s="17"/>
      <c r="G1049" s="17"/>
      <c r="H1049" s="18"/>
    </row>
    <row r="1050" spans="6:8">
      <c r="F1050" s="17"/>
      <c r="G1050" s="17"/>
      <c r="H1050" s="18"/>
    </row>
    <row r="1051" spans="6:8">
      <c r="F1051" s="17"/>
      <c r="G1051" s="17"/>
      <c r="H1051" s="18"/>
    </row>
    <row r="1052" spans="6:8">
      <c r="F1052" s="17"/>
      <c r="G1052" s="17"/>
      <c r="H1052" s="18"/>
    </row>
    <row r="1053" spans="6:8">
      <c r="F1053" s="17"/>
      <c r="G1053" s="17"/>
      <c r="H1053" s="18"/>
    </row>
    <row r="1054" spans="6:8">
      <c r="F1054" s="17"/>
      <c r="G1054" s="17"/>
      <c r="H1054" s="18"/>
    </row>
    <row r="1055" spans="6:8">
      <c r="F1055" s="17"/>
      <c r="G1055" s="17"/>
      <c r="H1055" s="18"/>
    </row>
    <row r="1056" spans="6:8">
      <c r="F1056" s="17"/>
      <c r="G1056" s="17"/>
      <c r="H1056" s="18"/>
    </row>
    <row r="1057" spans="6:8">
      <c r="F1057" s="17"/>
      <c r="G1057" s="17"/>
      <c r="H1057" s="18"/>
    </row>
    <row r="1058" spans="6:8">
      <c r="F1058" s="17"/>
      <c r="G1058" s="17"/>
      <c r="H1058" s="18"/>
    </row>
    <row r="1059" spans="6:8">
      <c r="F1059" s="17"/>
      <c r="G1059" s="17"/>
      <c r="H1059" s="18"/>
    </row>
    <row r="1060" spans="6:8">
      <c r="F1060" s="17"/>
      <c r="G1060" s="17"/>
      <c r="H1060" s="18"/>
    </row>
    <row r="1061" spans="6:8">
      <c r="F1061" s="17"/>
      <c r="G1061" s="17"/>
      <c r="H1061" s="18"/>
    </row>
    <row r="1062" spans="6:8">
      <c r="F1062" s="17"/>
      <c r="G1062" s="17"/>
      <c r="H1062" s="18"/>
    </row>
    <row r="1063" spans="6:8">
      <c r="F1063" s="17"/>
      <c r="G1063" s="17"/>
      <c r="H1063" s="18"/>
    </row>
    <row r="1064" spans="6:8">
      <c r="F1064" s="17"/>
      <c r="G1064" s="17"/>
      <c r="H1064" s="18"/>
    </row>
    <row r="1065" spans="6:8">
      <c r="F1065" s="17"/>
      <c r="G1065" s="17"/>
      <c r="H1065" s="18"/>
    </row>
    <row r="1066" spans="6:8">
      <c r="F1066" s="17"/>
      <c r="G1066" s="17"/>
      <c r="H1066" s="18"/>
    </row>
    <row r="1067" spans="6:8">
      <c r="F1067" s="17"/>
      <c r="G1067" s="17"/>
      <c r="H1067" s="18"/>
    </row>
    <row r="1068" spans="6:8">
      <c r="F1068" s="17"/>
      <c r="G1068" s="17"/>
      <c r="H1068" s="18"/>
    </row>
    <row r="1069" spans="6:8">
      <c r="F1069" s="17"/>
      <c r="G1069" s="17"/>
      <c r="H1069" s="18"/>
    </row>
    <row r="1070" spans="6:8">
      <c r="F1070" s="17"/>
      <c r="G1070" s="17"/>
      <c r="H1070" s="18"/>
    </row>
    <row r="1071" spans="6:8">
      <c r="F1071" s="17"/>
      <c r="G1071" s="17"/>
      <c r="H1071" s="18"/>
    </row>
    <row r="1072" spans="6:8">
      <c r="F1072" s="17"/>
      <c r="G1072" s="17"/>
      <c r="H1072" s="18"/>
    </row>
    <row r="1073" spans="6:8">
      <c r="F1073" s="17"/>
      <c r="G1073" s="17"/>
      <c r="H1073" s="18"/>
    </row>
    <row r="1074" spans="6:8">
      <c r="F1074" s="17"/>
      <c r="G1074" s="17"/>
      <c r="H1074" s="18"/>
    </row>
    <row r="1075" spans="6:8">
      <c r="F1075" s="17"/>
      <c r="G1075" s="17"/>
      <c r="H1075" s="18"/>
    </row>
    <row r="1076" spans="6:8">
      <c r="F1076" s="17"/>
      <c r="G1076" s="17"/>
      <c r="H1076" s="18"/>
    </row>
    <row r="1077" spans="6:8">
      <c r="F1077" s="17"/>
      <c r="G1077" s="17"/>
      <c r="H1077" s="18"/>
    </row>
    <row r="1078" spans="6:8">
      <c r="F1078" s="17"/>
      <c r="G1078" s="17"/>
      <c r="H1078" s="18"/>
    </row>
    <row r="1079" spans="6:8">
      <c r="F1079" s="17"/>
      <c r="G1079" s="17"/>
      <c r="H1079" s="18"/>
    </row>
    <row r="1080" spans="6:8">
      <c r="F1080" s="17"/>
      <c r="G1080" s="17"/>
      <c r="H1080" s="18"/>
    </row>
    <row r="1081" spans="6:8">
      <c r="F1081" s="17"/>
      <c r="G1081" s="17"/>
      <c r="H1081" s="18"/>
    </row>
    <row r="1082" spans="6:8">
      <c r="F1082" s="17"/>
      <c r="G1082" s="17"/>
      <c r="H1082" s="18"/>
    </row>
    <row r="1083" spans="6:8">
      <c r="F1083" s="17"/>
      <c r="G1083" s="17"/>
      <c r="H1083" s="18"/>
    </row>
    <row r="1084" spans="6:8">
      <c r="F1084" s="17"/>
      <c r="G1084" s="17"/>
      <c r="H1084" s="18"/>
    </row>
    <row r="1085" spans="6:8">
      <c r="F1085" s="17"/>
      <c r="G1085" s="17"/>
      <c r="H1085" s="18"/>
    </row>
    <row r="1086" spans="6:8">
      <c r="F1086" s="17"/>
      <c r="G1086" s="17"/>
      <c r="H1086" s="18"/>
    </row>
    <row r="1087" spans="6:8">
      <c r="F1087" s="17"/>
      <c r="G1087" s="17"/>
      <c r="H1087" s="18"/>
    </row>
    <row r="1088" spans="6:8">
      <c r="F1088" s="17"/>
      <c r="G1088" s="17"/>
      <c r="H1088" s="18"/>
    </row>
    <row r="1089" spans="6:8">
      <c r="F1089" s="17"/>
      <c r="G1089" s="17"/>
      <c r="H1089" s="18"/>
    </row>
    <row r="1090" spans="6:8">
      <c r="F1090" s="17"/>
      <c r="G1090" s="17"/>
      <c r="H1090" s="18"/>
    </row>
    <row r="1091" spans="6:8">
      <c r="F1091" s="17"/>
      <c r="G1091" s="17"/>
      <c r="H1091" s="18"/>
    </row>
    <row r="1092" spans="6:8">
      <c r="F1092" s="17"/>
      <c r="G1092" s="17"/>
      <c r="H1092" s="18"/>
    </row>
    <row r="1093" spans="6:8">
      <c r="F1093" s="17"/>
      <c r="G1093" s="17"/>
      <c r="H1093" s="18"/>
    </row>
    <row r="1094" spans="6:8">
      <c r="F1094" s="17"/>
      <c r="G1094" s="17"/>
      <c r="H1094" s="18"/>
    </row>
    <row r="1095" spans="6:8">
      <c r="F1095" s="17"/>
      <c r="G1095" s="17"/>
      <c r="H1095" s="18"/>
    </row>
    <row r="1096" spans="6:8">
      <c r="F1096" s="17"/>
      <c r="G1096" s="17"/>
      <c r="H1096" s="18"/>
    </row>
    <row r="1097" spans="6:8">
      <c r="F1097" s="17"/>
      <c r="G1097" s="17"/>
      <c r="H1097" s="18"/>
    </row>
    <row r="1098" spans="6:8">
      <c r="F1098" s="17"/>
      <c r="G1098" s="17"/>
      <c r="H1098" s="18"/>
    </row>
    <row r="1099" spans="6:8">
      <c r="F1099" s="17"/>
      <c r="G1099" s="17"/>
      <c r="H1099" s="18"/>
    </row>
    <row r="1100" spans="6:8">
      <c r="F1100" s="17"/>
      <c r="G1100" s="17"/>
      <c r="H1100" s="18"/>
    </row>
    <row r="1101" spans="6:8">
      <c r="F1101" s="17"/>
      <c r="G1101" s="17"/>
      <c r="H1101" s="18"/>
    </row>
    <row r="1102" spans="6:8">
      <c r="F1102" s="17"/>
      <c r="G1102" s="17"/>
      <c r="H1102" s="18"/>
    </row>
    <row r="1103" spans="6:8">
      <c r="F1103" s="17"/>
      <c r="G1103" s="17"/>
      <c r="H1103" s="18"/>
    </row>
    <row r="1104" spans="6:8">
      <c r="F1104" s="17"/>
      <c r="G1104" s="17"/>
      <c r="H1104" s="18"/>
    </row>
    <row r="1105" spans="6:8">
      <c r="F1105" s="17"/>
      <c r="G1105" s="17"/>
      <c r="H1105" s="18"/>
    </row>
    <row r="1106" spans="6:8">
      <c r="F1106" s="17"/>
      <c r="G1106" s="17"/>
      <c r="H1106" s="18"/>
    </row>
    <row r="1107" spans="6:8">
      <c r="F1107" s="17"/>
      <c r="G1107" s="17"/>
      <c r="H1107" s="18"/>
    </row>
    <row r="1108" spans="6:8">
      <c r="F1108" s="17"/>
      <c r="G1108" s="17"/>
      <c r="H1108" s="18"/>
    </row>
    <row r="1109" spans="6:8">
      <c r="F1109" s="17"/>
      <c r="G1109" s="17"/>
      <c r="H1109" s="18"/>
    </row>
    <row r="1110" spans="6:8">
      <c r="F1110" s="17"/>
      <c r="G1110" s="17"/>
      <c r="H1110" s="18"/>
    </row>
    <row r="1111" spans="6:8">
      <c r="F1111" s="17"/>
      <c r="G1111" s="17"/>
      <c r="H1111" s="18"/>
    </row>
    <row r="1112" spans="6:8">
      <c r="F1112" s="17"/>
      <c r="G1112" s="17"/>
      <c r="H1112" s="18"/>
    </row>
    <row r="1113" spans="6:8">
      <c r="F1113" s="17"/>
      <c r="G1113" s="17"/>
      <c r="H1113" s="18"/>
    </row>
    <row r="1114" spans="6:8">
      <c r="F1114" s="17"/>
      <c r="G1114" s="17"/>
      <c r="H1114" s="18"/>
    </row>
    <row r="1115" spans="6:8">
      <c r="F1115" s="17"/>
      <c r="G1115" s="17"/>
      <c r="H1115" s="18"/>
    </row>
    <row r="1116" spans="6:8">
      <c r="F1116" s="17"/>
      <c r="G1116" s="17"/>
      <c r="H1116" s="18"/>
    </row>
    <row r="1117" spans="6:8">
      <c r="F1117" s="17"/>
      <c r="G1117" s="17"/>
      <c r="H1117" s="18"/>
    </row>
    <row r="1118" spans="6:8">
      <c r="F1118" s="17"/>
      <c r="G1118" s="17"/>
      <c r="H1118" s="18"/>
    </row>
    <row r="1119" spans="6:8">
      <c r="F1119" s="17"/>
      <c r="G1119" s="17"/>
      <c r="H1119" s="18"/>
    </row>
    <row r="1120" spans="6:8">
      <c r="F1120" s="17"/>
      <c r="G1120" s="17"/>
      <c r="H1120" s="18"/>
    </row>
    <row r="1121" spans="6:8">
      <c r="F1121" s="17"/>
      <c r="G1121" s="17"/>
      <c r="H1121" s="18"/>
    </row>
    <row r="1122" spans="6:8">
      <c r="F1122" s="17"/>
      <c r="G1122" s="17"/>
      <c r="H1122" s="18"/>
    </row>
    <row r="1123" spans="6:8">
      <c r="F1123" s="17"/>
      <c r="G1123" s="17"/>
      <c r="H1123" s="18"/>
    </row>
    <row r="1124" spans="6:8">
      <c r="F1124" s="17"/>
      <c r="G1124" s="17"/>
      <c r="H1124" s="18"/>
    </row>
    <row r="1125" spans="6:8">
      <c r="F1125" s="17"/>
      <c r="G1125" s="17"/>
      <c r="H1125" s="18"/>
    </row>
    <row r="1126" spans="6:8">
      <c r="F1126" s="17"/>
      <c r="G1126" s="17"/>
      <c r="H1126" s="18"/>
    </row>
    <row r="1127" spans="6:8">
      <c r="F1127" s="17"/>
      <c r="G1127" s="17"/>
      <c r="H1127" s="18"/>
    </row>
    <row r="1128" spans="6:8">
      <c r="F1128" s="17"/>
      <c r="G1128" s="17"/>
      <c r="H1128" s="18"/>
    </row>
    <row r="1129" spans="6:8">
      <c r="F1129" s="17"/>
      <c r="G1129" s="17"/>
      <c r="H1129" s="18"/>
    </row>
    <row r="1130" spans="6:8">
      <c r="F1130" s="17"/>
      <c r="G1130" s="17"/>
      <c r="H1130" s="18"/>
    </row>
    <row r="1131" spans="6:8">
      <c r="F1131" s="17"/>
      <c r="G1131" s="17"/>
      <c r="H1131" s="18"/>
    </row>
    <row r="1132" spans="6:8">
      <c r="F1132" s="17"/>
      <c r="G1132" s="17"/>
      <c r="H1132" s="18"/>
    </row>
    <row r="1133" spans="6:8">
      <c r="F1133" s="17"/>
      <c r="G1133" s="17"/>
      <c r="H1133" s="18"/>
    </row>
    <row r="1134" spans="6:8">
      <c r="F1134" s="17"/>
      <c r="G1134" s="17"/>
      <c r="H1134" s="18"/>
    </row>
    <row r="1135" spans="6:8">
      <c r="F1135" s="17"/>
      <c r="G1135" s="17"/>
      <c r="H1135" s="18"/>
    </row>
    <row r="1136" spans="6:8">
      <c r="F1136" s="17"/>
      <c r="G1136" s="17"/>
      <c r="H1136" s="18"/>
    </row>
    <row r="1137" spans="6:8">
      <c r="F1137" s="17"/>
      <c r="G1137" s="17"/>
      <c r="H1137" s="18"/>
    </row>
    <row r="1138" spans="6:8">
      <c r="F1138" s="17"/>
      <c r="G1138" s="17"/>
      <c r="H1138" s="18"/>
    </row>
    <row r="1139" spans="6:8">
      <c r="F1139" s="17"/>
      <c r="G1139" s="17"/>
      <c r="H1139" s="18"/>
    </row>
    <row r="1140" spans="6:8">
      <c r="F1140" s="17"/>
      <c r="G1140" s="17"/>
      <c r="H1140" s="18"/>
    </row>
    <row r="1141" spans="6:8">
      <c r="F1141" s="17"/>
      <c r="G1141" s="17"/>
      <c r="H1141" s="18"/>
    </row>
    <row r="1142" spans="6:8">
      <c r="F1142" s="17"/>
      <c r="G1142" s="17"/>
      <c r="H1142" s="18"/>
    </row>
    <row r="1143" spans="6:8">
      <c r="F1143" s="17"/>
      <c r="G1143" s="17"/>
      <c r="H1143" s="18"/>
    </row>
    <row r="1144" spans="6:8">
      <c r="F1144" s="17"/>
      <c r="G1144" s="17"/>
      <c r="H1144" s="18"/>
    </row>
    <row r="1145" spans="6:8">
      <c r="F1145" s="17"/>
      <c r="G1145" s="17"/>
      <c r="H1145" s="18"/>
    </row>
    <row r="1146" spans="6:8">
      <c r="F1146" s="17"/>
      <c r="G1146" s="17"/>
      <c r="H1146" s="18"/>
    </row>
    <row r="1147" spans="6:8">
      <c r="F1147" s="17"/>
      <c r="G1147" s="17"/>
      <c r="H1147" s="18"/>
    </row>
    <row r="1148" spans="6:8">
      <c r="F1148" s="17"/>
      <c r="G1148" s="17"/>
      <c r="H1148" s="18"/>
    </row>
    <row r="1149" spans="6:8">
      <c r="F1149" s="17"/>
      <c r="G1149" s="17"/>
      <c r="H1149" s="18"/>
    </row>
    <row r="1150" spans="6:8">
      <c r="F1150" s="17"/>
      <c r="G1150" s="17"/>
      <c r="H1150" s="18"/>
    </row>
    <row r="1151" spans="6:8">
      <c r="F1151" s="17"/>
      <c r="G1151" s="17"/>
      <c r="H1151" s="18"/>
    </row>
    <row r="1152" spans="6:8">
      <c r="F1152" s="17"/>
      <c r="G1152" s="17"/>
      <c r="H1152" s="18"/>
    </row>
    <row r="1153" spans="6:8">
      <c r="F1153" s="17"/>
      <c r="G1153" s="17"/>
      <c r="H1153" s="18"/>
    </row>
    <row r="1154" spans="6:8">
      <c r="F1154" s="17"/>
      <c r="G1154" s="17"/>
      <c r="H1154" s="18"/>
    </row>
    <row r="1155" spans="6:8">
      <c r="F1155" s="17"/>
      <c r="G1155" s="17"/>
      <c r="H1155" s="18"/>
    </row>
    <row r="1156" spans="6:8">
      <c r="F1156" s="17"/>
      <c r="G1156" s="17"/>
      <c r="H1156" s="18"/>
    </row>
    <row r="1157" spans="6:8">
      <c r="F1157" s="17"/>
      <c r="G1157" s="17"/>
      <c r="H1157" s="18"/>
    </row>
    <row r="1158" spans="6:8">
      <c r="F1158" s="17"/>
      <c r="G1158" s="17"/>
      <c r="H1158" s="18"/>
    </row>
    <row r="1159" spans="6:8">
      <c r="F1159" s="17"/>
      <c r="G1159" s="17"/>
      <c r="H1159" s="18"/>
    </row>
    <row r="1160" spans="6:8">
      <c r="F1160" s="17"/>
      <c r="G1160" s="17"/>
      <c r="H1160" s="18"/>
    </row>
    <row r="1161" spans="6:8">
      <c r="F1161" s="17"/>
      <c r="G1161" s="17"/>
      <c r="H1161" s="18"/>
    </row>
    <row r="1162" spans="6:8">
      <c r="F1162" s="17"/>
      <c r="G1162" s="17"/>
      <c r="H1162" s="18"/>
    </row>
    <row r="1163" spans="6:8">
      <c r="F1163" s="17"/>
      <c r="G1163" s="17"/>
      <c r="H1163" s="18"/>
    </row>
    <row r="1164" spans="6:8">
      <c r="F1164" s="17"/>
      <c r="G1164" s="17"/>
      <c r="H1164" s="18"/>
    </row>
    <row r="1165" spans="6:8">
      <c r="F1165" s="17"/>
      <c r="G1165" s="17"/>
      <c r="H1165" s="18"/>
    </row>
    <row r="1166" spans="6:8">
      <c r="F1166" s="17"/>
      <c r="G1166" s="17"/>
      <c r="H1166" s="18"/>
    </row>
    <row r="1167" spans="6:8">
      <c r="F1167" s="17"/>
      <c r="G1167" s="17"/>
      <c r="H1167" s="18"/>
    </row>
    <row r="1168" spans="6:8">
      <c r="F1168" s="17"/>
      <c r="G1168" s="17"/>
      <c r="H1168" s="18"/>
    </row>
    <row r="1169" spans="6:8">
      <c r="F1169" s="17"/>
      <c r="G1169" s="17"/>
      <c r="H1169" s="18"/>
    </row>
    <row r="1170" spans="6:8">
      <c r="F1170" s="17"/>
      <c r="G1170" s="17"/>
      <c r="H1170" s="18"/>
    </row>
    <row r="1171" spans="6:8">
      <c r="F1171" s="17"/>
      <c r="G1171" s="17"/>
      <c r="H1171" s="18"/>
    </row>
    <row r="1172" spans="6:8">
      <c r="F1172" s="17"/>
      <c r="G1172" s="17"/>
      <c r="H1172" s="18"/>
    </row>
    <row r="1173" spans="6:8">
      <c r="F1173" s="17"/>
      <c r="G1173" s="17"/>
      <c r="H1173" s="18"/>
    </row>
    <row r="1174" spans="6:8">
      <c r="F1174" s="17"/>
      <c r="G1174" s="17"/>
      <c r="H1174" s="18"/>
    </row>
    <row r="1175" spans="6:8">
      <c r="F1175" s="17"/>
      <c r="G1175" s="17"/>
      <c r="H1175" s="18"/>
    </row>
    <row r="1176" spans="6:8">
      <c r="F1176" s="17"/>
      <c r="G1176" s="17"/>
      <c r="H1176" s="18"/>
    </row>
    <row r="1177" spans="6:8">
      <c r="F1177" s="17"/>
      <c r="G1177" s="17"/>
      <c r="H1177" s="18"/>
    </row>
    <row r="1178" spans="6:8">
      <c r="F1178" s="17"/>
      <c r="G1178" s="17"/>
      <c r="H1178" s="18"/>
    </row>
    <row r="1179" spans="6:8">
      <c r="F1179" s="17"/>
      <c r="G1179" s="17"/>
      <c r="H1179" s="18"/>
    </row>
    <row r="1180" spans="6:8">
      <c r="F1180" s="17"/>
      <c r="G1180" s="17"/>
      <c r="H1180" s="18"/>
    </row>
    <row r="1181" spans="6:8">
      <c r="F1181" s="17"/>
      <c r="G1181" s="17"/>
      <c r="H1181" s="18"/>
    </row>
    <row r="1182" spans="6:8">
      <c r="F1182" s="17"/>
      <c r="G1182" s="17"/>
      <c r="H1182" s="18"/>
    </row>
    <row r="1183" spans="6:8">
      <c r="F1183" s="17"/>
      <c r="G1183" s="17"/>
      <c r="H1183" s="18"/>
    </row>
    <row r="1184" spans="6:8">
      <c r="F1184" s="17"/>
      <c r="G1184" s="17"/>
      <c r="H1184" s="18"/>
    </row>
    <row r="1185" spans="6:8">
      <c r="F1185" s="17"/>
      <c r="G1185" s="17"/>
      <c r="H1185" s="18"/>
    </row>
    <row r="1186" spans="6:8">
      <c r="F1186" s="17"/>
      <c r="G1186" s="17"/>
      <c r="H1186" s="18"/>
    </row>
    <row r="1187" spans="6:8">
      <c r="F1187" s="17"/>
      <c r="G1187" s="17"/>
      <c r="H1187" s="18"/>
    </row>
    <row r="1188" spans="6:8">
      <c r="F1188" s="17"/>
      <c r="G1188" s="17"/>
      <c r="H1188" s="18"/>
    </row>
    <row r="1189" spans="6:8">
      <c r="F1189" s="17"/>
      <c r="G1189" s="17"/>
      <c r="H1189" s="18"/>
    </row>
    <row r="1190" spans="6:8">
      <c r="F1190" s="17"/>
      <c r="G1190" s="17"/>
      <c r="H1190" s="18"/>
    </row>
    <row r="1191" spans="6:8">
      <c r="F1191" s="17"/>
      <c r="G1191" s="17"/>
      <c r="H1191" s="18"/>
    </row>
    <row r="1192" spans="6:8">
      <c r="F1192" s="17"/>
      <c r="G1192" s="17"/>
      <c r="H1192" s="18"/>
    </row>
    <row r="1193" spans="6:8">
      <c r="F1193" s="17"/>
      <c r="G1193" s="17"/>
      <c r="H1193" s="18"/>
    </row>
    <row r="1194" spans="6:8">
      <c r="F1194" s="17"/>
      <c r="G1194" s="17"/>
      <c r="H1194" s="18"/>
    </row>
    <row r="1195" spans="6:8">
      <c r="F1195" s="17"/>
      <c r="G1195" s="17"/>
      <c r="H1195" s="18"/>
    </row>
    <row r="1196" spans="6:8">
      <c r="F1196" s="17"/>
      <c r="G1196" s="17"/>
      <c r="H1196" s="18"/>
    </row>
    <row r="1197" spans="6:8">
      <c r="F1197" s="17"/>
      <c r="G1197" s="17"/>
      <c r="H1197" s="18"/>
    </row>
    <row r="1198" spans="6:8">
      <c r="F1198" s="17"/>
      <c r="G1198" s="17"/>
      <c r="H1198" s="18"/>
    </row>
    <row r="1199" spans="6:8">
      <c r="F1199" s="17"/>
      <c r="G1199" s="17"/>
      <c r="H1199" s="18"/>
    </row>
    <row r="1200" spans="6:8">
      <c r="F1200" s="17"/>
      <c r="G1200" s="17"/>
      <c r="H1200" s="18"/>
    </row>
    <row r="1201" spans="6:8">
      <c r="F1201" s="17"/>
      <c r="G1201" s="17"/>
      <c r="H1201" s="18"/>
    </row>
    <row r="1202" spans="6:8">
      <c r="F1202" s="17"/>
      <c r="G1202" s="17"/>
      <c r="H1202" s="18"/>
    </row>
    <row r="1203" spans="6:8">
      <c r="F1203" s="17"/>
      <c r="G1203" s="17"/>
      <c r="H1203" s="18"/>
    </row>
    <row r="1204" spans="6:8">
      <c r="F1204" s="17"/>
      <c r="G1204" s="17"/>
      <c r="H1204" s="18"/>
    </row>
    <row r="1205" spans="6:8">
      <c r="F1205" s="17"/>
      <c r="G1205" s="17"/>
      <c r="H1205" s="18"/>
    </row>
    <row r="1206" spans="6:8">
      <c r="F1206" s="17"/>
      <c r="G1206" s="17"/>
      <c r="H1206" s="18"/>
    </row>
    <row r="1207" spans="6:8">
      <c r="F1207" s="17"/>
      <c r="G1207" s="17"/>
      <c r="H1207" s="18"/>
    </row>
    <row r="1208" spans="6:8">
      <c r="F1208" s="17"/>
      <c r="G1208" s="17"/>
      <c r="H1208" s="18"/>
    </row>
    <row r="1209" spans="6:8">
      <c r="F1209" s="17"/>
      <c r="G1209" s="17"/>
      <c r="H1209" s="18"/>
    </row>
    <row r="1210" spans="6:8">
      <c r="F1210" s="17"/>
      <c r="G1210" s="17"/>
      <c r="H1210" s="18"/>
    </row>
    <row r="1211" spans="6:8">
      <c r="F1211" s="17"/>
      <c r="G1211" s="17"/>
      <c r="H1211" s="18"/>
    </row>
    <row r="1212" spans="6:8">
      <c r="F1212" s="17"/>
      <c r="G1212" s="17"/>
      <c r="H1212" s="18"/>
    </row>
    <row r="1213" spans="6:8">
      <c r="F1213" s="17"/>
      <c r="G1213" s="17"/>
      <c r="H1213" s="18"/>
    </row>
    <row r="1214" spans="6:8">
      <c r="F1214" s="17"/>
      <c r="G1214" s="17"/>
      <c r="H1214" s="18"/>
    </row>
    <row r="1215" spans="6:8">
      <c r="F1215" s="17"/>
      <c r="G1215" s="17"/>
      <c r="H1215" s="18"/>
    </row>
    <row r="1216" spans="6:8">
      <c r="F1216" s="17"/>
      <c r="G1216" s="17"/>
      <c r="H1216" s="18"/>
    </row>
    <row r="1217" spans="6:8">
      <c r="F1217" s="17"/>
      <c r="G1217" s="17"/>
      <c r="H1217" s="18"/>
    </row>
    <row r="1218" spans="6:8">
      <c r="F1218" s="17"/>
      <c r="G1218" s="17"/>
      <c r="H1218" s="18"/>
    </row>
    <row r="1219" spans="6:8">
      <c r="F1219" s="17"/>
      <c r="G1219" s="17"/>
      <c r="H1219" s="18"/>
    </row>
    <row r="1220" spans="6:8">
      <c r="F1220" s="17"/>
      <c r="G1220" s="17"/>
      <c r="H1220" s="18"/>
    </row>
    <row r="1221" spans="6:8">
      <c r="F1221" s="17"/>
      <c r="G1221" s="17"/>
      <c r="H1221" s="18"/>
    </row>
    <row r="1222" spans="6:8">
      <c r="F1222" s="17"/>
      <c r="G1222" s="17"/>
      <c r="H1222" s="18"/>
    </row>
    <row r="1223" spans="6:8">
      <c r="F1223" s="17"/>
      <c r="G1223" s="17"/>
      <c r="H1223" s="18"/>
    </row>
    <row r="1224" spans="6:8">
      <c r="F1224" s="17"/>
      <c r="G1224" s="17"/>
      <c r="H1224" s="18"/>
    </row>
    <row r="1225" spans="6:8">
      <c r="F1225" s="17"/>
      <c r="G1225" s="17"/>
      <c r="H1225" s="18"/>
    </row>
    <row r="1226" spans="6:8">
      <c r="F1226" s="17"/>
      <c r="G1226" s="17"/>
      <c r="H1226" s="18"/>
    </row>
    <row r="1227" spans="6:8">
      <c r="F1227" s="17"/>
      <c r="G1227" s="17"/>
      <c r="H1227" s="18"/>
    </row>
    <row r="1228" spans="6:8">
      <c r="F1228" s="17"/>
      <c r="G1228" s="17"/>
      <c r="H1228" s="18"/>
    </row>
    <row r="1229" spans="6:8">
      <c r="F1229" s="17"/>
      <c r="G1229" s="17"/>
      <c r="H1229" s="18"/>
    </row>
    <row r="1230" spans="6:8">
      <c r="F1230" s="17"/>
      <c r="G1230" s="17"/>
      <c r="H1230" s="18"/>
    </row>
    <row r="1231" spans="6:8">
      <c r="F1231" s="17"/>
      <c r="G1231" s="17"/>
      <c r="H1231" s="18"/>
    </row>
    <row r="1232" spans="6:8">
      <c r="F1232" s="17"/>
      <c r="G1232" s="17"/>
      <c r="H1232" s="18"/>
    </row>
    <row r="1233" spans="6:8">
      <c r="F1233" s="17"/>
      <c r="G1233" s="17"/>
      <c r="H1233" s="18"/>
    </row>
    <row r="1234" spans="6:8">
      <c r="F1234" s="17"/>
      <c r="G1234" s="17"/>
      <c r="H1234" s="18"/>
    </row>
    <row r="1235" spans="6:8">
      <c r="F1235" s="17"/>
      <c r="G1235" s="17"/>
      <c r="H1235" s="18"/>
    </row>
    <row r="1236" spans="6:8">
      <c r="F1236" s="17"/>
      <c r="G1236" s="17"/>
      <c r="H1236" s="18"/>
    </row>
    <row r="1237" spans="6:8">
      <c r="F1237" s="17"/>
      <c r="G1237" s="17"/>
      <c r="H1237" s="18"/>
    </row>
    <row r="1238" spans="6:8">
      <c r="F1238" s="17"/>
      <c r="G1238" s="17"/>
      <c r="H1238" s="18"/>
    </row>
    <row r="1239" spans="6:8">
      <c r="F1239" s="17"/>
      <c r="G1239" s="17"/>
      <c r="H1239" s="18"/>
    </row>
    <row r="1240" spans="6:8">
      <c r="F1240" s="17"/>
      <c r="G1240" s="17"/>
      <c r="H1240" s="18"/>
    </row>
    <row r="1241" spans="6:8">
      <c r="F1241" s="17"/>
      <c r="G1241" s="17"/>
      <c r="H1241" s="18"/>
    </row>
    <row r="1242" spans="6:8">
      <c r="F1242" s="17"/>
      <c r="G1242" s="17"/>
      <c r="H1242" s="18"/>
    </row>
    <row r="1243" spans="6:8">
      <c r="F1243" s="17"/>
      <c r="G1243" s="17"/>
      <c r="H1243" s="18"/>
    </row>
    <row r="1244" spans="6:8">
      <c r="F1244" s="17"/>
      <c r="G1244" s="17"/>
      <c r="H1244" s="18"/>
    </row>
    <row r="1245" spans="6:8">
      <c r="F1245" s="17"/>
      <c r="G1245" s="17"/>
      <c r="H1245" s="18"/>
    </row>
    <row r="1246" spans="6:8">
      <c r="F1246" s="17"/>
      <c r="G1246" s="17"/>
      <c r="H1246" s="18"/>
    </row>
    <row r="1247" spans="6:8">
      <c r="F1247" s="17"/>
      <c r="G1247" s="17"/>
      <c r="H1247" s="18"/>
    </row>
    <row r="1248" spans="6:8">
      <c r="F1248" s="17"/>
      <c r="G1248" s="17"/>
      <c r="H1248" s="18"/>
    </row>
    <row r="1249" spans="6:8">
      <c r="F1249" s="17"/>
      <c r="G1249" s="17"/>
      <c r="H1249" s="18"/>
    </row>
    <row r="1250" spans="6:8">
      <c r="F1250" s="17"/>
      <c r="G1250" s="17"/>
      <c r="H1250" s="18"/>
    </row>
    <row r="1251" spans="6:8">
      <c r="F1251" s="17"/>
      <c r="G1251" s="17"/>
      <c r="H1251" s="18"/>
    </row>
    <row r="1252" spans="6:8">
      <c r="F1252" s="17"/>
      <c r="G1252" s="17"/>
      <c r="H1252" s="18"/>
    </row>
    <row r="1253" spans="6:8">
      <c r="F1253" s="17"/>
      <c r="G1253" s="17"/>
      <c r="H1253" s="18"/>
    </row>
    <row r="1254" spans="6:8">
      <c r="F1254" s="17"/>
      <c r="G1254" s="17"/>
      <c r="H1254" s="18"/>
    </row>
    <row r="1255" spans="6:8">
      <c r="F1255" s="17"/>
      <c r="G1255" s="17"/>
      <c r="H1255" s="18"/>
    </row>
    <row r="1256" spans="6:8">
      <c r="F1256" s="17"/>
      <c r="G1256" s="17"/>
      <c r="H1256" s="18"/>
    </row>
    <row r="1257" spans="6:8">
      <c r="F1257" s="17"/>
      <c r="G1257" s="17"/>
      <c r="H1257" s="18"/>
    </row>
    <row r="1258" spans="6:8">
      <c r="F1258" s="17"/>
      <c r="G1258" s="17"/>
      <c r="H1258" s="18"/>
    </row>
    <row r="1259" spans="6:8">
      <c r="F1259" s="17"/>
      <c r="G1259" s="17"/>
      <c r="H1259" s="18"/>
    </row>
    <row r="1260" spans="6:8">
      <c r="F1260" s="17"/>
      <c r="G1260" s="17"/>
      <c r="H1260" s="18"/>
    </row>
    <row r="1261" spans="6:8">
      <c r="F1261" s="17"/>
      <c r="G1261" s="17"/>
      <c r="H1261" s="18"/>
    </row>
    <row r="1262" spans="6:8">
      <c r="F1262" s="17"/>
      <c r="G1262" s="17"/>
      <c r="H1262" s="18"/>
    </row>
    <row r="1263" spans="6:8">
      <c r="F1263" s="17"/>
      <c r="G1263" s="17"/>
      <c r="H1263" s="18"/>
    </row>
    <row r="1264" spans="6:8">
      <c r="F1264" s="17"/>
      <c r="G1264" s="17"/>
      <c r="H1264" s="18"/>
    </row>
    <row r="1265" spans="6:8">
      <c r="F1265" s="17"/>
      <c r="G1265" s="17"/>
      <c r="H1265" s="18"/>
    </row>
    <row r="1266" spans="6:8">
      <c r="F1266" s="17"/>
      <c r="G1266" s="17"/>
      <c r="H1266" s="18"/>
    </row>
    <row r="1267" spans="6:8">
      <c r="F1267" s="17"/>
      <c r="G1267" s="17"/>
      <c r="H1267" s="18"/>
    </row>
    <row r="1268" spans="6:8">
      <c r="F1268" s="17"/>
      <c r="G1268" s="17"/>
      <c r="H1268" s="18"/>
    </row>
    <row r="1269" spans="6:8">
      <c r="F1269" s="17"/>
      <c r="G1269" s="17"/>
      <c r="H1269" s="18"/>
    </row>
    <row r="1270" spans="6:8">
      <c r="F1270" s="17"/>
      <c r="G1270" s="17"/>
      <c r="H1270" s="18"/>
    </row>
    <row r="1271" spans="6:8">
      <c r="F1271" s="17"/>
      <c r="G1271" s="17"/>
      <c r="H1271" s="18"/>
    </row>
    <row r="1272" spans="6:8">
      <c r="F1272" s="17"/>
      <c r="G1272" s="17"/>
      <c r="H1272" s="18"/>
    </row>
    <row r="1273" spans="6:8">
      <c r="F1273" s="17"/>
      <c r="G1273" s="17"/>
      <c r="H1273" s="18"/>
    </row>
    <row r="1274" spans="6:8">
      <c r="F1274" s="17"/>
      <c r="G1274" s="17"/>
      <c r="H1274" s="18"/>
    </row>
    <row r="1275" spans="6:8">
      <c r="F1275" s="17"/>
      <c r="G1275" s="17"/>
      <c r="H1275" s="18"/>
    </row>
    <row r="1276" spans="6:8">
      <c r="F1276" s="17"/>
      <c r="G1276" s="17"/>
      <c r="H1276" s="18"/>
    </row>
    <row r="1277" spans="6:8">
      <c r="F1277" s="17"/>
      <c r="G1277" s="17"/>
      <c r="H1277" s="18"/>
    </row>
    <row r="1278" spans="6:8">
      <c r="F1278" s="17"/>
      <c r="G1278" s="17"/>
      <c r="H1278" s="18"/>
    </row>
    <row r="1279" spans="6:8">
      <c r="F1279" s="17"/>
      <c r="G1279" s="17"/>
      <c r="H1279" s="18"/>
    </row>
    <row r="1280" spans="6:8">
      <c r="F1280" s="17"/>
      <c r="G1280" s="17"/>
      <c r="H1280" s="18"/>
    </row>
    <row r="1281" spans="6:8">
      <c r="F1281" s="17"/>
      <c r="G1281" s="17"/>
      <c r="H1281" s="18"/>
    </row>
    <row r="1282" spans="6:8">
      <c r="F1282" s="17"/>
      <c r="G1282" s="17"/>
      <c r="H1282" s="18"/>
    </row>
    <row r="1283" spans="6:8">
      <c r="F1283" s="17"/>
      <c r="G1283" s="17"/>
      <c r="H1283" s="18"/>
    </row>
    <row r="1284" spans="6:8">
      <c r="F1284" s="17"/>
      <c r="G1284" s="17"/>
      <c r="H1284" s="18"/>
    </row>
    <row r="1285" spans="6:8">
      <c r="F1285" s="17"/>
      <c r="G1285" s="17"/>
      <c r="H1285" s="18"/>
    </row>
    <row r="1286" spans="6:8">
      <c r="F1286" s="17"/>
      <c r="G1286" s="17"/>
      <c r="H1286" s="18"/>
    </row>
    <row r="1287" spans="6:8">
      <c r="F1287" s="17"/>
      <c r="G1287" s="17"/>
      <c r="H1287" s="18"/>
    </row>
    <row r="1288" spans="6:8">
      <c r="F1288" s="17"/>
      <c r="G1288" s="17"/>
      <c r="H1288" s="18"/>
    </row>
    <row r="1289" spans="6:8">
      <c r="F1289" s="17"/>
      <c r="G1289" s="17"/>
      <c r="H1289" s="18"/>
    </row>
    <row r="1290" spans="6:8">
      <c r="F1290" s="17"/>
      <c r="G1290" s="17"/>
      <c r="H1290" s="18"/>
    </row>
    <row r="1291" spans="6:8">
      <c r="F1291" s="17"/>
      <c r="G1291" s="17"/>
      <c r="H1291" s="18"/>
    </row>
    <row r="1292" spans="6:8">
      <c r="F1292" s="17"/>
      <c r="G1292" s="17"/>
      <c r="H1292" s="18"/>
    </row>
    <row r="1293" spans="6:8">
      <c r="F1293" s="17"/>
      <c r="G1293" s="17"/>
      <c r="H1293" s="18"/>
    </row>
    <row r="1294" spans="6:8">
      <c r="F1294" s="17"/>
      <c r="G1294" s="17"/>
      <c r="H1294" s="18"/>
    </row>
    <row r="1295" spans="6:8">
      <c r="F1295" s="17"/>
      <c r="G1295" s="17"/>
      <c r="H1295" s="18"/>
    </row>
    <row r="1296" spans="6:8">
      <c r="F1296" s="17"/>
      <c r="G1296" s="17"/>
      <c r="H1296" s="18"/>
    </row>
    <row r="1297" spans="6:8">
      <c r="F1297" s="17"/>
      <c r="G1297" s="17"/>
      <c r="H1297" s="18"/>
    </row>
    <row r="1298" spans="6:8">
      <c r="F1298" s="17"/>
      <c r="G1298" s="17"/>
      <c r="H1298" s="18"/>
    </row>
    <row r="1299" spans="6:8">
      <c r="F1299" s="17"/>
      <c r="G1299" s="17"/>
      <c r="H1299" s="18"/>
    </row>
    <row r="1300" spans="6:8">
      <c r="F1300" s="17"/>
      <c r="G1300" s="17"/>
      <c r="H1300" s="18"/>
    </row>
    <row r="1301" spans="6:8">
      <c r="F1301" s="17"/>
      <c r="G1301" s="17"/>
      <c r="H1301" s="18"/>
    </row>
    <row r="1302" spans="6:8">
      <c r="F1302" s="17"/>
      <c r="G1302" s="17"/>
      <c r="H1302" s="18"/>
    </row>
    <row r="1303" spans="6:8">
      <c r="F1303" s="17"/>
      <c r="G1303" s="17"/>
      <c r="H1303" s="18"/>
    </row>
    <row r="1304" spans="6:8">
      <c r="F1304" s="17"/>
      <c r="G1304" s="17"/>
      <c r="H1304" s="18"/>
    </row>
    <row r="1305" spans="6:8">
      <c r="F1305" s="17"/>
      <c r="G1305" s="17"/>
      <c r="H1305" s="18"/>
    </row>
    <row r="1306" spans="6:8">
      <c r="F1306" s="17"/>
      <c r="G1306" s="17"/>
      <c r="H1306" s="18"/>
    </row>
    <row r="1307" spans="6:8">
      <c r="F1307" s="17"/>
      <c r="G1307" s="17"/>
      <c r="H1307" s="18"/>
    </row>
    <row r="1308" spans="6:8">
      <c r="F1308" s="17"/>
      <c r="G1308" s="17"/>
      <c r="H1308" s="18"/>
    </row>
    <row r="1309" spans="6:8">
      <c r="F1309" s="17"/>
      <c r="G1309" s="17"/>
      <c r="H1309" s="18"/>
    </row>
    <row r="1310" spans="6:8">
      <c r="F1310" s="17"/>
      <c r="G1310" s="17"/>
      <c r="H1310" s="18"/>
    </row>
    <row r="1311" spans="6:8">
      <c r="F1311" s="17"/>
      <c r="G1311" s="17"/>
      <c r="H1311" s="18"/>
    </row>
    <row r="1312" spans="6:8">
      <c r="F1312" s="17"/>
      <c r="G1312" s="17"/>
      <c r="H1312" s="18"/>
    </row>
    <row r="1313" spans="6:8">
      <c r="F1313" s="17"/>
      <c r="G1313" s="17"/>
      <c r="H1313" s="18"/>
    </row>
    <row r="1314" spans="6:8">
      <c r="F1314" s="17"/>
      <c r="G1314" s="17"/>
      <c r="H1314" s="18"/>
    </row>
    <row r="1315" spans="6:8">
      <c r="F1315" s="17"/>
      <c r="G1315" s="17"/>
      <c r="H1315" s="18"/>
    </row>
    <row r="1316" spans="6:8">
      <c r="F1316" s="17"/>
      <c r="G1316" s="17"/>
      <c r="H1316" s="18"/>
    </row>
    <row r="1317" spans="6:8">
      <c r="F1317" s="17"/>
      <c r="G1317" s="17"/>
      <c r="H1317" s="18"/>
    </row>
    <row r="1318" spans="6:8">
      <c r="F1318" s="17"/>
      <c r="G1318" s="17"/>
      <c r="H1318" s="18"/>
    </row>
    <row r="1319" spans="6:8">
      <c r="F1319" s="17"/>
      <c r="G1319" s="17"/>
      <c r="H1319" s="18"/>
    </row>
    <row r="1320" spans="6:8">
      <c r="F1320" s="17"/>
      <c r="G1320" s="17"/>
      <c r="H1320" s="18"/>
    </row>
    <row r="1321" spans="6:8">
      <c r="F1321" s="17"/>
      <c r="G1321" s="17"/>
      <c r="H1321" s="18"/>
    </row>
    <row r="1322" spans="6:8">
      <c r="F1322" s="17"/>
      <c r="G1322" s="17"/>
      <c r="H1322" s="18"/>
    </row>
    <row r="1323" spans="6:8">
      <c r="F1323" s="17"/>
      <c r="G1323" s="17"/>
      <c r="H1323" s="18"/>
    </row>
    <row r="1324" spans="6:8">
      <c r="F1324" s="17"/>
      <c r="G1324" s="17"/>
      <c r="H1324" s="18"/>
    </row>
    <row r="1325" spans="6:8">
      <c r="F1325" s="17"/>
      <c r="G1325" s="17"/>
      <c r="H1325" s="18"/>
    </row>
    <row r="1326" spans="6:8">
      <c r="F1326" s="17"/>
      <c r="G1326" s="17"/>
      <c r="H1326" s="18"/>
    </row>
    <row r="1327" spans="6:8">
      <c r="F1327" s="17"/>
      <c r="G1327" s="17"/>
      <c r="H1327" s="18"/>
    </row>
    <row r="1328" spans="6:8">
      <c r="F1328" s="17"/>
      <c r="G1328" s="17"/>
      <c r="H1328" s="18"/>
    </row>
    <row r="1329" spans="6:8">
      <c r="F1329" s="17"/>
      <c r="G1329" s="17"/>
      <c r="H1329" s="18"/>
    </row>
    <row r="1330" spans="6:8">
      <c r="F1330" s="17"/>
      <c r="G1330" s="17"/>
      <c r="H1330" s="18"/>
    </row>
    <row r="1331" spans="6:8">
      <c r="F1331" s="17"/>
      <c r="G1331" s="17"/>
      <c r="H1331" s="18"/>
    </row>
    <row r="1332" spans="6:8">
      <c r="F1332" s="17"/>
      <c r="G1332" s="17"/>
      <c r="H1332" s="18"/>
    </row>
    <row r="1333" spans="6:8">
      <c r="F1333" s="17"/>
      <c r="G1333" s="17"/>
      <c r="H1333" s="18"/>
    </row>
    <row r="1334" spans="6:8">
      <c r="F1334" s="17"/>
      <c r="G1334" s="17"/>
      <c r="H1334" s="18"/>
    </row>
    <row r="1335" spans="6:8">
      <c r="F1335" s="17"/>
      <c r="G1335" s="17"/>
      <c r="H1335" s="18"/>
    </row>
    <row r="1336" spans="6:8">
      <c r="F1336" s="17"/>
      <c r="G1336" s="17"/>
      <c r="H1336" s="18"/>
    </row>
    <row r="1337" spans="6:8">
      <c r="F1337" s="17"/>
      <c r="G1337" s="17"/>
      <c r="H1337" s="18"/>
    </row>
    <row r="1338" spans="6:8">
      <c r="F1338" s="17"/>
      <c r="G1338" s="17"/>
      <c r="H1338" s="18"/>
    </row>
    <row r="1339" spans="6:8">
      <c r="F1339" s="17"/>
      <c r="G1339" s="17"/>
      <c r="H1339" s="18"/>
    </row>
    <row r="1340" spans="6:8">
      <c r="F1340" s="17"/>
      <c r="G1340" s="17"/>
      <c r="H1340" s="18"/>
    </row>
    <row r="1341" spans="6:8">
      <c r="F1341" s="17"/>
      <c r="G1341" s="17"/>
      <c r="H1341" s="18"/>
    </row>
    <row r="1342" spans="6:8">
      <c r="F1342" s="17"/>
      <c r="G1342" s="17"/>
      <c r="H1342" s="18"/>
    </row>
    <row r="1343" spans="6:8">
      <c r="F1343" s="17"/>
      <c r="G1343" s="17"/>
      <c r="H1343" s="18"/>
    </row>
    <row r="1344" spans="6:8">
      <c r="F1344" s="17"/>
      <c r="G1344" s="17"/>
      <c r="H1344" s="18"/>
    </row>
    <row r="1345" spans="6:8">
      <c r="F1345" s="17"/>
      <c r="G1345" s="17"/>
      <c r="H1345" s="18"/>
    </row>
    <row r="1346" spans="6:8">
      <c r="F1346" s="17"/>
      <c r="G1346" s="17"/>
      <c r="H1346" s="18"/>
    </row>
    <row r="1347" spans="6:8">
      <c r="F1347" s="17"/>
      <c r="G1347" s="17"/>
      <c r="H1347" s="18"/>
    </row>
    <row r="1348" spans="6:8">
      <c r="F1348" s="17"/>
      <c r="G1348" s="17"/>
      <c r="H1348" s="18"/>
    </row>
    <row r="1349" spans="6:8">
      <c r="F1349" s="17"/>
      <c r="G1349" s="17"/>
      <c r="H1349" s="18"/>
    </row>
    <row r="1350" spans="6:8">
      <c r="F1350" s="17"/>
      <c r="G1350" s="17"/>
      <c r="H1350" s="18"/>
    </row>
    <row r="1351" spans="6:8">
      <c r="F1351" s="17"/>
      <c r="G1351" s="17"/>
      <c r="H1351" s="18"/>
    </row>
    <row r="1352" spans="6:8">
      <c r="F1352" s="17"/>
      <c r="G1352" s="17"/>
      <c r="H1352" s="18"/>
    </row>
    <row r="1353" spans="6:8">
      <c r="F1353" s="17"/>
      <c r="G1353" s="17"/>
      <c r="H1353" s="18"/>
    </row>
    <row r="1354" spans="6:8">
      <c r="F1354" s="17"/>
      <c r="G1354" s="17"/>
      <c r="H1354" s="18"/>
    </row>
    <row r="1355" spans="6:8">
      <c r="F1355" s="17"/>
      <c r="G1355" s="17"/>
      <c r="H1355" s="18"/>
    </row>
    <row r="1356" spans="6:8">
      <c r="F1356" s="17"/>
      <c r="G1356" s="17"/>
      <c r="H1356" s="18"/>
    </row>
    <row r="1357" spans="6:8">
      <c r="F1357" s="17"/>
      <c r="G1357" s="17"/>
      <c r="H1357" s="18"/>
    </row>
    <row r="1358" spans="6:8">
      <c r="F1358" s="17"/>
      <c r="G1358" s="17"/>
      <c r="H1358" s="18"/>
    </row>
    <row r="1359" spans="6:8">
      <c r="F1359" s="17"/>
      <c r="G1359" s="17"/>
      <c r="H1359" s="18"/>
    </row>
    <row r="1360" spans="6:8">
      <c r="F1360" s="17"/>
      <c r="G1360" s="17"/>
      <c r="H1360" s="18"/>
    </row>
    <row r="1361" spans="6:8">
      <c r="F1361" s="17"/>
      <c r="G1361" s="17"/>
      <c r="H1361" s="18"/>
    </row>
    <row r="1362" spans="6:8">
      <c r="F1362" s="17"/>
      <c r="G1362" s="17"/>
      <c r="H1362" s="18"/>
    </row>
    <row r="1363" spans="6:8">
      <c r="F1363" s="17"/>
      <c r="G1363" s="17"/>
      <c r="H1363" s="18"/>
    </row>
    <row r="1364" spans="6:8">
      <c r="F1364" s="17"/>
      <c r="G1364" s="17"/>
      <c r="H1364" s="18"/>
    </row>
    <row r="1365" spans="6:8">
      <c r="F1365" s="17"/>
      <c r="G1365" s="17"/>
      <c r="H1365" s="18"/>
    </row>
    <row r="1366" spans="6:8">
      <c r="F1366" s="17"/>
      <c r="G1366" s="17"/>
      <c r="H1366" s="18"/>
    </row>
    <row r="1367" spans="6:8">
      <c r="F1367" s="17"/>
      <c r="G1367" s="17"/>
      <c r="H1367" s="18"/>
    </row>
    <row r="1368" spans="6:8">
      <c r="F1368" s="17"/>
      <c r="G1368" s="17"/>
      <c r="H1368" s="18"/>
    </row>
    <row r="1369" spans="6:8">
      <c r="F1369" s="17"/>
      <c r="G1369" s="17"/>
      <c r="H1369" s="18"/>
    </row>
    <row r="1370" spans="6:8">
      <c r="F1370" s="17"/>
      <c r="G1370" s="17"/>
      <c r="H1370" s="18"/>
    </row>
    <row r="1371" spans="6:8">
      <c r="F1371" s="17"/>
      <c r="G1371" s="17"/>
      <c r="H1371" s="18"/>
    </row>
    <row r="1372" spans="6:8">
      <c r="F1372" s="17"/>
      <c r="G1372" s="17"/>
      <c r="H1372" s="18"/>
    </row>
    <row r="1373" spans="6:8">
      <c r="F1373" s="17"/>
      <c r="G1373" s="17"/>
      <c r="H1373" s="18"/>
    </row>
    <row r="1374" spans="6:8">
      <c r="F1374" s="17"/>
      <c r="G1374" s="17"/>
      <c r="H1374" s="18"/>
    </row>
    <row r="1375" spans="6:8">
      <c r="F1375" s="17"/>
      <c r="G1375" s="17"/>
      <c r="H1375" s="18"/>
    </row>
    <row r="1376" spans="6:8">
      <c r="F1376" s="17"/>
      <c r="G1376" s="17"/>
      <c r="H1376" s="18"/>
    </row>
    <row r="1377" spans="6:8">
      <c r="F1377" s="17"/>
      <c r="G1377" s="17"/>
      <c r="H1377" s="18"/>
    </row>
    <row r="1378" spans="6:8">
      <c r="F1378" s="17"/>
      <c r="G1378" s="17"/>
      <c r="H1378" s="18"/>
    </row>
    <row r="1379" spans="6:8">
      <c r="F1379" s="17"/>
      <c r="G1379" s="17"/>
      <c r="H1379" s="18"/>
    </row>
    <row r="1380" spans="6:8">
      <c r="F1380" s="17"/>
      <c r="G1380" s="17"/>
      <c r="H1380" s="18"/>
    </row>
    <row r="1381" spans="6:8">
      <c r="F1381" s="17"/>
      <c r="G1381" s="17"/>
      <c r="H1381" s="18"/>
    </row>
    <row r="1382" spans="6:8">
      <c r="F1382" s="17"/>
      <c r="G1382" s="17"/>
      <c r="H1382" s="18"/>
    </row>
    <row r="1383" spans="6:8">
      <c r="F1383" s="17"/>
      <c r="G1383" s="17"/>
      <c r="H1383" s="18"/>
    </row>
    <row r="1384" spans="6:8">
      <c r="F1384" s="17"/>
      <c r="G1384" s="17"/>
      <c r="H1384" s="18"/>
    </row>
    <row r="1385" spans="6:8">
      <c r="F1385" s="17"/>
      <c r="G1385" s="17"/>
      <c r="H1385" s="18"/>
    </row>
    <row r="1386" spans="6:8">
      <c r="F1386" s="17"/>
      <c r="G1386" s="17"/>
      <c r="H1386" s="18"/>
    </row>
    <row r="1387" spans="6:8">
      <c r="F1387" s="17"/>
      <c r="G1387" s="17"/>
      <c r="H1387" s="18"/>
    </row>
    <row r="1388" spans="6:8">
      <c r="F1388" s="17"/>
      <c r="G1388" s="17"/>
      <c r="H1388" s="18"/>
    </row>
    <row r="1389" spans="6:8">
      <c r="F1389" s="17"/>
      <c r="G1389" s="17"/>
      <c r="H1389" s="18"/>
    </row>
    <row r="1390" spans="6:8">
      <c r="F1390" s="17"/>
      <c r="G1390" s="17"/>
      <c r="H1390" s="18"/>
    </row>
    <row r="1391" spans="6:8">
      <c r="F1391" s="17"/>
      <c r="G1391" s="17"/>
      <c r="H1391" s="18"/>
    </row>
    <row r="1392" spans="6:8">
      <c r="F1392" s="17"/>
      <c r="G1392" s="17"/>
      <c r="H1392" s="18"/>
    </row>
    <row r="1393" spans="6:8">
      <c r="F1393" s="17"/>
      <c r="G1393" s="17"/>
      <c r="H1393" s="18"/>
    </row>
    <row r="1394" spans="6:8">
      <c r="F1394" s="17"/>
      <c r="G1394" s="17"/>
      <c r="H1394" s="18"/>
    </row>
    <row r="1395" spans="6:8">
      <c r="F1395" s="17"/>
      <c r="G1395" s="17"/>
      <c r="H1395" s="18"/>
    </row>
    <row r="1396" spans="6:8">
      <c r="F1396" s="17"/>
      <c r="G1396" s="17"/>
      <c r="H1396" s="18"/>
    </row>
    <row r="1397" spans="6:8">
      <c r="F1397" s="17"/>
      <c r="G1397" s="17"/>
      <c r="H1397" s="18"/>
    </row>
    <row r="1398" spans="6:8">
      <c r="F1398" s="17"/>
      <c r="G1398" s="17"/>
      <c r="H1398" s="18"/>
    </row>
    <row r="1399" spans="6:8">
      <c r="F1399" s="17"/>
      <c r="G1399" s="17"/>
      <c r="H1399" s="18"/>
    </row>
    <row r="1400" spans="6:8">
      <c r="F1400" s="17"/>
      <c r="G1400" s="17"/>
      <c r="H1400" s="18"/>
    </row>
    <row r="1401" spans="6:8">
      <c r="F1401" s="17"/>
      <c r="G1401" s="17"/>
      <c r="H1401" s="18"/>
    </row>
    <row r="1402" spans="6:8">
      <c r="F1402" s="17"/>
      <c r="G1402" s="17"/>
      <c r="H1402" s="18"/>
    </row>
    <row r="1403" spans="6:8">
      <c r="F1403" s="17"/>
      <c r="G1403" s="17"/>
      <c r="H1403" s="18"/>
    </row>
    <row r="1404" spans="6:8">
      <c r="F1404" s="17"/>
      <c r="G1404" s="17"/>
      <c r="H1404" s="18"/>
    </row>
    <row r="1405" spans="6:8">
      <c r="F1405" s="17"/>
      <c r="G1405" s="17"/>
      <c r="H1405" s="18"/>
    </row>
    <row r="1406" spans="6:8">
      <c r="F1406" s="17"/>
      <c r="G1406" s="17"/>
      <c r="H1406" s="18"/>
    </row>
    <row r="1407" spans="6:8">
      <c r="F1407" s="17"/>
      <c r="G1407" s="17"/>
      <c r="H1407" s="18"/>
    </row>
    <row r="1408" spans="6:8">
      <c r="F1408" s="17"/>
      <c r="G1408" s="17"/>
      <c r="H1408" s="18"/>
    </row>
    <row r="1409" spans="6:8">
      <c r="F1409" s="17"/>
      <c r="G1409" s="17"/>
      <c r="H1409" s="18"/>
    </row>
    <row r="1410" spans="6:8">
      <c r="F1410" s="17"/>
      <c r="G1410" s="17"/>
      <c r="H1410" s="18"/>
    </row>
    <row r="1411" spans="6:8">
      <c r="F1411" s="17"/>
      <c r="G1411" s="17"/>
      <c r="H1411" s="18"/>
    </row>
    <row r="1412" spans="6:8">
      <c r="F1412" s="17"/>
      <c r="G1412" s="17"/>
      <c r="H1412" s="18"/>
    </row>
    <row r="1413" spans="6:8">
      <c r="F1413" s="17"/>
      <c r="G1413" s="17"/>
      <c r="H1413" s="18"/>
    </row>
    <row r="1414" spans="6:8">
      <c r="F1414" s="17"/>
      <c r="G1414" s="17"/>
      <c r="H1414" s="18"/>
    </row>
    <row r="1415" spans="6:8">
      <c r="F1415" s="17"/>
      <c r="G1415" s="17"/>
      <c r="H1415" s="18"/>
    </row>
    <row r="1416" spans="6:8">
      <c r="F1416" s="17"/>
      <c r="G1416" s="17"/>
      <c r="H1416" s="18"/>
    </row>
    <row r="1417" spans="6:8">
      <c r="F1417" s="17"/>
      <c r="G1417" s="17"/>
      <c r="H1417" s="18"/>
    </row>
    <row r="1418" spans="6:8">
      <c r="F1418" s="17"/>
      <c r="G1418" s="17"/>
      <c r="H1418" s="18"/>
    </row>
    <row r="1419" spans="6:8">
      <c r="F1419" s="17"/>
      <c r="G1419" s="17"/>
      <c r="H1419" s="18"/>
    </row>
    <row r="1420" spans="6:8">
      <c r="F1420" s="17"/>
      <c r="G1420" s="17"/>
      <c r="H1420" s="18"/>
    </row>
    <row r="1421" spans="6:8">
      <c r="F1421" s="17"/>
      <c r="G1421" s="17"/>
      <c r="H1421" s="18"/>
    </row>
    <row r="1422" spans="6:8">
      <c r="F1422" s="17"/>
      <c r="G1422" s="17"/>
      <c r="H1422" s="18"/>
    </row>
    <row r="1423" spans="6:8">
      <c r="F1423" s="17"/>
      <c r="G1423" s="17"/>
      <c r="H1423" s="18"/>
    </row>
    <row r="1424" spans="6:8">
      <c r="F1424" s="17"/>
      <c r="G1424" s="17"/>
      <c r="H1424" s="18"/>
    </row>
    <row r="1425" spans="6:8">
      <c r="F1425" s="17"/>
      <c r="G1425" s="17"/>
      <c r="H1425" s="18"/>
    </row>
    <row r="1426" spans="6:8">
      <c r="F1426" s="17"/>
      <c r="G1426" s="17"/>
      <c r="H1426" s="18"/>
    </row>
    <row r="1427" spans="6:8">
      <c r="F1427" s="17"/>
      <c r="G1427" s="17"/>
      <c r="H1427" s="18"/>
    </row>
    <row r="1428" spans="6:8">
      <c r="F1428" s="17"/>
      <c r="G1428" s="17"/>
      <c r="H1428" s="18"/>
    </row>
    <row r="1429" spans="6:8">
      <c r="F1429" s="17"/>
      <c r="G1429" s="17"/>
      <c r="H1429" s="18"/>
    </row>
    <row r="1430" spans="6:8">
      <c r="F1430" s="17"/>
      <c r="G1430" s="17"/>
      <c r="H1430" s="18"/>
    </row>
    <row r="1431" spans="6:8">
      <c r="F1431" s="17"/>
      <c r="G1431" s="17"/>
      <c r="H1431" s="18"/>
    </row>
    <row r="1432" spans="6:8">
      <c r="F1432" s="17"/>
      <c r="G1432" s="17"/>
      <c r="H1432" s="18"/>
    </row>
    <row r="1433" spans="6:8">
      <c r="F1433" s="17"/>
      <c r="G1433" s="17"/>
      <c r="H1433" s="18"/>
    </row>
    <row r="1434" spans="6:8">
      <c r="F1434" s="17"/>
      <c r="G1434" s="17"/>
      <c r="H1434" s="18"/>
    </row>
    <row r="1435" spans="6:8">
      <c r="F1435" s="17"/>
      <c r="G1435" s="17"/>
      <c r="H1435" s="18"/>
    </row>
    <row r="1436" spans="6:8">
      <c r="F1436" s="17"/>
      <c r="G1436" s="17"/>
      <c r="H1436" s="18"/>
    </row>
    <row r="1437" spans="6:8">
      <c r="F1437" s="17"/>
      <c r="G1437" s="17"/>
      <c r="H1437" s="18"/>
    </row>
    <row r="1438" spans="6:8">
      <c r="F1438" s="17"/>
      <c r="G1438" s="17"/>
      <c r="H1438" s="18"/>
    </row>
    <row r="1439" spans="6:8">
      <c r="F1439" s="17"/>
      <c r="G1439" s="17"/>
      <c r="H1439" s="18"/>
    </row>
    <row r="1440" spans="6:8">
      <c r="F1440" s="17"/>
      <c r="G1440" s="17"/>
      <c r="H1440" s="18"/>
    </row>
    <row r="1441" spans="6:8">
      <c r="F1441" s="17"/>
      <c r="G1441" s="17"/>
      <c r="H1441" s="18"/>
    </row>
    <row r="1442" spans="6:8">
      <c r="F1442" s="17"/>
      <c r="G1442" s="17"/>
      <c r="H1442" s="18"/>
    </row>
    <row r="1443" spans="6:8">
      <c r="F1443" s="17"/>
      <c r="G1443" s="17"/>
      <c r="H1443" s="18"/>
    </row>
    <row r="1444" spans="6:8">
      <c r="F1444" s="17"/>
      <c r="G1444" s="17"/>
      <c r="H1444" s="18"/>
    </row>
    <row r="1445" spans="6:8">
      <c r="F1445" s="17"/>
      <c r="G1445" s="17"/>
      <c r="H1445" s="18"/>
    </row>
    <row r="1446" spans="6:8">
      <c r="F1446" s="17"/>
      <c r="G1446" s="17"/>
      <c r="H1446" s="18"/>
    </row>
    <row r="1447" spans="6:8">
      <c r="F1447" s="17"/>
      <c r="G1447" s="17"/>
      <c r="H1447" s="18"/>
    </row>
    <row r="1448" spans="6:8">
      <c r="F1448" s="17"/>
      <c r="G1448" s="17"/>
      <c r="H1448" s="18"/>
    </row>
    <row r="1449" spans="6:8">
      <c r="F1449" s="17"/>
      <c r="G1449" s="17"/>
      <c r="H1449" s="18"/>
    </row>
    <row r="1450" spans="6:8">
      <c r="F1450" s="17"/>
      <c r="G1450" s="17"/>
      <c r="H1450" s="18"/>
    </row>
    <row r="1451" spans="6:8">
      <c r="F1451" s="17"/>
      <c r="G1451" s="17"/>
      <c r="H1451" s="18"/>
    </row>
    <row r="1452" spans="6:8">
      <c r="F1452" s="17"/>
      <c r="G1452" s="17"/>
      <c r="H1452" s="18"/>
    </row>
    <row r="1453" spans="6:8">
      <c r="F1453" s="17"/>
      <c r="G1453" s="17"/>
      <c r="H1453" s="18"/>
    </row>
    <row r="1454" spans="6:8">
      <c r="F1454" s="17"/>
      <c r="G1454" s="17"/>
      <c r="H1454" s="18"/>
    </row>
    <row r="1455" spans="6:8">
      <c r="F1455" s="17"/>
      <c r="G1455" s="17"/>
      <c r="H1455" s="18"/>
    </row>
    <row r="1456" spans="6:8">
      <c r="F1456" s="17"/>
      <c r="G1456" s="17"/>
      <c r="H1456" s="18"/>
    </row>
    <row r="1457" spans="6:8">
      <c r="F1457" s="17"/>
      <c r="G1457" s="17"/>
      <c r="H1457" s="18"/>
    </row>
    <row r="1458" spans="6:8">
      <c r="F1458" s="17"/>
      <c r="G1458" s="17"/>
      <c r="H1458" s="18"/>
    </row>
    <row r="1459" spans="6:8">
      <c r="F1459" s="17"/>
      <c r="G1459" s="17"/>
      <c r="H1459" s="18"/>
    </row>
    <row r="1460" spans="6:8">
      <c r="F1460" s="17"/>
      <c r="G1460" s="17"/>
      <c r="H1460" s="18"/>
    </row>
    <row r="1461" spans="6:8">
      <c r="F1461" s="17"/>
      <c r="G1461" s="17"/>
      <c r="H1461" s="18"/>
    </row>
    <row r="1462" spans="6:8">
      <c r="F1462" s="17"/>
      <c r="G1462" s="17"/>
      <c r="H1462" s="18"/>
    </row>
    <row r="1463" spans="6:8">
      <c r="F1463" s="17"/>
      <c r="G1463" s="17"/>
      <c r="H1463" s="18"/>
    </row>
    <row r="1464" spans="6:8">
      <c r="F1464" s="17"/>
      <c r="G1464" s="17"/>
      <c r="H1464" s="18"/>
    </row>
    <row r="1465" spans="6:8">
      <c r="F1465" s="17"/>
      <c r="G1465" s="17"/>
      <c r="H1465" s="18"/>
    </row>
    <row r="1466" spans="6:8">
      <c r="F1466" s="17"/>
      <c r="G1466" s="17"/>
      <c r="H1466" s="18"/>
    </row>
    <row r="1467" spans="6:8">
      <c r="F1467" s="17"/>
      <c r="G1467" s="17"/>
      <c r="H1467" s="18"/>
    </row>
    <row r="1468" spans="6:8">
      <c r="F1468" s="17"/>
      <c r="G1468" s="17"/>
      <c r="H1468" s="18"/>
    </row>
    <row r="1469" spans="6:8">
      <c r="F1469" s="17"/>
      <c r="G1469" s="17"/>
      <c r="H1469" s="18"/>
    </row>
    <row r="1470" spans="6:8">
      <c r="F1470" s="17"/>
      <c r="G1470" s="17"/>
      <c r="H1470" s="18"/>
    </row>
    <row r="1471" spans="6:8">
      <c r="F1471" s="17"/>
      <c r="G1471" s="17"/>
      <c r="H1471" s="18"/>
    </row>
    <row r="1472" spans="6:8">
      <c r="F1472" s="17"/>
      <c r="G1472" s="17"/>
      <c r="H1472" s="18"/>
    </row>
    <row r="1473" spans="6:8">
      <c r="F1473" s="17"/>
      <c r="G1473" s="17"/>
      <c r="H1473" s="18"/>
    </row>
    <row r="1474" spans="6:8">
      <c r="F1474" s="17"/>
      <c r="G1474" s="17"/>
      <c r="H1474" s="18"/>
    </row>
    <row r="1475" spans="6:8">
      <c r="F1475" s="17"/>
      <c r="G1475" s="17"/>
      <c r="H1475" s="18"/>
    </row>
    <row r="1476" spans="6:8">
      <c r="F1476" s="17"/>
      <c r="G1476" s="17"/>
      <c r="H1476" s="18"/>
    </row>
    <row r="1477" spans="6:8">
      <c r="F1477" s="17"/>
      <c r="G1477" s="17"/>
      <c r="H1477" s="18"/>
    </row>
    <row r="1478" spans="6:8">
      <c r="F1478" s="17"/>
      <c r="G1478" s="17"/>
      <c r="H1478" s="18"/>
    </row>
    <row r="1479" spans="6:8">
      <c r="F1479" s="17"/>
      <c r="G1479" s="17"/>
      <c r="H1479" s="18"/>
    </row>
    <row r="1480" spans="6:8">
      <c r="F1480" s="17"/>
      <c r="G1480" s="17"/>
      <c r="H1480" s="18"/>
    </row>
    <row r="1481" spans="6:8">
      <c r="F1481" s="17"/>
      <c r="G1481" s="17"/>
      <c r="H1481" s="18"/>
    </row>
    <row r="1482" spans="6:8">
      <c r="F1482" s="17"/>
      <c r="G1482" s="17"/>
      <c r="H1482" s="18"/>
    </row>
    <row r="1483" spans="6:8">
      <c r="F1483" s="17"/>
      <c r="G1483" s="17"/>
      <c r="H1483" s="18"/>
    </row>
    <row r="1484" spans="6:8">
      <c r="F1484" s="17"/>
      <c r="G1484" s="17"/>
      <c r="H1484" s="18"/>
    </row>
    <row r="1485" spans="6:8">
      <c r="F1485" s="17"/>
      <c r="G1485" s="17"/>
      <c r="H1485" s="18"/>
    </row>
    <row r="1486" spans="6:8">
      <c r="F1486" s="17"/>
      <c r="G1486" s="17"/>
      <c r="H1486" s="18"/>
    </row>
    <row r="1487" spans="6:8">
      <c r="F1487" s="17"/>
      <c r="G1487" s="17"/>
      <c r="H1487" s="18"/>
    </row>
    <row r="1488" spans="6:8">
      <c r="F1488" s="17"/>
      <c r="G1488" s="17"/>
      <c r="H1488" s="18"/>
    </row>
    <row r="1489" spans="6:8">
      <c r="F1489" s="17"/>
      <c r="G1489" s="17"/>
      <c r="H1489" s="18"/>
    </row>
    <row r="1490" spans="6:8">
      <c r="F1490" s="17"/>
      <c r="G1490" s="17"/>
      <c r="H1490" s="18"/>
    </row>
    <row r="1491" spans="6:8">
      <c r="F1491" s="17"/>
      <c r="G1491" s="17"/>
      <c r="H1491" s="18"/>
    </row>
    <row r="1492" spans="6:8">
      <c r="F1492" s="17"/>
      <c r="G1492" s="17"/>
      <c r="H1492" s="18"/>
    </row>
    <row r="1493" spans="6:8">
      <c r="F1493" s="17"/>
      <c r="G1493" s="17"/>
      <c r="H1493" s="18"/>
    </row>
    <row r="1494" spans="6:8">
      <c r="F1494" s="17"/>
      <c r="G1494" s="17"/>
      <c r="H1494" s="18"/>
    </row>
    <row r="1495" spans="6:8">
      <c r="F1495" s="17"/>
      <c r="G1495" s="17"/>
      <c r="H1495" s="18"/>
    </row>
    <row r="1496" spans="6:8">
      <c r="F1496" s="17"/>
      <c r="G1496" s="17"/>
      <c r="H1496" s="18"/>
    </row>
    <row r="1497" spans="6:8">
      <c r="F1497" s="17"/>
      <c r="G1497" s="17"/>
      <c r="H1497" s="18"/>
    </row>
    <row r="1498" spans="6:8">
      <c r="F1498" s="17"/>
      <c r="G1498" s="17"/>
      <c r="H1498" s="18"/>
    </row>
    <row r="1499" spans="6:8">
      <c r="F1499" s="17"/>
      <c r="G1499" s="17"/>
      <c r="H1499" s="18"/>
    </row>
    <row r="1500" spans="6:8">
      <c r="F1500" s="17"/>
      <c r="G1500" s="17"/>
      <c r="H1500" s="18"/>
    </row>
  </sheetData>
  <conditionalFormatting sqref="E2:E1500">
    <cfRule type="expression" dxfId="25" priority="1">
      <formula>E2="Aanwezig"</formula>
    </cfRule>
    <cfRule type="expression" dxfId="24" priority="2">
      <formula>OR(E2="Ontbreekt",E2="Verlopen")</formula>
    </cfRule>
    <cfRule type="expression" dxfId="23" priority="3">
      <formula>E2="In aanvraag"</formula>
    </cfRule>
  </conditionalFormatting>
  <conditionalFormatting sqref="H2:H1500">
    <cfRule type="cellIs" dxfId="22" priority="4" operator="lessThan">
      <formula>30</formula>
    </cfRule>
  </conditionalFormatting>
  <conditionalFormatting sqref="I2:I1500">
    <cfRule type="expression" dxfId="21" priority="5">
      <formula>I2="Ja"</formula>
    </cfRule>
    <cfRule type="expression" dxfId="20" priority="6">
      <formula>I2="Nee"</formula>
    </cfRule>
  </conditionalFormatting>
  <pageMargins left="0.75" right="0.75" top="1" bottom="1" header="0.5" footer="0.5"/>
  <pageSetup paperSize="9"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400-000000000000}">
          <x14:formula1>
            <xm:f>Instellingen!$A$2:$A$43</xm:f>
          </x14:formula1>
          <xm:sqref>A2:A1500 B2:B1500 C2:C1500</xm:sqref>
        </x14:dataValidation>
        <x14:dataValidation type="list" allowBlank="1" xr:uid="{00000000-0002-0000-0400-000001000000}">
          <x14:formula1>
            <xm:f>Instellingen!$M$2:$M$6</xm:f>
          </x14:formula1>
          <xm:sqref>E2:E1500</xm:sqref>
        </x14:dataValidation>
        <x14:dataValidation type="list" allowBlank="1" xr:uid="{00000000-0002-0000-0400-000002000000}">
          <x14:formula1>
            <xm:f>Instellingen!$I$2:$I$3</xm:f>
          </x14:formula1>
          <xm:sqref>H2:H1500 I2:I1500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3"/>
  <sheetViews>
    <sheetView showGridLines="0" workbookViewId="0">
      <selection activeCell="B4" sqref="B4"/>
    </sheetView>
  </sheetViews>
  <sheetFormatPr baseColWidth="10" defaultColWidth="8.83203125" defaultRowHeight="14"/>
  <cols>
    <col min="1" max="1" width="20" customWidth="1"/>
    <col min="2" max="6" width="14" customWidth="1"/>
    <col min="7" max="7" width="12" customWidth="1"/>
    <col min="8" max="8" width="20" customWidth="1"/>
  </cols>
  <sheetData>
    <row r="1" spans="1:8">
      <c r="A1" s="63" t="s">
        <v>100</v>
      </c>
      <c r="B1" s="62"/>
      <c r="C1" s="62"/>
      <c r="D1" s="62"/>
      <c r="E1" s="62"/>
      <c r="F1" s="62"/>
      <c r="G1" s="62"/>
      <c r="H1" s="62"/>
    </row>
    <row r="2" spans="1:8" ht="18">
      <c r="A2" s="19" t="s">
        <v>101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16">
      <c r="A4" s="2" t="s">
        <v>2</v>
      </c>
      <c r="B4" s="3" t="str">
        <f>'Rapportage instellingen'!B3</f>
        <v>Jan</v>
      </c>
      <c r="C4" s="1"/>
      <c r="D4" s="1"/>
      <c r="E4" s="1"/>
      <c r="F4" s="1"/>
      <c r="G4" s="1"/>
      <c r="H4" s="1"/>
    </row>
    <row r="5" spans="1:8" ht="16">
      <c r="A5" s="2" t="s">
        <v>102</v>
      </c>
      <c r="B5" s="20">
        <f ca="1">TODAY()</f>
        <v>46265</v>
      </c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6">
      <c r="A8" s="4" t="s">
        <v>3</v>
      </c>
      <c r="B8" s="4" t="s">
        <v>4</v>
      </c>
      <c r="C8" s="4" t="s">
        <v>5</v>
      </c>
      <c r="D8" s="4" t="s">
        <v>8</v>
      </c>
      <c r="E8" s="4" t="s">
        <v>103</v>
      </c>
      <c r="F8" s="1"/>
      <c r="G8" s="1"/>
      <c r="H8" s="1"/>
    </row>
    <row r="9" spans="1:8" ht="15">
      <c r="A9" s="5" t="s">
        <v>10</v>
      </c>
      <c r="B9" s="6">
        <f>Dashboard!B6</f>
        <v>85.909090909090907</v>
      </c>
      <c r="C9" s="6">
        <f>Dashboard!C6</f>
        <v>85</v>
      </c>
      <c r="D9" s="5" t="str">
        <f>Dashboard!F6</f>
        <v>Groen</v>
      </c>
      <c r="E9" s="5" t="str">
        <f>IF(B9&gt;=C9,"Op norm","Onder norm: bijsturen")</f>
        <v>Op norm</v>
      </c>
      <c r="F9" s="1"/>
      <c r="G9" s="1"/>
      <c r="H9" s="1"/>
    </row>
    <row r="10" spans="1:8" ht="15">
      <c r="A10" s="5" t="s">
        <v>11</v>
      </c>
      <c r="B10" s="6">
        <f>Dashboard!B7</f>
        <v>70</v>
      </c>
      <c r="C10" s="6">
        <f>Dashboard!C7</f>
        <v>70</v>
      </c>
      <c r="D10" s="5" t="str">
        <f>Dashboard!F7</f>
        <v>Groen</v>
      </c>
      <c r="E10" s="5" t="str">
        <f>IF(B10&gt;=C10,"Op norm","Onder norm: actie op klachten/beleving")</f>
        <v>Op norm</v>
      </c>
      <c r="F10" s="1"/>
      <c r="G10" s="1"/>
      <c r="H10" s="1"/>
    </row>
    <row r="11" spans="1:8" ht="15">
      <c r="A11" s="5" t="s">
        <v>12</v>
      </c>
      <c r="B11" s="6">
        <f>Dashboard!B8</f>
        <v>100</v>
      </c>
      <c r="C11" s="6">
        <f>Dashboard!C8</f>
        <v>98</v>
      </c>
      <c r="D11" s="5" t="str">
        <f>Dashboard!F8</f>
        <v>Groen</v>
      </c>
      <c r="E11" s="5" t="str">
        <f>IF(B11&gt;=C11,"Op norm","Onder norm: facturen controleren")</f>
        <v>Op norm</v>
      </c>
      <c r="F11" s="1"/>
      <c r="G11" s="1"/>
      <c r="H11" s="1"/>
    </row>
    <row r="12" spans="1:8" ht="45">
      <c r="A12" s="5" t="s">
        <v>16</v>
      </c>
      <c r="B12" s="6">
        <f>Dashboard!B9</f>
        <v>0</v>
      </c>
      <c r="C12" s="6">
        <f>Dashboard!C9</f>
        <v>100</v>
      </c>
      <c r="D12" s="5" t="str">
        <f>Dashboard!F9</f>
        <v>Rood</v>
      </c>
      <c r="E12" s="5" t="str">
        <f>IF(B12&gt;=C12,"Op norm","Onder norm: VOG-acties noodzakelijk")</f>
        <v>Onder norm: VOG-acties noodzakelijk</v>
      </c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 ht="40">
      <c r="A15" s="7" t="s">
        <v>104</v>
      </c>
      <c r="B15" s="1"/>
      <c r="C15" s="1"/>
      <c r="D15" s="1"/>
      <c r="E15" s="1"/>
      <c r="F15" s="1"/>
      <c r="G15" s="1"/>
      <c r="H15" s="1"/>
    </row>
    <row r="16" spans="1:8">
      <c r="A16" s="61" t="str">
        <f>CONCATENATE("Voor maand ",$B$4," is de totaalscore ",TEXT(Dashboard!B11,"0.0"),"%. Belangrijkste aandachtspunten zijn locaties met status rood/oranje en open acties in het actieoverzicht.")</f>
        <v>Voor maand Jan is de totaalscore 81%. Belangrijkste aandachtspunten zijn locaties met status rood/oranje en open acties in het actieoverzicht.</v>
      </c>
      <c r="B16" s="62"/>
      <c r="C16" s="62"/>
      <c r="D16" s="62"/>
      <c r="E16" s="62"/>
      <c r="F16" s="62"/>
      <c r="G16" s="62"/>
      <c r="H16" s="62"/>
    </row>
    <row r="17" spans="1:8">
      <c r="A17" s="62"/>
      <c r="B17" s="62"/>
      <c r="C17" s="62"/>
      <c r="D17" s="62"/>
      <c r="E17" s="62"/>
      <c r="F17" s="62"/>
      <c r="G17" s="62"/>
      <c r="H17" s="62"/>
    </row>
    <row r="18" spans="1:8">
      <c r="A18" s="62"/>
      <c r="B18" s="62"/>
      <c r="C18" s="62"/>
      <c r="D18" s="62"/>
      <c r="E18" s="62"/>
      <c r="F18" s="62"/>
      <c r="G18" s="62"/>
      <c r="H18" s="62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 ht="20">
      <c r="A20" s="7" t="s">
        <v>105</v>
      </c>
      <c r="B20" s="1"/>
      <c r="C20" s="1"/>
      <c r="D20" s="1"/>
      <c r="E20" s="1"/>
      <c r="F20" s="1"/>
      <c r="G20" s="1"/>
      <c r="H20" s="1"/>
    </row>
    <row r="21" spans="1:8" ht="16">
      <c r="A21" s="4" t="s">
        <v>25</v>
      </c>
      <c r="B21" s="4" t="s">
        <v>10</v>
      </c>
      <c r="C21" s="4" t="s">
        <v>11</v>
      </c>
      <c r="D21" s="4" t="s">
        <v>12</v>
      </c>
      <c r="E21" s="4" t="s">
        <v>106</v>
      </c>
      <c r="F21" s="4" t="s">
        <v>26</v>
      </c>
      <c r="G21" s="4" t="s">
        <v>8</v>
      </c>
      <c r="H21" s="1"/>
    </row>
    <row r="22" spans="1:8" ht="30">
      <c r="A22" s="5" t="str">
        <f>Dashboard!A16</f>
        <v>OBS De Blauwe Morgenster</v>
      </c>
      <c r="B22" s="6">
        <f>Dashboard!B16</f>
        <v>85.909090909090907</v>
      </c>
      <c r="C22" s="6">
        <f>Dashboard!C16</f>
        <v>70</v>
      </c>
      <c r="D22" s="6">
        <f>Dashboard!D16</f>
        <v>100</v>
      </c>
      <c r="E22" s="6">
        <f>Dashboard!E16</f>
        <v>0</v>
      </c>
      <c r="F22" s="6">
        <f>Dashboard!F16</f>
        <v>162.29090909090911</v>
      </c>
      <c r="G22" s="5" t="str">
        <f>Dashboard!G16</f>
        <v>Groen</v>
      </c>
      <c r="H22" s="1"/>
    </row>
    <row r="23" spans="1:8" ht="15">
      <c r="A23" s="5" t="str">
        <f>Dashboard!A17</f>
        <v>OBS Het Koningsspil</v>
      </c>
      <c r="B23" s="6">
        <f>Dashboard!B17</f>
        <v>0</v>
      </c>
      <c r="C23" s="6">
        <f>Dashboard!C17</f>
        <v>0</v>
      </c>
      <c r="D23" s="6">
        <f>Dashboard!D17</f>
        <v>0</v>
      </c>
      <c r="E23" s="6">
        <f>Dashboard!E17</f>
        <v>0</v>
      </c>
      <c r="F23" s="6">
        <f>Dashboard!F17</f>
        <v>0</v>
      </c>
      <c r="G23" s="5" t="str">
        <f>Dashboard!G17</f>
        <v>Rood</v>
      </c>
      <c r="H23" s="1"/>
    </row>
    <row r="24" spans="1:8" ht="15">
      <c r="A24" s="5" t="str">
        <f>Dashboard!A18</f>
        <v>OBS Meester Haye</v>
      </c>
      <c r="B24" s="6">
        <f>Dashboard!B18</f>
        <v>0</v>
      </c>
      <c r="C24" s="6">
        <f>Dashboard!C18</f>
        <v>0</v>
      </c>
      <c r="D24" s="6">
        <f>Dashboard!D18</f>
        <v>0</v>
      </c>
      <c r="E24" s="6">
        <f>Dashboard!E18</f>
        <v>0</v>
      </c>
      <c r="F24" s="6">
        <f>Dashboard!F18</f>
        <v>0</v>
      </c>
      <c r="G24" s="5" t="str">
        <f>Dashboard!G18</f>
        <v>Rood</v>
      </c>
      <c r="H24" s="1"/>
    </row>
    <row r="25" spans="1:8" ht="15">
      <c r="A25" s="5" t="str">
        <f>Dashboard!A19</f>
        <v>OBS Middelie</v>
      </c>
      <c r="B25" s="6">
        <f>Dashboard!B19</f>
        <v>0</v>
      </c>
      <c r="C25" s="6">
        <f>Dashboard!C19</f>
        <v>0</v>
      </c>
      <c r="D25" s="6">
        <f>Dashboard!D19</f>
        <v>0</v>
      </c>
      <c r="E25" s="6">
        <f>Dashboard!E19</f>
        <v>0</v>
      </c>
      <c r="F25" s="6">
        <f>Dashboard!F19</f>
        <v>0</v>
      </c>
      <c r="G25" s="5" t="str">
        <f>Dashboard!G19</f>
        <v>Rood</v>
      </c>
      <c r="H25" s="1"/>
    </row>
    <row r="26" spans="1:8" ht="15">
      <c r="A26" s="5" t="str">
        <f>Dashboard!A20</f>
        <v>OBS Prinses Beatrix</v>
      </c>
      <c r="B26" s="6">
        <f>Dashboard!B20</f>
        <v>0</v>
      </c>
      <c r="C26" s="6">
        <f>Dashboard!C20</f>
        <v>0</v>
      </c>
      <c r="D26" s="6">
        <f>Dashboard!D20</f>
        <v>0</v>
      </c>
      <c r="E26" s="6">
        <f>Dashboard!E20</f>
        <v>0</v>
      </c>
      <c r="F26" s="6">
        <f>Dashboard!F20</f>
        <v>0</v>
      </c>
      <c r="G26" s="5" t="str">
        <f>Dashboard!G20</f>
        <v>Rood</v>
      </c>
      <c r="H26" s="1"/>
    </row>
    <row r="27" spans="1:8" ht="15">
      <c r="A27" s="5" t="str">
        <f>Dashboard!A21</f>
        <v>OBS 't Tilletje</v>
      </c>
      <c r="B27" s="6">
        <f>Dashboard!B21</f>
        <v>0</v>
      </c>
      <c r="C27" s="6">
        <f>Dashboard!C21</f>
        <v>0</v>
      </c>
      <c r="D27" s="6">
        <f>Dashboard!D21</f>
        <v>0</v>
      </c>
      <c r="E27" s="6">
        <f>Dashboard!E21</f>
        <v>0</v>
      </c>
      <c r="F27" s="6">
        <f>Dashboard!F21</f>
        <v>0</v>
      </c>
      <c r="G27" s="5" t="str">
        <f>Dashboard!G21</f>
        <v>Rood</v>
      </c>
      <c r="H27" s="1"/>
    </row>
    <row r="28" spans="1:8" ht="30">
      <c r="A28" s="5" t="str">
        <f>Dashboard!A22</f>
        <v>OBS De Bloeiende Perelaar</v>
      </c>
      <c r="B28" s="6">
        <f>Dashboard!B22</f>
        <v>0</v>
      </c>
      <c r="C28" s="6">
        <f>Dashboard!C22</f>
        <v>0</v>
      </c>
      <c r="D28" s="6">
        <f>Dashboard!D22</f>
        <v>0</v>
      </c>
      <c r="E28" s="6">
        <f>Dashboard!E22</f>
        <v>0</v>
      </c>
      <c r="F28" s="6">
        <f>Dashboard!F22</f>
        <v>0</v>
      </c>
      <c r="G28" s="5" t="str">
        <f>Dashboard!G22</f>
        <v>Rood</v>
      </c>
      <c r="H28" s="1"/>
    </row>
    <row r="29" spans="1:8" ht="15">
      <c r="A29" s="5" t="str">
        <f>Dashboard!A23</f>
        <v>OBS Gebouw Noord</v>
      </c>
      <c r="B29" s="6">
        <f>Dashboard!B23</f>
        <v>0</v>
      </c>
      <c r="C29" s="6">
        <f>Dashboard!C23</f>
        <v>0</v>
      </c>
      <c r="D29" s="6">
        <f>Dashboard!D23</f>
        <v>0</v>
      </c>
      <c r="E29" s="6">
        <f>Dashboard!E23</f>
        <v>0</v>
      </c>
      <c r="F29" s="6">
        <f>Dashboard!F23</f>
        <v>0</v>
      </c>
      <c r="G29" s="5" t="str">
        <f>Dashboard!G23</f>
        <v>Rood</v>
      </c>
      <c r="H29" s="1"/>
    </row>
    <row r="30" spans="1:8" ht="30">
      <c r="A30" s="5" t="str">
        <f>Dashboard!A24</f>
        <v>Martin Luther Kingschool</v>
      </c>
      <c r="B30" s="6">
        <f>Dashboard!B24</f>
        <v>0</v>
      </c>
      <c r="C30" s="6">
        <f>Dashboard!C24</f>
        <v>0</v>
      </c>
      <c r="D30" s="6">
        <f>Dashboard!D24</f>
        <v>0</v>
      </c>
      <c r="E30" s="6">
        <f>Dashboard!E24</f>
        <v>0</v>
      </c>
      <c r="F30" s="6">
        <f>Dashboard!F24</f>
        <v>0</v>
      </c>
      <c r="G30" s="5" t="str">
        <f>Dashboard!G24</f>
        <v>Rood</v>
      </c>
      <c r="H30" s="1"/>
    </row>
    <row r="31" spans="1:8" ht="30">
      <c r="A31" s="5" t="str">
        <f>Dashboard!A25</f>
        <v>Martin Luther Kingschool bijgebouw</v>
      </c>
      <c r="B31" s="6">
        <f>Dashboard!B25</f>
        <v>0</v>
      </c>
      <c r="C31" s="6">
        <f>Dashboard!C25</f>
        <v>0</v>
      </c>
      <c r="D31" s="6">
        <f>Dashboard!D25</f>
        <v>0</v>
      </c>
      <c r="E31" s="6">
        <f>Dashboard!E25</f>
        <v>0</v>
      </c>
      <c r="F31" s="6">
        <f>Dashboard!F25</f>
        <v>0</v>
      </c>
      <c r="G31" s="5" t="str">
        <f>Dashboard!G25</f>
        <v>Rood</v>
      </c>
      <c r="H31" s="1"/>
    </row>
    <row r="32" spans="1:8" ht="15">
      <c r="A32" s="5" t="str">
        <f>Dashboard!A26</f>
        <v>OBS 't Carrousel</v>
      </c>
      <c r="B32" s="6">
        <f>Dashboard!B26</f>
        <v>0</v>
      </c>
      <c r="C32" s="6">
        <f>Dashboard!C26</f>
        <v>0</v>
      </c>
      <c r="D32" s="6">
        <f>Dashboard!D26</f>
        <v>0</v>
      </c>
      <c r="E32" s="6">
        <f>Dashboard!E26</f>
        <v>0</v>
      </c>
      <c r="F32" s="6">
        <f>Dashboard!F26</f>
        <v>0</v>
      </c>
      <c r="G32" s="5" t="str">
        <f>Dashboard!G26</f>
        <v>Rood</v>
      </c>
      <c r="H32" s="1"/>
    </row>
    <row r="33" spans="1:8" ht="15">
      <c r="A33" s="5" t="str">
        <f>Dashboard!A27</f>
        <v>OBS De Weidevogels</v>
      </c>
      <c r="B33" s="6">
        <f>Dashboard!B27</f>
        <v>0</v>
      </c>
      <c r="C33" s="6">
        <f>Dashboard!C27</f>
        <v>0</v>
      </c>
      <c r="D33" s="6">
        <f>Dashboard!D27</f>
        <v>0</v>
      </c>
      <c r="E33" s="6">
        <f>Dashboard!E27</f>
        <v>0</v>
      </c>
      <c r="F33" s="6">
        <f>Dashboard!F27</f>
        <v>0</v>
      </c>
      <c r="G33" s="5" t="str">
        <f>Dashboard!G27</f>
        <v>Rood</v>
      </c>
      <c r="H33" s="1"/>
    </row>
    <row r="34" spans="1:8" ht="15">
      <c r="A34" s="5" t="str">
        <f>Dashboard!A28</f>
        <v>KDV De Vlindertuin</v>
      </c>
      <c r="B34" s="6">
        <f>Dashboard!B28</f>
        <v>0</v>
      </c>
      <c r="C34" s="6">
        <f>Dashboard!C28</f>
        <v>0</v>
      </c>
      <c r="D34" s="6">
        <f>Dashboard!D28</f>
        <v>0</v>
      </c>
      <c r="E34" s="6">
        <f>Dashboard!E28</f>
        <v>0</v>
      </c>
      <c r="F34" s="6">
        <f>Dashboard!F28</f>
        <v>0</v>
      </c>
      <c r="G34" s="5" t="str">
        <f>Dashboard!G28</f>
        <v>Rood</v>
      </c>
      <c r="H34" s="1"/>
    </row>
    <row r="35" spans="1:8" ht="30">
      <c r="A35" s="5" t="str">
        <f>Dashboard!A29</f>
        <v>OBS De Weide dependance</v>
      </c>
      <c r="B35" s="6">
        <f>Dashboard!B29</f>
        <v>0</v>
      </c>
      <c r="C35" s="6">
        <f>Dashboard!C29</f>
        <v>0</v>
      </c>
      <c r="D35" s="6">
        <f>Dashboard!D29</f>
        <v>0</v>
      </c>
      <c r="E35" s="6">
        <f>Dashboard!E29</f>
        <v>0</v>
      </c>
      <c r="F35" s="6">
        <f>Dashboard!F29</f>
        <v>0</v>
      </c>
      <c r="G35" s="5" t="str">
        <f>Dashboard!G29</f>
        <v>Rood</v>
      </c>
      <c r="H35" s="1"/>
    </row>
    <row r="36" spans="1:8" ht="30">
      <c r="A36" s="5" t="str">
        <f>Dashboard!A30</f>
        <v>OBS H.M. van Randwijk</v>
      </c>
      <c r="B36" s="6">
        <f>Dashboard!B30</f>
        <v>0</v>
      </c>
      <c r="C36" s="6">
        <f>Dashboard!C30</f>
        <v>0</v>
      </c>
      <c r="D36" s="6">
        <f>Dashboard!D30</f>
        <v>0</v>
      </c>
      <c r="E36" s="6">
        <f>Dashboard!E30</f>
        <v>0</v>
      </c>
      <c r="F36" s="6">
        <f>Dashboard!F30</f>
        <v>0</v>
      </c>
      <c r="G36" s="5" t="str">
        <f>Dashboard!G30</f>
        <v>Rood</v>
      </c>
      <c r="H36" s="1"/>
    </row>
    <row r="37" spans="1:8" ht="15">
      <c r="A37" s="5" t="str">
        <f>Dashboard!A31</f>
        <v>OBS Bets Frijlingschool</v>
      </c>
      <c r="B37" s="6">
        <f>Dashboard!B31</f>
        <v>0</v>
      </c>
      <c r="C37" s="6">
        <f>Dashboard!C31</f>
        <v>0</v>
      </c>
      <c r="D37" s="6">
        <f>Dashboard!D31</f>
        <v>0</v>
      </c>
      <c r="E37" s="6">
        <f>Dashboard!E31</f>
        <v>0</v>
      </c>
      <c r="F37" s="6">
        <f>Dashboard!F31</f>
        <v>0</v>
      </c>
      <c r="G37" s="5" t="str">
        <f>Dashboard!G31</f>
        <v>Rood</v>
      </c>
      <c r="H37" s="1"/>
    </row>
    <row r="38" spans="1:8" ht="15">
      <c r="A38" s="5" t="str">
        <f>Dashboard!A32</f>
        <v>Locatie 17</v>
      </c>
      <c r="B38" s="6">
        <f>Dashboard!B32</f>
        <v>0</v>
      </c>
      <c r="C38" s="6">
        <f>Dashboard!C32</f>
        <v>0</v>
      </c>
      <c r="D38" s="6">
        <f>Dashboard!D32</f>
        <v>0</v>
      </c>
      <c r="E38" s="6">
        <f>Dashboard!E32</f>
        <v>0</v>
      </c>
      <c r="F38" s="6">
        <f>Dashboard!F32</f>
        <v>0</v>
      </c>
      <c r="G38" s="5" t="str">
        <f>Dashboard!G32</f>
        <v>Rood</v>
      </c>
      <c r="H38" s="1"/>
    </row>
    <row r="39" spans="1:8" ht="15">
      <c r="A39" s="5" t="str">
        <f>Dashboard!A33</f>
        <v>Locatie 18</v>
      </c>
      <c r="B39" s="6">
        <f>Dashboard!B33</f>
        <v>0</v>
      </c>
      <c r="C39" s="6">
        <f>Dashboard!C33</f>
        <v>0</v>
      </c>
      <c r="D39" s="6">
        <f>Dashboard!D33</f>
        <v>0</v>
      </c>
      <c r="E39" s="6">
        <f>Dashboard!E33</f>
        <v>0</v>
      </c>
      <c r="F39" s="6">
        <f>Dashboard!F33</f>
        <v>0</v>
      </c>
      <c r="G39" s="5" t="str">
        <f>Dashboard!G33</f>
        <v>Rood</v>
      </c>
      <c r="H39" s="1"/>
    </row>
    <row r="40" spans="1:8" ht="15">
      <c r="A40" s="5" t="str">
        <f>Dashboard!A34</f>
        <v>Locatie 19</v>
      </c>
      <c r="B40" s="6">
        <f>Dashboard!B34</f>
        <v>0</v>
      </c>
      <c r="C40" s="6">
        <f>Dashboard!C34</f>
        <v>0</v>
      </c>
      <c r="D40" s="6">
        <f>Dashboard!D34</f>
        <v>0</v>
      </c>
      <c r="E40" s="6">
        <f>Dashboard!E34</f>
        <v>0</v>
      </c>
      <c r="F40" s="6">
        <f>Dashboard!F34</f>
        <v>0</v>
      </c>
      <c r="G40" s="5" t="str">
        <f>Dashboard!G34</f>
        <v>Rood</v>
      </c>
      <c r="H40" s="1"/>
    </row>
    <row r="41" spans="1:8" ht="15">
      <c r="A41" s="5" t="str">
        <f>Dashboard!A35</f>
        <v>Locatie 20</v>
      </c>
      <c r="B41" s="6">
        <f>Dashboard!B35</f>
        <v>0</v>
      </c>
      <c r="C41" s="6">
        <f>Dashboard!C35</f>
        <v>0</v>
      </c>
      <c r="D41" s="6">
        <f>Dashboard!D35</f>
        <v>0</v>
      </c>
      <c r="E41" s="6">
        <f>Dashboard!E35</f>
        <v>0</v>
      </c>
      <c r="F41" s="6">
        <f>Dashboard!F35</f>
        <v>0</v>
      </c>
      <c r="G41" s="5" t="str">
        <f>Dashboard!G35</f>
        <v>Rood</v>
      </c>
      <c r="H41" s="1"/>
    </row>
    <row r="42" spans="1:8" ht="15">
      <c r="A42" s="5" t="str">
        <f>Dashboard!A36</f>
        <v>Locatie 21</v>
      </c>
      <c r="B42" s="6">
        <f>Dashboard!B36</f>
        <v>0</v>
      </c>
      <c r="C42" s="6">
        <f>Dashboard!C36</f>
        <v>0</v>
      </c>
      <c r="D42" s="6">
        <f>Dashboard!D36</f>
        <v>0</v>
      </c>
      <c r="E42" s="6">
        <f>Dashboard!E36</f>
        <v>0</v>
      </c>
      <c r="F42" s="6">
        <f>Dashboard!F36</f>
        <v>0</v>
      </c>
      <c r="G42" s="5" t="str">
        <f>Dashboard!G36</f>
        <v>Rood</v>
      </c>
      <c r="H42" s="1"/>
    </row>
    <row r="43" spans="1:8" ht="15">
      <c r="A43" s="5" t="str">
        <f>Dashboard!A37</f>
        <v>Locatie 22</v>
      </c>
      <c r="B43" s="6">
        <f>Dashboard!B37</f>
        <v>0</v>
      </c>
      <c r="C43" s="6">
        <f>Dashboard!C37</f>
        <v>0</v>
      </c>
      <c r="D43" s="6">
        <f>Dashboard!D37</f>
        <v>0</v>
      </c>
      <c r="E43" s="6">
        <f>Dashboard!E37</f>
        <v>0</v>
      </c>
      <c r="F43" s="6">
        <f>Dashboard!F37</f>
        <v>0</v>
      </c>
      <c r="G43" s="5" t="str">
        <f>Dashboard!G37</f>
        <v>Rood</v>
      </c>
      <c r="H43" s="1"/>
    </row>
    <row r="44" spans="1:8" ht="15">
      <c r="A44" s="5" t="str">
        <f>Dashboard!A38</f>
        <v>Locatie 23</v>
      </c>
      <c r="B44" s="6">
        <f>Dashboard!B38</f>
        <v>0</v>
      </c>
      <c r="C44" s="6">
        <f>Dashboard!C38</f>
        <v>0</v>
      </c>
      <c r="D44" s="6">
        <f>Dashboard!D38</f>
        <v>0</v>
      </c>
      <c r="E44" s="6">
        <f>Dashboard!E38</f>
        <v>0</v>
      </c>
      <c r="F44" s="6">
        <f>Dashboard!F38</f>
        <v>0</v>
      </c>
      <c r="G44" s="5" t="str">
        <f>Dashboard!G38</f>
        <v>Rood</v>
      </c>
      <c r="H44" s="1"/>
    </row>
    <row r="45" spans="1:8" ht="15">
      <c r="A45" s="5" t="str">
        <f>Dashboard!A39</f>
        <v>Locatie 24</v>
      </c>
      <c r="B45" s="6">
        <f>Dashboard!B39</f>
        <v>0</v>
      </c>
      <c r="C45" s="6">
        <f>Dashboard!C39</f>
        <v>0</v>
      </c>
      <c r="D45" s="6">
        <f>Dashboard!D39</f>
        <v>0</v>
      </c>
      <c r="E45" s="6">
        <f>Dashboard!E39</f>
        <v>0</v>
      </c>
      <c r="F45" s="6">
        <f>Dashboard!F39</f>
        <v>0</v>
      </c>
      <c r="G45" s="5" t="str">
        <f>Dashboard!G39</f>
        <v>Rood</v>
      </c>
      <c r="H45" s="1"/>
    </row>
    <row r="46" spans="1:8" ht="15">
      <c r="A46" s="5" t="str">
        <f>Dashboard!A40</f>
        <v>Locatie 25</v>
      </c>
      <c r="B46" s="6">
        <f>Dashboard!B40</f>
        <v>0</v>
      </c>
      <c r="C46" s="6">
        <f>Dashboard!C40</f>
        <v>0</v>
      </c>
      <c r="D46" s="6">
        <f>Dashboard!D40</f>
        <v>0</v>
      </c>
      <c r="E46" s="6">
        <f>Dashboard!E40</f>
        <v>0</v>
      </c>
      <c r="F46" s="6">
        <f>Dashboard!F40</f>
        <v>0</v>
      </c>
      <c r="G46" s="5" t="str">
        <f>Dashboard!G40</f>
        <v>Rood</v>
      </c>
      <c r="H46" s="1"/>
    </row>
    <row r="47" spans="1:8" ht="15">
      <c r="A47" s="5" t="str">
        <f>Dashboard!A41</f>
        <v>Locatie 26</v>
      </c>
      <c r="B47" s="6">
        <f>Dashboard!B41</f>
        <v>0</v>
      </c>
      <c r="C47" s="6">
        <f>Dashboard!C41</f>
        <v>0</v>
      </c>
      <c r="D47" s="6">
        <f>Dashboard!D41</f>
        <v>0</v>
      </c>
      <c r="E47" s="6">
        <f>Dashboard!E41</f>
        <v>0</v>
      </c>
      <c r="F47" s="6">
        <f>Dashboard!F41</f>
        <v>0</v>
      </c>
      <c r="G47" s="5" t="str">
        <f>Dashboard!G41</f>
        <v>Rood</v>
      </c>
      <c r="H47" s="1"/>
    </row>
    <row r="48" spans="1:8" ht="15">
      <c r="A48" s="5" t="str">
        <f>Dashboard!A42</f>
        <v>Locatie 27</v>
      </c>
      <c r="B48" s="6">
        <f>Dashboard!B42</f>
        <v>0</v>
      </c>
      <c r="C48" s="6">
        <f>Dashboard!C42</f>
        <v>0</v>
      </c>
      <c r="D48" s="6">
        <f>Dashboard!D42</f>
        <v>0</v>
      </c>
      <c r="E48" s="6">
        <f>Dashboard!E42</f>
        <v>0</v>
      </c>
      <c r="F48" s="6">
        <f>Dashboard!F42</f>
        <v>0</v>
      </c>
      <c r="G48" s="5" t="str">
        <f>Dashboard!G42</f>
        <v>Rood</v>
      </c>
      <c r="H48" s="1"/>
    </row>
    <row r="49" spans="1:8" ht="15">
      <c r="A49" s="5" t="str">
        <f>Dashboard!A43</f>
        <v>Locatie 28</v>
      </c>
      <c r="B49" s="6">
        <f>Dashboard!B43</f>
        <v>0</v>
      </c>
      <c r="C49" s="6">
        <f>Dashboard!C43</f>
        <v>0</v>
      </c>
      <c r="D49" s="6">
        <f>Dashboard!D43</f>
        <v>0</v>
      </c>
      <c r="E49" s="6">
        <f>Dashboard!E43</f>
        <v>0</v>
      </c>
      <c r="F49" s="6">
        <f>Dashboard!F43</f>
        <v>0</v>
      </c>
      <c r="G49" s="5" t="str">
        <f>Dashboard!G43</f>
        <v>Rood</v>
      </c>
      <c r="H49" s="1"/>
    </row>
    <row r="50" spans="1:8" ht="15">
      <c r="A50" s="5" t="str">
        <f>Dashboard!A44</f>
        <v>Locatie 29</v>
      </c>
      <c r="B50" s="6">
        <f>Dashboard!B44</f>
        <v>0</v>
      </c>
      <c r="C50" s="6">
        <f>Dashboard!C44</f>
        <v>0</v>
      </c>
      <c r="D50" s="6">
        <f>Dashboard!D44</f>
        <v>0</v>
      </c>
      <c r="E50" s="6">
        <f>Dashboard!E44</f>
        <v>0</v>
      </c>
      <c r="F50" s="6">
        <f>Dashboard!F44</f>
        <v>0</v>
      </c>
      <c r="G50" s="5" t="str">
        <f>Dashboard!G44</f>
        <v>Rood</v>
      </c>
      <c r="H50" s="1"/>
    </row>
    <row r="51" spans="1:8" ht="15">
      <c r="A51" s="5" t="str">
        <f>Dashboard!A45</f>
        <v>Locatie 30</v>
      </c>
      <c r="B51" s="6">
        <f>Dashboard!B45</f>
        <v>0</v>
      </c>
      <c r="C51" s="6">
        <f>Dashboard!C45</f>
        <v>0</v>
      </c>
      <c r="D51" s="6">
        <f>Dashboard!D45</f>
        <v>0</v>
      </c>
      <c r="E51" s="6">
        <f>Dashboard!E45</f>
        <v>0</v>
      </c>
      <c r="F51" s="6">
        <f>Dashboard!F45</f>
        <v>0</v>
      </c>
      <c r="G51" s="5" t="str">
        <f>Dashboard!G45</f>
        <v>Rood</v>
      </c>
      <c r="H51" s="1"/>
    </row>
    <row r="52" spans="1:8" ht="15">
      <c r="A52" s="5" t="str">
        <f>Dashboard!A46</f>
        <v>Locatie 31</v>
      </c>
      <c r="B52" s="6">
        <f>Dashboard!B46</f>
        <v>0</v>
      </c>
      <c r="C52" s="6">
        <f>Dashboard!C46</f>
        <v>0</v>
      </c>
      <c r="D52" s="6">
        <f>Dashboard!D46</f>
        <v>0</v>
      </c>
      <c r="E52" s="6">
        <f>Dashboard!E46</f>
        <v>0</v>
      </c>
      <c r="F52" s="6">
        <f>Dashboard!F46</f>
        <v>0</v>
      </c>
      <c r="G52" s="5" t="str">
        <f>Dashboard!G46</f>
        <v>Rood</v>
      </c>
      <c r="H52" s="1"/>
    </row>
    <row r="53" spans="1:8" ht="15">
      <c r="A53" s="5" t="str">
        <f>Dashboard!A47</f>
        <v>Locatie 32</v>
      </c>
      <c r="B53" s="6">
        <f>Dashboard!B47</f>
        <v>0</v>
      </c>
      <c r="C53" s="6">
        <f>Dashboard!C47</f>
        <v>0</v>
      </c>
      <c r="D53" s="6">
        <f>Dashboard!D47</f>
        <v>0</v>
      </c>
      <c r="E53" s="6">
        <f>Dashboard!E47</f>
        <v>0</v>
      </c>
      <c r="F53" s="6">
        <f>Dashboard!F47</f>
        <v>0</v>
      </c>
      <c r="G53" s="5" t="str">
        <f>Dashboard!G47</f>
        <v>Rood</v>
      </c>
      <c r="H53" s="1"/>
    </row>
    <row r="54" spans="1:8" ht="15">
      <c r="A54" s="5" t="str">
        <f>Dashboard!A48</f>
        <v>Locatie 33</v>
      </c>
      <c r="B54" s="6">
        <f>Dashboard!B48</f>
        <v>0</v>
      </c>
      <c r="C54" s="6">
        <f>Dashboard!C48</f>
        <v>0</v>
      </c>
      <c r="D54" s="6">
        <f>Dashboard!D48</f>
        <v>0</v>
      </c>
      <c r="E54" s="6">
        <f>Dashboard!E48</f>
        <v>0</v>
      </c>
      <c r="F54" s="6">
        <f>Dashboard!F48</f>
        <v>0</v>
      </c>
      <c r="G54" s="5" t="str">
        <f>Dashboard!G48</f>
        <v>Rood</v>
      </c>
      <c r="H54" s="1"/>
    </row>
    <row r="55" spans="1:8" ht="15">
      <c r="A55" s="5" t="str">
        <f>Dashboard!A49</f>
        <v>Locatie 34</v>
      </c>
      <c r="B55" s="6">
        <f>Dashboard!B49</f>
        <v>0</v>
      </c>
      <c r="C55" s="6">
        <f>Dashboard!C49</f>
        <v>0</v>
      </c>
      <c r="D55" s="6">
        <f>Dashboard!D49</f>
        <v>0</v>
      </c>
      <c r="E55" s="6">
        <f>Dashboard!E49</f>
        <v>0</v>
      </c>
      <c r="F55" s="6">
        <f>Dashboard!F49</f>
        <v>0</v>
      </c>
      <c r="G55" s="5" t="str">
        <f>Dashboard!G49</f>
        <v>Rood</v>
      </c>
      <c r="H55" s="1"/>
    </row>
    <row r="56" spans="1:8" ht="15">
      <c r="A56" s="5" t="str">
        <f>Dashboard!A50</f>
        <v>Locatie 35</v>
      </c>
      <c r="B56" s="6">
        <f>Dashboard!B50</f>
        <v>0</v>
      </c>
      <c r="C56" s="6">
        <f>Dashboard!C50</f>
        <v>0</v>
      </c>
      <c r="D56" s="6">
        <f>Dashboard!D50</f>
        <v>0</v>
      </c>
      <c r="E56" s="6">
        <f>Dashboard!E50</f>
        <v>0</v>
      </c>
      <c r="F56" s="6">
        <f>Dashboard!F50</f>
        <v>0</v>
      </c>
      <c r="G56" s="5" t="str">
        <f>Dashboard!G50</f>
        <v>Rood</v>
      </c>
      <c r="H56" s="1"/>
    </row>
    <row r="57" spans="1:8" ht="15">
      <c r="A57" s="5" t="str">
        <f>Dashboard!A51</f>
        <v>Locatie 36</v>
      </c>
      <c r="B57" s="6">
        <f>Dashboard!B51</f>
        <v>0</v>
      </c>
      <c r="C57" s="6">
        <f>Dashboard!C51</f>
        <v>0</v>
      </c>
      <c r="D57" s="6">
        <f>Dashboard!D51</f>
        <v>0</v>
      </c>
      <c r="E57" s="6">
        <f>Dashboard!E51</f>
        <v>0</v>
      </c>
      <c r="F57" s="6">
        <f>Dashboard!F51</f>
        <v>0</v>
      </c>
      <c r="G57" s="5" t="str">
        <f>Dashboard!G51</f>
        <v>Rood</v>
      </c>
      <c r="H57" s="1"/>
    </row>
    <row r="58" spans="1:8" ht="15">
      <c r="A58" s="5" t="str">
        <f>Dashboard!A52</f>
        <v>Locatie 37</v>
      </c>
      <c r="B58" s="6">
        <f>Dashboard!B52</f>
        <v>0</v>
      </c>
      <c r="C58" s="6">
        <f>Dashboard!C52</f>
        <v>0</v>
      </c>
      <c r="D58" s="6">
        <f>Dashboard!D52</f>
        <v>0</v>
      </c>
      <c r="E58" s="6">
        <f>Dashboard!E52</f>
        <v>0</v>
      </c>
      <c r="F58" s="6">
        <f>Dashboard!F52</f>
        <v>0</v>
      </c>
      <c r="G58" s="5" t="str">
        <f>Dashboard!G52</f>
        <v>Rood</v>
      </c>
      <c r="H58" s="1"/>
    </row>
    <row r="59" spans="1:8" ht="15">
      <c r="A59" s="5" t="str">
        <f>Dashboard!A53</f>
        <v>Locatie 38</v>
      </c>
      <c r="B59" s="6">
        <f>Dashboard!B53</f>
        <v>0</v>
      </c>
      <c r="C59" s="6">
        <f>Dashboard!C53</f>
        <v>0</v>
      </c>
      <c r="D59" s="6">
        <f>Dashboard!D53</f>
        <v>0</v>
      </c>
      <c r="E59" s="6">
        <f>Dashboard!E53</f>
        <v>0</v>
      </c>
      <c r="F59" s="6">
        <f>Dashboard!F53</f>
        <v>0</v>
      </c>
      <c r="G59" s="5" t="str">
        <f>Dashboard!G53</f>
        <v>Rood</v>
      </c>
      <c r="H59" s="1"/>
    </row>
    <row r="60" spans="1:8" ht="15">
      <c r="A60" s="5" t="str">
        <f>Dashboard!A54</f>
        <v>Locatie 39</v>
      </c>
      <c r="B60" s="6">
        <f>Dashboard!B54</f>
        <v>0</v>
      </c>
      <c r="C60" s="6">
        <f>Dashboard!C54</f>
        <v>0</v>
      </c>
      <c r="D60" s="6">
        <f>Dashboard!D54</f>
        <v>0</v>
      </c>
      <c r="E60" s="6">
        <f>Dashboard!E54</f>
        <v>0</v>
      </c>
      <c r="F60" s="6">
        <f>Dashboard!F54</f>
        <v>0</v>
      </c>
      <c r="G60" s="5" t="str">
        <f>Dashboard!G54</f>
        <v>Rood</v>
      </c>
      <c r="H60" s="1"/>
    </row>
    <row r="61" spans="1:8" ht="15">
      <c r="A61" s="5" t="str">
        <f>Dashboard!A55</f>
        <v>Locatie 40</v>
      </c>
      <c r="B61" s="6">
        <f>Dashboard!B55</f>
        <v>0</v>
      </c>
      <c r="C61" s="6">
        <f>Dashboard!C55</f>
        <v>0</v>
      </c>
      <c r="D61" s="6">
        <f>Dashboard!D55</f>
        <v>0</v>
      </c>
      <c r="E61" s="6">
        <f>Dashboard!E55</f>
        <v>0</v>
      </c>
      <c r="F61" s="6">
        <f>Dashboard!F55</f>
        <v>0</v>
      </c>
      <c r="G61" s="5" t="str">
        <f>Dashboard!G55</f>
        <v>Rood</v>
      </c>
      <c r="H61" s="1"/>
    </row>
    <row r="62" spans="1:8" ht="15">
      <c r="A62" s="5" t="str">
        <f>Dashboard!A56</f>
        <v>Locatie 41</v>
      </c>
      <c r="B62" s="6">
        <f>Dashboard!B56</f>
        <v>0</v>
      </c>
      <c r="C62" s="6">
        <f>Dashboard!C56</f>
        <v>0</v>
      </c>
      <c r="D62" s="6">
        <f>Dashboard!D56</f>
        <v>0</v>
      </c>
      <c r="E62" s="6">
        <f>Dashboard!E56</f>
        <v>0</v>
      </c>
      <c r="F62" s="6">
        <f>Dashboard!F56</f>
        <v>0</v>
      </c>
      <c r="G62" s="5" t="str">
        <f>Dashboard!G56</f>
        <v>Rood</v>
      </c>
      <c r="H62" s="1"/>
    </row>
    <row r="63" spans="1:8" ht="15">
      <c r="A63" s="5" t="str">
        <f>Dashboard!A57</f>
        <v>Locatie 42</v>
      </c>
      <c r="B63" s="6">
        <f>Dashboard!B57</f>
        <v>0</v>
      </c>
      <c r="C63" s="6">
        <f>Dashboard!C57</f>
        <v>0</v>
      </c>
      <c r="D63" s="6">
        <f>Dashboard!D57</f>
        <v>0</v>
      </c>
      <c r="E63" s="6">
        <f>Dashboard!E57</f>
        <v>0</v>
      </c>
      <c r="F63" s="6">
        <f>Dashboard!F57</f>
        <v>0</v>
      </c>
      <c r="G63" s="5" t="str">
        <f>Dashboard!G57</f>
        <v>Rood</v>
      </c>
      <c r="H63" s="1"/>
    </row>
  </sheetData>
  <mergeCells count="2">
    <mergeCell ref="A16:H18"/>
    <mergeCell ref="A1:H1"/>
  </mergeCells>
  <conditionalFormatting sqref="B9:B12">
    <cfRule type="cellIs" dxfId="19" priority="1" operator="greaterThanOrEqual">
      <formula>85</formula>
    </cfRule>
    <cfRule type="cellIs" dxfId="18" priority="2" operator="between">
      <formula>70</formula>
      <formula>84.999</formula>
    </cfRule>
    <cfRule type="cellIs" dxfId="17" priority="3" operator="lessThan">
      <formula>70</formula>
    </cfRule>
  </conditionalFormatting>
  <conditionalFormatting sqref="D9:D12">
    <cfRule type="expression" dxfId="16" priority="4">
      <formula>D9="Groen"</formula>
    </cfRule>
    <cfRule type="expression" dxfId="15" priority="5">
      <formula>D9="Oranje"</formula>
    </cfRule>
    <cfRule type="expression" dxfId="14" priority="6">
      <formula>D9="Rood"</formula>
    </cfRule>
  </conditionalFormatting>
  <conditionalFormatting sqref="G22:G63">
    <cfRule type="expression" dxfId="13" priority="16">
      <formula>G22="Groen"</formula>
    </cfRule>
    <cfRule type="expression" dxfId="12" priority="17">
      <formula>G22="Oranje"</formula>
    </cfRule>
    <cfRule type="expression" dxfId="11" priority="18">
      <formula>G22="Rood"</formula>
    </cfRule>
  </conditionalFormatting>
  <pageMargins left="0.75" right="0.75" top="1" bottom="1" header="0.5" footer="0.5"/>
  <pageSetup fitToHeight="0" orientation="landscape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7"/>
  <sheetViews>
    <sheetView showGridLines="0" workbookViewId="0">
      <selection activeCell="B3" sqref="B3"/>
    </sheetView>
  </sheetViews>
  <sheetFormatPr baseColWidth="10" defaultColWidth="8.83203125" defaultRowHeight="14"/>
  <cols>
    <col min="1" max="1" width="20" customWidth="1"/>
    <col min="2" max="2" width="14" customWidth="1"/>
    <col min="3" max="4" width="12" customWidth="1"/>
    <col min="5" max="5" width="24" customWidth="1"/>
    <col min="6" max="8" width="14" customWidth="1"/>
  </cols>
  <sheetData>
    <row r="1" spans="1:8">
      <c r="A1" s="63" t="s">
        <v>107</v>
      </c>
      <c r="B1" s="62"/>
      <c r="C1" s="62"/>
      <c r="D1" s="62"/>
      <c r="E1" s="62"/>
      <c r="F1" s="62"/>
      <c r="G1" s="62"/>
      <c r="H1" s="62"/>
    </row>
    <row r="2" spans="1:8">
      <c r="A2" s="1"/>
      <c r="B2" s="1"/>
      <c r="C2" s="1"/>
      <c r="D2" s="1"/>
      <c r="E2" s="1"/>
      <c r="F2" s="1"/>
      <c r="G2" s="1"/>
      <c r="H2" s="1"/>
    </row>
    <row r="3" spans="1:8" ht="16">
      <c r="A3" s="2" t="s">
        <v>25</v>
      </c>
      <c r="B3" s="3" t="str">
        <f>'Rapportage instellingen'!B4</f>
        <v>Locatie 1</v>
      </c>
      <c r="C3" s="1"/>
      <c r="D3" s="1"/>
      <c r="E3" s="1"/>
      <c r="F3" s="1"/>
      <c r="G3" s="1"/>
      <c r="H3" s="1"/>
    </row>
    <row r="4" spans="1:8" ht="16">
      <c r="A4" s="2" t="s">
        <v>9</v>
      </c>
      <c r="B4" s="3" t="str">
        <f>'Rapportage instellingen'!B3</f>
        <v>Jan</v>
      </c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 ht="16">
      <c r="A7" s="4" t="s">
        <v>3</v>
      </c>
      <c r="B7" s="4" t="s">
        <v>4</v>
      </c>
      <c r="C7" s="4" t="s">
        <v>5</v>
      </c>
      <c r="D7" s="4" t="s">
        <v>8</v>
      </c>
      <c r="E7" s="4" t="s">
        <v>108</v>
      </c>
      <c r="F7" s="1"/>
      <c r="G7" s="1"/>
      <c r="H7" s="1"/>
    </row>
    <row r="8" spans="1:8" ht="15">
      <c r="A8" s="5" t="s">
        <v>10</v>
      </c>
      <c r="B8" s="6">
        <f>IFERROR(AVERAGEIFS(kwaliteit!$M:$M,kwaliteit!$C:$C,$B$3,kwaliteit!$B:$B,$B$4),0)</f>
        <v>0</v>
      </c>
      <c r="C8" s="6">
        <v>85</v>
      </c>
      <c r="D8" s="5" t="str">
        <f>IF(B8&gt;=C8,"Groen",IF(B8&gt;=70,"Oranje","Rood"))</f>
        <v>Rood</v>
      </c>
      <c r="E8" s="5" t="str">
        <f>IF(D8="Groen","Geen directe actie","Verbeteractie opnemen")</f>
        <v>Verbeteractie opnemen</v>
      </c>
      <c r="F8" s="1"/>
      <c r="G8" s="1"/>
      <c r="H8" s="1"/>
    </row>
    <row r="9" spans="1:8" ht="15">
      <c r="A9" s="5" t="s">
        <v>11</v>
      </c>
      <c r="B9" s="6">
        <f>IFERROR(AVERAGEIFS(beleving!$F:$F,beleving!$C:$C,$B$3,beleving!$B:$B,$B$4),0)</f>
        <v>0</v>
      </c>
      <c r="C9" s="6">
        <v>80</v>
      </c>
      <c r="D9" s="5" t="str">
        <f>IF(B9&gt;=C9,"Groen",IF(B9&gt;=70,"Oranje","Rood"))</f>
        <v>Rood</v>
      </c>
      <c r="E9" s="5" t="str">
        <f>IF(D9="Groen","Geen directe actie","Verbeteractie opnemen")</f>
        <v>Verbeteractie opnemen</v>
      </c>
      <c r="F9" s="1"/>
      <c r="G9" s="1"/>
      <c r="H9" s="1"/>
    </row>
    <row r="10" spans="1:8" ht="15">
      <c r="A10" s="5" t="s">
        <v>12</v>
      </c>
      <c r="B10" s="6">
        <f>IFERROR((COUNTIFS(facturatie!$B:$B,$B$3,facturatie!$A:$A,$B$4,facturatie!$H:$H,"Goedgekeurd")+COUNTIFS(facturatie!$B:$B,$B$3,facturatie!$A:$A,$B$4,facturatie!$H:$H,"Betaald"))/COUNTIFS(facturatie!$B:$B,$B$3,facturatie!$A:$A,$B$4)*100,0)</f>
        <v>0</v>
      </c>
      <c r="C10" s="6">
        <v>95</v>
      </c>
      <c r="D10" s="5" t="str">
        <f>IF(B10&gt;=C10,"Groen",IF(B10&gt;=70,"Oranje","Rood"))</f>
        <v>Rood</v>
      </c>
      <c r="E10" s="5" t="str">
        <f>IF(D10="Groen","Geen directe actie","Verbeteractie opnemen")</f>
        <v>Verbeteractie opnemen</v>
      </c>
      <c r="F10" s="1"/>
      <c r="G10" s="1"/>
      <c r="H10" s="1"/>
    </row>
    <row r="11" spans="1:8" ht="15">
      <c r="A11" s="5" t="s">
        <v>16</v>
      </c>
      <c r="B11" s="6">
        <f>IFERROR(COUNTIFS('aanwezig VOG'!$A:$A,$B$3,'aanwezig VOG'!$E:$E,"Aanwezig")/COUNTIF('aanwezig VOG'!$A:$A,$B$3)*100,0)</f>
        <v>0</v>
      </c>
      <c r="C11" s="6">
        <v>100</v>
      </c>
      <c r="D11" s="5" t="str">
        <f>IF(B11&gt;=C11,"Groen",IF(B11&gt;=70,"Oranje","Rood"))</f>
        <v>Rood</v>
      </c>
      <c r="E11" s="5" t="str">
        <f>IF(D11="Groen","Geen directe actie","Verbeteractie opnemen")</f>
        <v>Verbeteractie opnemen</v>
      </c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 ht="20">
      <c r="A14" s="7" t="s">
        <v>109</v>
      </c>
      <c r="B14" s="1"/>
      <c r="C14" s="1"/>
      <c r="D14" s="1"/>
      <c r="E14" s="1"/>
      <c r="F14" s="1"/>
      <c r="G14" s="1"/>
      <c r="H14" s="1"/>
    </row>
    <row r="15" spans="1:8">
      <c r="A15" s="61" t="str">
        <f>CONCATENATE("Locatie ",$B$3," scoort in ",$B$4," een kwaliteitsscore van ",TEXT(B8,"0.0"),"%, beleving ",TEXT(B9,"0.0"),"%, facturatie ",TEXT(B10,"0.0"),"% en VOG ",TEXT(B11,"0.0"),"%.")</f>
        <v>Locatie Locatie 1 scoort in Jan een kwaliteitsscore van 00%, beleving 00%, facturatie 00% en VOG 00%.</v>
      </c>
      <c r="B15" s="62"/>
      <c r="C15" s="62"/>
      <c r="D15" s="62"/>
      <c r="E15" s="62"/>
      <c r="F15" s="62"/>
      <c r="G15" s="62"/>
      <c r="H15" s="62"/>
    </row>
    <row r="16" spans="1:8">
      <c r="A16" s="62"/>
      <c r="B16" s="62"/>
      <c r="C16" s="62"/>
      <c r="D16" s="62"/>
      <c r="E16" s="62"/>
      <c r="F16" s="62"/>
      <c r="G16" s="62"/>
      <c r="H16" s="62"/>
    </row>
    <row r="17" spans="1:8">
      <c r="A17" s="62"/>
      <c r="B17" s="62"/>
      <c r="C17" s="62"/>
      <c r="D17" s="62"/>
      <c r="E17" s="62"/>
      <c r="F17" s="62"/>
      <c r="G17" s="62"/>
      <c r="H17" s="62"/>
    </row>
  </sheetData>
  <mergeCells count="2">
    <mergeCell ref="A15:H17"/>
    <mergeCell ref="A1:H1"/>
  </mergeCells>
  <conditionalFormatting sqref="B8:B11">
    <cfRule type="cellIs" dxfId="10" priority="1" operator="greaterThanOrEqual">
      <formula>85</formula>
    </cfRule>
    <cfRule type="cellIs" dxfId="9" priority="2" operator="between">
      <formula>70</formula>
      <formula>84.999</formula>
    </cfRule>
    <cfRule type="cellIs" dxfId="8" priority="3" operator="lessThan">
      <formula>70</formula>
    </cfRule>
  </conditionalFormatting>
  <conditionalFormatting sqref="D8:D11">
    <cfRule type="expression" dxfId="7" priority="4">
      <formula>D8="Groen"</formula>
    </cfRule>
    <cfRule type="expression" dxfId="6" priority="5">
      <formula>D8="Oranje"</formula>
    </cfRule>
    <cfRule type="expression" dxfId="5" priority="6">
      <formula>D8="Rood"</formula>
    </cfRule>
  </conditionalFormatting>
  <pageMargins left="0.75" right="0.75" top="1" bottom="1" header="0.5" footer="0.5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7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8.83203125" defaultRowHeight="14"/>
  <cols>
    <col min="1" max="1" width="20" customWidth="1"/>
    <col min="2" max="5" width="16" customWidth="1"/>
    <col min="6" max="6" width="14" customWidth="1"/>
    <col min="7" max="7" width="44" customWidth="1"/>
    <col min="8" max="8" width="20" customWidth="1"/>
  </cols>
  <sheetData>
    <row r="1" spans="1:8">
      <c r="A1" s="63" t="s">
        <v>110</v>
      </c>
      <c r="B1" s="62"/>
      <c r="C1" s="62"/>
      <c r="D1" s="62"/>
      <c r="E1" s="62"/>
      <c r="F1" s="62"/>
      <c r="G1" s="62"/>
      <c r="H1" s="62"/>
    </row>
    <row r="2" spans="1:8">
      <c r="A2" s="1"/>
      <c r="B2" s="1"/>
      <c r="C2" s="1"/>
      <c r="D2" s="1"/>
      <c r="E2" s="1"/>
      <c r="F2" s="1"/>
      <c r="G2" s="1"/>
      <c r="H2" s="1"/>
    </row>
    <row r="3" spans="1:8" ht="16">
      <c r="A3" s="2" t="s">
        <v>9</v>
      </c>
      <c r="B3" s="3" t="str">
        <f>'Rapportage instellingen'!B3</f>
        <v>Jan</v>
      </c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 ht="16">
      <c r="A5" s="4" t="s">
        <v>25</v>
      </c>
      <c r="B5" s="4" t="s">
        <v>111</v>
      </c>
      <c r="C5" s="4" t="s">
        <v>112</v>
      </c>
      <c r="D5" s="4" t="s">
        <v>113</v>
      </c>
      <c r="E5" s="4" t="s">
        <v>114</v>
      </c>
      <c r="F5" s="4" t="s">
        <v>115</v>
      </c>
      <c r="G5" s="4" t="s">
        <v>116</v>
      </c>
      <c r="H5" s="4" t="s">
        <v>117</v>
      </c>
    </row>
    <row r="6" spans="1:8" ht="15">
      <c r="A6" s="5" t="s">
        <v>28</v>
      </c>
      <c r="B6" s="5" t="str">
        <f>IF(Dashboard!B16&lt;'Rapportage instellingen'!$B$5,"Ja","Nee")</f>
        <v>Nee</v>
      </c>
      <c r="C6" s="5" t="str">
        <f>IF(Dashboard!C16&lt;'Rapportage instellingen'!$B$6,"Ja","Nee")</f>
        <v>Nee</v>
      </c>
      <c r="D6" s="5" t="str">
        <f>IF(Dashboard!D16&lt;'Rapportage instellingen'!$B$7,"Ja","Nee")</f>
        <v>Nee</v>
      </c>
      <c r="E6" s="5" t="str">
        <f>IF(Dashboard!E16&lt;'Rapportage instellingen'!$B$8,"Ja","Nee")</f>
        <v>Ja</v>
      </c>
      <c r="F6" s="5" t="str">
        <f t="shared" ref="F6:F47" si="0">IF(COUNTIF(B6:E6,"Ja")&gt;=2,"Hoog",IF(COUNTIF(B6:E6,"Ja")=1,"Middel","Laag"))</f>
        <v>Middel</v>
      </c>
      <c r="G6" s="5" t="str">
        <f t="shared" ref="G6:G47" si="1">IF(F6="Hoog","Bespreken in eerstvolgend contract-/operationeel overleg",IF(F6="Middel","Actie uitzetten bij leverancier/locatie","Monitoren"))</f>
        <v>Actie uitzetten bij leverancier/locatie</v>
      </c>
      <c r="H6" s="5"/>
    </row>
    <row r="7" spans="1:8" ht="30">
      <c r="A7" s="5" t="s">
        <v>30</v>
      </c>
      <c r="B7" s="5" t="str">
        <f>IF(Dashboard!B17&lt;'Rapportage instellingen'!$B$5,"Ja","Nee")</f>
        <v>Ja</v>
      </c>
      <c r="C7" s="5" t="str">
        <f>IF(Dashboard!C17&lt;'Rapportage instellingen'!$B$6,"Ja","Nee")</f>
        <v>Ja</v>
      </c>
      <c r="D7" s="5" t="str">
        <f>IF(Dashboard!D17&lt;'Rapportage instellingen'!$B$7,"Ja","Nee")</f>
        <v>Ja</v>
      </c>
      <c r="E7" s="5" t="str">
        <f>IF(Dashboard!E17&lt;'Rapportage instellingen'!$B$8,"Ja","Nee")</f>
        <v>Ja</v>
      </c>
      <c r="F7" s="5" t="str">
        <f t="shared" si="0"/>
        <v>Hoog</v>
      </c>
      <c r="G7" s="5" t="str">
        <f t="shared" si="1"/>
        <v>Bespreken in eerstvolgend contract-/operationeel overleg</v>
      </c>
      <c r="H7" s="5"/>
    </row>
    <row r="8" spans="1:8" ht="30">
      <c r="A8" s="5" t="s">
        <v>32</v>
      </c>
      <c r="B8" s="5" t="str">
        <f>IF(Dashboard!B18&lt;'Rapportage instellingen'!$B$5,"Ja","Nee")</f>
        <v>Ja</v>
      </c>
      <c r="C8" s="5" t="str">
        <f>IF(Dashboard!C18&lt;'Rapportage instellingen'!$B$6,"Ja","Nee")</f>
        <v>Ja</v>
      </c>
      <c r="D8" s="5" t="str">
        <f>IF(Dashboard!D18&lt;'Rapportage instellingen'!$B$7,"Ja","Nee")</f>
        <v>Ja</v>
      </c>
      <c r="E8" s="5" t="str">
        <f>IF(Dashboard!E18&lt;'Rapportage instellingen'!$B$8,"Ja","Nee")</f>
        <v>Ja</v>
      </c>
      <c r="F8" s="5" t="str">
        <f t="shared" si="0"/>
        <v>Hoog</v>
      </c>
      <c r="G8" s="5" t="str">
        <f t="shared" si="1"/>
        <v>Bespreken in eerstvolgend contract-/operationeel overleg</v>
      </c>
      <c r="H8" s="5"/>
    </row>
    <row r="9" spans="1:8" ht="30">
      <c r="A9" s="5" t="s">
        <v>33</v>
      </c>
      <c r="B9" s="5" t="str">
        <f>IF(Dashboard!B19&lt;'Rapportage instellingen'!$B$5,"Ja","Nee")</f>
        <v>Ja</v>
      </c>
      <c r="C9" s="5" t="str">
        <f>IF(Dashboard!C19&lt;'Rapportage instellingen'!$B$6,"Ja","Nee")</f>
        <v>Ja</v>
      </c>
      <c r="D9" s="5" t="str">
        <f>IF(Dashboard!D19&lt;'Rapportage instellingen'!$B$7,"Ja","Nee")</f>
        <v>Ja</v>
      </c>
      <c r="E9" s="5" t="str">
        <f>IF(Dashboard!E19&lt;'Rapportage instellingen'!$B$8,"Ja","Nee")</f>
        <v>Ja</v>
      </c>
      <c r="F9" s="5" t="str">
        <f t="shared" si="0"/>
        <v>Hoog</v>
      </c>
      <c r="G9" s="5" t="str">
        <f t="shared" si="1"/>
        <v>Bespreken in eerstvolgend contract-/operationeel overleg</v>
      </c>
      <c r="H9" s="5"/>
    </row>
    <row r="10" spans="1:8" ht="30">
      <c r="A10" s="5" t="s">
        <v>34</v>
      </c>
      <c r="B10" s="5" t="str">
        <f>IF(Dashboard!B20&lt;'Rapportage instellingen'!$B$5,"Ja","Nee")</f>
        <v>Ja</v>
      </c>
      <c r="C10" s="5" t="str">
        <f>IF(Dashboard!C20&lt;'Rapportage instellingen'!$B$6,"Ja","Nee")</f>
        <v>Ja</v>
      </c>
      <c r="D10" s="5" t="str">
        <f>IF(Dashboard!D20&lt;'Rapportage instellingen'!$B$7,"Ja","Nee")</f>
        <v>Ja</v>
      </c>
      <c r="E10" s="5" t="str">
        <f>IF(Dashboard!E20&lt;'Rapportage instellingen'!$B$8,"Ja","Nee")</f>
        <v>Ja</v>
      </c>
      <c r="F10" s="5" t="str">
        <f t="shared" si="0"/>
        <v>Hoog</v>
      </c>
      <c r="G10" s="5" t="str">
        <f t="shared" si="1"/>
        <v>Bespreken in eerstvolgend contract-/operationeel overleg</v>
      </c>
      <c r="H10" s="5"/>
    </row>
    <row r="11" spans="1:8" ht="30">
      <c r="A11" s="5" t="s">
        <v>35</v>
      </c>
      <c r="B11" s="5" t="str">
        <f>IF(Dashboard!B21&lt;'Rapportage instellingen'!$B$5,"Ja","Nee")</f>
        <v>Ja</v>
      </c>
      <c r="C11" s="5" t="str">
        <f>IF(Dashboard!C21&lt;'Rapportage instellingen'!$B$6,"Ja","Nee")</f>
        <v>Ja</v>
      </c>
      <c r="D11" s="5" t="str">
        <f>IF(Dashboard!D21&lt;'Rapportage instellingen'!$B$7,"Ja","Nee")</f>
        <v>Ja</v>
      </c>
      <c r="E11" s="5" t="str">
        <f>IF(Dashboard!E21&lt;'Rapportage instellingen'!$B$8,"Ja","Nee")</f>
        <v>Ja</v>
      </c>
      <c r="F11" s="5" t="str">
        <f t="shared" si="0"/>
        <v>Hoog</v>
      </c>
      <c r="G11" s="5" t="str">
        <f t="shared" si="1"/>
        <v>Bespreken in eerstvolgend contract-/operationeel overleg</v>
      </c>
      <c r="H11" s="5"/>
    </row>
    <row r="12" spans="1:8" ht="30">
      <c r="A12" s="5" t="s">
        <v>36</v>
      </c>
      <c r="B12" s="5" t="str">
        <f>IF(Dashboard!B22&lt;'Rapportage instellingen'!$B$5,"Ja","Nee")</f>
        <v>Ja</v>
      </c>
      <c r="C12" s="5" t="str">
        <f>IF(Dashboard!C22&lt;'Rapportage instellingen'!$B$6,"Ja","Nee")</f>
        <v>Ja</v>
      </c>
      <c r="D12" s="5" t="str">
        <f>IF(Dashboard!D22&lt;'Rapportage instellingen'!$B$7,"Ja","Nee")</f>
        <v>Ja</v>
      </c>
      <c r="E12" s="5" t="str">
        <f>IF(Dashboard!E22&lt;'Rapportage instellingen'!$B$8,"Ja","Nee")</f>
        <v>Ja</v>
      </c>
      <c r="F12" s="5" t="str">
        <f t="shared" si="0"/>
        <v>Hoog</v>
      </c>
      <c r="G12" s="5" t="str">
        <f t="shared" si="1"/>
        <v>Bespreken in eerstvolgend contract-/operationeel overleg</v>
      </c>
      <c r="H12" s="5"/>
    </row>
    <row r="13" spans="1:8" ht="30">
      <c r="A13" s="5" t="s">
        <v>37</v>
      </c>
      <c r="B13" s="5" t="str">
        <f>IF(Dashboard!B23&lt;'Rapportage instellingen'!$B$5,"Ja","Nee")</f>
        <v>Ja</v>
      </c>
      <c r="C13" s="5" t="str">
        <f>IF(Dashboard!C23&lt;'Rapportage instellingen'!$B$6,"Ja","Nee")</f>
        <v>Ja</v>
      </c>
      <c r="D13" s="5" t="str">
        <f>IF(Dashboard!D23&lt;'Rapportage instellingen'!$B$7,"Ja","Nee")</f>
        <v>Ja</v>
      </c>
      <c r="E13" s="5" t="str">
        <f>IF(Dashboard!E23&lt;'Rapportage instellingen'!$B$8,"Ja","Nee")</f>
        <v>Ja</v>
      </c>
      <c r="F13" s="5" t="str">
        <f t="shared" si="0"/>
        <v>Hoog</v>
      </c>
      <c r="G13" s="5" t="str">
        <f t="shared" si="1"/>
        <v>Bespreken in eerstvolgend contract-/operationeel overleg</v>
      </c>
      <c r="H13" s="5"/>
    </row>
    <row r="14" spans="1:8" ht="30">
      <c r="A14" s="5" t="s">
        <v>38</v>
      </c>
      <c r="B14" s="5" t="str">
        <f>IF(Dashboard!B24&lt;'Rapportage instellingen'!$B$5,"Ja","Nee")</f>
        <v>Ja</v>
      </c>
      <c r="C14" s="5" t="str">
        <f>IF(Dashboard!C24&lt;'Rapportage instellingen'!$B$6,"Ja","Nee")</f>
        <v>Ja</v>
      </c>
      <c r="D14" s="5" t="str">
        <f>IF(Dashboard!D24&lt;'Rapportage instellingen'!$B$7,"Ja","Nee")</f>
        <v>Ja</v>
      </c>
      <c r="E14" s="5" t="str">
        <f>IF(Dashboard!E24&lt;'Rapportage instellingen'!$B$8,"Ja","Nee")</f>
        <v>Ja</v>
      </c>
      <c r="F14" s="5" t="str">
        <f t="shared" si="0"/>
        <v>Hoog</v>
      </c>
      <c r="G14" s="5" t="str">
        <f t="shared" si="1"/>
        <v>Bespreken in eerstvolgend contract-/operationeel overleg</v>
      </c>
      <c r="H14" s="5"/>
    </row>
    <row r="15" spans="1:8" ht="30">
      <c r="A15" s="5" t="s">
        <v>39</v>
      </c>
      <c r="B15" s="5" t="str">
        <f>IF(Dashboard!B25&lt;'Rapportage instellingen'!$B$5,"Ja","Nee")</f>
        <v>Ja</v>
      </c>
      <c r="C15" s="5" t="str">
        <f>IF(Dashboard!C25&lt;'Rapportage instellingen'!$B$6,"Ja","Nee")</f>
        <v>Ja</v>
      </c>
      <c r="D15" s="5" t="str">
        <f>IF(Dashboard!D25&lt;'Rapportage instellingen'!$B$7,"Ja","Nee")</f>
        <v>Ja</v>
      </c>
      <c r="E15" s="5" t="str">
        <f>IF(Dashboard!E25&lt;'Rapportage instellingen'!$B$8,"Ja","Nee")</f>
        <v>Ja</v>
      </c>
      <c r="F15" s="5" t="str">
        <f t="shared" si="0"/>
        <v>Hoog</v>
      </c>
      <c r="G15" s="5" t="str">
        <f t="shared" si="1"/>
        <v>Bespreken in eerstvolgend contract-/operationeel overleg</v>
      </c>
      <c r="H15" s="5"/>
    </row>
    <row r="16" spans="1:8" ht="30">
      <c r="A16" s="5" t="s">
        <v>40</v>
      </c>
      <c r="B16" s="5" t="str">
        <f>IF(Dashboard!B26&lt;'Rapportage instellingen'!$B$5,"Ja","Nee")</f>
        <v>Ja</v>
      </c>
      <c r="C16" s="5" t="str">
        <f>IF(Dashboard!C26&lt;'Rapportage instellingen'!$B$6,"Ja","Nee")</f>
        <v>Ja</v>
      </c>
      <c r="D16" s="5" t="str">
        <f>IF(Dashboard!D26&lt;'Rapportage instellingen'!$B$7,"Ja","Nee")</f>
        <v>Ja</v>
      </c>
      <c r="E16" s="5" t="str">
        <f>IF(Dashboard!E26&lt;'Rapportage instellingen'!$B$8,"Ja","Nee")</f>
        <v>Ja</v>
      </c>
      <c r="F16" s="5" t="str">
        <f t="shared" si="0"/>
        <v>Hoog</v>
      </c>
      <c r="G16" s="5" t="str">
        <f t="shared" si="1"/>
        <v>Bespreken in eerstvolgend contract-/operationeel overleg</v>
      </c>
      <c r="H16" s="5"/>
    </row>
    <row r="17" spans="1:8" ht="30">
      <c r="A17" s="5" t="s">
        <v>41</v>
      </c>
      <c r="B17" s="5" t="str">
        <f>IF(Dashboard!B27&lt;'Rapportage instellingen'!$B$5,"Ja","Nee")</f>
        <v>Ja</v>
      </c>
      <c r="C17" s="5" t="str">
        <f>IF(Dashboard!C27&lt;'Rapportage instellingen'!$B$6,"Ja","Nee")</f>
        <v>Ja</v>
      </c>
      <c r="D17" s="5" t="str">
        <f>IF(Dashboard!D27&lt;'Rapportage instellingen'!$B$7,"Ja","Nee")</f>
        <v>Ja</v>
      </c>
      <c r="E17" s="5" t="str">
        <f>IF(Dashboard!E27&lt;'Rapportage instellingen'!$B$8,"Ja","Nee")</f>
        <v>Ja</v>
      </c>
      <c r="F17" s="5" t="str">
        <f t="shared" si="0"/>
        <v>Hoog</v>
      </c>
      <c r="G17" s="5" t="str">
        <f t="shared" si="1"/>
        <v>Bespreken in eerstvolgend contract-/operationeel overleg</v>
      </c>
      <c r="H17" s="5"/>
    </row>
    <row r="18" spans="1:8" ht="30">
      <c r="A18" s="5" t="s">
        <v>42</v>
      </c>
      <c r="B18" s="5" t="str">
        <f>IF(Dashboard!B28&lt;'Rapportage instellingen'!$B$5,"Ja","Nee")</f>
        <v>Ja</v>
      </c>
      <c r="C18" s="5" t="str">
        <f>IF(Dashboard!C28&lt;'Rapportage instellingen'!$B$6,"Ja","Nee")</f>
        <v>Ja</v>
      </c>
      <c r="D18" s="5" t="str">
        <f>IF(Dashboard!D28&lt;'Rapportage instellingen'!$B$7,"Ja","Nee")</f>
        <v>Ja</v>
      </c>
      <c r="E18" s="5" t="str">
        <f>IF(Dashboard!E28&lt;'Rapportage instellingen'!$B$8,"Ja","Nee")</f>
        <v>Ja</v>
      </c>
      <c r="F18" s="5" t="str">
        <f t="shared" si="0"/>
        <v>Hoog</v>
      </c>
      <c r="G18" s="5" t="str">
        <f t="shared" si="1"/>
        <v>Bespreken in eerstvolgend contract-/operationeel overleg</v>
      </c>
      <c r="H18" s="5"/>
    </row>
    <row r="19" spans="1:8" ht="30">
      <c r="A19" s="5" t="s">
        <v>43</v>
      </c>
      <c r="B19" s="5" t="str">
        <f>IF(Dashboard!B29&lt;'Rapportage instellingen'!$B$5,"Ja","Nee")</f>
        <v>Ja</v>
      </c>
      <c r="C19" s="5" t="str">
        <f>IF(Dashboard!C29&lt;'Rapportage instellingen'!$B$6,"Ja","Nee")</f>
        <v>Ja</v>
      </c>
      <c r="D19" s="5" t="str">
        <f>IF(Dashboard!D29&lt;'Rapportage instellingen'!$B$7,"Ja","Nee")</f>
        <v>Ja</v>
      </c>
      <c r="E19" s="5" t="str">
        <f>IF(Dashboard!E29&lt;'Rapportage instellingen'!$B$8,"Ja","Nee")</f>
        <v>Ja</v>
      </c>
      <c r="F19" s="5" t="str">
        <f t="shared" si="0"/>
        <v>Hoog</v>
      </c>
      <c r="G19" s="5" t="str">
        <f t="shared" si="1"/>
        <v>Bespreken in eerstvolgend contract-/operationeel overleg</v>
      </c>
      <c r="H19" s="5"/>
    </row>
    <row r="20" spans="1:8" ht="30">
      <c r="A20" s="5" t="s">
        <v>44</v>
      </c>
      <c r="B20" s="5" t="str">
        <f>IF(Dashboard!B30&lt;'Rapportage instellingen'!$B$5,"Ja","Nee")</f>
        <v>Ja</v>
      </c>
      <c r="C20" s="5" t="str">
        <f>IF(Dashboard!C30&lt;'Rapportage instellingen'!$B$6,"Ja","Nee")</f>
        <v>Ja</v>
      </c>
      <c r="D20" s="5" t="str">
        <f>IF(Dashboard!D30&lt;'Rapportage instellingen'!$B$7,"Ja","Nee")</f>
        <v>Ja</v>
      </c>
      <c r="E20" s="5" t="str">
        <f>IF(Dashboard!E30&lt;'Rapportage instellingen'!$B$8,"Ja","Nee")</f>
        <v>Ja</v>
      </c>
      <c r="F20" s="5" t="str">
        <f t="shared" si="0"/>
        <v>Hoog</v>
      </c>
      <c r="G20" s="5" t="str">
        <f t="shared" si="1"/>
        <v>Bespreken in eerstvolgend contract-/operationeel overleg</v>
      </c>
      <c r="H20" s="5"/>
    </row>
    <row r="21" spans="1:8" ht="30">
      <c r="A21" s="5" t="s">
        <v>45</v>
      </c>
      <c r="B21" s="5" t="str">
        <f>IF(Dashboard!B31&lt;'Rapportage instellingen'!$B$5,"Ja","Nee")</f>
        <v>Ja</v>
      </c>
      <c r="C21" s="5" t="str">
        <f>IF(Dashboard!C31&lt;'Rapportage instellingen'!$B$6,"Ja","Nee")</f>
        <v>Ja</v>
      </c>
      <c r="D21" s="5" t="str">
        <f>IF(Dashboard!D31&lt;'Rapportage instellingen'!$B$7,"Ja","Nee")</f>
        <v>Ja</v>
      </c>
      <c r="E21" s="5" t="str">
        <f>IF(Dashboard!E31&lt;'Rapportage instellingen'!$B$8,"Ja","Nee")</f>
        <v>Ja</v>
      </c>
      <c r="F21" s="5" t="str">
        <f t="shared" si="0"/>
        <v>Hoog</v>
      </c>
      <c r="G21" s="5" t="str">
        <f t="shared" si="1"/>
        <v>Bespreken in eerstvolgend contract-/operationeel overleg</v>
      </c>
      <c r="H21" s="5"/>
    </row>
    <row r="22" spans="1:8" ht="30">
      <c r="A22" s="5" t="s">
        <v>46</v>
      </c>
      <c r="B22" s="5" t="str">
        <f>IF(Dashboard!B32&lt;'Rapportage instellingen'!$B$5,"Ja","Nee")</f>
        <v>Ja</v>
      </c>
      <c r="C22" s="5" t="str">
        <f>IF(Dashboard!C32&lt;'Rapportage instellingen'!$B$6,"Ja","Nee")</f>
        <v>Ja</v>
      </c>
      <c r="D22" s="5" t="str">
        <f>IF(Dashboard!D32&lt;'Rapportage instellingen'!$B$7,"Ja","Nee")</f>
        <v>Ja</v>
      </c>
      <c r="E22" s="5" t="str">
        <f>IF(Dashboard!E32&lt;'Rapportage instellingen'!$B$8,"Ja","Nee")</f>
        <v>Ja</v>
      </c>
      <c r="F22" s="5" t="str">
        <f t="shared" si="0"/>
        <v>Hoog</v>
      </c>
      <c r="G22" s="5" t="str">
        <f t="shared" si="1"/>
        <v>Bespreken in eerstvolgend contract-/operationeel overleg</v>
      </c>
      <c r="H22" s="5"/>
    </row>
    <row r="23" spans="1:8" ht="30">
      <c r="A23" s="5" t="s">
        <v>47</v>
      </c>
      <c r="B23" s="5" t="str">
        <f>IF(Dashboard!B33&lt;'Rapportage instellingen'!$B$5,"Ja","Nee")</f>
        <v>Ja</v>
      </c>
      <c r="C23" s="5" t="str">
        <f>IF(Dashboard!C33&lt;'Rapportage instellingen'!$B$6,"Ja","Nee")</f>
        <v>Ja</v>
      </c>
      <c r="D23" s="5" t="str">
        <f>IF(Dashboard!D33&lt;'Rapportage instellingen'!$B$7,"Ja","Nee")</f>
        <v>Ja</v>
      </c>
      <c r="E23" s="5" t="str">
        <f>IF(Dashboard!E33&lt;'Rapportage instellingen'!$B$8,"Ja","Nee")</f>
        <v>Ja</v>
      </c>
      <c r="F23" s="5" t="str">
        <f t="shared" si="0"/>
        <v>Hoog</v>
      </c>
      <c r="G23" s="5" t="str">
        <f t="shared" si="1"/>
        <v>Bespreken in eerstvolgend contract-/operationeel overleg</v>
      </c>
      <c r="H23" s="5"/>
    </row>
    <row r="24" spans="1:8" ht="30">
      <c r="A24" s="5" t="s">
        <v>48</v>
      </c>
      <c r="B24" s="5" t="str">
        <f>IF(Dashboard!B34&lt;'Rapportage instellingen'!$B$5,"Ja","Nee")</f>
        <v>Ja</v>
      </c>
      <c r="C24" s="5" t="str">
        <f>IF(Dashboard!C34&lt;'Rapportage instellingen'!$B$6,"Ja","Nee")</f>
        <v>Ja</v>
      </c>
      <c r="D24" s="5" t="str">
        <f>IF(Dashboard!D34&lt;'Rapportage instellingen'!$B$7,"Ja","Nee")</f>
        <v>Ja</v>
      </c>
      <c r="E24" s="5" t="str">
        <f>IF(Dashboard!E34&lt;'Rapportage instellingen'!$B$8,"Ja","Nee")</f>
        <v>Ja</v>
      </c>
      <c r="F24" s="5" t="str">
        <f t="shared" si="0"/>
        <v>Hoog</v>
      </c>
      <c r="G24" s="5" t="str">
        <f t="shared" si="1"/>
        <v>Bespreken in eerstvolgend contract-/operationeel overleg</v>
      </c>
      <c r="H24" s="5"/>
    </row>
    <row r="25" spans="1:8" ht="30">
      <c r="A25" s="5" t="s">
        <v>49</v>
      </c>
      <c r="B25" s="5" t="str">
        <f>IF(Dashboard!B35&lt;'Rapportage instellingen'!$B$5,"Ja","Nee")</f>
        <v>Ja</v>
      </c>
      <c r="C25" s="5" t="str">
        <f>IF(Dashboard!C35&lt;'Rapportage instellingen'!$B$6,"Ja","Nee")</f>
        <v>Ja</v>
      </c>
      <c r="D25" s="5" t="str">
        <f>IF(Dashboard!D35&lt;'Rapportage instellingen'!$B$7,"Ja","Nee")</f>
        <v>Ja</v>
      </c>
      <c r="E25" s="5" t="str">
        <f>IF(Dashboard!E35&lt;'Rapportage instellingen'!$B$8,"Ja","Nee")</f>
        <v>Ja</v>
      </c>
      <c r="F25" s="5" t="str">
        <f t="shared" si="0"/>
        <v>Hoog</v>
      </c>
      <c r="G25" s="5" t="str">
        <f t="shared" si="1"/>
        <v>Bespreken in eerstvolgend contract-/operationeel overleg</v>
      </c>
      <c r="H25" s="5"/>
    </row>
    <row r="26" spans="1:8" ht="30">
      <c r="A26" s="5" t="s">
        <v>50</v>
      </c>
      <c r="B26" s="5" t="str">
        <f>IF(Dashboard!B36&lt;'Rapportage instellingen'!$B$5,"Ja","Nee")</f>
        <v>Ja</v>
      </c>
      <c r="C26" s="5" t="str">
        <f>IF(Dashboard!C36&lt;'Rapportage instellingen'!$B$6,"Ja","Nee")</f>
        <v>Ja</v>
      </c>
      <c r="D26" s="5" t="str">
        <f>IF(Dashboard!D36&lt;'Rapportage instellingen'!$B$7,"Ja","Nee")</f>
        <v>Ja</v>
      </c>
      <c r="E26" s="5" t="str">
        <f>IF(Dashboard!E36&lt;'Rapportage instellingen'!$B$8,"Ja","Nee")</f>
        <v>Ja</v>
      </c>
      <c r="F26" s="5" t="str">
        <f t="shared" si="0"/>
        <v>Hoog</v>
      </c>
      <c r="G26" s="5" t="str">
        <f t="shared" si="1"/>
        <v>Bespreken in eerstvolgend contract-/operationeel overleg</v>
      </c>
      <c r="H26" s="5"/>
    </row>
    <row r="27" spans="1:8" ht="30">
      <c r="A27" s="5" t="s">
        <v>51</v>
      </c>
      <c r="B27" s="5" t="str">
        <f>IF(Dashboard!B37&lt;'Rapportage instellingen'!$B$5,"Ja","Nee")</f>
        <v>Ja</v>
      </c>
      <c r="C27" s="5" t="str">
        <f>IF(Dashboard!C37&lt;'Rapportage instellingen'!$B$6,"Ja","Nee")</f>
        <v>Ja</v>
      </c>
      <c r="D27" s="5" t="str">
        <f>IF(Dashboard!D37&lt;'Rapportage instellingen'!$B$7,"Ja","Nee")</f>
        <v>Ja</v>
      </c>
      <c r="E27" s="5" t="str">
        <f>IF(Dashboard!E37&lt;'Rapportage instellingen'!$B$8,"Ja","Nee")</f>
        <v>Ja</v>
      </c>
      <c r="F27" s="5" t="str">
        <f t="shared" si="0"/>
        <v>Hoog</v>
      </c>
      <c r="G27" s="5" t="str">
        <f t="shared" si="1"/>
        <v>Bespreken in eerstvolgend contract-/operationeel overleg</v>
      </c>
      <c r="H27" s="5"/>
    </row>
    <row r="28" spans="1:8" ht="30">
      <c r="A28" s="5" t="s">
        <v>52</v>
      </c>
      <c r="B28" s="5" t="str">
        <f>IF(Dashboard!B38&lt;'Rapportage instellingen'!$B$5,"Ja","Nee")</f>
        <v>Ja</v>
      </c>
      <c r="C28" s="5" t="str">
        <f>IF(Dashboard!C38&lt;'Rapportage instellingen'!$B$6,"Ja","Nee")</f>
        <v>Ja</v>
      </c>
      <c r="D28" s="5" t="str">
        <f>IF(Dashboard!D38&lt;'Rapportage instellingen'!$B$7,"Ja","Nee")</f>
        <v>Ja</v>
      </c>
      <c r="E28" s="5" t="str">
        <f>IF(Dashboard!E38&lt;'Rapportage instellingen'!$B$8,"Ja","Nee")</f>
        <v>Ja</v>
      </c>
      <c r="F28" s="5" t="str">
        <f t="shared" si="0"/>
        <v>Hoog</v>
      </c>
      <c r="G28" s="5" t="str">
        <f t="shared" si="1"/>
        <v>Bespreken in eerstvolgend contract-/operationeel overleg</v>
      </c>
      <c r="H28" s="5"/>
    </row>
    <row r="29" spans="1:8" ht="30">
      <c r="A29" s="5" t="s">
        <v>53</v>
      </c>
      <c r="B29" s="5" t="str">
        <f>IF(Dashboard!B39&lt;'Rapportage instellingen'!$B$5,"Ja","Nee")</f>
        <v>Ja</v>
      </c>
      <c r="C29" s="5" t="str">
        <f>IF(Dashboard!C39&lt;'Rapportage instellingen'!$B$6,"Ja","Nee")</f>
        <v>Ja</v>
      </c>
      <c r="D29" s="5" t="str">
        <f>IF(Dashboard!D39&lt;'Rapportage instellingen'!$B$7,"Ja","Nee")</f>
        <v>Ja</v>
      </c>
      <c r="E29" s="5" t="str">
        <f>IF(Dashboard!E39&lt;'Rapportage instellingen'!$B$8,"Ja","Nee")</f>
        <v>Ja</v>
      </c>
      <c r="F29" s="5" t="str">
        <f t="shared" si="0"/>
        <v>Hoog</v>
      </c>
      <c r="G29" s="5" t="str">
        <f t="shared" si="1"/>
        <v>Bespreken in eerstvolgend contract-/operationeel overleg</v>
      </c>
      <c r="H29" s="5"/>
    </row>
    <row r="30" spans="1:8" ht="30">
      <c r="A30" s="5" t="s">
        <v>54</v>
      </c>
      <c r="B30" s="5" t="str">
        <f>IF(Dashboard!B40&lt;'Rapportage instellingen'!$B$5,"Ja","Nee")</f>
        <v>Ja</v>
      </c>
      <c r="C30" s="5" t="str">
        <f>IF(Dashboard!C40&lt;'Rapportage instellingen'!$B$6,"Ja","Nee")</f>
        <v>Ja</v>
      </c>
      <c r="D30" s="5" t="str">
        <f>IF(Dashboard!D40&lt;'Rapportage instellingen'!$B$7,"Ja","Nee")</f>
        <v>Ja</v>
      </c>
      <c r="E30" s="5" t="str">
        <f>IF(Dashboard!E40&lt;'Rapportage instellingen'!$B$8,"Ja","Nee")</f>
        <v>Ja</v>
      </c>
      <c r="F30" s="5" t="str">
        <f t="shared" si="0"/>
        <v>Hoog</v>
      </c>
      <c r="G30" s="5" t="str">
        <f t="shared" si="1"/>
        <v>Bespreken in eerstvolgend contract-/operationeel overleg</v>
      </c>
      <c r="H30" s="5"/>
    </row>
    <row r="31" spans="1:8" ht="30">
      <c r="A31" s="5" t="s">
        <v>55</v>
      </c>
      <c r="B31" s="5" t="str">
        <f>IF(Dashboard!B41&lt;'Rapportage instellingen'!$B$5,"Ja","Nee")</f>
        <v>Ja</v>
      </c>
      <c r="C31" s="5" t="str">
        <f>IF(Dashboard!C41&lt;'Rapportage instellingen'!$B$6,"Ja","Nee")</f>
        <v>Ja</v>
      </c>
      <c r="D31" s="5" t="str">
        <f>IF(Dashboard!D41&lt;'Rapportage instellingen'!$B$7,"Ja","Nee")</f>
        <v>Ja</v>
      </c>
      <c r="E31" s="5" t="str">
        <f>IF(Dashboard!E41&lt;'Rapportage instellingen'!$B$8,"Ja","Nee")</f>
        <v>Ja</v>
      </c>
      <c r="F31" s="5" t="str">
        <f t="shared" si="0"/>
        <v>Hoog</v>
      </c>
      <c r="G31" s="5" t="str">
        <f t="shared" si="1"/>
        <v>Bespreken in eerstvolgend contract-/operationeel overleg</v>
      </c>
      <c r="H31" s="5"/>
    </row>
    <row r="32" spans="1:8" ht="30">
      <c r="A32" s="5" t="s">
        <v>56</v>
      </c>
      <c r="B32" s="5" t="str">
        <f>IF(Dashboard!B42&lt;'Rapportage instellingen'!$B$5,"Ja","Nee")</f>
        <v>Ja</v>
      </c>
      <c r="C32" s="5" t="str">
        <f>IF(Dashboard!C42&lt;'Rapportage instellingen'!$B$6,"Ja","Nee")</f>
        <v>Ja</v>
      </c>
      <c r="D32" s="5" t="str">
        <f>IF(Dashboard!D42&lt;'Rapportage instellingen'!$B$7,"Ja","Nee")</f>
        <v>Ja</v>
      </c>
      <c r="E32" s="5" t="str">
        <f>IF(Dashboard!E42&lt;'Rapportage instellingen'!$B$8,"Ja","Nee")</f>
        <v>Ja</v>
      </c>
      <c r="F32" s="5" t="str">
        <f t="shared" si="0"/>
        <v>Hoog</v>
      </c>
      <c r="G32" s="5" t="str">
        <f t="shared" si="1"/>
        <v>Bespreken in eerstvolgend contract-/operationeel overleg</v>
      </c>
      <c r="H32" s="5"/>
    </row>
    <row r="33" spans="1:8" ht="30">
      <c r="A33" s="5" t="s">
        <v>57</v>
      </c>
      <c r="B33" s="5" t="str">
        <f>IF(Dashboard!B43&lt;'Rapportage instellingen'!$B$5,"Ja","Nee")</f>
        <v>Ja</v>
      </c>
      <c r="C33" s="5" t="str">
        <f>IF(Dashboard!C43&lt;'Rapportage instellingen'!$B$6,"Ja","Nee")</f>
        <v>Ja</v>
      </c>
      <c r="D33" s="5" t="str">
        <f>IF(Dashboard!D43&lt;'Rapportage instellingen'!$B$7,"Ja","Nee")</f>
        <v>Ja</v>
      </c>
      <c r="E33" s="5" t="str">
        <f>IF(Dashboard!E43&lt;'Rapportage instellingen'!$B$8,"Ja","Nee")</f>
        <v>Ja</v>
      </c>
      <c r="F33" s="5" t="str">
        <f t="shared" si="0"/>
        <v>Hoog</v>
      </c>
      <c r="G33" s="5" t="str">
        <f t="shared" si="1"/>
        <v>Bespreken in eerstvolgend contract-/operationeel overleg</v>
      </c>
      <c r="H33" s="5"/>
    </row>
    <row r="34" spans="1:8" ht="30">
      <c r="A34" s="5" t="s">
        <v>58</v>
      </c>
      <c r="B34" s="5" t="str">
        <f>IF(Dashboard!B44&lt;'Rapportage instellingen'!$B$5,"Ja","Nee")</f>
        <v>Ja</v>
      </c>
      <c r="C34" s="5" t="str">
        <f>IF(Dashboard!C44&lt;'Rapportage instellingen'!$B$6,"Ja","Nee")</f>
        <v>Ja</v>
      </c>
      <c r="D34" s="5" t="str">
        <f>IF(Dashboard!D44&lt;'Rapportage instellingen'!$B$7,"Ja","Nee")</f>
        <v>Ja</v>
      </c>
      <c r="E34" s="5" t="str">
        <f>IF(Dashboard!E44&lt;'Rapportage instellingen'!$B$8,"Ja","Nee")</f>
        <v>Ja</v>
      </c>
      <c r="F34" s="5" t="str">
        <f t="shared" si="0"/>
        <v>Hoog</v>
      </c>
      <c r="G34" s="5" t="str">
        <f t="shared" si="1"/>
        <v>Bespreken in eerstvolgend contract-/operationeel overleg</v>
      </c>
      <c r="H34" s="5"/>
    </row>
    <row r="35" spans="1:8" ht="30">
      <c r="A35" s="5" t="s">
        <v>59</v>
      </c>
      <c r="B35" s="5" t="str">
        <f>IF(Dashboard!B45&lt;'Rapportage instellingen'!$B$5,"Ja","Nee")</f>
        <v>Ja</v>
      </c>
      <c r="C35" s="5" t="str">
        <f>IF(Dashboard!C45&lt;'Rapportage instellingen'!$B$6,"Ja","Nee")</f>
        <v>Ja</v>
      </c>
      <c r="D35" s="5" t="str">
        <f>IF(Dashboard!D45&lt;'Rapportage instellingen'!$B$7,"Ja","Nee")</f>
        <v>Ja</v>
      </c>
      <c r="E35" s="5" t="str">
        <f>IF(Dashboard!E45&lt;'Rapportage instellingen'!$B$8,"Ja","Nee")</f>
        <v>Ja</v>
      </c>
      <c r="F35" s="5" t="str">
        <f t="shared" si="0"/>
        <v>Hoog</v>
      </c>
      <c r="G35" s="5" t="str">
        <f t="shared" si="1"/>
        <v>Bespreken in eerstvolgend contract-/operationeel overleg</v>
      </c>
      <c r="H35" s="5"/>
    </row>
    <row r="36" spans="1:8" ht="30">
      <c r="A36" s="5" t="s">
        <v>60</v>
      </c>
      <c r="B36" s="5" t="str">
        <f>IF(Dashboard!B46&lt;'Rapportage instellingen'!$B$5,"Ja","Nee")</f>
        <v>Ja</v>
      </c>
      <c r="C36" s="5" t="str">
        <f>IF(Dashboard!C46&lt;'Rapportage instellingen'!$B$6,"Ja","Nee")</f>
        <v>Ja</v>
      </c>
      <c r="D36" s="5" t="str">
        <f>IF(Dashboard!D46&lt;'Rapportage instellingen'!$B$7,"Ja","Nee")</f>
        <v>Ja</v>
      </c>
      <c r="E36" s="5" t="str">
        <f>IF(Dashboard!E46&lt;'Rapportage instellingen'!$B$8,"Ja","Nee")</f>
        <v>Ja</v>
      </c>
      <c r="F36" s="5" t="str">
        <f t="shared" si="0"/>
        <v>Hoog</v>
      </c>
      <c r="G36" s="5" t="str">
        <f t="shared" si="1"/>
        <v>Bespreken in eerstvolgend contract-/operationeel overleg</v>
      </c>
      <c r="H36" s="5"/>
    </row>
    <row r="37" spans="1:8" ht="30">
      <c r="A37" s="5" t="s">
        <v>61</v>
      </c>
      <c r="B37" s="5" t="str">
        <f>IF(Dashboard!B47&lt;'Rapportage instellingen'!$B$5,"Ja","Nee")</f>
        <v>Ja</v>
      </c>
      <c r="C37" s="5" t="str">
        <f>IF(Dashboard!C47&lt;'Rapportage instellingen'!$B$6,"Ja","Nee")</f>
        <v>Ja</v>
      </c>
      <c r="D37" s="5" t="str">
        <f>IF(Dashboard!D47&lt;'Rapportage instellingen'!$B$7,"Ja","Nee")</f>
        <v>Ja</v>
      </c>
      <c r="E37" s="5" t="str">
        <f>IF(Dashboard!E47&lt;'Rapportage instellingen'!$B$8,"Ja","Nee")</f>
        <v>Ja</v>
      </c>
      <c r="F37" s="5" t="str">
        <f t="shared" si="0"/>
        <v>Hoog</v>
      </c>
      <c r="G37" s="5" t="str">
        <f t="shared" si="1"/>
        <v>Bespreken in eerstvolgend contract-/operationeel overleg</v>
      </c>
      <c r="H37" s="5"/>
    </row>
    <row r="38" spans="1:8" ht="30">
      <c r="A38" s="5" t="s">
        <v>62</v>
      </c>
      <c r="B38" s="5" t="str">
        <f>IF(Dashboard!B48&lt;'Rapportage instellingen'!$B$5,"Ja","Nee")</f>
        <v>Ja</v>
      </c>
      <c r="C38" s="5" t="str">
        <f>IF(Dashboard!C48&lt;'Rapportage instellingen'!$B$6,"Ja","Nee")</f>
        <v>Ja</v>
      </c>
      <c r="D38" s="5" t="str">
        <f>IF(Dashboard!D48&lt;'Rapportage instellingen'!$B$7,"Ja","Nee")</f>
        <v>Ja</v>
      </c>
      <c r="E38" s="5" t="str">
        <f>IF(Dashboard!E48&lt;'Rapportage instellingen'!$B$8,"Ja","Nee")</f>
        <v>Ja</v>
      </c>
      <c r="F38" s="5" t="str">
        <f t="shared" si="0"/>
        <v>Hoog</v>
      </c>
      <c r="G38" s="5" t="str">
        <f t="shared" si="1"/>
        <v>Bespreken in eerstvolgend contract-/operationeel overleg</v>
      </c>
      <c r="H38" s="5"/>
    </row>
    <row r="39" spans="1:8" ht="30">
      <c r="A39" s="5" t="s">
        <v>63</v>
      </c>
      <c r="B39" s="5" t="str">
        <f>IF(Dashboard!B49&lt;'Rapportage instellingen'!$B$5,"Ja","Nee")</f>
        <v>Ja</v>
      </c>
      <c r="C39" s="5" t="str">
        <f>IF(Dashboard!C49&lt;'Rapportage instellingen'!$B$6,"Ja","Nee")</f>
        <v>Ja</v>
      </c>
      <c r="D39" s="5" t="str">
        <f>IF(Dashboard!D49&lt;'Rapportage instellingen'!$B$7,"Ja","Nee")</f>
        <v>Ja</v>
      </c>
      <c r="E39" s="5" t="str">
        <f>IF(Dashboard!E49&lt;'Rapportage instellingen'!$B$8,"Ja","Nee")</f>
        <v>Ja</v>
      </c>
      <c r="F39" s="5" t="str">
        <f t="shared" si="0"/>
        <v>Hoog</v>
      </c>
      <c r="G39" s="5" t="str">
        <f t="shared" si="1"/>
        <v>Bespreken in eerstvolgend contract-/operationeel overleg</v>
      </c>
      <c r="H39" s="5"/>
    </row>
    <row r="40" spans="1:8" ht="30">
      <c r="A40" s="5" t="s">
        <v>64</v>
      </c>
      <c r="B40" s="5" t="str">
        <f>IF(Dashboard!B50&lt;'Rapportage instellingen'!$B$5,"Ja","Nee")</f>
        <v>Ja</v>
      </c>
      <c r="C40" s="5" t="str">
        <f>IF(Dashboard!C50&lt;'Rapportage instellingen'!$B$6,"Ja","Nee")</f>
        <v>Ja</v>
      </c>
      <c r="D40" s="5" t="str">
        <f>IF(Dashboard!D50&lt;'Rapportage instellingen'!$B$7,"Ja","Nee")</f>
        <v>Ja</v>
      </c>
      <c r="E40" s="5" t="str">
        <f>IF(Dashboard!E50&lt;'Rapportage instellingen'!$B$8,"Ja","Nee")</f>
        <v>Ja</v>
      </c>
      <c r="F40" s="5" t="str">
        <f t="shared" si="0"/>
        <v>Hoog</v>
      </c>
      <c r="G40" s="5" t="str">
        <f t="shared" si="1"/>
        <v>Bespreken in eerstvolgend contract-/operationeel overleg</v>
      </c>
      <c r="H40" s="5"/>
    </row>
    <row r="41" spans="1:8" ht="30">
      <c r="A41" s="5" t="s">
        <v>65</v>
      </c>
      <c r="B41" s="5" t="str">
        <f>IF(Dashboard!B51&lt;'Rapportage instellingen'!$B$5,"Ja","Nee")</f>
        <v>Ja</v>
      </c>
      <c r="C41" s="5" t="str">
        <f>IF(Dashboard!C51&lt;'Rapportage instellingen'!$B$6,"Ja","Nee")</f>
        <v>Ja</v>
      </c>
      <c r="D41" s="5" t="str">
        <f>IF(Dashboard!D51&lt;'Rapportage instellingen'!$B$7,"Ja","Nee")</f>
        <v>Ja</v>
      </c>
      <c r="E41" s="5" t="str">
        <f>IF(Dashboard!E51&lt;'Rapportage instellingen'!$B$8,"Ja","Nee")</f>
        <v>Ja</v>
      </c>
      <c r="F41" s="5" t="str">
        <f t="shared" si="0"/>
        <v>Hoog</v>
      </c>
      <c r="G41" s="5" t="str">
        <f t="shared" si="1"/>
        <v>Bespreken in eerstvolgend contract-/operationeel overleg</v>
      </c>
      <c r="H41" s="5"/>
    </row>
    <row r="42" spans="1:8" ht="30">
      <c r="A42" s="5" t="s">
        <v>66</v>
      </c>
      <c r="B42" s="5" t="str">
        <f>IF(Dashboard!B52&lt;'Rapportage instellingen'!$B$5,"Ja","Nee")</f>
        <v>Ja</v>
      </c>
      <c r="C42" s="5" t="str">
        <f>IF(Dashboard!C52&lt;'Rapportage instellingen'!$B$6,"Ja","Nee")</f>
        <v>Ja</v>
      </c>
      <c r="D42" s="5" t="str">
        <f>IF(Dashboard!D52&lt;'Rapportage instellingen'!$B$7,"Ja","Nee")</f>
        <v>Ja</v>
      </c>
      <c r="E42" s="5" t="str">
        <f>IF(Dashboard!E52&lt;'Rapportage instellingen'!$B$8,"Ja","Nee")</f>
        <v>Ja</v>
      </c>
      <c r="F42" s="5" t="str">
        <f t="shared" si="0"/>
        <v>Hoog</v>
      </c>
      <c r="G42" s="5" t="str">
        <f t="shared" si="1"/>
        <v>Bespreken in eerstvolgend contract-/operationeel overleg</v>
      </c>
      <c r="H42" s="5"/>
    </row>
    <row r="43" spans="1:8" ht="30">
      <c r="A43" s="5" t="s">
        <v>67</v>
      </c>
      <c r="B43" s="5" t="str">
        <f>IF(Dashboard!B53&lt;'Rapportage instellingen'!$B$5,"Ja","Nee")</f>
        <v>Ja</v>
      </c>
      <c r="C43" s="5" t="str">
        <f>IF(Dashboard!C53&lt;'Rapportage instellingen'!$B$6,"Ja","Nee")</f>
        <v>Ja</v>
      </c>
      <c r="D43" s="5" t="str">
        <f>IF(Dashboard!D53&lt;'Rapportage instellingen'!$B$7,"Ja","Nee")</f>
        <v>Ja</v>
      </c>
      <c r="E43" s="5" t="str">
        <f>IF(Dashboard!E53&lt;'Rapportage instellingen'!$B$8,"Ja","Nee")</f>
        <v>Ja</v>
      </c>
      <c r="F43" s="5" t="str">
        <f t="shared" si="0"/>
        <v>Hoog</v>
      </c>
      <c r="G43" s="5" t="str">
        <f t="shared" si="1"/>
        <v>Bespreken in eerstvolgend contract-/operationeel overleg</v>
      </c>
      <c r="H43" s="5"/>
    </row>
    <row r="44" spans="1:8" ht="30">
      <c r="A44" s="5" t="s">
        <v>68</v>
      </c>
      <c r="B44" s="5" t="str">
        <f>IF(Dashboard!B54&lt;'Rapportage instellingen'!$B$5,"Ja","Nee")</f>
        <v>Ja</v>
      </c>
      <c r="C44" s="5" t="str">
        <f>IF(Dashboard!C54&lt;'Rapportage instellingen'!$B$6,"Ja","Nee")</f>
        <v>Ja</v>
      </c>
      <c r="D44" s="5" t="str">
        <f>IF(Dashboard!D54&lt;'Rapportage instellingen'!$B$7,"Ja","Nee")</f>
        <v>Ja</v>
      </c>
      <c r="E44" s="5" t="str">
        <f>IF(Dashboard!E54&lt;'Rapportage instellingen'!$B$8,"Ja","Nee")</f>
        <v>Ja</v>
      </c>
      <c r="F44" s="5" t="str">
        <f t="shared" si="0"/>
        <v>Hoog</v>
      </c>
      <c r="G44" s="5" t="str">
        <f t="shared" si="1"/>
        <v>Bespreken in eerstvolgend contract-/operationeel overleg</v>
      </c>
      <c r="H44" s="5"/>
    </row>
    <row r="45" spans="1:8" ht="30">
      <c r="A45" s="5" t="s">
        <v>69</v>
      </c>
      <c r="B45" s="5" t="str">
        <f>IF(Dashboard!B55&lt;'Rapportage instellingen'!$B$5,"Ja","Nee")</f>
        <v>Ja</v>
      </c>
      <c r="C45" s="5" t="str">
        <f>IF(Dashboard!C55&lt;'Rapportage instellingen'!$B$6,"Ja","Nee")</f>
        <v>Ja</v>
      </c>
      <c r="D45" s="5" t="str">
        <f>IF(Dashboard!D55&lt;'Rapportage instellingen'!$B$7,"Ja","Nee")</f>
        <v>Ja</v>
      </c>
      <c r="E45" s="5" t="str">
        <f>IF(Dashboard!E55&lt;'Rapportage instellingen'!$B$8,"Ja","Nee")</f>
        <v>Ja</v>
      </c>
      <c r="F45" s="5" t="str">
        <f t="shared" si="0"/>
        <v>Hoog</v>
      </c>
      <c r="G45" s="5" t="str">
        <f t="shared" si="1"/>
        <v>Bespreken in eerstvolgend contract-/operationeel overleg</v>
      </c>
      <c r="H45" s="5"/>
    </row>
    <row r="46" spans="1:8" ht="30">
      <c r="A46" s="5" t="s">
        <v>70</v>
      </c>
      <c r="B46" s="5" t="str">
        <f>IF(Dashboard!B56&lt;'Rapportage instellingen'!$B$5,"Ja","Nee")</f>
        <v>Ja</v>
      </c>
      <c r="C46" s="5" t="str">
        <f>IF(Dashboard!C56&lt;'Rapportage instellingen'!$B$6,"Ja","Nee")</f>
        <v>Ja</v>
      </c>
      <c r="D46" s="5" t="str">
        <f>IF(Dashboard!D56&lt;'Rapportage instellingen'!$B$7,"Ja","Nee")</f>
        <v>Ja</v>
      </c>
      <c r="E46" s="5" t="str">
        <f>IF(Dashboard!E56&lt;'Rapportage instellingen'!$B$8,"Ja","Nee")</f>
        <v>Ja</v>
      </c>
      <c r="F46" s="5" t="str">
        <f t="shared" si="0"/>
        <v>Hoog</v>
      </c>
      <c r="G46" s="5" t="str">
        <f t="shared" si="1"/>
        <v>Bespreken in eerstvolgend contract-/operationeel overleg</v>
      </c>
      <c r="H46" s="5"/>
    </row>
    <row r="47" spans="1:8" ht="30">
      <c r="A47" s="5" t="s">
        <v>71</v>
      </c>
      <c r="B47" s="5" t="str">
        <f>IF(Dashboard!B57&lt;'Rapportage instellingen'!$B$5,"Ja","Nee")</f>
        <v>Ja</v>
      </c>
      <c r="C47" s="5" t="str">
        <f>IF(Dashboard!C57&lt;'Rapportage instellingen'!$B$6,"Ja","Nee")</f>
        <v>Ja</v>
      </c>
      <c r="D47" s="5" t="str">
        <f>IF(Dashboard!D57&lt;'Rapportage instellingen'!$B$7,"Ja","Nee")</f>
        <v>Ja</v>
      </c>
      <c r="E47" s="5" t="str">
        <f>IF(Dashboard!E57&lt;'Rapportage instellingen'!$B$8,"Ja","Nee")</f>
        <v>Ja</v>
      </c>
      <c r="F47" s="5" t="str">
        <f t="shared" si="0"/>
        <v>Hoog</v>
      </c>
      <c r="G47" s="5" t="str">
        <f t="shared" si="1"/>
        <v>Bespreken in eerstvolgend contract-/operationeel overleg</v>
      </c>
      <c r="H47" s="5"/>
    </row>
  </sheetData>
  <mergeCells count="1">
    <mergeCell ref="A1:H1"/>
  </mergeCells>
  <conditionalFormatting sqref="B6:E47">
    <cfRule type="expression" dxfId="4" priority="1">
      <formula>B6="Ja"</formula>
    </cfRule>
    <cfRule type="expression" dxfId="3" priority="2">
      <formula>B6="Nee"</formula>
    </cfRule>
  </conditionalFormatting>
  <conditionalFormatting sqref="F6:F47">
    <cfRule type="expression" dxfId="2" priority="9">
      <formula>F6="Hoog"</formula>
    </cfRule>
    <cfRule type="expression" dxfId="1" priority="10">
      <formula>F6="Middel"</formula>
    </cfRule>
    <cfRule type="expression" dxfId="0" priority="11">
      <formula>F6="Laag"</formula>
    </cfRule>
  </conditionalFormatting>
  <pageMargins left="0.75" right="0.75" top="1" bottom="1" header="0.5" footer="0.5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"/>
  <sheetViews>
    <sheetView showGridLines="0" workbookViewId="0">
      <selection activeCell="B4" sqref="B4"/>
    </sheetView>
  </sheetViews>
  <sheetFormatPr baseColWidth="10" defaultColWidth="8.83203125" defaultRowHeight="14"/>
  <cols>
    <col min="1" max="1" width="24" customWidth="1"/>
    <col min="2" max="2" width="20" customWidth="1"/>
    <col min="3" max="3" width="55" customWidth="1"/>
    <col min="4" max="4" width="13" customWidth="1"/>
  </cols>
  <sheetData>
    <row r="1" spans="1:4">
      <c r="A1" s="64" t="s">
        <v>118</v>
      </c>
      <c r="B1" s="62"/>
      <c r="C1" s="62"/>
      <c r="D1" s="62"/>
    </row>
    <row r="2" spans="1:4">
      <c r="A2" s="1"/>
      <c r="B2" s="1"/>
      <c r="C2" s="1"/>
      <c r="D2" s="1"/>
    </row>
    <row r="3" spans="1:4" ht="16">
      <c r="A3" s="2" t="s">
        <v>2</v>
      </c>
      <c r="B3" s="3" t="s">
        <v>13</v>
      </c>
      <c r="C3" s="5" t="s">
        <v>119</v>
      </c>
      <c r="D3" s="1"/>
    </row>
    <row r="4" spans="1:4" ht="16">
      <c r="A4" s="2" t="s">
        <v>120</v>
      </c>
      <c r="B4" s="3" t="s">
        <v>28</v>
      </c>
      <c r="C4" s="5" t="s">
        <v>121</v>
      </c>
      <c r="D4" s="1"/>
    </row>
    <row r="5" spans="1:4" ht="16">
      <c r="A5" s="2" t="s">
        <v>122</v>
      </c>
      <c r="B5" s="3">
        <v>85</v>
      </c>
      <c r="C5" s="5" t="s">
        <v>123</v>
      </c>
      <c r="D5" s="1"/>
    </row>
    <row r="6" spans="1:4" ht="16">
      <c r="A6" s="2" t="s">
        <v>124</v>
      </c>
      <c r="B6" s="3">
        <v>70</v>
      </c>
      <c r="C6" s="5" t="s">
        <v>123</v>
      </c>
      <c r="D6" s="1"/>
    </row>
    <row r="7" spans="1:4" ht="16">
      <c r="A7" s="2" t="s">
        <v>125</v>
      </c>
      <c r="B7" s="3">
        <v>98</v>
      </c>
      <c r="C7" s="5" t="s">
        <v>126</v>
      </c>
      <c r="D7" s="1"/>
    </row>
    <row r="8" spans="1:4" ht="16">
      <c r="A8" s="2" t="s">
        <v>127</v>
      </c>
      <c r="B8" s="3">
        <v>100</v>
      </c>
      <c r="C8" s="5" t="s">
        <v>128</v>
      </c>
      <c r="D8" s="1"/>
    </row>
  </sheetData>
  <mergeCells count="1">
    <mergeCell ref="A1:D1"/>
  </mergeCells>
  <pageMargins left="0.75" right="0.75" top="1" bottom="1" header="0.5" footer="0.5"/>
  <pageSetup paperSize="9"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800-000000000000}">
          <x14:formula1>
            <xm:f>Instellingen!$C$2:$C$13</xm:f>
          </x14:formula1>
          <xm:sqref>A2:A1500 B2:B1500</xm:sqref>
        </x14:dataValidation>
        <x14:dataValidation type="list" allowBlank="1" xr:uid="{00000000-0002-0000-0800-000001000000}">
          <x14:formula1>
            <xm:f>Instellingen!$A$2:$A$43</xm:f>
          </x14:formula1>
          <xm:sqref>A2:A1500 B2:B1500 C2:C1500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3"/>
  <sheetViews>
    <sheetView showGridLines="0" workbookViewId="0">
      <selection activeCell="C2" sqref="C2"/>
    </sheetView>
  </sheetViews>
  <sheetFormatPr baseColWidth="10" defaultColWidth="8.83203125" defaultRowHeight="14"/>
  <cols>
    <col min="1" max="1" width="36.33203125" customWidth="1"/>
    <col min="2" max="13" width="24" customWidth="1"/>
  </cols>
  <sheetData>
    <row r="1" spans="1:13" ht="16">
      <c r="A1" s="21" t="s">
        <v>129</v>
      </c>
      <c r="B1" s="1"/>
      <c r="C1" s="21" t="s">
        <v>130</v>
      </c>
      <c r="D1" s="1"/>
      <c r="E1" s="21" t="s">
        <v>131</v>
      </c>
      <c r="F1" s="1"/>
      <c r="G1" s="21" t="s">
        <v>132</v>
      </c>
      <c r="H1" s="1"/>
      <c r="I1" s="21" t="s">
        <v>133</v>
      </c>
      <c r="J1" s="1"/>
      <c r="K1" s="21" t="s">
        <v>91</v>
      </c>
      <c r="L1" s="1"/>
      <c r="M1" s="21" t="s">
        <v>96</v>
      </c>
    </row>
    <row r="2" spans="1:13" ht="15">
      <c r="A2" s="5" t="s">
        <v>153</v>
      </c>
      <c r="B2" s="1"/>
      <c r="C2" s="1" t="s">
        <v>13</v>
      </c>
      <c r="D2" s="1"/>
      <c r="E2" s="1" t="s">
        <v>169</v>
      </c>
      <c r="F2" s="1"/>
      <c r="G2" s="1" t="s">
        <v>134</v>
      </c>
      <c r="H2" s="1"/>
      <c r="I2" s="1" t="s">
        <v>135</v>
      </c>
      <c r="J2" s="1"/>
      <c r="K2" s="1" t="s">
        <v>136</v>
      </c>
      <c r="L2" s="1"/>
      <c r="M2" s="1" t="s">
        <v>137</v>
      </c>
    </row>
    <row r="3" spans="1:13" ht="15">
      <c r="A3" s="5" t="s">
        <v>154</v>
      </c>
      <c r="B3" s="1"/>
      <c r="C3" s="1" t="s">
        <v>14</v>
      </c>
      <c r="D3" s="1"/>
      <c r="E3" s="1" t="s">
        <v>170</v>
      </c>
      <c r="F3" s="1"/>
      <c r="G3" s="1" t="s">
        <v>138</v>
      </c>
      <c r="H3" s="1"/>
      <c r="I3" s="1" t="s">
        <v>139</v>
      </c>
      <c r="J3" s="1"/>
      <c r="K3" s="1" t="s">
        <v>140</v>
      </c>
      <c r="L3" s="1"/>
      <c r="M3" s="1" t="s">
        <v>141</v>
      </c>
    </row>
    <row r="4" spans="1:13" ht="15">
      <c r="A4" s="5" t="s">
        <v>155</v>
      </c>
      <c r="B4" s="1"/>
      <c r="C4" s="1" t="s">
        <v>15</v>
      </c>
      <c r="D4" s="1"/>
      <c r="E4" s="1" t="s">
        <v>171</v>
      </c>
      <c r="F4" s="1"/>
      <c r="G4" s="1" t="s">
        <v>142</v>
      </c>
      <c r="H4" s="1"/>
      <c r="I4" s="1"/>
      <c r="J4" s="1"/>
      <c r="K4" s="1" t="s">
        <v>143</v>
      </c>
      <c r="L4" s="1"/>
      <c r="M4" s="1" t="s">
        <v>144</v>
      </c>
    </row>
    <row r="5" spans="1:13" ht="15">
      <c r="A5" s="5" t="s">
        <v>156</v>
      </c>
      <c r="B5" s="1"/>
      <c r="C5" s="1" t="s">
        <v>17</v>
      </c>
      <c r="D5" s="1"/>
      <c r="E5" s="1" t="s">
        <v>145</v>
      </c>
      <c r="F5" s="1"/>
      <c r="G5" s="1" t="s">
        <v>146</v>
      </c>
      <c r="H5" s="1"/>
      <c r="I5" s="1"/>
      <c r="J5" s="1"/>
      <c r="K5" s="1" t="s">
        <v>147</v>
      </c>
      <c r="L5" s="1"/>
      <c r="M5" s="1" t="s">
        <v>148</v>
      </c>
    </row>
    <row r="6" spans="1:13" ht="15">
      <c r="A6" s="5" t="s">
        <v>157</v>
      </c>
      <c r="B6" s="1"/>
      <c r="C6" s="1" t="s">
        <v>18</v>
      </c>
      <c r="D6" s="1"/>
      <c r="E6" s="1"/>
      <c r="F6" s="1"/>
      <c r="G6" s="1"/>
      <c r="H6" s="1"/>
      <c r="I6" s="1"/>
      <c r="J6" s="1"/>
      <c r="K6" s="1" t="s">
        <v>149</v>
      </c>
      <c r="L6" s="1"/>
      <c r="M6" s="1" t="s">
        <v>150</v>
      </c>
    </row>
    <row r="7" spans="1:13" ht="15">
      <c r="A7" s="5" t="s">
        <v>158</v>
      </c>
      <c r="B7" s="1"/>
      <c r="C7" s="1" t="s">
        <v>20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">
      <c r="A8" s="5" t="s">
        <v>159</v>
      </c>
      <c r="B8" s="1"/>
      <c r="C8" s="1" t="s">
        <v>21</v>
      </c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">
      <c r="A9" s="5" t="s">
        <v>160</v>
      </c>
      <c r="B9" s="1"/>
      <c r="C9" s="1" t="s">
        <v>22</v>
      </c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">
      <c r="A10" s="5" t="s">
        <v>161</v>
      </c>
      <c r="B10" s="1"/>
      <c r="C10" s="1" t="s">
        <v>24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">
      <c r="A11" s="5" t="s">
        <v>162</v>
      </c>
      <c r="B11" s="1"/>
      <c r="C11" s="1" t="s">
        <v>27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">
      <c r="A12" s="5" t="s">
        <v>163</v>
      </c>
      <c r="B12" s="1"/>
      <c r="C12" s="1" t="s">
        <v>29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">
      <c r="A13" s="5" t="s">
        <v>164</v>
      </c>
      <c r="B13" s="1"/>
      <c r="C13" s="1" t="s">
        <v>31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">
      <c r="A14" s="5" t="s">
        <v>165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">
      <c r="A15" s="5" t="s">
        <v>166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">
      <c r="A16" s="5" t="s">
        <v>167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">
      <c r="A17" s="5" t="s">
        <v>168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">
      <c r="A18" s="1" t="s">
        <v>46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">
      <c r="A19" s="1" t="s">
        <v>47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">
      <c r="A20" s="1" t="s">
        <v>48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">
      <c r="A21" s="1" t="s">
        <v>49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">
      <c r="A22" s="1" t="s">
        <v>50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">
      <c r="A23" s="1" t="s">
        <v>51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">
      <c r="A24" s="1" t="s">
        <v>52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">
      <c r="A25" s="1" t="s">
        <v>53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">
      <c r="A26" s="1" t="s">
        <v>54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>
      <c r="A27" s="1" t="s">
        <v>55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">
      <c r="A28" s="1" t="s">
        <v>56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">
      <c r="A29" s="1" t="s">
        <v>57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">
      <c r="A30" s="1" t="s">
        <v>58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">
      <c r="A31" s="1" t="s">
        <v>59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">
      <c r="A32" s="1" t="s">
        <v>60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">
      <c r="A33" s="1" t="s">
        <v>61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">
      <c r="A34" s="1" t="s">
        <v>62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">
      <c r="A35" s="1" t="s">
        <v>63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">
      <c r="A36" s="1" t="s">
        <v>64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">
      <c r="A37" s="1" t="s">
        <v>65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">
      <c r="A38" s="1" t="s">
        <v>66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">
      <c r="A39" s="1" t="s">
        <v>67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5">
      <c r="A40" s="1" t="s">
        <v>68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5">
      <c r="A41" s="1" t="s">
        <v>69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>
      <c r="A42" s="1" t="s">
        <v>70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>
      <c r="A43" s="1" t="s">
        <v>71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</vt:i4>
      </vt:variant>
    </vt:vector>
  </HeadingPairs>
  <TitlesOfParts>
    <vt:vector size="11" baseType="lpstr">
      <vt:lpstr>Dashboard</vt:lpstr>
      <vt:lpstr>kwaliteit</vt:lpstr>
      <vt:lpstr>beleving</vt:lpstr>
      <vt:lpstr>facturatie</vt:lpstr>
      <vt:lpstr>aanwezig VOG</vt:lpstr>
      <vt:lpstr>Maandrapport</vt:lpstr>
      <vt:lpstr>Locatierapport</vt:lpstr>
      <vt:lpstr>Actieoverzicht</vt:lpstr>
      <vt:lpstr>Rapportage instellingen</vt:lpstr>
      <vt:lpstr>Instellingen</vt:lpstr>
      <vt:lpstr>Dashboard!Afdrukbereik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Pieter van leijen</cp:lastModifiedBy>
  <cp:lastPrinted>2026-08-20T12:52:27Z</cp:lastPrinted>
  <dcterms:created xsi:type="dcterms:W3CDTF">2026-04-25T14:43:17Z</dcterms:created>
  <dcterms:modified xsi:type="dcterms:W3CDTF">2026-08-31T11:04:27Z</dcterms:modified>
</cp:coreProperties>
</file>