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UBD\CF\IAC\- Europese aanbestedingen\Citrix beheer 2026\3. Publiceren - b. Offertefase\3.1. Offerteaanvraag\"/>
    </mc:Choice>
  </mc:AlternateContent>
  <xr:revisionPtr revIDLastSave="0" documentId="13_ncr:1_{15737752-E8EA-47FB-B156-8F9A36859FFE}" xr6:coauthVersionLast="47" xr6:coauthVersionMax="47" xr10:uidLastSave="{00000000-0000-0000-0000-000000000000}"/>
  <bookViews>
    <workbookView xWindow="-120" yWindow="-120" windowWidth="29040" windowHeight="15720" xr2:uid="{8D505063-BBBF-43D5-B7E3-913398C604C6}"/>
  </bookViews>
  <sheets>
    <sheet name="Formulier A Prijzenblad" sheetId="1" r:id="rId1"/>
  </sheets>
  <definedNames>
    <definedName name="_xlnm.Print_Area" localSheetId="0">'Formulier A Prijzenblad'!$A$1:$D$40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E18" i="1"/>
  <c r="E19" i="1"/>
  <c r="E21" i="1"/>
  <c r="E20" i="1"/>
  <c r="E22" i="1" l="1"/>
  <c r="E23" i="1" s="1"/>
  <c r="D13" i="1" l="1"/>
  <c r="D14" i="1" s="1"/>
  <c r="D6" i="1" l="1"/>
  <c r="D5" i="1"/>
  <c r="D7" i="1" l="1"/>
  <c r="D8" i="1" s="1"/>
</calcChain>
</file>

<file path=xl/sharedStrings.xml><?xml version="1.0" encoding="utf-8"?>
<sst xmlns="http://schemas.openxmlformats.org/spreadsheetml/2006/main" count="30" uniqueCount="27">
  <si>
    <t>Formulier C: Prijzenblad Citrix beheer</t>
  </si>
  <si>
    <t>G1.1 Jaarlijkse beheerkosten</t>
  </si>
  <si>
    <t>Prijs per maand</t>
  </si>
  <si>
    <t>Totaal per jaar</t>
  </si>
  <si>
    <t>Beheer van de VAD-omgeving, inclusief alle benodigde management servers</t>
  </si>
  <si>
    <t>Beheer van de VDI-omgeving als aanvulling op de VAD-omgeving</t>
  </si>
  <si>
    <t>G1.1 Totaalprijs</t>
  </si>
  <si>
    <t>G1.1 Puntenscore</t>
  </si>
  <si>
    <t>G1.2 Transitiekosten</t>
  </si>
  <si>
    <t>Eenmalig tarief</t>
  </si>
  <si>
    <t>Totaal</t>
  </si>
  <si>
    <t>Transitiekosten</t>
  </si>
  <si>
    <t>G1.2 Totaalprijs</t>
  </si>
  <si>
    <t>G1.2 Puntenscore</t>
  </si>
  <si>
    <t>G1.3 Uurtarieven Consultancy en Meerwerk</t>
  </si>
  <si>
    <t>Uurtarief</t>
  </si>
  <si>
    <t>Engineer</t>
  </si>
  <si>
    <t>Projectmanager</t>
  </si>
  <si>
    <t>Consultant</t>
  </si>
  <si>
    <t>Architect</t>
  </si>
  <si>
    <t>Ondertekening</t>
  </si>
  <si>
    <t>Naam Inschrijver:</t>
  </si>
  <si>
    <t>Naam ondertekenaar:</t>
  </si>
  <si>
    <t>Datum:</t>
  </si>
  <si>
    <t>Handtekening:</t>
  </si>
  <si>
    <t>Indicatief aantal per jaar</t>
  </si>
  <si>
    <r>
      <t xml:space="preserve">Opmerkingen:
</t>
    </r>
    <r>
      <rPr>
        <sz val="9"/>
        <rFont val="Verdana"/>
        <family val="2"/>
      </rPr>
      <t>- U hoeft alleen de blauwe cellen in te vullen.
- Het door u ingevulde bedrag is in Euro's, 2 decimalen achter de komma, exclusief btw.
- Uw tarieven voor de jaarlijkse beheerkosten en uurtarieven "Consultancy en Meerwerk" staan vast tot 1 januari 2029. Zie ook eisen G4 en G5 in bijlage 2.
- De kosten voor beheerwerkzaamheden, de SLA, uw servicedesk en eventuele licentiekosten – voor zover deze licenties niet door ons worden verstrekt – zijn opgenomen in de maandelijkse beheerkosten. Zie ook eis G1 in bijlage 2.
- Daarnaast zijn uw tarieven inclusief alle kortingen, toeslagen en/of relevante kosten. Zie ook eis G1 in bijlage 2.</t>
    </r>
    <r>
      <rPr>
        <u/>
        <sz val="9"/>
        <rFont val="Verdana"/>
        <family val="2"/>
      </rPr>
      <t xml:space="preserve">
</t>
    </r>
    <r>
      <rPr>
        <sz val="9"/>
        <rFont val="Verdana"/>
        <family val="2"/>
      </rPr>
      <t>- Als uw totaalprijs boven de 'bandbreedte maximum' ligt, dan moeten wij uw inschrijving terzijde leggen. U neemt dan geen deel meer aan de aanbesteding. Zie paragraaf 13 van de offerteaanvraag.
- Voor de uurtarieven in “G1.3 Uurtarieven Consultancy en Meerwerk” geldt per rol het volgende maximum uurtarief:
• Engineer: € 120,- per uur.
• Projectmanager: € 130,- per uur.
• Architect: € 150,- per uur.
• Consultant: € 150,- per uur.
Als uw uurtarief boven het maximum tarief ligt, dan moeten wij uw inschrijving terzijde leggen. U neemt dan geen deel meer aan de aanbesteding.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</si>
</sst>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u/>
      <sz val="9"/>
      <name val="Verdana"/>
      <family val="2"/>
    </font>
    <font>
      <sz val="10"/>
      <name val="Arial"/>
      <family val="2"/>
    </font>
    <font>
      <sz val="8"/>
      <color indexed="8"/>
      <name val="Verdana"/>
      <family val="2"/>
    </font>
    <font>
      <b/>
      <u/>
      <sz val="10"/>
      <color indexed="8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indexed="64"/>
      </right>
      <top/>
      <bottom style="medium">
        <color auto="1"/>
      </bottom>
      <diagonal/>
    </border>
    <border>
      <left/>
      <right style="thick">
        <color indexed="64"/>
      </right>
      <top style="thick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left" vertical="top"/>
    </xf>
    <xf numFmtId="49" fontId="2" fillId="2" borderId="4" xfId="0" applyNumberFormat="1" applyFont="1" applyFill="1" applyBorder="1" applyAlignment="1">
      <alignment horizontal="left" vertical="top"/>
    </xf>
    <xf numFmtId="164" fontId="1" fillId="0" borderId="0" xfId="0" applyNumberFormat="1" applyFont="1"/>
    <xf numFmtId="0" fontId="2" fillId="0" borderId="0" xfId="0" applyFont="1"/>
    <xf numFmtId="49" fontId="1" fillId="0" borderId="0" xfId="0" applyNumberFormat="1" applyFont="1"/>
    <xf numFmtId="2" fontId="1" fillId="0" borderId="0" xfId="0" applyNumberFormat="1" applyFont="1"/>
    <xf numFmtId="49" fontId="1" fillId="0" borderId="0" xfId="0" applyNumberFormat="1" applyFont="1" applyAlignment="1">
      <alignment horizontal="left" vertical="center" indent="2"/>
    </xf>
    <xf numFmtId="164" fontId="1" fillId="3" borderId="4" xfId="0" applyNumberFormat="1" applyFont="1" applyFill="1" applyBorder="1" applyAlignment="1" applyProtection="1">
      <alignment horizontal="left" vertical="center"/>
      <protection locked="0"/>
    </xf>
    <xf numFmtId="164" fontId="2" fillId="4" borderId="4" xfId="0" applyNumberFormat="1" applyFont="1" applyFill="1" applyBorder="1" applyAlignment="1">
      <alignment horizontal="left" vertical="center"/>
    </xf>
    <xf numFmtId="49" fontId="1" fillId="4" borderId="4" xfId="0" applyNumberFormat="1" applyFont="1" applyFill="1" applyBorder="1" applyAlignment="1">
      <alignment horizontal="left" vertical="center" wrapText="1"/>
    </xf>
    <xf numFmtId="0" fontId="6" fillId="5" borderId="5" xfId="1" applyFont="1" applyFill="1" applyBorder="1" applyAlignment="1">
      <alignment vertical="center"/>
    </xf>
    <xf numFmtId="0" fontId="7" fillId="5" borderId="6" xfId="1" applyFont="1" applyFill="1" applyBorder="1" applyAlignment="1">
      <alignment horizontal="left" vertical="center"/>
    </xf>
    <xf numFmtId="0" fontId="6" fillId="5" borderId="6" xfId="1" applyFont="1" applyFill="1" applyBorder="1" applyAlignment="1">
      <alignment vertical="center"/>
    </xf>
    <xf numFmtId="0" fontId="6" fillId="5" borderId="0" xfId="1" applyFont="1" applyFill="1" applyAlignment="1">
      <alignment vertical="center"/>
    </xf>
    <xf numFmtId="0" fontId="6" fillId="5" borderId="7" xfId="1" applyFont="1" applyFill="1" applyBorder="1" applyAlignment="1">
      <alignment vertical="center"/>
    </xf>
    <xf numFmtId="0" fontId="6" fillId="5" borderId="9" xfId="1" applyFont="1" applyFill="1" applyBorder="1" applyAlignment="1">
      <alignment vertical="center"/>
    </xf>
    <xf numFmtId="0" fontId="6" fillId="5" borderId="10" xfId="1" applyFont="1" applyFill="1" applyBorder="1" applyAlignment="1">
      <alignment vertical="center"/>
    </xf>
    <xf numFmtId="0" fontId="6" fillId="5" borderId="11" xfId="1" applyFont="1" applyFill="1" applyBorder="1" applyAlignment="1">
      <alignment vertical="center"/>
    </xf>
    <xf numFmtId="2" fontId="8" fillId="0" borderId="0" xfId="0" applyNumberFormat="1" applyFont="1"/>
    <xf numFmtId="49" fontId="2" fillId="0" borderId="0" xfId="0" applyNumberFormat="1" applyFont="1" applyAlignment="1">
      <alignment horizontal="left" vertical="center"/>
    </xf>
    <xf numFmtId="49" fontId="2" fillId="0" borderId="3" xfId="0" applyNumberFormat="1" applyFont="1" applyBorder="1" applyAlignment="1">
      <alignment vertical="top"/>
    </xf>
    <xf numFmtId="49" fontId="1" fillId="4" borderId="1" xfId="0" applyNumberFormat="1" applyFont="1" applyFill="1" applyBorder="1" applyAlignment="1">
      <alignment horizontal="left" vertical="center" wrapText="1"/>
    </xf>
    <xf numFmtId="164" fontId="1" fillId="4" borderId="4" xfId="0" applyNumberFormat="1" applyFont="1" applyFill="1" applyBorder="1" applyAlignment="1">
      <alignment horizontal="left" vertical="center"/>
    </xf>
    <xf numFmtId="2" fontId="2" fillId="6" borderId="4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2" fillId="2" borderId="4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vertical="center"/>
    </xf>
    <xf numFmtId="0" fontId="6" fillId="5" borderId="12" xfId="1" applyFont="1" applyFill="1" applyBorder="1" applyAlignment="1">
      <alignment vertical="center"/>
    </xf>
    <xf numFmtId="0" fontId="6" fillId="5" borderId="8" xfId="1" applyFont="1" applyFill="1" applyBorder="1" applyAlignment="1">
      <alignment vertical="center"/>
    </xf>
    <xf numFmtId="49" fontId="9" fillId="0" borderId="0" xfId="0" applyNumberFormat="1" applyFont="1"/>
    <xf numFmtId="14" fontId="8" fillId="0" borderId="0" xfId="0" applyNumberFormat="1" applyFont="1"/>
    <xf numFmtId="3" fontId="1" fillId="6" borderId="4" xfId="0" applyNumberFormat="1" applyFont="1" applyFill="1" applyBorder="1" applyAlignment="1">
      <alignment horizontal="left" vertical="center"/>
    </xf>
    <xf numFmtId="0" fontId="6" fillId="5" borderId="13" xfId="1" applyFont="1" applyFill="1" applyBorder="1" applyAlignment="1">
      <alignment vertical="center"/>
    </xf>
    <xf numFmtId="49" fontId="1" fillId="0" borderId="10" xfId="0" applyNumberFormat="1" applyFont="1" applyBorder="1" applyAlignment="1">
      <alignment horizontal="left" vertical="center" indent="2"/>
    </xf>
    <xf numFmtId="49" fontId="2" fillId="0" borderId="1" xfId="0" applyNumberFormat="1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/>
    </xf>
    <xf numFmtId="49" fontId="4" fillId="6" borderId="1" xfId="0" applyNumberFormat="1" applyFont="1" applyFill="1" applyBorder="1" applyAlignment="1">
      <alignment horizontal="left" vertical="top" wrapText="1"/>
    </xf>
    <xf numFmtId="49" fontId="4" fillId="6" borderId="2" xfId="0" applyNumberFormat="1" applyFont="1" applyFill="1" applyBorder="1" applyAlignment="1">
      <alignment horizontal="left" vertical="top" wrapText="1"/>
    </xf>
    <xf numFmtId="49" fontId="4" fillId="6" borderId="3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</cellXfs>
  <cellStyles count="2">
    <cellStyle name="Normal 2" xfId="1" xr:uid="{1DA19E05-60AB-4E88-8820-1AA5A1CC7F0D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8A62B-9135-4EEC-99E9-573EEC131BAA}">
  <dimension ref="A1:AM40"/>
  <sheetViews>
    <sheetView tabSelected="1" zoomScaleNormal="100" workbookViewId="0">
      <selection activeCell="H17" sqref="H17"/>
    </sheetView>
  </sheetViews>
  <sheetFormatPr defaultColWidth="9.140625" defaultRowHeight="11.25" x14ac:dyDescent="0.15"/>
  <cols>
    <col min="1" max="1" width="9.140625" style="1"/>
    <col min="2" max="2" width="55.5703125" style="1" bestFit="1" customWidth="1"/>
    <col min="3" max="3" width="16.140625" style="1" customWidth="1"/>
    <col min="4" max="4" width="20.7109375" style="1" customWidth="1"/>
    <col min="5" max="5" width="12.7109375" style="1" bestFit="1" customWidth="1"/>
    <col min="6" max="6" width="10.7109375" style="1" bestFit="1" customWidth="1"/>
    <col min="7" max="8" width="9.28515625" style="1" bestFit="1" customWidth="1"/>
    <col min="9" max="10" width="9.140625" style="1"/>
    <col min="11" max="11" width="9.28515625" style="1" bestFit="1" customWidth="1"/>
    <col min="12" max="16384" width="9.140625" style="1"/>
  </cols>
  <sheetData>
    <row r="1" spans="2:36" ht="26.25" customHeight="1" thickBot="1" x14ac:dyDescent="0.2">
      <c r="B1" s="36" t="s">
        <v>0</v>
      </c>
      <c r="C1" s="37"/>
      <c r="D1" s="22"/>
    </row>
    <row r="2" spans="2:36" ht="11.25" customHeight="1" x14ac:dyDescent="0.15">
      <c r="B2" s="2"/>
      <c r="C2" s="2"/>
      <c r="D2" s="2"/>
    </row>
    <row r="3" spans="2:36" ht="11.25" customHeight="1" thickBot="1" x14ac:dyDescent="0.2">
      <c r="B3" s="2"/>
      <c r="C3" s="2"/>
      <c r="D3" s="2"/>
    </row>
    <row r="4" spans="2:36" ht="37.9" customHeight="1" thickBot="1" x14ac:dyDescent="0.2">
      <c r="B4" s="3" t="s">
        <v>1</v>
      </c>
      <c r="C4" s="27" t="s">
        <v>2</v>
      </c>
      <c r="D4" s="27" t="s">
        <v>3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2:36" ht="26.25" customHeight="1" thickBot="1" x14ac:dyDescent="0.2">
      <c r="B5" s="11" t="s">
        <v>4</v>
      </c>
      <c r="C5" s="9"/>
      <c r="D5" s="24">
        <f>C5*12</f>
        <v>0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2:36" ht="26.25" customHeight="1" thickBot="1" x14ac:dyDescent="0.2">
      <c r="B6" s="11" t="s">
        <v>5</v>
      </c>
      <c r="C6" s="9"/>
      <c r="D6" s="24">
        <f>C6*12</f>
        <v>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2:36" ht="26.25" customHeight="1" thickBot="1" x14ac:dyDescent="0.2">
      <c r="B7" s="41" t="s">
        <v>6</v>
      </c>
      <c r="C7" s="42"/>
      <c r="D7" s="10">
        <f>ROUND(SUM(D5:D6),2)</f>
        <v>0</v>
      </c>
      <c r="E7" s="4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2:36" s="5" customFormat="1" ht="26.25" customHeight="1" thickBot="1" x14ac:dyDescent="0.2">
      <c r="B8" s="41" t="s">
        <v>7</v>
      </c>
      <c r="C8" s="42"/>
      <c r="D8" s="25">
        <f>IF(SUM(D7)&gt;140000,"Uw tarief ligt boven de het toegestane maximum, zie paragraaf 13 van de offerteaanvraag. U wordt uitgesloten van verdere deelname aan de aanbestedingsprocedure.",IF(SUM(D7)&lt;90000,175,175-(175/(140000-90000))*((D7)-90000)))</f>
        <v>175</v>
      </c>
      <c r="E8" s="20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2:36" x14ac:dyDescent="0.15">
      <c r="B9" s="31"/>
      <c r="C9" s="4"/>
      <c r="D9" s="4"/>
    </row>
    <row r="10" spans="2:36" ht="12" thickBot="1" x14ac:dyDescent="0.2">
      <c r="B10" s="6"/>
      <c r="C10" s="4"/>
      <c r="D10" s="4"/>
    </row>
    <row r="11" spans="2:36" ht="37.9" customHeight="1" thickBot="1" x14ac:dyDescent="0.2">
      <c r="B11" s="3" t="s">
        <v>8</v>
      </c>
      <c r="C11" s="27" t="s">
        <v>9</v>
      </c>
      <c r="D11" s="27" t="s">
        <v>10</v>
      </c>
      <c r="E11" s="20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2:36" ht="39" customHeight="1" thickBot="1" x14ac:dyDescent="0.2">
      <c r="B12" s="23" t="s">
        <v>11</v>
      </c>
      <c r="C12" s="9"/>
      <c r="D12" s="24">
        <f>C12</f>
        <v>0</v>
      </c>
      <c r="E12" s="20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2:36" ht="26.25" customHeight="1" thickBot="1" x14ac:dyDescent="0.2">
      <c r="B13" s="41" t="s">
        <v>12</v>
      </c>
      <c r="C13" s="43"/>
      <c r="D13" s="10">
        <f>ROUND(SUM(D12:D12),2)</f>
        <v>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2:36" s="5" customFormat="1" ht="26.25" customHeight="1" thickBot="1" x14ac:dyDescent="0.2">
      <c r="B14" s="26" t="s">
        <v>13</v>
      </c>
      <c r="C14" s="28"/>
      <c r="D14" s="25">
        <f>IF(SUM(D13)&gt;50000,"Uw tarief ligt boven de het toegestane maximum, zie paragraaf 13 van de offerteaanvraag. U wordt uitgesloten van verdere deelname aan de aanbestedingsprocedure.",IF(SUM(D13)&lt;0,25,25-(25/(50000-0))*((D13)-0)))</f>
        <v>25</v>
      </c>
      <c r="E14" s="20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2:36" s="5" customFormat="1" ht="11.25" customHeight="1" x14ac:dyDescent="0.15">
      <c r="B15" s="21"/>
      <c r="C15" s="1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2:36" ht="12" thickBot="1" x14ac:dyDescent="0.2">
      <c r="B16" s="6"/>
      <c r="D16" s="4"/>
    </row>
    <row r="17" spans="1:39" ht="37.9" customHeight="1" thickBot="1" x14ac:dyDescent="0.2">
      <c r="B17" s="3" t="s">
        <v>14</v>
      </c>
      <c r="C17" s="27" t="s">
        <v>15</v>
      </c>
      <c r="D17" s="27" t="s">
        <v>25</v>
      </c>
      <c r="E17" s="27" t="s">
        <v>10</v>
      </c>
      <c r="F17" s="7"/>
      <c r="G17" s="2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</row>
    <row r="18" spans="1:39" ht="37.9" customHeight="1" thickBot="1" x14ac:dyDescent="0.2">
      <c r="B18" s="23" t="s">
        <v>16</v>
      </c>
      <c r="C18" s="9"/>
      <c r="D18" s="33">
        <v>20</v>
      </c>
      <c r="E18" s="24">
        <f>IF(SUM(C18*D18)&gt;2400,"Uw uurtarief ligt boven de het toegestane maximum, zie paragraaf 13 van de offerteaanvraag. U wordt uitgesloten van verdere deelname aan de aanbestedingsprocedure.",(C18*D18))</f>
        <v>0</v>
      </c>
      <c r="F18" s="7"/>
      <c r="G18" s="20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</row>
    <row r="19" spans="1:39" ht="37.9" customHeight="1" thickBot="1" x14ac:dyDescent="0.2">
      <c r="B19" s="11" t="s">
        <v>17</v>
      </c>
      <c r="C19" s="9"/>
      <c r="D19" s="33">
        <v>6</v>
      </c>
      <c r="E19" s="24">
        <f>IF(SUM(C19*D19)&gt;780,"Uw uurtarief ligt boven de het toegestane maximum, zie paragraaf 13 van de offerteaanvraag. U wordt uitgesloten van verdere deelname aan de aanbestedingsprocedure.",(C19*D19))</f>
        <v>0</v>
      </c>
      <c r="F19" s="7"/>
      <c r="G19" s="2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</row>
    <row r="20" spans="1:39" ht="26.25" customHeight="1" thickBot="1" x14ac:dyDescent="0.2">
      <c r="A20" s="1">
        <v>3</v>
      </c>
      <c r="B20" s="11" t="s">
        <v>18</v>
      </c>
      <c r="C20" s="9"/>
      <c r="D20" s="33">
        <v>12</v>
      </c>
      <c r="E20" s="24">
        <f>IF(SUM(C20*D20)&gt;1800,"Uw uurtarief ligt boven de het toegestane maximum, zie paragraaf 13 van de offerteaanvraag. U wordt uitgesloten van verdere deelname aan de aanbestedingsprocedure.",(C20*D20))</f>
        <v>0</v>
      </c>
      <c r="G20" s="20"/>
      <c r="H20" s="7"/>
      <c r="I20" s="7"/>
      <c r="J20" s="7"/>
      <c r="K20" s="7"/>
      <c r="L20" s="32"/>
      <c r="M20" s="7"/>
      <c r="N20" s="7"/>
      <c r="O20" s="7"/>
      <c r="P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</row>
    <row r="21" spans="1:39" ht="26.25" customHeight="1" thickBot="1" x14ac:dyDescent="0.2">
      <c r="A21" s="1">
        <v>3</v>
      </c>
      <c r="B21" s="11" t="s">
        <v>19</v>
      </c>
      <c r="C21" s="9"/>
      <c r="D21" s="33">
        <v>12</v>
      </c>
      <c r="E21" s="24">
        <f>IF(SUM(C21*D21)&gt;1800,"Uw uurtarief ligt boven de het toegestane maximum, zie paragraaf 13 van de offerteaanvraag. U wordt uitgesloten van verdere deelname aan de aanbestedingsprocedure.",(C21*D21))</f>
        <v>0</v>
      </c>
      <c r="G21" s="20"/>
      <c r="I21" s="7"/>
      <c r="J21" s="7"/>
      <c r="K21" s="7"/>
      <c r="L21" s="32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</row>
    <row r="22" spans="1:39" ht="26.25" customHeight="1" thickBot="1" x14ac:dyDescent="0.2">
      <c r="B22" s="41" t="s">
        <v>6</v>
      </c>
      <c r="C22" s="42"/>
      <c r="D22" s="42"/>
      <c r="E22" s="10">
        <f>ROUND(SUM(E18:E21),2)</f>
        <v>0</v>
      </c>
      <c r="F22" s="7"/>
      <c r="G22" s="7"/>
      <c r="H22" s="4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</row>
    <row r="23" spans="1:39" s="5" customFormat="1" ht="26.25" customHeight="1" thickBot="1" x14ac:dyDescent="0.2">
      <c r="B23" s="41" t="s">
        <v>7</v>
      </c>
      <c r="C23" s="42"/>
      <c r="D23" s="42"/>
      <c r="E23" s="25">
        <f>IF(SUM(E22)&gt;6780,"Uw tarief ligt boven de het toegestane maximum, paragraaf 13 van de offerteaanvraag. U wordt uitgesloten van verdere deelname aan de aanbestedingsprocedure.",IF(SUM(E22)&lt;5500,50,50-(50/(6780-5500))*((E22)-5500)))</f>
        <v>50</v>
      </c>
      <c r="F23" s="20"/>
      <c r="G23" s="20"/>
      <c r="H23" s="4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</row>
    <row r="24" spans="1:39" s="5" customFormat="1" ht="11.25" customHeight="1" x14ac:dyDescent="0.15">
      <c r="B24" s="21"/>
      <c r="C24" s="1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9" ht="12" thickBot="1" x14ac:dyDescent="0.2">
      <c r="B25" s="6"/>
      <c r="D25" s="4"/>
    </row>
    <row r="26" spans="1:39" ht="270.75" customHeight="1" thickBot="1" x14ac:dyDescent="0.2">
      <c r="B26" s="38" t="s">
        <v>26</v>
      </c>
      <c r="C26" s="39"/>
      <c r="D26" s="40"/>
    </row>
    <row r="27" spans="1:39" x14ac:dyDescent="0.15">
      <c r="B27" s="8"/>
      <c r="C27" s="4"/>
      <c r="D27" s="4"/>
    </row>
    <row r="28" spans="1:39" ht="12" thickBot="1" x14ac:dyDescent="0.2">
      <c r="B28" s="35"/>
      <c r="D28" s="4"/>
    </row>
    <row r="29" spans="1:39" ht="13.5" thickTop="1" x14ac:dyDescent="0.15">
      <c r="B29" s="13" t="s">
        <v>20</v>
      </c>
      <c r="C29" s="12"/>
      <c r="D29" s="34"/>
    </row>
    <row r="30" spans="1:39" ht="12.75" x14ac:dyDescent="0.15">
      <c r="B30" s="13"/>
      <c r="C30" s="15"/>
      <c r="D30" s="16"/>
    </row>
    <row r="31" spans="1:39" ht="12" thickBot="1" x14ac:dyDescent="0.2">
      <c r="B31" s="14" t="s">
        <v>21</v>
      </c>
      <c r="C31" s="30"/>
      <c r="D31" s="29"/>
    </row>
    <row r="32" spans="1:39" x14ac:dyDescent="0.15">
      <c r="B32" s="14"/>
      <c r="C32" s="15"/>
      <c r="D32" s="16"/>
    </row>
    <row r="33" spans="2:4" ht="12" thickBot="1" x14ac:dyDescent="0.2">
      <c r="B33" s="14" t="s">
        <v>22</v>
      </c>
      <c r="C33" s="30"/>
      <c r="D33" s="29"/>
    </row>
    <row r="34" spans="2:4" x14ac:dyDescent="0.15">
      <c r="B34" s="14"/>
      <c r="C34" s="15"/>
      <c r="D34" s="16"/>
    </row>
    <row r="35" spans="2:4" ht="12" thickBot="1" x14ac:dyDescent="0.2">
      <c r="B35" s="14" t="s">
        <v>23</v>
      </c>
      <c r="C35" s="30"/>
      <c r="D35" s="29"/>
    </row>
    <row r="36" spans="2:4" x14ac:dyDescent="0.15">
      <c r="B36" s="14"/>
      <c r="C36" s="15"/>
      <c r="D36" s="16"/>
    </row>
    <row r="37" spans="2:4" ht="12" thickBot="1" x14ac:dyDescent="0.2">
      <c r="B37" s="14" t="s">
        <v>24</v>
      </c>
      <c r="C37" s="30"/>
      <c r="D37" s="29"/>
    </row>
    <row r="38" spans="2:4" x14ac:dyDescent="0.15">
      <c r="B38" s="14"/>
      <c r="C38" s="15"/>
      <c r="D38" s="16"/>
    </row>
    <row r="39" spans="2:4" ht="12" thickBot="1" x14ac:dyDescent="0.2">
      <c r="B39" s="17"/>
      <c r="C39" s="18"/>
      <c r="D39" s="19"/>
    </row>
    <row r="40" spans="2:4" ht="12" thickTop="1" x14ac:dyDescent="0.15"/>
  </sheetData>
  <sheetProtection algorithmName="SHA-512" hashValue="gjsNuJEEd62D3kVClXUVnGI/fHm/rebrkMdoZvNeB8P2aXF0XEZAnCDMtmgeTFWL41lGMBT3CwQNhWQBw556gg==" saltValue="o8yi1l4OEueoV9t2fN3mXQ==" spinCount="100000" sheet="1" objects="1" scenarios="1"/>
  <mergeCells count="7">
    <mergeCell ref="B1:C1"/>
    <mergeCell ref="B26:D26"/>
    <mergeCell ref="B7:C7"/>
    <mergeCell ref="B8:C8"/>
    <mergeCell ref="B13:C13"/>
    <mergeCell ref="B22:D22"/>
    <mergeCell ref="B23:D2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864582-a60a-4be1-a916-59974bd1fdff" xsi:nil="true"/>
    <lcf76f155ced4ddcb4097134ff3c332f xmlns="664c9159-3db6-46f4-a78f-5d01eed00cc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810E346E33B742AFF5D0AB9A9A9C42" ma:contentTypeVersion="10" ma:contentTypeDescription="Create a new document." ma:contentTypeScope="" ma:versionID="4f867e1240877bdbda506d51eabd820e">
  <xsd:schema xmlns:xsd="http://www.w3.org/2001/XMLSchema" xmlns:xs="http://www.w3.org/2001/XMLSchema" xmlns:p="http://schemas.microsoft.com/office/2006/metadata/properties" xmlns:ns2="664c9159-3db6-46f4-a78f-5d01eed00cc3" xmlns:ns3="70864582-a60a-4be1-a916-59974bd1fdff" targetNamespace="http://schemas.microsoft.com/office/2006/metadata/properties" ma:root="true" ma:fieldsID="826b2afb414c9f980aa064b22b01b576" ns2:_="" ns3:_="">
    <xsd:import namespace="664c9159-3db6-46f4-a78f-5d01eed00cc3"/>
    <xsd:import namespace="70864582-a60a-4be1-a916-59974bd1fd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4c9159-3db6-46f4-a78f-5d01eed00c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b077af7-eccc-41ba-8726-6d08c81cb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64582-a60a-4be1-a916-59974bd1fdf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1cb7342-24b1-4678-84b9-8fc7ef04ef7e}" ma:internalName="TaxCatchAll" ma:showField="CatchAllData" ma:web="70864582-a60a-4be1-a916-59974bd1f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567B64-B0D5-47B2-AF27-FDC7E2152B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EB7602-DF32-4F29-96D0-1EBF56EC3B2E}">
  <ds:schemaRefs>
    <ds:schemaRef ds:uri="http://schemas.microsoft.com/office/2006/documentManagement/types"/>
    <ds:schemaRef ds:uri="70864582-a60a-4be1-a916-59974bd1fdff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664c9159-3db6-46f4-a78f-5d01eed00cc3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A67808F-3768-4DA5-8B35-1F6758C8A7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4c9159-3db6-46f4-a78f-5d01eed00cc3"/>
    <ds:schemaRef ds:uri="70864582-a60a-4be1-a916-59974bd1f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Formulier A Prijzenblad</vt:lpstr>
      <vt:lpstr>'Formulier A Prijzenblad'!Afdrukbereik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Genderen, R.M. van (Rocky)</dc:creator>
  <cp:keywords/>
  <dc:description/>
  <cp:lastModifiedBy>Genderen, R.M. van (Rocky)</cp:lastModifiedBy>
  <cp:revision/>
  <dcterms:created xsi:type="dcterms:W3CDTF">2021-01-27T12:09:46Z</dcterms:created>
  <dcterms:modified xsi:type="dcterms:W3CDTF">2026-09-03T13:40:04Z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0x010100E8810E346E33B742AFF5D0AB9A9A9C42</vt:lpwstr>
  </property>
  <property fmtid="{D5CDD505-2E9C-101B-9397-08002B2CF9AE}" pid="3" name="MediaServiceImageTags">
    <vt:lpwstr/>
  </property>
</Properties>
</file>