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AdemluchtenHelmen/Gedeelde documenten/03 Concept/"/>
    </mc:Choice>
  </mc:AlternateContent>
  <xr:revisionPtr revIDLastSave="1576" documentId="8_{1FD220AA-C953-42F1-BA87-D48A4BA32624}" xr6:coauthVersionLast="47" xr6:coauthVersionMax="47" xr10:uidLastSave="{76598006-2681-454C-8BF1-EFB5C930787D}"/>
  <bookViews>
    <workbookView xWindow="-108" yWindow="-108" windowWidth="23256" windowHeight="12456" xr2:uid="{00000000-000D-0000-FFFF-FFFF00000000}"/>
  </bookViews>
  <sheets>
    <sheet name="Voorblad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H67" i="1"/>
  <c r="H68" i="1"/>
  <c r="H69" i="1"/>
  <c r="H70" i="1"/>
  <c r="H71" i="1"/>
  <c r="H72" i="1"/>
  <c r="H66" i="1"/>
  <c r="H36" i="1"/>
  <c r="H37" i="1" s="1"/>
  <c r="H35" i="1"/>
  <c r="H31" i="1"/>
  <c r="H19" i="1"/>
  <c r="H20" i="1"/>
  <c r="H21" i="1"/>
  <c r="H22" i="1"/>
  <c r="H23" i="1"/>
  <c r="H24" i="1"/>
  <c r="H25" i="1"/>
  <c r="H26" i="1"/>
  <c r="H27" i="1"/>
  <c r="H28" i="1"/>
  <c r="H29" i="1"/>
  <c r="H30" i="1"/>
  <c r="H18" i="1"/>
  <c r="H41" i="1"/>
  <c r="H42" i="1"/>
  <c r="H43" i="1"/>
  <c r="H44" i="1"/>
  <c r="H45" i="1"/>
  <c r="H46" i="1"/>
  <c r="H47" i="1"/>
  <c r="H48" i="1"/>
  <c r="H49" i="1"/>
  <c r="H50" i="1"/>
  <c r="H51" i="1"/>
  <c r="G61" i="1"/>
  <c r="I61" i="1" s="1"/>
  <c r="H55" i="1"/>
  <c r="H40" i="1"/>
  <c r="H52" i="1" l="1"/>
  <c r="H32" i="1"/>
  <c r="B76" i="1"/>
  <c r="F37" i="1"/>
  <c r="C76" i="1" s="1"/>
  <c r="I60" i="1"/>
  <c r="G62" i="1"/>
  <c r="I62" i="1" s="1"/>
  <c r="C79" i="1"/>
  <c r="I59" i="1"/>
  <c r="H39" i="1"/>
  <c r="H54" i="1" s="1"/>
  <c r="F57" i="1"/>
  <c r="I63" i="1" l="1"/>
  <c r="E79" i="1" s="1"/>
  <c r="E80" i="1" s="1"/>
  <c r="E76" i="1"/>
  <c r="B77" i="1"/>
  <c r="C78" i="1"/>
  <c r="H56" i="1"/>
  <c r="H57" i="1" s="1"/>
  <c r="F32" i="1" l="1"/>
  <c r="C75" i="1" s="1"/>
  <c r="F52" i="1"/>
  <c r="C77" i="1" s="1"/>
  <c r="B75" i="1" l="1"/>
  <c r="B8" i="1"/>
  <c r="B7" i="1"/>
  <c r="B6" i="1"/>
  <c r="E75" i="1" l="1"/>
  <c r="E78" i="1"/>
  <c r="E77" i="1"/>
  <c r="B79" i="1"/>
  <c r="B78" i="1"/>
  <c r="D23" i="2" l="1"/>
</calcChain>
</file>

<file path=xl/sharedStrings.xml><?xml version="1.0" encoding="utf-8"?>
<sst xmlns="http://schemas.openxmlformats.org/spreadsheetml/2006/main" count="91" uniqueCount="65">
  <si>
    <t>Bijlage 6 - Prijzenblad - Offerteaanvraag inzake de Levering van Ademluchtapparatuur en Helmen ten behoeve van Veiligheidsregio Fryslân</t>
  </si>
  <si>
    <r>
      <rPr>
        <b/>
        <sz val="16"/>
        <color theme="0"/>
        <rFont val="Aptos Narrow"/>
        <family val="2"/>
        <scheme val="minor"/>
      </rPr>
      <t>Invulinstructie:</t>
    </r>
    <r>
      <rPr>
        <b/>
        <sz val="11"/>
        <color theme="0"/>
        <rFont val="Aptos Narrow"/>
        <family val="2"/>
        <scheme val="minor"/>
      </rPr>
      <t xml:space="preserve">
</t>
    </r>
    <r>
      <rPr>
        <sz val="11"/>
        <color theme="0"/>
        <rFont val="Aptos Narrow"/>
        <family val="2"/>
        <scheme val="minor"/>
      </rPr>
      <t>&gt; Inschrijver vult de oranje vakken in;
&gt; Alle prijzen zijn excl. Btw;
&gt; 'Prijzen opties' vallen buiten de inschrijprijs, deze worden optioneel uitgevraagd;
&gt; De opgenomen aantallen zijn een inschatting, hieraan kunnen geen rechten of verplichtingen worden ontleend;
&gt; Het prijzenblad wordt zowel in PDF als Excel ingediend.</t>
    </r>
  </si>
  <si>
    <t>Versie 1.0</t>
  </si>
  <si>
    <t xml:space="preserve">In te vullen door Inschrijver </t>
  </si>
  <si>
    <t>TN-Kenmerk 602034</t>
  </si>
  <si>
    <t>Naam Inschrijver:</t>
  </si>
  <si>
    <t>Datum:</t>
  </si>
  <si>
    <t>Naam en rechtsgeldige ondertekening:</t>
  </si>
  <si>
    <t xml:space="preserve">Alle door Inschrijver verstrekte tarieven en prijzen zijn marktconform en realistisch. Indien blijkt dat er niet marktconform of realistisch wordt aangeboden, is Opdrachtgever gerechtigd de Inschrijving ongeldig te verklaren. </t>
  </si>
  <si>
    <t>Totale inschrijfprijs (excl. Btw)</t>
  </si>
  <si>
    <r>
      <t xml:space="preserve">Invulinstructie:
</t>
    </r>
    <r>
      <rPr>
        <sz val="12"/>
        <rFont val="Aptos Narrow"/>
        <family val="2"/>
        <scheme val="minor"/>
      </rPr>
      <t xml:space="preserve">De oranje gekleurde vakken dienen te worden ingevuld door Inschrijver. </t>
    </r>
  </si>
  <si>
    <t>Initiële vervangingsbatch Ademluchtapparatuur en Helmen</t>
  </si>
  <si>
    <t>Merk/type of toelichting</t>
  </si>
  <si>
    <t>Kosten per stuk excl. Btw</t>
  </si>
  <si>
    <t>Aantallen</t>
  </si>
  <si>
    <t>Totaal excl. Btw</t>
  </si>
  <si>
    <t>Ademluchttoestel inclusief ademautomaat met manometer en geïntegreerd bewegingsloosheidsmelder</t>
  </si>
  <si>
    <t>Ademautomaten met 1 meter slang (CCFM)</t>
  </si>
  <si>
    <t>Ademautomaat met standaard slanglengte</t>
  </si>
  <si>
    <t xml:space="preserve">Ademluchtmasker </t>
  </si>
  <si>
    <t>Male snelkoppeling (snelkoppeling ademluchttoestel, wasmachines en vulbalken)</t>
  </si>
  <si>
    <t>Female snelkoppeling (connector cilinder)</t>
  </si>
  <si>
    <t>Snelkoppeling t.b.v. testkasten</t>
  </si>
  <si>
    <t>Snelkoppeling t.b.v. OGS meerurenkar</t>
  </si>
  <si>
    <t>Snelkoppeling t.b.v. manifold hoogwerkers</t>
  </si>
  <si>
    <t>Snelkoppeling t.b.v. hefkunnens HVK</t>
  </si>
  <si>
    <t>Helmen (Fluorcerend geel)</t>
  </si>
  <si>
    <t>OvD-Helm (oranje)</t>
  </si>
  <si>
    <t>AGS-Helm (groen)</t>
  </si>
  <si>
    <t>Inschrijfprijs</t>
  </si>
  <si>
    <t>Stuksprijzen losse onderdelen en accessoires</t>
  </si>
  <si>
    <t>Neklap</t>
  </si>
  <si>
    <t>Nek draagband</t>
  </si>
  <si>
    <t>Trekband</t>
  </si>
  <si>
    <t>Binnenwerk helm</t>
  </si>
  <si>
    <t>Spreekmembraam</t>
  </si>
  <si>
    <t>Ruit</t>
  </si>
  <si>
    <t>Uitademventiel</t>
  </si>
  <si>
    <t>Instructie en onderhoudscursus</t>
  </si>
  <si>
    <t>Levenscycluskosten -  Preventief onderhoud</t>
  </si>
  <si>
    <t>Aantallen per jaar</t>
  </si>
  <si>
    <t>Aantal jaren</t>
  </si>
  <si>
    <t>Jaarlijks preventief onderhoud (keuring) Ademluchtapparatuur (niveau 4) (eis 15.3)</t>
  </si>
  <si>
    <t>Leveren materiaal ten behoeve vervanging van spreekmembraam (1x in de 6 jaar)</t>
  </si>
  <si>
    <t>Leveren materiaal ten behoeve vervanging van uitadem ventiel (1x in de 6 jaar)</t>
  </si>
  <si>
    <t>Levensycluskosten - Preventief onderhoud</t>
  </si>
  <si>
    <t>Prijzen opties
*deze kosten worden niet meegenomen in de inschrijfprijs en zijn optioneel af te nemen tegen de opgegeven prijs voor Opdrachtgever.</t>
  </si>
  <si>
    <t>Telemetrie Ademluchttoestel (eis 12.22)</t>
  </si>
  <si>
    <t>Speaker in de Helm inclusief speakerkabel 3.5mm jack (eis 8.11)</t>
  </si>
  <si>
    <t>Beschermhoes Helm (eis 8.12)</t>
  </si>
  <si>
    <t>&lt;&lt;Optioneel: aan te vullen door Inschrijver&gt;&gt;</t>
  </si>
  <si>
    <t>Totale inschrijfprijs:</t>
  </si>
  <si>
    <t>Totaal:</t>
  </si>
  <si>
    <t>Ademluchttoestel inclusief meerurenaansluiting voor de hoogwerkers, OGS en Mestteam (eis 12.23)</t>
  </si>
  <si>
    <t>Onderhoudscursus medewerkers ademluchtwerkplaats (24 personen) (niveau 2 en niveau 3, zie eis 15.1).</t>
  </si>
  <si>
    <r>
      <t xml:space="preserve">Herhalingscursus - Onderhoudscursus medewerkers ademluchtwerkplaats (24 personen) (niveau 2 en niveau 3, zie eis 15.1)
</t>
    </r>
    <r>
      <rPr>
        <i/>
        <sz val="12"/>
        <rFont val="Aptos Narrow"/>
        <family val="2"/>
        <scheme val="minor"/>
      </rPr>
      <t>Inschrijver licht toe hoeveel herhalingscursussen nodig zijn, voor de gehele looptijd van de Raamovereenkomst. De kosten per herhalingscursus voor één persoon wordt ingevuld in kolom F, in kolom G wordt het benodigde aantal herhalingscursussen opgegeven over de gehele looptijd inclusief optiejaren.</t>
    </r>
  </si>
  <si>
    <t>Ademluchtmasker Standaard</t>
  </si>
  <si>
    <t>Communicatieset t.b.v. OGS en Mestteams</t>
  </si>
  <si>
    <t>Indicatieve aantallen o.b.v. 10 jaar</t>
  </si>
  <si>
    <t>Implementatiekosten (totale initiële vervangingsbatch):
- importeren gegevens Drägerware;
- ingebruiknametest;
- aanpassen van de bestaande repressieve apparatuur (meerurenkar, manifold hoogwerkers, hefkunnens HVK), testapparatuur en vulinstallaties Opdrachtgever.</t>
  </si>
  <si>
    <t>Initiële kosten implementatie, ingebruiknametest</t>
  </si>
  <si>
    <t>Kosten afstelmoment (totale initiële vervangingsbatch) voor alle 66 brandweerposten:
- Aanmeten, passend maken en ingebruiknametest Ademluchtapparatuur-Helm combinatie</t>
  </si>
  <si>
    <t>Complete set Ademluchttoestel inclusief ademautomaat met manometer en geïntegreerd bewegingsloosheidsmelder</t>
  </si>
  <si>
    <t>Inruilen Ademluchtapparatuur (circa 1.300 stuks Ademluchttoestel en circa 3.000 Ademluchtmaskers)</t>
  </si>
  <si>
    <t>Bijlage 6 - Prijzenblad - Offerteaanvraag inzake de Levering van Ademluchtapparatuur en Helmen inclusief accessoires en onderhoud ten behoeve van Veiligheidsregio Fryslân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</si>
</sst>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rgb="FFFFFF0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9"/>
      <name val="Century Gothic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ptos Narrow"/>
      <family val="2"/>
      <scheme val="minor"/>
    </font>
    <font>
      <i/>
      <sz val="12"/>
      <name val="Aptos Narrow"/>
      <family val="2"/>
      <scheme val="minor"/>
    </font>
    <font>
      <sz val="10"/>
      <color rgb="FFFF0000"/>
      <name val="Arial"/>
      <family val="2"/>
    </font>
    <font>
      <b/>
      <sz val="10"/>
      <color theme="0"/>
      <name val="Aptos Narrow"/>
      <family val="2"/>
      <scheme val="minor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89">
    <xf numFmtId="0" fontId="0" fillId="0" borderId="0" xfId="0"/>
    <xf numFmtId="44" fontId="10" fillId="5" borderId="6" xfId="1" applyFont="1" applyFill="1" applyBorder="1" applyAlignment="1" applyProtection="1">
      <alignment horizontal="center" vertical="center"/>
    </xf>
    <xf numFmtId="44" fontId="11" fillId="4" borderId="28" xfId="1" applyFont="1" applyFill="1" applyBorder="1" applyProtection="1"/>
    <xf numFmtId="44" fontId="10" fillId="5" borderId="29" xfId="1" applyFont="1" applyFill="1" applyBorder="1" applyAlignment="1" applyProtection="1">
      <alignment horizontal="center" vertical="center"/>
    </xf>
    <xf numFmtId="0" fontId="16" fillId="3" borderId="5" xfId="3" applyFont="1" applyFill="1" applyBorder="1" applyAlignment="1" applyProtection="1">
      <alignment horizontal="center" vertical="center"/>
      <protection locked="0"/>
    </xf>
    <xf numFmtId="0" fontId="16" fillId="3" borderId="6" xfId="3" applyFont="1" applyFill="1" applyBorder="1" applyAlignment="1" applyProtection="1">
      <alignment horizontal="center" vertical="center"/>
      <protection locked="0"/>
    </xf>
    <xf numFmtId="1" fontId="10" fillId="7" borderId="6" xfId="2" applyNumberFormat="1" applyFont="1" applyFill="1" applyBorder="1" applyAlignment="1" applyProtection="1">
      <alignment horizontal="center" vertical="center"/>
    </xf>
    <xf numFmtId="0" fontId="10" fillId="3" borderId="6" xfId="3" applyFont="1" applyFill="1" applyBorder="1" applyAlignment="1" applyProtection="1">
      <alignment horizontal="center" vertical="center"/>
      <protection locked="0"/>
    </xf>
    <xf numFmtId="44" fontId="10" fillId="3" borderId="6" xfId="1" applyFont="1" applyFill="1" applyBorder="1" applyAlignment="1" applyProtection="1">
      <alignment horizontal="center" vertical="center"/>
      <protection locked="0"/>
    </xf>
    <xf numFmtId="0" fontId="10" fillId="3" borderId="5" xfId="3" applyFont="1" applyFill="1" applyBorder="1" applyAlignment="1" applyProtection="1">
      <alignment horizontal="center" vertical="center"/>
      <protection locked="0"/>
    </xf>
    <xf numFmtId="44" fontId="10" fillId="3" borderId="5" xfId="1" applyFont="1" applyFill="1" applyBorder="1" applyAlignment="1" applyProtection="1">
      <alignment horizontal="center" vertical="center"/>
      <protection locked="0"/>
    </xf>
    <xf numFmtId="0" fontId="10" fillId="3" borderId="29" xfId="3" applyFont="1" applyFill="1" applyBorder="1" applyAlignment="1" applyProtection="1">
      <alignment horizontal="center" vertical="center"/>
      <protection locked="0"/>
    </xf>
    <xf numFmtId="0" fontId="10" fillId="3" borderId="7" xfId="3" applyFont="1" applyFill="1" applyBorder="1" applyAlignment="1" applyProtection="1">
      <alignment horizontal="center" vertical="center"/>
      <protection locked="0"/>
    </xf>
    <xf numFmtId="44" fontId="10" fillId="3" borderId="7" xfId="1" applyFont="1" applyFill="1" applyBorder="1" applyAlignment="1" applyProtection="1">
      <alignment horizontal="center" vertical="center"/>
      <protection locked="0"/>
    </xf>
    <xf numFmtId="1" fontId="10" fillId="3" borderId="6" xfId="2" applyNumberFormat="1" applyFont="1" applyFill="1" applyBorder="1" applyAlignment="1" applyProtection="1">
      <alignment horizontal="center" vertical="center"/>
      <protection locked="0"/>
    </xf>
    <xf numFmtId="0" fontId="3" fillId="2" borderId="17" xfId="3" applyFill="1" applyBorder="1"/>
    <xf numFmtId="0" fontId="16" fillId="2" borderId="0" xfId="3" applyFont="1" applyFill="1"/>
    <xf numFmtId="0" fontId="3" fillId="2" borderId="0" xfId="3" applyFill="1" applyAlignment="1">
      <alignment horizontal="center" vertical="center"/>
    </xf>
    <xf numFmtId="0" fontId="21" fillId="2" borderId="0" xfId="3" applyFont="1" applyFill="1" applyAlignment="1">
      <alignment horizontal="center"/>
    </xf>
    <xf numFmtId="0" fontId="4" fillId="2" borderId="18" xfId="0" applyFont="1" applyFill="1" applyBorder="1"/>
    <xf numFmtId="14" fontId="16" fillId="2" borderId="0" xfId="3" applyNumberFormat="1" applyFont="1" applyFill="1" applyAlignment="1">
      <alignment horizontal="left"/>
    </xf>
    <xf numFmtId="0" fontId="3" fillId="2" borderId="0" xfId="3" applyFill="1" applyAlignment="1">
      <alignment horizontal="left" vertical="center"/>
    </xf>
    <xf numFmtId="0" fontId="3" fillId="2" borderId="0" xfId="3" applyFill="1" applyAlignment="1">
      <alignment wrapText="1"/>
    </xf>
    <xf numFmtId="0" fontId="4" fillId="2" borderId="17" xfId="0" applyFont="1" applyFill="1" applyBorder="1"/>
    <xf numFmtId="0" fontId="16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right" vertical="top"/>
    </xf>
    <xf numFmtId="0" fontId="6" fillId="2" borderId="18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0" xfId="0" applyFill="1"/>
    <xf numFmtId="0" fontId="12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/>
    <xf numFmtId="0" fontId="27" fillId="2" borderId="17" xfId="3" applyFont="1" applyFill="1" applyBorder="1"/>
    <xf numFmtId="0" fontId="6" fillId="2" borderId="0" xfId="0" applyFont="1" applyFill="1" applyAlignment="1">
      <alignment vertical="center"/>
    </xf>
    <xf numFmtId="0" fontId="7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/>
    </xf>
    <xf numFmtId="0" fontId="9" fillId="2" borderId="18" xfId="0" applyFont="1" applyFill="1" applyBorder="1"/>
    <xf numFmtId="0" fontId="13" fillId="0" borderId="0" xfId="0" applyFont="1"/>
    <xf numFmtId="0" fontId="4" fillId="0" borderId="0" xfId="0" applyFont="1"/>
    <xf numFmtId="14" fontId="27" fillId="2" borderId="17" xfId="3" applyNumberFormat="1" applyFont="1" applyFill="1" applyBorder="1" applyAlignment="1">
      <alignment horizontal="left"/>
    </xf>
    <xf numFmtId="0" fontId="7" fillId="2" borderId="0" xfId="3" applyFont="1" applyFill="1"/>
    <xf numFmtId="0" fontId="7" fillId="2" borderId="0" xfId="3" applyFont="1" applyFill="1" applyAlignment="1">
      <alignment horizontal="left" vertical="center"/>
    </xf>
    <xf numFmtId="0" fontId="7" fillId="2" borderId="0" xfId="3" applyFont="1" applyFill="1" applyAlignment="1">
      <alignment wrapText="1"/>
    </xf>
    <xf numFmtId="0" fontId="7" fillId="2" borderId="17" xfId="3" applyFont="1" applyFill="1" applyBorder="1"/>
    <xf numFmtId="0" fontId="6" fillId="2" borderId="0" xfId="3" applyFont="1" applyFill="1" applyAlignment="1">
      <alignment horizontal="right" vertical="top"/>
    </xf>
    <xf numFmtId="0" fontId="9" fillId="2" borderId="0" xfId="0" applyFont="1" applyFill="1"/>
    <xf numFmtId="0" fontId="6" fillId="2" borderId="0" xfId="3" applyFont="1" applyFill="1" applyAlignment="1">
      <alignment horizontal="center" vertical="center"/>
    </xf>
    <xf numFmtId="0" fontId="9" fillId="2" borderId="3" xfId="0" applyFont="1" applyFill="1" applyBorder="1"/>
    <xf numFmtId="0" fontId="9" fillId="2" borderId="19" xfId="0" applyFont="1" applyFill="1" applyBorder="1"/>
    <xf numFmtId="0" fontId="9" fillId="2" borderId="4" xfId="0" applyFont="1" applyFill="1" applyBorder="1"/>
    <xf numFmtId="0" fontId="5" fillId="2" borderId="0" xfId="0" applyFont="1" applyFill="1"/>
    <xf numFmtId="1" fontId="6" fillId="2" borderId="21" xfId="0" applyNumberFormat="1" applyFont="1" applyFill="1" applyBorder="1" applyAlignment="1">
      <alignment horizontal="center" vertical="center"/>
    </xf>
    <xf numFmtId="44" fontId="6" fillId="2" borderId="22" xfId="0" applyNumberFormat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right" vertical="center"/>
    </xf>
    <xf numFmtId="0" fontId="28" fillId="8" borderId="0" xfId="0" applyFont="1" applyFill="1" applyAlignment="1">
      <alignment horizontal="left" vertical="center" wrapText="1"/>
    </xf>
    <xf numFmtId="0" fontId="26" fillId="8" borderId="0" xfId="3" applyFont="1" applyFill="1" applyAlignment="1">
      <alignment horizontal="center" vertical="center" wrapText="1"/>
    </xf>
    <xf numFmtId="0" fontId="9" fillId="5" borderId="3" xfId="0" applyFont="1" applyFill="1" applyBorder="1"/>
    <xf numFmtId="0" fontId="9" fillId="5" borderId="19" xfId="0" applyFont="1" applyFill="1" applyBorder="1"/>
    <xf numFmtId="0" fontId="9" fillId="5" borderId="4" xfId="0" applyFont="1" applyFill="1" applyBorder="1"/>
    <xf numFmtId="1" fontId="6" fillId="2" borderId="26" xfId="0" applyNumberFormat="1" applyFont="1" applyFill="1" applyBorder="1" applyAlignment="1">
      <alignment horizontal="center" vertical="center"/>
    </xf>
    <xf numFmtId="44" fontId="6" fillId="2" borderId="27" xfId="0" applyNumberFormat="1" applyFont="1" applyFill="1" applyBorder="1" applyAlignment="1">
      <alignment horizontal="center" vertical="center"/>
    </xf>
    <xf numFmtId="44" fontId="6" fillId="2" borderId="22" xfId="0" applyNumberFormat="1" applyFont="1" applyFill="1" applyBorder="1" applyAlignment="1">
      <alignment horizontal="center" vertical="center" wrapText="1"/>
    </xf>
    <xf numFmtId="0" fontId="0" fillId="2" borderId="18" xfId="0" applyFill="1" applyBorder="1"/>
    <xf numFmtId="0" fontId="9" fillId="5" borderId="1" xfId="0" applyFont="1" applyFill="1" applyBorder="1"/>
    <xf numFmtId="0" fontId="9" fillId="5" borderId="12" xfId="0" applyFont="1" applyFill="1" applyBorder="1"/>
    <xf numFmtId="0" fontId="9" fillId="5" borderId="2" xfId="0" applyFont="1" applyFill="1" applyBorder="1"/>
    <xf numFmtId="1" fontId="6" fillId="2" borderId="34" xfId="0" applyNumberFormat="1" applyFont="1" applyFill="1" applyBorder="1" applyAlignment="1">
      <alignment horizontal="center" vertical="center"/>
    </xf>
    <xf numFmtId="44" fontId="6" fillId="2" borderId="28" xfId="0" applyNumberFormat="1" applyFont="1" applyFill="1" applyBorder="1" applyAlignment="1">
      <alignment horizontal="center" vertical="center"/>
    </xf>
    <xf numFmtId="44" fontId="6" fillId="2" borderId="34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right"/>
    </xf>
    <xf numFmtId="0" fontId="8" fillId="5" borderId="9" xfId="0" applyFont="1" applyFill="1" applyBorder="1" applyAlignment="1">
      <alignment horizontal="left"/>
    </xf>
    <xf numFmtId="44" fontId="8" fillId="5" borderId="13" xfId="0" applyNumberFormat="1" applyFont="1" applyFill="1" applyBorder="1"/>
    <xf numFmtId="44" fontId="8" fillId="5" borderId="14" xfId="0" applyNumberFormat="1" applyFont="1" applyFill="1" applyBorder="1"/>
    <xf numFmtId="44" fontId="8" fillId="4" borderId="33" xfId="0" applyNumberFormat="1" applyFont="1" applyFill="1" applyBorder="1"/>
    <xf numFmtId="0" fontId="6" fillId="3" borderId="5" xfId="3" applyFont="1" applyFill="1" applyBorder="1" applyAlignment="1" applyProtection="1">
      <alignment horizontal="center" vertical="center"/>
      <protection locked="0"/>
    </xf>
    <xf numFmtId="0" fontId="6" fillId="3" borderId="6" xfId="3" applyFont="1" applyFill="1" applyBorder="1" applyAlignment="1" applyProtection="1">
      <alignment horizontal="center" vertical="center"/>
      <protection locked="0"/>
    </xf>
    <xf numFmtId="0" fontId="10" fillId="3" borderId="6" xfId="3" applyFont="1" applyFill="1" applyBorder="1" applyAlignment="1" applyProtection="1">
      <alignment horizontal="center" vertical="center" wrapText="1"/>
      <protection locked="0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wrapText="1"/>
    </xf>
    <xf numFmtId="0" fontId="6" fillId="2" borderId="23" xfId="0" applyFont="1" applyFill="1" applyBorder="1" applyAlignment="1">
      <alignment horizontal="right"/>
    </xf>
    <xf numFmtId="0" fontId="6" fillId="2" borderId="24" xfId="0" applyFont="1" applyFill="1" applyBorder="1" applyAlignment="1">
      <alignment horizontal="right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44" fontId="10" fillId="3" borderId="1" xfId="0" applyNumberFormat="1" applyFont="1" applyFill="1" applyBorder="1" applyAlignment="1">
      <alignment horizontal="center" vertical="center" wrapText="1"/>
    </xf>
    <xf numFmtId="44" fontId="10" fillId="3" borderId="2" xfId="0" applyNumberFormat="1" applyFont="1" applyFill="1" applyBorder="1" applyAlignment="1">
      <alignment horizontal="center" vertical="center" wrapText="1"/>
    </xf>
    <xf numFmtId="44" fontId="10" fillId="3" borderId="3" xfId="0" applyNumberFormat="1" applyFont="1" applyFill="1" applyBorder="1" applyAlignment="1">
      <alignment horizontal="center" vertical="center" wrapText="1"/>
    </xf>
    <xf numFmtId="44" fontId="10" fillId="3" borderId="4" xfId="0" applyNumberFormat="1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right" vertical="top" wrapText="1"/>
    </xf>
    <xf numFmtId="0" fontId="6" fillId="3" borderId="6" xfId="3" applyFont="1" applyFill="1" applyBorder="1" applyAlignment="1" applyProtection="1">
      <alignment horizontal="left" vertical="top" wrapText="1"/>
      <protection locked="0"/>
    </xf>
    <xf numFmtId="0" fontId="6" fillId="3" borderId="7" xfId="3" applyFont="1" applyFill="1" applyBorder="1" applyAlignment="1" applyProtection="1">
      <alignment horizontal="left" vertical="top" wrapText="1"/>
      <protection locked="0"/>
    </xf>
    <xf numFmtId="0" fontId="6" fillId="2" borderId="23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left"/>
    </xf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right"/>
    </xf>
    <xf numFmtId="0" fontId="8" fillId="4" borderId="16" xfId="0" applyFont="1" applyFill="1" applyBorder="1" applyAlignment="1">
      <alignment horizontal="right"/>
    </xf>
    <xf numFmtId="0" fontId="7" fillId="3" borderId="8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Alignment="1" applyProtection="1">
      <alignment horizontal="center"/>
      <protection locked="0"/>
    </xf>
    <xf numFmtId="0" fontId="7" fillId="3" borderId="1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19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 wrapText="1"/>
    </xf>
    <xf numFmtId="0" fontId="6" fillId="2" borderId="25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 wrapText="1"/>
    </xf>
    <xf numFmtId="0" fontId="7" fillId="5" borderId="35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/>
    </xf>
    <xf numFmtId="0" fontId="7" fillId="5" borderId="31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right"/>
    </xf>
    <xf numFmtId="0" fontId="6" fillId="2" borderId="16" xfId="0" applyFont="1" applyFill="1" applyBorder="1" applyAlignment="1">
      <alignment horizontal="right"/>
    </xf>
    <xf numFmtId="0" fontId="6" fillId="2" borderId="24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4" fontId="20" fillId="3" borderId="1" xfId="0" applyNumberFormat="1" applyFont="1" applyFill="1" applyBorder="1" applyAlignment="1">
      <alignment horizontal="center" vertical="center" wrapText="1"/>
    </xf>
    <xf numFmtId="44" fontId="20" fillId="3" borderId="2" xfId="0" applyNumberFormat="1" applyFont="1" applyFill="1" applyBorder="1" applyAlignment="1">
      <alignment horizontal="center" vertical="center" wrapText="1"/>
    </xf>
    <xf numFmtId="44" fontId="20" fillId="3" borderId="3" xfId="0" applyNumberFormat="1" applyFont="1" applyFill="1" applyBorder="1" applyAlignment="1">
      <alignment horizontal="center" vertical="center" wrapText="1"/>
    </xf>
    <xf numFmtId="44" fontId="20" fillId="3" borderId="4" xfId="0" applyNumberFormat="1" applyFont="1" applyFill="1" applyBorder="1" applyAlignment="1">
      <alignment horizontal="center" vertical="center" wrapText="1"/>
    </xf>
    <xf numFmtId="0" fontId="15" fillId="2" borderId="0" xfId="3" applyFont="1" applyFill="1" applyAlignment="1">
      <alignment horizontal="center" vertical="center" wrapText="1"/>
    </xf>
    <xf numFmtId="0" fontId="15" fillId="2" borderId="0" xfId="3" applyFont="1" applyFill="1" applyAlignment="1">
      <alignment horizontal="center" vertical="center"/>
    </xf>
    <xf numFmtId="0" fontId="15" fillId="2" borderId="18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right" vertical="top" wrapText="1"/>
    </xf>
    <xf numFmtId="0" fontId="16" fillId="3" borderId="6" xfId="3" applyFont="1" applyFill="1" applyBorder="1" applyAlignment="1" applyProtection="1">
      <alignment horizontal="left" vertical="top" wrapText="1"/>
      <protection locked="0"/>
    </xf>
    <xf numFmtId="0" fontId="16" fillId="3" borderId="7" xfId="3" applyFont="1" applyFill="1" applyBorder="1" applyAlignment="1" applyProtection="1">
      <alignment horizontal="left" vertical="top" wrapText="1"/>
      <protection locked="0"/>
    </xf>
    <xf numFmtId="0" fontId="22" fillId="6" borderId="17" xfId="4" applyFont="1" applyFill="1" applyBorder="1" applyAlignment="1">
      <alignment horizontal="left" vertical="center" wrapText="1"/>
    </xf>
    <xf numFmtId="0" fontId="23" fillId="6" borderId="0" xfId="4" applyFont="1" applyFill="1" applyAlignment="1">
      <alignment horizontal="left" vertical="center" wrapText="1"/>
    </xf>
    <xf numFmtId="0" fontId="23" fillId="6" borderId="18" xfId="4" applyFont="1" applyFill="1" applyBorder="1" applyAlignment="1">
      <alignment horizontal="left" vertical="center" wrapText="1"/>
    </xf>
    <xf numFmtId="0" fontId="23" fillId="6" borderId="17" xfId="4" applyFont="1" applyFill="1" applyBorder="1" applyAlignment="1">
      <alignment horizontal="left" vertical="center" wrapText="1"/>
    </xf>
    <xf numFmtId="44" fontId="23" fillId="2" borderId="17" xfId="0" applyNumberFormat="1" applyFont="1" applyFill="1" applyBorder="1" applyAlignment="1">
      <alignment horizontal="right" vertical="center" wrapText="1"/>
    </xf>
    <xf numFmtId="44" fontId="23" fillId="2" borderId="0" xfId="0" applyNumberFormat="1" applyFont="1" applyFill="1" applyAlignment="1">
      <alignment horizontal="right" vertical="center" wrapText="1"/>
    </xf>
    <xf numFmtId="44" fontId="17" fillId="4" borderId="23" xfId="1" applyFont="1" applyFill="1" applyBorder="1" applyAlignment="1" applyProtection="1">
      <alignment horizontal="center" vertical="center"/>
    </xf>
    <xf numFmtId="44" fontId="17" fillId="4" borderId="24" xfId="1" applyFont="1" applyFill="1" applyBorder="1" applyAlignment="1" applyProtection="1">
      <alignment horizontal="center" vertical="center"/>
    </xf>
    <xf numFmtId="44" fontId="17" fillId="4" borderId="28" xfId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41" xfId="0" applyFont="1" applyFill="1" applyBorder="1" applyAlignment="1">
      <alignment horizontal="center" vertical="center"/>
    </xf>
    <xf numFmtId="0" fontId="7" fillId="5" borderId="42" xfId="0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</cellXfs>
  <cellStyles count="5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1543050</xdr:colOff>
      <xdr:row>3</xdr:row>
      <xdr:rowOff>15654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E8DDF-C7A5-4C8A-96B4-7B65801109F9}">
  <dimension ref="A1:M24"/>
  <sheetViews>
    <sheetView showGridLines="0" tabSelected="1" workbookViewId="0">
      <selection sqref="A1:G5"/>
    </sheetView>
  </sheetViews>
  <sheetFormatPr defaultColWidth="8.88671875" defaultRowHeight="14.4" x14ac:dyDescent="0.3"/>
  <cols>
    <col min="2" max="2" width="35.44140625" bestFit="1" customWidth="1"/>
    <col min="3" max="3" width="21.109375" customWidth="1"/>
  </cols>
  <sheetData>
    <row r="1" spans="1:13" x14ac:dyDescent="0.3">
      <c r="A1" s="181" t="s">
        <v>0</v>
      </c>
      <c r="B1" s="99"/>
      <c r="C1" s="99"/>
      <c r="D1" s="99"/>
      <c r="E1" s="99"/>
      <c r="F1" s="99"/>
      <c r="G1" s="100"/>
      <c r="H1" s="153" t="s">
        <v>1</v>
      </c>
      <c r="I1" s="154"/>
      <c r="J1" s="154"/>
      <c r="K1" s="154"/>
      <c r="L1" s="154"/>
      <c r="M1" s="155"/>
    </row>
    <row r="2" spans="1:13" x14ac:dyDescent="0.3">
      <c r="A2" s="182"/>
      <c r="B2" s="101"/>
      <c r="C2" s="101"/>
      <c r="D2" s="101"/>
      <c r="E2" s="101"/>
      <c r="F2" s="101"/>
      <c r="G2" s="102"/>
      <c r="H2" s="156"/>
      <c r="I2" s="156"/>
      <c r="J2" s="156"/>
      <c r="K2" s="156"/>
      <c r="L2" s="156"/>
      <c r="M2" s="157"/>
    </row>
    <row r="3" spans="1:13" x14ac:dyDescent="0.3">
      <c r="A3" s="182"/>
      <c r="B3" s="101"/>
      <c r="C3" s="101"/>
      <c r="D3" s="101"/>
      <c r="E3" s="101"/>
      <c r="F3" s="101"/>
      <c r="G3" s="102"/>
      <c r="H3" s="156"/>
      <c r="I3" s="156"/>
      <c r="J3" s="156"/>
      <c r="K3" s="156"/>
      <c r="L3" s="156"/>
      <c r="M3" s="157"/>
    </row>
    <row r="4" spans="1:13" x14ac:dyDescent="0.3">
      <c r="A4" s="182"/>
      <c r="B4" s="101"/>
      <c r="C4" s="101"/>
      <c r="D4" s="101"/>
      <c r="E4" s="101"/>
      <c r="F4" s="101"/>
      <c r="G4" s="102"/>
      <c r="H4" s="156"/>
      <c r="I4" s="156"/>
      <c r="J4" s="156"/>
      <c r="K4" s="156"/>
      <c r="L4" s="156"/>
      <c r="M4" s="157"/>
    </row>
    <row r="5" spans="1:13" ht="15" thickBot="1" x14ac:dyDescent="0.35">
      <c r="A5" s="182"/>
      <c r="B5" s="101"/>
      <c r="C5" s="101"/>
      <c r="D5" s="101"/>
      <c r="E5" s="101"/>
      <c r="F5" s="101"/>
      <c r="G5" s="102"/>
      <c r="H5" s="156"/>
      <c r="I5" s="156"/>
      <c r="J5" s="156"/>
      <c r="K5" s="156"/>
      <c r="L5" s="156"/>
      <c r="M5" s="157"/>
    </row>
    <row r="6" spans="1:13" x14ac:dyDescent="0.3">
      <c r="A6" s="15"/>
      <c r="B6" s="16" t="s">
        <v>2</v>
      </c>
      <c r="C6" s="17"/>
      <c r="D6" s="160" t="s">
        <v>3</v>
      </c>
      <c r="E6" s="161"/>
      <c r="F6" s="18"/>
      <c r="G6" s="19"/>
      <c r="H6" s="156"/>
      <c r="I6" s="156"/>
      <c r="J6" s="156"/>
      <c r="K6" s="156"/>
      <c r="L6" s="156"/>
      <c r="M6" s="157"/>
    </row>
    <row r="7" spans="1:13" ht="15" thickBot="1" x14ac:dyDescent="0.35">
      <c r="A7" s="15"/>
      <c r="B7" s="20">
        <v>46273</v>
      </c>
      <c r="C7" s="17"/>
      <c r="D7" s="162"/>
      <c r="E7" s="163"/>
      <c r="F7" s="18"/>
      <c r="G7" s="19"/>
      <c r="H7" s="156"/>
      <c r="I7" s="156"/>
      <c r="J7" s="156"/>
      <c r="K7" s="156"/>
      <c r="L7" s="156"/>
      <c r="M7" s="157"/>
    </row>
    <row r="8" spans="1:13" x14ac:dyDescent="0.3">
      <c r="A8" s="15"/>
      <c r="B8" s="16" t="s">
        <v>4</v>
      </c>
      <c r="C8" s="17"/>
      <c r="D8" s="21"/>
      <c r="E8" s="22"/>
      <c r="F8" s="18"/>
      <c r="G8" s="19"/>
      <c r="H8" s="156"/>
      <c r="I8" s="156"/>
      <c r="J8" s="156"/>
      <c r="K8" s="156"/>
      <c r="L8" s="156"/>
      <c r="M8" s="157"/>
    </row>
    <row r="9" spans="1:13" ht="17.399999999999999" x14ac:dyDescent="0.3">
      <c r="A9" s="23"/>
      <c r="B9" s="164"/>
      <c r="C9" s="165"/>
      <c r="D9" s="165"/>
      <c r="E9" s="165"/>
      <c r="F9" s="165"/>
      <c r="G9" s="166"/>
      <c r="H9" s="156"/>
      <c r="I9" s="156"/>
      <c r="J9" s="156"/>
      <c r="K9" s="156"/>
      <c r="L9" s="156"/>
      <c r="M9" s="157"/>
    </row>
    <row r="10" spans="1:13" ht="15" thickBot="1" x14ac:dyDescent="0.35">
      <c r="A10" s="23"/>
      <c r="B10" s="24"/>
      <c r="C10" s="24"/>
      <c r="D10" s="24"/>
      <c r="E10" s="24"/>
      <c r="F10" s="24"/>
      <c r="G10" s="19"/>
      <c r="H10" s="156"/>
      <c r="I10" s="156"/>
      <c r="J10" s="156"/>
      <c r="K10" s="156"/>
      <c r="L10" s="156"/>
      <c r="M10" s="157"/>
    </row>
    <row r="11" spans="1:13" x14ac:dyDescent="0.3">
      <c r="A11" s="23"/>
      <c r="B11" s="25" t="s">
        <v>5</v>
      </c>
      <c r="C11" s="4"/>
      <c r="D11" s="24"/>
      <c r="E11" s="24"/>
      <c r="F11" s="24"/>
      <c r="G11" s="19"/>
      <c r="H11" s="156"/>
      <c r="I11" s="156"/>
      <c r="J11" s="156"/>
      <c r="K11" s="156"/>
      <c r="L11" s="156"/>
      <c r="M11" s="157"/>
    </row>
    <row r="12" spans="1:13" x14ac:dyDescent="0.3">
      <c r="A12" s="23"/>
      <c r="B12" s="25" t="s">
        <v>6</v>
      </c>
      <c r="C12" s="5"/>
      <c r="D12" s="24"/>
      <c r="E12" s="24"/>
      <c r="F12" s="24"/>
      <c r="G12" s="19"/>
      <c r="H12" s="156"/>
      <c r="I12" s="156"/>
      <c r="J12" s="156"/>
      <c r="K12" s="156"/>
      <c r="L12" s="156"/>
      <c r="M12" s="157"/>
    </row>
    <row r="13" spans="1:13" ht="15" thickBot="1" x14ac:dyDescent="0.35">
      <c r="A13" s="23"/>
      <c r="B13" s="167" t="s">
        <v>7</v>
      </c>
      <c r="C13" s="168"/>
      <c r="D13" s="24"/>
      <c r="E13" s="24"/>
      <c r="F13" s="24"/>
      <c r="G13" s="19"/>
      <c r="H13" s="158"/>
      <c r="I13" s="158"/>
      <c r="J13" s="158"/>
      <c r="K13" s="158"/>
      <c r="L13" s="158"/>
      <c r="M13" s="159"/>
    </row>
    <row r="14" spans="1:13" x14ac:dyDescent="0.3">
      <c r="A14" s="23"/>
      <c r="B14" s="167"/>
      <c r="C14" s="168"/>
      <c r="D14" s="24"/>
      <c r="E14" s="24"/>
      <c r="F14" s="24"/>
      <c r="G14" s="19"/>
    </row>
    <row r="15" spans="1:13" x14ac:dyDescent="0.3">
      <c r="A15" s="23"/>
      <c r="B15" s="24"/>
      <c r="C15" s="168"/>
      <c r="D15" s="24"/>
      <c r="E15" s="24"/>
      <c r="F15" s="24"/>
      <c r="G15" s="19"/>
    </row>
    <row r="16" spans="1:13" x14ac:dyDescent="0.3">
      <c r="A16" s="23"/>
      <c r="B16" s="24"/>
      <c r="C16" s="168"/>
      <c r="D16" s="24"/>
      <c r="E16" s="24"/>
      <c r="F16" s="24"/>
      <c r="G16" s="19"/>
    </row>
    <row r="17" spans="1:7" ht="15" thickBot="1" x14ac:dyDescent="0.35">
      <c r="A17" s="23"/>
      <c r="B17" s="24"/>
      <c r="C17" s="169"/>
      <c r="D17" s="24"/>
      <c r="E17" s="24"/>
      <c r="F17" s="24"/>
      <c r="G17" s="19"/>
    </row>
    <row r="18" spans="1:7" x14ac:dyDescent="0.3">
      <c r="A18" s="23"/>
      <c r="B18" s="24"/>
      <c r="C18" s="24"/>
      <c r="D18" s="24"/>
      <c r="E18" s="24"/>
      <c r="F18" s="24"/>
      <c r="G18" s="19"/>
    </row>
    <row r="19" spans="1:7" ht="19.649999999999999" customHeight="1" x14ac:dyDescent="0.3">
      <c r="A19" s="170" t="s">
        <v>8</v>
      </c>
      <c r="B19" s="171"/>
      <c r="C19" s="171"/>
      <c r="D19" s="171"/>
      <c r="E19" s="171"/>
      <c r="F19" s="171"/>
      <c r="G19" s="172"/>
    </row>
    <row r="20" spans="1:7" ht="19.649999999999999" customHeight="1" x14ac:dyDescent="0.3">
      <c r="A20" s="173"/>
      <c r="B20" s="171"/>
      <c r="C20" s="171"/>
      <c r="D20" s="171"/>
      <c r="E20" s="171"/>
      <c r="F20" s="171"/>
      <c r="G20" s="172"/>
    </row>
    <row r="21" spans="1:7" ht="19.649999999999999" customHeight="1" x14ac:dyDescent="0.3">
      <c r="A21" s="173"/>
      <c r="B21" s="171"/>
      <c r="C21" s="171"/>
      <c r="D21" s="171"/>
      <c r="E21" s="171"/>
      <c r="F21" s="171"/>
      <c r="G21" s="172"/>
    </row>
    <row r="22" spans="1:7" ht="16.2" thickBot="1" x14ac:dyDescent="0.35">
      <c r="A22" s="23"/>
      <c r="B22" s="24"/>
      <c r="C22" s="24"/>
      <c r="D22" s="24"/>
      <c r="E22" s="24"/>
      <c r="F22" s="24"/>
      <c r="G22" s="26"/>
    </row>
    <row r="23" spans="1:7" ht="16.2" thickBot="1" x14ac:dyDescent="0.35">
      <c r="A23" s="174" t="s">
        <v>9</v>
      </c>
      <c r="B23" s="175"/>
      <c r="C23" s="175"/>
      <c r="D23" s="176">
        <f>Prijzenblad!E80</f>
        <v>0</v>
      </c>
      <c r="E23" s="177"/>
      <c r="F23" s="178"/>
      <c r="G23" s="27"/>
    </row>
    <row r="24" spans="1:7" ht="15" thickBot="1" x14ac:dyDescent="0.35">
      <c r="A24" s="179"/>
      <c r="B24" s="180"/>
      <c r="C24" s="180"/>
      <c r="D24" s="180"/>
      <c r="E24" s="180"/>
      <c r="F24" s="180"/>
      <c r="G24" s="28"/>
    </row>
  </sheetData>
  <sheetProtection algorithmName="SHA-512" hashValue="bWPL7Zqww4JyV9QsnMJ4XvMIbUEQV7nrPbOzTF8ZO6r9F3tNi/06cHSM3qvMZwHsITOscqgprwbeRVUNzArwmw==" saltValue="ro2j5XKGnEmB0VQPKgwFZg==" spinCount="100000" sheet="1" objects="1" scenarios="1" formatColumns="0" formatRows="0"/>
  <mergeCells count="10">
    <mergeCell ref="A19:G21"/>
    <mergeCell ref="A23:C23"/>
    <mergeCell ref="D23:F23"/>
    <mergeCell ref="A24:F24"/>
    <mergeCell ref="A1:G5"/>
    <mergeCell ref="H1:M13"/>
    <mergeCell ref="D6:E7"/>
    <mergeCell ref="B9:G9"/>
    <mergeCell ref="B13:B14"/>
    <mergeCell ref="C13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1"/>
  <sheetViews>
    <sheetView showGridLines="0" zoomScale="77" zoomScaleNormal="100" zoomScaleSheetLayoutView="106" workbookViewId="0">
      <selection activeCell="D6" sqref="D6"/>
    </sheetView>
  </sheetViews>
  <sheetFormatPr defaultColWidth="8.88671875" defaultRowHeight="14.4" x14ac:dyDescent="0.3"/>
  <cols>
    <col min="1" max="1" width="1.88671875" customWidth="1"/>
    <col min="2" max="2" width="24.88671875" customWidth="1"/>
    <col min="3" max="3" width="29.33203125" customWidth="1"/>
    <col min="4" max="4" width="30.33203125" customWidth="1"/>
    <col min="5" max="5" width="50.6640625" customWidth="1"/>
    <col min="6" max="7" width="27.33203125" customWidth="1"/>
    <col min="8" max="8" width="25.5546875" bestFit="1" customWidth="1"/>
    <col min="9" max="9" width="59.44140625" customWidth="1"/>
    <col min="10" max="10" width="22.33203125" style="30" bestFit="1" customWidth="1"/>
    <col min="11" max="15" width="22.33203125" bestFit="1" customWidth="1"/>
    <col min="16" max="16" width="23.33203125" bestFit="1" customWidth="1"/>
    <col min="17" max="17" width="25.6640625" bestFit="1" customWidth="1"/>
  </cols>
  <sheetData>
    <row r="1" spans="1:26" ht="15" thickBot="1" x14ac:dyDescent="0.35">
      <c r="A1" s="29"/>
      <c r="B1" s="29"/>
      <c r="C1" s="29"/>
      <c r="D1" s="29"/>
      <c r="E1" s="29"/>
      <c r="F1" s="29"/>
      <c r="G1" s="29"/>
      <c r="H1" s="29"/>
      <c r="I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4.85" customHeight="1" x14ac:dyDescent="0.3">
      <c r="A2" s="29"/>
      <c r="B2" s="31"/>
      <c r="C2" s="32"/>
      <c r="D2" s="99" t="s">
        <v>64</v>
      </c>
      <c r="E2" s="99"/>
      <c r="F2" s="99"/>
      <c r="G2" s="99"/>
      <c r="H2" s="100"/>
      <c r="I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4.85" customHeight="1" x14ac:dyDescent="0.3">
      <c r="A3" s="29"/>
      <c r="B3" s="33"/>
      <c r="C3" s="34"/>
      <c r="D3" s="101"/>
      <c r="E3" s="101"/>
      <c r="F3" s="101"/>
      <c r="G3" s="101"/>
      <c r="H3" s="102"/>
      <c r="I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4.85" customHeight="1" x14ac:dyDescent="0.3">
      <c r="A4" s="29"/>
      <c r="B4" s="33"/>
      <c r="C4" s="34"/>
      <c r="D4" s="101"/>
      <c r="E4" s="101"/>
      <c r="F4" s="101"/>
      <c r="G4" s="101"/>
      <c r="H4" s="102"/>
      <c r="I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" customHeight="1" thickBot="1" x14ac:dyDescent="0.35">
      <c r="A5" s="29"/>
      <c r="B5" s="33"/>
      <c r="C5" s="34"/>
      <c r="D5" s="101"/>
      <c r="E5" s="101"/>
      <c r="F5" s="101"/>
      <c r="G5" s="101"/>
      <c r="H5" s="102"/>
      <c r="I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s="42" customFormat="1" ht="21" customHeight="1" x14ac:dyDescent="0.3">
      <c r="A6" s="35"/>
      <c r="B6" s="36" t="str">
        <f>Voorblad!B6</f>
        <v>Versie 1.0</v>
      </c>
      <c r="C6" s="37"/>
      <c r="D6" s="38"/>
      <c r="E6" s="106" t="s">
        <v>10</v>
      </c>
      <c r="F6" s="107"/>
      <c r="G6" s="39"/>
      <c r="H6" s="40"/>
      <c r="I6" s="30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s="42" customFormat="1" ht="21" customHeight="1" thickBot="1" x14ac:dyDescent="0.35">
      <c r="A7" s="35"/>
      <c r="B7" s="43">
        <f>Voorblad!B7</f>
        <v>46273</v>
      </c>
      <c r="C7" s="37"/>
      <c r="D7" s="38"/>
      <c r="E7" s="108"/>
      <c r="F7" s="109"/>
      <c r="G7" s="39"/>
      <c r="H7" s="40"/>
      <c r="I7" s="30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s="42" customFormat="1" ht="21" customHeight="1" thickBot="1" x14ac:dyDescent="0.35">
      <c r="A8" s="35"/>
      <c r="B8" s="36" t="str">
        <f>Voorblad!B8</f>
        <v>TN-Kenmerk 602034</v>
      </c>
      <c r="C8" s="44"/>
      <c r="D8" s="38"/>
      <c r="E8" s="45"/>
      <c r="F8" s="46"/>
      <c r="G8" s="39"/>
      <c r="H8" s="40"/>
      <c r="I8" s="30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15.6" x14ac:dyDescent="0.3">
      <c r="A9" s="29"/>
      <c r="B9" s="47"/>
      <c r="C9" s="48" t="s">
        <v>5</v>
      </c>
      <c r="D9" s="81"/>
      <c r="E9" s="49"/>
      <c r="F9" s="49"/>
      <c r="G9" s="49"/>
      <c r="H9" s="40"/>
      <c r="I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5.6" x14ac:dyDescent="0.3">
      <c r="A10" s="29"/>
      <c r="B10" s="47"/>
      <c r="C10" s="48" t="s">
        <v>6</v>
      </c>
      <c r="D10" s="82"/>
      <c r="E10" s="49"/>
      <c r="F10" s="49"/>
      <c r="G10" s="49"/>
      <c r="H10" s="40"/>
      <c r="I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5.6" x14ac:dyDescent="0.3">
      <c r="A11" s="29"/>
      <c r="B11" s="47"/>
      <c r="C11" s="110" t="s">
        <v>7</v>
      </c>
      <c r="D11" s="111"/>
      <c r="E11" s="49"/>
      <c r="F11" s="49"/>
      <c r="G11" s="49"/>
      <c r="H11" s="40"/>
      <c r="I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5.6" x14ac:dyDescent="0.3">
      <c r="A12" s="29"/>
      <c r="B12" s="47"/>
      <c r="C12" s="110"/>
      <c r="D12" s="111"/>
      <c r="E12" s="49"/>
      <c r="F12" s="49"/>
      <c r="G12" s="49"/>
      <c r="H12" s="4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.6" x14ac:dyDescent="0.3">
      <c r="A13" s="29"/>
      <c r="B13" s="47"/>
      <c r="C13" s="50"/>
      <c r="D13" s="111"/>
      <c r="E13" s="49"/>
      <c r="F13" s="49"/>
      <c r="G13" s="49"/>
      <c r="H13" s="40"/>
      <c r="I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5.6" x14ac:dyDescent="0.3">
      <c r="A14" s="29"/>
      <c r="B14" s="47"/>
      <c r="C14" s="50"/>
      <c r="D14" s="111"/>
      <c r="E14" s="49"/>
      <c r="F14" s="49"/>
      <c r="G14" s="49"/>
      <c r="H14" s="40"/>
      <c r="I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6.2" thickBot="1" x14ac:dyDescent="0.35">
      <c r="A15" s="29"/>
      <c r="B15" s="47"/>
      <c r="C15" s="50"/>
      <c r="D15" s="112"/>
      <c r="E15" s="49"/>
      <c r="F15" s="49"/>
      <c r="G15" s="49"/>
      <c r="H15" s="40"/>
      <c r="I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6.2" thickBot="1" x14ac:dyDescent="0.35">
      <c r="A16" s="29"/>
      <c r="B16" s="51"/>
      <c r="C16" s="52"/>
      <c r="D16" s="52"/>
      <c r="E16" s="52"/>
      <c r="F16" s="52"/>
      <c r="G16" s="52"/>
      <c r="H16" s="53"/>
      <c r="I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s="58" customFormat="1" ht="16.2" thickBot="1" x14ac:dyDescent="0.35">
      <c r="A17" s="54"/>
      <c r="B17" s="103" t="s">
        <v>11</v>
      </c>
      <c r="C17" s="104"/>
      <c r="D17" s="105"/>
      <c r="E17" s="55" t="s">
        <v>12</v>
      </c>
      <c r="F17" s="56" t="s">
        <v>13</v>
      </c>
      <c r="G17" s="56" t="s">
        <v>14</v>
      </c>
      <c r="H17" s="56" t="s">
        <v>15</v>
      </c>
      <c r="I17" s="30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43.2" customHeight="1" x14ac:dyDescent="0.3">
      <c r="A18" s="29"/>
      <c r="B18" s="93" t="s">
        <v>62</v>
      </c>
      <c r="C18" s="94"/>
      <c r="D18" s="95"/>
      <c r="E18" s="7"/>
      <c r="F18" s="8">
        <v>0</v>
      </c>
      <c r="G18" s="6">
        <v>1200</v>
      </c>
      <c r="H18" s="1">
        <f>F18*G18</f>
        <v>0</v>
      </c>
      <c r="I18" s="59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.75" customHeight="1" x14ac:dyDescent="0.3">
      <c r="A19" s="29"/>
      <c r="B19" s="186" t="s">
        <v>17</v>
      </c>
      <c r="C19" s="187"/>
      <c r="D19" s="188"/>
      <c r="E19" s="7"/>
      <c r="F19" s="8">
        <v>0</v>
      </c>
      <c r="G19" s="6">
        <v>36</v>
      </c>
      <c r="H19" s="1">
        <f t="shared" ref="H19:H30" si="0">F19*G19</f>
        <v>0</v>
      </c>
      <c r="I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5.75" customHeight="1" x14ac:dyDescent="0.3">
      <c r="A20" s="29"/>
      <c r="B20" s="183" t="s">
        <v>18</v>
      </c>
      <c r="C20" s="184"/>
      <c r="D20" s="185"/>
      <c r="E20" s="7"/>
      <c r="F20" s="8">
        <v>0</v>
      </c>
      <c r="G20" s="6">
        <v>20</v>
      </c>
      <c r="H20" s="1">
        <f t="shared" si="0"/>
        <v>0</v>
      </c>
      <c r="I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6" x14ac:dyDescent="0.3">
      <c r="A21" s="29"/>
      <c r="B21" s="84" t="s">
        <v>19</v>
      </c>
      <c r="C21" s="85"/>
      <c r="D21" s="86"/>
      <c r="E21" s="7"/>
      <c r="F21" s="8">
        <v>0</v>
      </c>
      <c r="G21" s="6">
        <v>3100</v>
      </c>
      <c r="H21" s="1">
        <f t="shared" si="0"/>
        <v>0</v>
      </c>
      <c r="I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36" customHeight="1" x14ac:dyDescent="0.3">
      <c r="A22" s="29"/>
      <c r="B22" s="96" t="s">
        <v>53</v>
      </c>
      <c r="C22" s="97"/>
      <c r="D22" s="98"/>
      <c r="E22" s="7"/>
      <c r="F22" s="8">
        <v>0</v>
      </c>
      <c r="G22" s="6">
        <v>44</v>
      </c>
      <c r="H22" s="1">
        <f t="shared" si="0"/>
        <v>0</v>
      </c>
      <c r="I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6" x14ac:dyDescent="0.3">
      <c r="A23" s="29"/>
      <c r="B23" s="84" t="s">
        <v>20</v>
      </c>
      <c r="C23" s="85"/>
      <c r="D23" s="86"/>
      <c r="E23" s="7"/>
      <c r="F23" s="8">
        <v>0</v>
      </c>
      <c r="G23" s="6">
        <v>80</v>
      </c>
      <c r="H23" s="1">
        <f t="shared" si="0"/>
        <v>0</v>
      </c>
      <c r="I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.6" x14ac:dyDescent="0.3">
      <c r="A24" s="29"/>
      <c r="B24" s="84" t="s">
        <v>21</v>
      </c>
      <c r="C24" s="85"/>
      <c r="D24" s="86"/>
      <c r="E24" s="7"/>
      <c r="F24" s="8">
        <v>0</v>
      </c>
      <c r="G24" s="6">
        <v>3000</v>
      </c>
      <c r="H24" s="1">
        <f t="shared" si="0"/>
        <v>0</v>
      </c>
      <c r="I24" s="59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6" x14ac:dyDescent="0.3">
      <c r="A25" s="29"/>
      <c r="B25" s="84" t="s">
        <v>22</v>
      </c>
      <c r="C25" s="85"/>
      <c r="D25" s="86"/>
      <c r="E25" s="7"/>
      <c r="F25" s="8">
        <v>0</v>
      </c>
      <c r="G25" s="6">
        <v>3</v>
      </c>
      <c r="H25" s="1">
        <f t="shared" si="0"/>
        <v>0</v>
      </c>
      <c r="I25" s="59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6" x14ac:dyDescent="0.3">
      <c r="A26" s="29"/>
      <c r="B26" s="84" t="s">
        <v>23</v>
      </c>
      <c r="C26" s="85"/>
      <c r="D26" s="86"/>
      <c r="E26" s="7"/>
      <c r="F26" s="8">
        <v>0</v>
      </c>
      <c r="G26" s="6">
        <v>6</v>
      </c>
      <c r="H26" s="1">
        <f t="shared" si="0"/>
        <v>0</v>
      </c>
      <c r="I26" s="59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6" x14ac:dyDescent="0.3">
      <c r="A27" s="29"/>
      <c r="B27" s="84" t="s">
        <v>24</v>
      </c>
      <c r="C27" s="85"/>
      <c r="D27" s="86"/>
      <c r="E27" s="7"/>
      <c r="F27" s="8">
        <v>0</v>
      </c>
      <c r="G27" s="6">
        <v>47</v>
      </c>
      <c r="H27" s="1">
        <f t="shared" si="0"/>
        <v>0</v>
      </c>
      <c r="I27" s="59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6" x14ac:dyDescent="0.3">
      <c r="A28" s="29"/>
      <c r="B28" s="84" t="s">
        <v>25</v>
      </c>
      <c r="C28" s="85"/>
      <c r="D28" s="86"/>
      <c r="E28" s="7"/>
      <c r="F28" s="8">
        <v>0</v>
      </c>
      <c r="G28" s="6">
        <v>3</v>
      </c>
      <c r="H28" s="1">
        <f t="shared" si="0"/>
        <v>0</v>
      </c>
      <c r="I28" s="59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6" x14ac:dyDescent="0.3">
      <c r="A29" s="29"/>
      <c r="B29" s="96" t="s">
        <v>26</v>
      </c>
      <c r="C29" s="97"/>
      <c r="D29" s="98"/>
      <c r="E29" s="7"/>
      <c r="F29" s="8">
        <v>0</v>
      </c>
      <c r="G29" s="6">
        <v>1500</v>
      </c>
      <c r="H29" s="1">
        <f t="shared" si="0"/>
        <v>0</v>
      </c>
      <c r="I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6" x14ac:dyDescent="0.3">
      <c r="A30" s="29"/>
      <c r="B30" s="84" t="s">
        <v>27</v>
      </c>
      <c r="C30" s="85"/>
      <c r="D30" s="86"/>
      <c r="E30" s="7"/>
      <c r="F30" s="8">
        <v>0</v>
      </c>
      <c r="G30" s="6">
        <v>35</v>
      </c>
      <c r="H30" s="1">
        <f t="shared" si="0"/>
        <v>0</v>
      </c>
      <c r="I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6" x14ac:dyDescent="0.3">
      <c r="A31" s="29"/>
      <c r="B31" s="116" t="s">
        <v>28</v>
      </c>
      <c r="C31" s="117"/>
      <c r="D31" s="118"/>
      <c r="E31" s="7"/>
      <c r="F31" s="8">
        <v>0</v>
      </c>
      <c r="G31" s="6">
        <v>5</v>
      </c>
      <c r="H31" s="1">
        <f>F31*G31</f>
        <v>0</v>
      </c>
      <c r="I31" s="60"/>
      <c r="J31" s="61"/>
      <c r="K31" s="62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6.2" thickBot="1" x14ac:dyDescent="0.35">
      <c r="A32" s="29"/>
      <c r="B32" s="88" t="s">
        <v>29</v>
      </c>
      <c r="C32" s="89"/>
      <c r="D32" s="89"/>
      <c r="E32" s="89"/>
      <c r="F32" s="87" t="str">
        <f>B17</f>
        <v>Initiële vervangingsbatch Ademluchtapparatuur en Helmen</v>
      </c>
      <c r="G32" s="87"/>
      <c r="H32" s="2">
        <f>SUM(H18:H31)</f>
        <v>0</v>
      </c>
      <c r="I32" s="30"/>
    </row>
    <row r="33" spans="1:9" ht="16.2" thickBot="1" x14ac:dyDescent="0.35">
      <c r="A33" s="29"/>
      <c r="B33" s="63"/>
      <c r="C33" s="64"/>
      <c r="D33" s="64"/>
      <c r="E33" s="64"/>
      <c r="F33" s="64"/>
      <c r="G33" s="64"/>
      <c r="H33" s="65"/>
      <c r="I33" s="30"/>
    </row>
    <row r="34" spans="1:9" ht="16.2" thickBot="1" x14ac:dyDescent="0.35">
      <c r="A34" s="29"/>
      <c r="B34" s="103" t="s">
        <v>60</v>
      </c>
      <c r="C34" s="104"/>
      <c r="D34" s="105"/>
      <c r="E34" s="55" t="s">
        <v>12</v>
      </c>
      <c r="F34" s="56" t="s">
        <v>13</v>
      </c>
      <c r="G34" s="56" t="s">
        <v>14</v>
      </c>
      <c r="H34" s="56" t="s">
        <v>15</v>
      </c>
      <c r="I34" s="30"/>
    </row>
    <row r="35" spans="1:9" ht="82.8" customHeight="1" thickBot="1" x14ac:dyDescent="0.35">
      <c r="A35" s="29"/>
      <c r="B35" s="123" t="s">
        <v>59</v>
      </c>
      <c r="C35" s="124"/>
      <c r="D35" s="125"/>
      <c r="E35" s="7"/>
      <c r="F35" s="8">
        <v>0</v>
      </c>
      <c r="G35" s="6">
        <v>1</v>
      </c>
      <c r="H35" s="1">
        <f>F35*G35</f>
        <v>0</v>
      </c>
      <c r="I35" s="30"/>
    </row>
    <row r="36" spans="1:9" ht="55.2" customHeight="1" thickBot="1" x14ac:dyDescent="0.35">
      <c r="A36" s="29"/>
      <c r="B36" s="123" t="s">
        <v>61</v>
      </c>
      <c r="C36" s="124"/>
      <c r="D36" s="125"/>
      <c r="E36" s="7"/>
      <c r="F36" s="8">
        <v>0</v>
      </c>
      <c r="G36" s="6">
        <v>1</v>
      </c>
      <c r="H36" s="1">
        <f>F36*G36</f>
        <v>0</v>
      </c>
      <c r="I36" s="30"/>
    </row>
    <row r="37" spans="1:9" ht="15.6" customHeight="1" thickBot="1" x14ac:dyDescent="0.35">
      <c r="A37" s="29"/>
      <c r="B37" s="88" t="s">
        <v>29</v>
      </c>
      <c r="C37" s="89"/>
      <c r="D37" s="89"/>
      <c r="E37" s="89"/>
      <c r="F37" s="87" t="str">
        <f>B34</f>
        <v>Initiële kosten implementatie, ingebruiknametest</v>
      </c>
      <c r="G37" s="87"/>
      <c r="H37" s="2">
        <f>SUM(H35:H36)</f>
        <v>0</v>
      </c>
      <c r="I37" s="30"/>
    </row>
    <row r="38" spans="1:9" ht="16.2" thickBot="1" x14ac:dyDescent="0.35">
      <c r="A38" s="29"/>
      <c r="B38" s="63"/>
      <c r="C38" s="64"/>
      <c r="D38" s="64"/>
      <c r="E38" s="64"/>
      <c r="F38" s="64"/>
      <c r="G38" s="64"/>
      <c r="H38" s="65"/>
      <c r="I38" s="30"/>
    </row>
    <row r="39" spans="1:9" ht="31.8" thickBot="1" x14ac:dyDescent="0.35">
      <c r="A39" s="29"/>
      <c r="B39" s="113" t="s">
        <v>30</v>
      </c>
      <c r="C39" s="114"/>
      <c r="D39" s="115"/>
      <c r="E39" s="66" t="s">
        <v>12</v>
      </c>
      <c r="F39" s="67" t="s">
        <v>13</v>
      </c>
      <c r="G39" s="68" t="s">
        <v>58</v>
      </c>
      <c r="H39" s="56" t="str">
        <f>H17</f>
        <v>Totaal excl. Btw</v>
      </c>
      <c r="I39" s="30"/>
    </row>
    <row r="40" spans="1:9" ht="39" customHeight="1" x14ac:dyDescent="0.3">
      <c r="A40" s="29"/>
      <c r="B40" s="138" t="s">
        <v>16</v>
      </c>
      <c r="C40" s="139"/>
      <c r="D40" s="140"/>
      <c r="E40" s="7"/>
      <c r="F40" s="8">
        <v>0</v>
      </c>
      <c r="G40" s="6">
        <v>50</v>
      </c>
      <c r="H40" s="1">
        <f>F40*G40</f>
        <v>0</v>
      </c>
      <c r="I40" s="30"/>
    </row>
    <row r="41" spans="1:9" ht="15.6" x14ac:dyDescent="0.3">
      <c r="A41" s="29"/>
      <c r="B41" s="90" t="s">
        <v>56</v>
      </c>
      <c r="C41" s="91"/>
      <c r="D41" s="92"/>
      <c r="E41" s="7"/>
      <c r="F41" s="8">
        <v>0</v>
      </c>
      <c r="G41" s="6">
        <v>20</v>
      </c>
      <c r="H41" s="1">
        <f t="shared" ref="H41:H51" si="1">F41*G41</f>
        <v>0</v>
      </c>
      <c r="I41" s="30"/>
    </row>
    <row r="42" spans="1:9" ht="15.6" x14ac:dyDescent="0.3">
      <c r="A42" s="29"/>
      <c r="B42" s="90" t="s">
        <v>26</v>
      </c>
      <c r="C42" s="91"/>
      <c r="D42" s="92"/>
      <c r="E42" s="7"/>
      <c r="F42" s="8">
        <v>0</v>
      </c>
      <c r="G42" s="6">
        <v>100</v>
      </c>
      <c r="H42" s="1">
        <f t="shared" si="1"/>
        <v>0</v>
      </c>
      <c r="I42" s="30"/>
    </row>
    <row r="43" spans="1:9" ht="15.6" x14ac:dyDescent="0.3">
      <c r="A43" s="29"/>
      <c r="B43" s="90" t="s">
        <v>27</v>
      </c>
      <c r="C43" s="91"/>
      <c r="D43" s="92"/>
      <c r="E43" s="7"/>
      <c r="F43" s="8">
        <v>0</v>
      </c>
      <c r="G43" s="6">
        <v>100</v>
      </c>
      <c r="H43" s="1">
        <f t="shared" si="1"/>
        <v>0</v>
      </c>
      <c r="I43" s="30"/>
    </row>
    <row r="44" spans="1:9" ht="15.6" x14ac:dyDescent="0.3">
      <c r="A44" s="29"/>
      <c r="B44" s="90" t="s">
        <v>28</v>
      </c>
      <c r="C44" s="91"/>
      <c r="D44" s="92"/>
      <c r="E44" s="7"/>
      <c r="F44" s="8">
        <v>0</v>
      </c>
      <c r="G44" s="6">
        <v>100</v>
      </c>
      <c r="H44" s="1">
        <f t="shared" si="1"/>
        <v>0</v>
      </c>
      <c r="I44" s="30"/>
    </row>
    <row r="45" spans="1:9" ht="15.6" x14ac:dyDescent="0.3">
      <c r="A45" s="29"/>
      <c r="B45" s="90" t="s">
        <v>31</v>
      </c>
      <c r="C45" s="91"/>
      <c r="D45" s="92"/>
      <c r="E45" s="7"/>
      <c r="F45" s="8">
        <v>0</v>
      </c>
      <c r="G45" s="6">
        <v>100</v>
      </c>
      <c r="H45" s="1">
        <f t="shared" si="1"/>
        <v>0</v>
      </c>
      <c r="I45" s="30"/>
    </row>
    <row r="46" spans="1:9" ht="15.6" x14ac:dyDescent="0.3">
      <c r="A46" s="29"/>
      <c r="B46" s="90" t="s">
        <v>32</v>
      </c>
      <c r="C46" s="91"/>
      <c r="D46" s="92"/>
      <c r="E46" s="7"/>
      <c r="F46" s="8">
        <v>0</v>
      </c>
      <c r="G46" s="6">
        <v>200</v>
      </c>
      <c r="H46" s="1">
        <f t="shared" si="1"/>
        <v>0</v>
      </c>
      <c r="I46" s="30"/>
    </row>
    <row r="47" spans="1:9" ht="15.6" x14ac:dyDescent="0.3">
      <c r="A47" s="69"/>
      <c r="B47" s="90" t="s">
        <v>33</v>
      </c>
      <c r="C47" s="91"/>
      <c r="D47" s="92"/>
      <c r="E47" s="7"/>
      <c r="F47" s="8">
        <v>0</v>
      </c>
      <c r="G47" s="6">
        <v>100</v>
      </c>
      <c r="H47" s="1">
        <f t="shared" si="1"/>
        <v>0</v>
      </c>
      <c r="I47" s="30"/>
    </row>
    <row r="48" spans="1:9" ht="15.6" x14ac:dyDescent="0.3">
      <c r="A48" s="69"/>
      <c r="B48" s="90" t="s">
        <v>34</v>
      </c>
      <c r="C48" s="91"/>
      <c r="D48" s="92"/>
      <c r="E48" s="7"/>
      <c r="F48" s="8">
        <v>0</v>
      </c>
      <c r="G48" s="6">
        <v>100</v>
      </c>
      <c r="H48" s="1">
        <f t="shared" si="1"/>
        <v>0</v>
      </c>
      <c r="I48" s="30"/>
    </row>
    <row r="49" spans="1:11" ht="15.6" x14ac:dyDescent="0.3">
      <c r="A49" s="69"/>
      <c r="B49" s="90" t="s">
        <v>35</v>
      </c>
      <c r="C49" s="91"/>
      <c r="D49" s="92"/>
      <c r="E49" s="7"/>
      <c r="F49" s="8">
        <v>0</v>
      </c>
      <c r="G49" s="6">
        <v>1000</v>
      </c>
      <c r="H49" s="1">
        <f t="shared" si="1"/>
        <v>0</v>
      </c>
      <c r="I49" s="30"/>
    </row>
    <row r="50" spans="1:11" ht="15.6" x14ac:dyDescent="0.3">
      <c r="A50" s="69"/>
      <c r="B50" s="90" t="s">
        <v>36</v>
      </c>
      <c r="C50" s="91"/>
      <c r="D50" s="92"/>
      <c r="E50" s="7"/>
      <c r="F50" s="8">
        <v>0</v>
      </c>
      <c r="G50" s="6">
        <v>100</v>
      </c>
      <c r="H50" s="1">
        <f t="shared" si="1"/>
        <v>0</v>
      </c>
      <c r="I50" s="30"/>
    </row>
    <row r="51" spans="1:11" ht="16.2" thickBot="1" x14ac:dyDescent="0.35">
      <c r="A51" s="69"/>
      <c r="B51" s="90" t="s">
        <v>37</v>
      </c>
      <c r="C51" s="91"/>
      <c r="D51" s="92"/>
      <c r="E51" s="7"/>
      <c r="F51" s="8">
        <v>0</v>
      </c>
      <c r="G51" s="6">
        <v>3000</v>
      </c>
      <c r="H51" s="1">
        <f t="shared" si="1"/>
        <v>0</v>
      </c>
      <c r="I51" s="30"/>
    </row>
    <row r="52" spans="1:11" ht="16.2" thickBot="1" x14ac:dyDescent="0.35">
      <c r="A52" s="69"/>
      <c r="B52" s="88" t="s">
        <v>29</v>
      </c>
      <c r="C52" s="89"/>
      <c r="D52" s="89"/>
      <c r="E52" s="89"/>
      <c r="F52" s="152" t="str">
        <f>B39</f>
        <v>Stuksprijzen losse onderdelen en accessoires</v>
      </c>
      <c r="G52" s="152"/>
      <c r="H52" s="2">
        <f>SUM(H40:H51)</f>
        <v>0</v>
      </c>
      <c r="I52" s="30"/>
    </row>
    <row r="53" spans="1:11" ht="16.2" thickBot="1" x14ac:dyDescent="0.35">
      <c r="A53" s="29"/>
      <c r="B53" s="63"/>
      <c r="C53" s="64"/>
      <c r="D53" s="64"/>
      <c r="E53" s="64"/>
      <c r="F53" s="64"/>
      <c r="G53" s="64"/>
      <c r="H53" s="65"/>
      <c r="I53" s="30"/>
    </row>
    <row r="54" spans="1:11" ht="16.2" thickBot="1" x14ac:dyDescent="0.35">
      <c r="A54" s="29"/>
      <c r="B54" s="135" t="s">
        <v>38</v>
      </c>
      <c r="C54" s="136"/>
      <c r="D54" s="137"/>
      <c r="E54" s="66" t="s">
        <v>12</v>
      </c>
      <c r="F54" s="67" t="s">
        <v>13</v>
      </c>
      <c r="G54" s="56" t="s">
        <v>14</v>
      </c>
      <c r="H54" s="56" t="str">
        <f>H39</f>
        <v>Totaal excl. Btw</v>
      </c>
      <c r="I54" s="30"/>
    </row>
    <row r="55" spans="1:11" ht="45.6" customHeight="1" x14ac:dyDescent="0.3">
      <c r="A55" s="29"/>
      <c r="B55" s="96" t="s">
        <v>54</v>
      </c>
      <c r="C55" s="97"/>
      <c r="D55" s="98"/>
      <c r="E55" s="7"/>
      <c r="F55" s="8">
        <v>0</v>
      </c>
      <c r="G55" s="6">
        <v>24</v>
      </c>
      <c r="H55" s="1">
        <f>F55*G55</f>
        <v>0</v>
      </c>
      <c r="I55" s="59"/>
    </row>
    <row r="56" spans="1:11" ht="130.19999999999999" customHeight="1" thickBot="1" x14ac:dyDescent="0.35">
      <c r="A56" s="29"/>
      <c r="B56" s="142" t="s">
        <v>55</v>
      </c>
      <c r="C56" s="143"/>
      <c r="D56" s="144"/>
      <c r="E56" s="83"/>
      <c r="F56" s="8">
        <v>0</v>
      </c>
      <c r="G56" s="14">
        <v>0</v>
      </c>
      <c r="H56" s="1">
        <f>F56*G56</f>
        <v>0</v>
      </c>
      <c r="I56" s="30"/>
    </row>
    <row r="57" spans="1:11" ht="16.2" thickBot="1" x14ac:dyDescent="0.35">
      <c r="A57" s="29"/>
      <c r="B57" s="151" t="s">
        <v>29</v>
      </c>
      <c r="C57" s="151"/>
      <c r="D57" s="151"/>
      <c r="E57" s="151"/>
      <c r="F57" s="126" t="str">
        <f>B54</f>
        <v>Instructie en onderhoudscursus</v>
      </c>
      <c r="G57" s="126"/>
      <c r="H57" s="2">
        <f>SUM(H55:H56)</f>
        <v>0</v>
      </c>
      <c r="I57" s="30"/>
    </row>
    <row r="58" spans="1:11" ht="16.2" thickBot="1" x14ac:dyDescent="0.35">
      <c r="A58" s="29"/>
      <c r="B58" s="70"/>
      <c r="C58" s="71"/>
      <c r="D58" s="71"/>
      <c r="E58" s="71"/>
      <c r="F58" s="71"/>
      <c r="G58" s="71"/>
      <c r="H58" s="72"/>
      <c r="I58" s="30"/>
      <c r="K58" s="30"/>
    </row>
    <row r="59" spans="1:11" ht="16.2" thickBot="1" x14ac:dyDescent="0.35">
      <c r="A59" s="29"/>
      <c r="B59" s="135" t="s">
        <v>39</v>
      </c>
      <c r="C59" s="136"/>
      <c r="D59" s="141"/>
      <c r="E59" s="73" t="s">
        <v>12</v>
      </c>
      <c r="F59" s="74" t="s">
        <v>13</v>
      </c>
      <c r="G59" s="75" t="s">
        <v>40</v>
      </c>
      <c r="H59" s="75" t="s">
        <v>41</v>
      </c>
      <c r="I59" s="75" t="str">
        <f>H17</f>
        <v>Totaal excl. Btw</v>
      </c>
    </row>
    <row r="60" spans="1:11" ht="21.6" customHeight="1" x14ac:dyDescent="0.3">
      <c r="A60" s="29"/>
      <c r="B60" s="145" t="s">
        <v>42</v>
      </c>
      <c r="C60" s="146"/>
      <c r="D60" s="147"/>
      <c r="E60" s="9"/>
      <c r="F60" s="8">
        <v>0</v>
      </c>
      <c r="G60" s="6">
        <f>G18+G22</f>
        <v>1244</v>
      </c>
      <c r="H60" s="6">
        <v>10</v>
      </c>
      <c r="I60" s="1">
        <f>(F60*G60)*H60</f>
        <v>0</v>
      </c>
      <c r="K60" s="30"/>
    </row>
    <row r="61" spans="1:11" ht="15.6" x14ac:dyDescent="0.3">
      <c r="A61" s="29"/>
      <c r="B61" s="90" t="s">
        <v>43</v>
      </c>
      <c r="C61" s="91"/>
      <c r="D61" s="92"/>
      <c r="E61" s="11"/>
      <c r="F61" s="8">
        <v>0</v>
      </c>
      <c r="G61" s="6">
        <f>G21</f>
        <v>3100</v>
      </c>
      <c r="H61" s="6">
        <v>1</v>
      </c>
      <c r="I61" s="1">
        <f>(F61*G61)*H61</f>
        <v>0</v>
      </c>
    </row>
    <row r="62" spans="1:11" ht="16.2" thickBot="1" x14ac:dyDescent="0.35">
      <c r="A62" s="29"/>
      <c r="B62" s="90" t="s">
        <v>44</v>
      </c>
      <c r="C62" s="91"/>
      <c r="D62" s="92"/>
      <c r="E62" s="7"/>
      <c r="F62" s="8">
        <v>0</v>
      </c>
      <c r="G62" s="6">
        <f>G21</f>
        <v>3100</v>
      </c>
      <c r="H62" s="6">
        <v>1</v>
      </c>
      <c r="I62" s="1">
        <f>(F62*G62)*H62</f>
        <v>0</v>
      </c>
      <c r="K62" s="30"/>
    </row>
    <row r="63" spans="1:11" ht="16.2" thickBot="1" x14ac:dyDescent="0.35">
      <c r="A63" s="29"/>
      <c r="B63" s="150" t="s">
        <v>29</v>
      </c>
      <c r="C63" s="150"/>
      <c r="D63" s="150"/>
      <c r="E63" s="150"/>
      <c r="F63" s="150"/>
      <c r="G63" s="148" t="s">
        <v>45</v>
      </c>
      <c r="H63" s="149"/>
      <c r="I63" s="2">
        <f>SUM(I60:I62)</f>
        <v>0</v>
      </c>
    </row>
    <row r="64" spans="1:11" ht="16.2" thickBot="1" x14ac:dyDescent="0.35">
      <c r="A64" s="29"/>
      <c r="B64" s="63"/>
      <c r="C64" s="64"/>
      <c r="D64" s="64"/>
      <c r="E64" s="64"/>
      <c r="F64" s="64"/>
      <c r="G64" s="64"/>
      <c r="H64" s="65"/>
      <c r="I64" s="30"/>
      <c r="K64" s="30"/>
    </row>
    <row r="65" spans="1:9" ht="50.1" customHeight="1" thickBot="1" x14ac:dyDescent="0.35">
      <c r="A65" s="29"/>
      <c r="B65" s="135" t="s">
        <v>46</v>
      </c>
      <c r="C65" s="136"/>
      <c r="D65" s="137"/>
      <c r="E65" s="66" t="s">
        <v>12</v>
      </c>
      <c r="F65" s="67" t="s">
        <v>13</v>
      </c>
      <c r="G65" s="56" t="s">
        <v>14</v>
      </c>
      <c r="H65" s="75" t="s">
        <v>13</v>
      </c>
    </row>
    <row r="66" spans="1:9" ht="15.6" x14ac:dyDescent="0.3">
      <c r="A66" s="29"/>
      <c r="B66" s="145" t="s">
        <v>47</v>
      </c>
      <c r="C66" s="146"/>
      <c r="D66" s="147"/>
      <c r="E66" s="9"/>
      <c r="F66" s="10">
        <v>0</v>
      </c>
      <c r="G66" s="6">
        <v>1</v>
      </c>
      <c r="H66" s="3">
        <f>F66*G66</f>
        <v>0</v>
      </c>
    </row>
    <row r="67" spans="1:9" ht="33.6" customHeight="1" x14ac:dyDescent="0.3">
      <c r="A67" s="29"/>
      <c r="B67" s="96" t="s">
        <v>63</v>
      </c>
      <c r="C67" s="97"/>
      <c r="D67" s="98"/>
      <c r="E67" s="7"/>
      <c r="F67" s="8">
        <v>0</v>
      </c>
      <c r="G67" s="6">
        <v>1</v>
      </c>
      <c r="H67" s="3">
        <f t="shared" ref="H67:H72" si="2">F67*G67</f>
        <v>0</v>
      </c>
      <c r="I67" s="30"/>
    </row>
    <row r="68" spans="1:9" ht="15.6" x14ac:dyDescent="0.3">
      <c r="A68" s="29"/>
      <c r="B68" s="90" t="s">
        <v>48</v>
      </c>
      <c r="C68" s="91"/>
      <c r="D68" s="92"/>
      <c r="E68" s="7"/>
      <c r="F68" s="8">
        <v>0</v>
      </c>
      <c r="G68" s="6">
        <v>1</v>
      </c>
      <c r="H68" s="3">
        <f t="shared" si="2"/>
        <v>0</v>
      </c>
      <c r="I68" s="30"/>
    </row>
    <row r="69" spans="1:9" ht="15.6" x14ac:dyDescent="0.3">
      <c r="A69" s="29"/>
      <c r="B69" s="90" t="s">
        <v>57</v>
      </c>
      <c r="C69" s="91"/>
      <c r="D69" s="92"/>
      <c r="E69" s="7"/>
      <c r="F69" s="8">
        <v>0</v>
      </c>
      <c r="G69" s="6">
        <v>1</v>
      </c>
      <c r="H69" s="3">
        <f t="shared" si="2"/>
        <v>0</v>
      </c>
      <c r="I69" s="30"/>
    </row>
    <row r="70" spans="1:9" ht="15.6" x14ac:dyDescent="0.3">
      <c r="A70" s="29"/>
      <c r="B70" s="90" t="s">
        <v>49</v>
      </c>
      <c r="C70" s="91"/>
      <c r="D70" s="92"/>
      <c r="E70" s="7"/>
      <c r="F70" s="8">
        <v>0</v>
      </c>
      <c r="G70" s="6">
        <v>1</v>
      </c>
      <c r="H70" s="3">
        <f t="shared" si="2"/>
        <v>0</v>
      </c>
      <c r="I70" s="30"/>
    </row>
    <row r="71" spans="1:9" ht="15.6" x14ac:dyDescent="0.3">
      <c r="A71" s="29"/>
      <c r="B71" s="129" t="s">
        <v>50</v>
      </c>
      <c r="C71" s="130"/>
      <c r="D71" s="131"/>
      <c r="E71" s="7"/>
      <c r="F71" s="8">
        <v>0</v>
      </c>
      <c r="G71" s="14">
        <v>1</v>
      </c>
      <c r="H71" s="3">
        <f t="shared" si="2"/>
        <v>0</v>
      </c>
    </row>
    <row r="72" spans="1:9" ht="16.2" thickBot="1" x14ac:dyDescent="0.35">
      <c r="A72" s="29"/>
      <c r="B72" s="132" t="s">
        <v>50</v>
      </c>
      <c r="C72" s="133"/>
      <c r="D72" s="134"/>
      <c r="E72" s="12"/>
      <c r="F72" s="13">
        <v>0</v>
      </c>
      <c r="G72" s="14">
        <v>1</v>
      </c>
      <c r="H72" s="3">
        <f t="shared" si="2"/>
        <v>0</v>
      </c>
    </row>
    <row r="73" spans="1:9" ht="16.2" thickBot="1" x14ac:dyDescent="0.35">
      <c r="A73" s="29"/>
      <c r="B73" s="49"/>
      <c r="C73" s="49"/>
      <c r="D73" s="49"/>
      <c r="E73" s="49"/>
      <c r="F73" s="49"/>
      <c r="G73" s="49"/>
      <c r="H73" s="49"/>
    </row>
    <row r="74" spans="1:9" ht="15.6" x14ac:dyDescent="0.3">
      <c r="A74" s="29"/>
      <c r="B74" s="120" t="s">
        <v>51</v>
      </c>
      <c r="C74" s="121"/>
      <c r="D74" s="121"/>
      <c r="E74" s="122"/>
      <c r="F74" s="49"/>
      <c r="G74" s="49"/>
      <c r="H74" s="49"/>
    </row>
    <row r="75" spans="1:9" ht="15.6" x14ac:dyDescent="0.3">
      <c r="A75" s="29"/>
      <c r="B75" s="76" t="str">
        <f>B32</f>
        <v>Inschrijfprijs</v>
      </c>
      <c r="C75" s="119" t="str">
        <f>F32</f>
        <v>Initiële vervangingsbatch Ademluchtapparatuur en Helmen</v>
      </c>
      <c r="D75" s="119"/>
      <c r="E75" s="78">
        <f>H32</f>
        <v>0</v>
      </c>
      <c r="F75" s="49"/>
      <c r="G75" s="49"/>
      <c r="H75" s="49"/>
    </row>
    <row r="76" spans="1:9" ht="15.6" x14ac:dyDescent="0.3">
      <c r="A76" s="29"/>
      <c r="B76" s="76" t="str">
        <f>B37</f>
        <v>Inschrijfprijs</v>
      </c>
      <c r="C76" s="77" t="str">
        <f>F37</f>
        <v>Initiële kosten implementatie, ingebruiknametest</v>
      </c>
      <c r="D76" s="77"/>
      <c r="E76" s="78">
        <f>H37</f>
        <v>0</v>
      </c>
      <c r="F76" s="49"/>
      <c r="G76" s="49"/>
      <c r="H76" s="49"/>
    </row>
    <row r="77" spans="1:9" ht="15.6" x14ac:dyDescent="0.3">
      <c r="A77" s="29"/>
      <c r="B77" s="76" t="str">
        <f>B52</f>
        <v>Inschrijfprijs</v>
      </c>
      <c r="C77" s="119" t="str">
        <f>F52</f>
        <v>Stuksprijzen losse onderdelen en accessoires</v>
      </c>
      <c r="D77" s="119"/>
      <c r="E77" s="79">
        <f>H52</f>
        <v>0</v>
      </c>
      <c r="F77" s="49"/>
      <c r="G77" s="49"/>
      <c r="H77" s="49"/>
    </row>
    <row r="78" spans="1:9" ht="15.6" x14ac:dyDescent="0.3">
      <c r="A78" s="29"/>
      <c r="B78" s="76" t="str">
        <f>B52</f>
        <v>Inschrijfprijs</v>
      </c>
      <c r="C78" s="119" t="str">
        <f>F57</f>
        <v>Instructie en onderhoudscursus</v>
      </c>
      <c r="D78" s="119"/>
      <c r="E78" s="79">
        <f>H57</f>
        <v>0</v>
      </c>
      <c r="F78" s="49"/>
      <c r="G78" s="49"/>
      <c r="H78" s="49"/>
    </row>
    <row r="79" spans="1:9" ht="15.6" x14ac:dyDescent="0.3">
      <c r="A79" s="29"/>
      <c r="B79" s="76" t="str">
        <f>B57</f>
        <v>Inschrijfprijs</v>
      </c>
      <c r="C79" s="119" t="str">
        <f>G63</f>
        <v>Levensycluskosten - Preventief onderhoud</v>
      </c>
      <c r="D79" s="119"/>
      <c r="E79" s="79">
        <f>I63</f>
        <v>0</v>
      </c>
      <c r="F79" s="49"/>
      <c r="G79" s="49"/>
      <c r="H79" s="49"/>
    </row>
    <row r="80" spans="1:9" ht="16.2" thickBot="1" x14ac:dyDescent="0.35">
      <c r="A80" s="29"/>
      <c r="B80" s="127" t="s">
        <v>52</v>
      </c>
      <c r="C80" s="128"/>
      <c r="D80" s="128"/>
      <c r="E80" s="80">
        <f>SUM(E75:E79)</f>
        <v>0</v>
      </c>
      <c r="F80" s="49"/>
      <c r="G80" s="49"/>
      <c r="H80" s="49"/>
    </row>
    <row r="81" spans="1:8" ht="15.6" x14ac:dyDescent="0.3">
      <c r="A81" s="29"/>
      <c r="B81" s="49"/>
      <c r="C81" s="49"/>
      <c r="D81" s="49"/>
      <c r="E81" s="49"/>
      <c r="F81" s="49"/>
      <c r="G81" s="49"/>
      <c r="H81" s="49"/>
    </row>
  </sheetData>
  <sheetProtection algorithmName="SHA-512" hashValue="XgPsEt0pF/dypRSD/+xQmmmqpLRDfDzCIAk9zE0U5eoXC6w5VpbGfSAer2qtbpzXIu9/24RlDmqdvdHM8jLxxw==" saltValue="H0tfKWdReHxff5emclD+Jg==" spinCount="100000" sheet="1" formatColumns="0" formatRows="0"/>
  <mergeCells count="66">
    <mergeCell ref="B56:D56"/>
    <mergeCell ref="B66:D66"/>
    <mergeCell ref="B65:D65"/>
    <mergeCell ref="B23:D23"/>
    <mergeCell ref="B46:D46"/>
    <mergeCell ref="B63:F63"/>
    <mergeCell ref="B57:E57"/>
    <mergeCell ref="B52:E52"/>
    <mergeCell ref="F52:G52"/>
    <mergeCell ref="B49:D49"/>
    <mergeCell ref="B51:D51"/>
    <mergeCell ref="B55:D55"/>
    <mergeCell ref="B62:D62"/>
    <mergeCell ref="B61:D61"/>
    <mergeCell ref="B50:D50"/>
    <mergeCell ref="B35:D35"/>
    <mergeCell ref="F57:G57"/>
    <mergeCell ref="B80:D80"/>
    <mergeCell ref="B71:D71"/>
    <mergeCell ref="B72:D72"/>
    <mergeCell ref="C77:D77"/>
    <mergeCell ref="C78:D78"/>
    <mergeCell ref="C79:D79"/>
    <mergeCell ref="B59:D59"/>
    <mergeCell ref="G63:H63"/>
    <mergeCell ref="B60:D60"/>
    <mergeCell ref="C75:D75"/>
    <mergeCell ref="B74:E74"/>
    <mergeCell ref="B70:D70"/>
    <mergeCell ref="B34:D34"/>
    <mergeCell ref="B37:E37"/>
    <mergeCell ref="B48:D48"/>
    <mergeCell ref="B47:D47"/>
    <mergeCell ref="B68:D68"/>
    <mergeCell ref="B36:D36"/>
    <mergeCell ref="B67:D67"/>
    <mergeCell ref="B69:D69"/>
    <mergeCell ref="B54:D54"/>
    <mergeCell ref="B45:D45"/>
    <mergeCell ref="B40:D40"/>
    <mergeCell ref="B41:D41"/>
    <mergeCell ref="B42:D42"/>
    <mergeCell ref="D2:H5"/>
    <mergeCell ref="B17:D17"/>
    <mergeCell ref="E6:F7"/>
    <mergeCell ref="C11:C12"/>
    <mergeCell ref="D11:D15"/>
    <mergeCell ref="B18:D18"/>
    <mergeCell ref="B21:D21"/>
    <mergeCell ref="B24:D24"/>
    <mergeCell ref="B22:D22"/>
    <mergeCell ref="B29:D29"/>
    <mergeCell ref="B25:D25"/>
    <mergeCell ref="B26:D26"/>
    <mergeCell ref="B27:D27"/>
    <mergeCell ref="B28:D28"/>
    <mergeCell ref="B20:D20"/>
    <mergeCell ref="B19:D19"/>
    <mergeCell ref="B30:D30"/>
    <mergeCell ref="F32:G32"/>
    <mergeCell ref="B32:E32"/>
    <mergeCell ref="B43:D43"/>
    <mergeCell ref="B44:D44"/>
    <mergeCell ref="B39:D39"/>
    <mergeCell ref="B31:D31"/>
    <mergeCell ref="F37:G3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2312579204549B2C7B22F9A06D744" ma:contentTypeVersion="10" ma:contentTypeDescription="Een nieuw document maken." ma:contentTypeScope="" ma:versionID="4fae4593257f9ddf259b34c013ba40c2">
  <xsd:schema xmlns:xsd="http://www.w3.org/2001/XMLSchema" xmlns:xs="http://www.w3.org/2001/XMLSchema" xmlns:p="http://schemas.microsoft.com/office/2006/metadata/properties" xmlns:ns2="09cbbe11-df61-4648-b6db-4cfe99177804" xmlns:ns3="135a6d91-a21d-4559-ab36-8b4f94891208" targetNamespace="http://schemas.microsoft.com/office/2006/metadata/properties" ma:root="true" ma:fieldsID="97be6007276463906cd6b4010ad61a4b" ns2:_="" ns3:_="">
    <xsd:import namespace="09cbbe11-df61-4648-b6db-4cfe99177804"/>
    <xsd:import namespace="135a6d91-a21d-4559-ab36-8b4f94891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bbe11-df61-4648-b6db-4cfe99177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6d91-a21d-4559-ab36-8b4f948912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b724bc-8813-457a-a48a-333320ef2f8a}" ma:internalName="TaxCatchAll" ma:showField="CatchAllData" ma:web="135a6d91-a21d-4559-ab36-8b4f948912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5a6d91-a21d-4559-ab36-8b4f94891208" xsi:nil="true"/>
    <lcf76f155ced4ddcb4097134ff3c332f xmlns="09cbbe11-df61-4648-b6db-4cfe9917780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5CF0B-2D87-4535-93C7-78A3824B5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cbbe11-df61-4648-b6db-4cfe99177804"/>
    <ds:schemaRef ds:uri="135a6d91-a21d-4559-ab36-8b4f94891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27006E-5F50-4B56-AFBA-E18C40AECD3C}">
  <ds:schemaRefs>
    <ds:schemaRef ds:uri="http://schemas.microsoft.com/office/2006/metadata/properties"/>
    <ds:schemaRef ds:uri="http://schemas.microsoft.com/office/infopath/2007/PartnerControls"/>
    <ds:schemaRef ds:uri="135a6d91-a21d-4559-ab36-8b4f94891208"/>
    <ds:schemaRef ds:uri="09cbbe11-df61-4648-b6db-4cfe99177804"/>
  </ds:schemaRefs>
</ds:datastoreItem>
</file>

<file path=customXml/itemProps3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Lieke Meindertsma</cp:lastModifiedBy>
  <cp:revision/>
  <dcterms:created xsi:type="dcterms:W3CDTF">2024-08-02T07:49:37Z</dcterms:created>
  <dcterms:modified xsi:type="dcterms:W3CDTF">2026-09-03T07:37:55Z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0x0101006912312579204549B2C7B22F9A06D744</vt:lpwstr>
  </property>
  <property fmtid="{D5CDD505-2E9C-101B-9397-08002B2CF9AE}" pid="3" name="MediaServiceImageTags">
    <vt:lpwstr/>
  </property>
</Properties>
</file>