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w_den_besten_utrecht_nl/Documents/001 PROJECTEN/053 IEI - Inspecties Elektrotechnische Inst 2025SB684/06 Inschrijvingsfase/_Upload 20260930/"/>
    </mc:Choice>
  </mc:AlternateContent>
  <xr:revisionPtr revIDLastSave="211" documentId="8_{2C78EC5F-6EDD-403B-8248-82AD47689A49}" xr6:coauthVersionLast="47" xr6:coauthVersionMax="47" xr10:uidLastSave="{7A6671FF-9B96-4D10-B95A-7A2BE6E7F593}"/>
  <bookViews>
    <workbookView xWindow="-57720" yWindow="-945" windowWidth="29040" windowHeight="15720" xr2:uid="{00000000-000D-0000-FFFF-FFFF00000000}"/>
  </bookViews>
  <sheets>
    <sheet name="RAW-inschrijvingsstaat_(A4_staa" sheetId="1" r:id="rId1"/>
  </sheets>
  <definedNames>
    <definedName name="_xlnm.Print_Area" localSheetId="0">'RAW-inschrijvingsstaat_(A4_staa'!$A$1:$G$111</definedName>
    <definedName name="_xlnm.Print_Titles" localSheetId="0">'RAW-inschrijvingsstaat_(A4_staa'!$1:$2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9" i="1"/>
  <c r="G34" i="1"/>
  <c r="G24" i="1"/>
  <c r="G25" i="1"/>
  <c r="G29" i="1"/>
  <c r="G30" i="1"/>
  <c r="G33" i="1"/>
  <c r="G37" i="1"/>
  <c r="G41" i="1"/>
  <c r="G44" i="1"/>
  <c r="G47" i="1"/>
  <c r="G50" i="1"/>
  <c r="G53" i="1"/>
  <c r="G54" i="1"/>
  <c r="G55" i="1"/>
  <c r="G56" i="1"/>
  <c r="G59" i="1"/>
  <c r="G60" i="1"/>
  <c r="G61" i="1"/>
  <c r="G62" i="1"/>
  <c r="G66" i="1"/>
  <c r="G69" i="1"/>
  <c r="G72" i="1"/>
  <c r="G73" i="1"/>
  <c r="G76" i="1"/>
  <c r="G77" i="1"/>
  <c r="G78" i="1"/>
  <c r="G79" i="1"/>
  <c r="G82" i="1"/>
  <c r="G83" i="1"/>
  <c r="G23" i="1"/>
  <c r="G85" i="1" l="1"/>
  <c r="G87" i="1" s="1"/>
  <c r="G92" i="1" s="1"/>
  <c r="G98" i="1" l="1"/>
  <c r="G95" i="1"/>
  <c r="G101" i="1"/>
  <c r="G104" i="1" l="1"/>
  <c r="G106" i="1" s="1"/>
</calcChain>
</file>

<file path=xl/sharedStrings.xml><?xml version="1.0" encoding="utf-8"?>
<sst xmlns="http://schemas.openxmlformats.org/spreadsheetml/2006/main" count="224" uniqueCount="146">
  <si>
    <t>400040</t>
  </si>
  <si>
    <t>220010</t>
  </si>
  <si>
    <t>Elektrotechnische veiligheid inspectie VRI-(combi)masten</t>
  </si>
  <si>
    <t>st</t>
  </si>
  <si>
    <t>Winst en risico</t>
  </si>
  <si>
    <t>919990</t>
  </si>
  <si>
    <t xml:space="preserve">Meerprijs lastig bereikbare mastluikjes </t>
  </si>
  <si>
    <t>000010</t>
  </si>
  <si>
    <t>V</t>
  </si>
  <si>
    <t>Bijdrage RAW-systematiek (0,25%)</t>
  </si>
  <si>
    <t>Elektrotechn. veiligh. insp. hoofd-marktk. - 1 t/m 6 aansl.</t>
  </si>
  <si>
    <t>OMSCHRIJVING</t>
  </si>
  <si>
    <t xml:space="preserve">Elektrotechnische veiligheid inspecties VRI's </t>
  </si>
  <si>
    <t>210010</t>
  </si>
  <si>
    <t>Elektrotech. veiligh. insp. evenementenk.- 7 t/m 12 aansl.</t>
  </si>
  <si>
    <t>000030</t>
  </si>
  <si>
    <t>2</t>
  </si>
  <si>
    <t>Elektrotechn. veiligh. insp. laatst aangesloten OVL-mast.</t>
  </si>
  <si>
    <t>Elektrotechnische veiligheid inspectie Installaties diverse aard</t>
  </si>
  <si>
    <t>Opstellen inspectieplan OVL</t>
  </si>
  <si>
    <t>500030</t>
  </si>
  <si>
    <t xml:space="preserve">Elektrotechn. veiligheid inspectie Waterpartij - groot. </t>
  </si>
  <si>
    <t>Elektrotechn. veiligh. inspectie OVL-kast - t/m 9 GR.</t>
  </si>
  <si>
    <t>Elektrotechn. veiligh. inspectie OVL-kast - 10 t/m 12 GR.</t>
  </si>
  <si>
    <t>Elektrotechnische veiligheid inspectie OVL-(combi)masten</t>
  </si>
  <si>
    <t>000020</t>
  </si>
  <si>
    <t>Elektrotechnische veiligheid inspectie PRIS &amp; FRIS.</t>
  </si>
  <si>
    <t>64</t>
  </si>
  <si>
    <t>Elektrotechn. veiligheid inspectie marktkast - lichtmast.</t>
  </si>
  <si>
    <t>949990</t>
  </si>
  <si>
    <t>Overige installaties</t>
  </si>
  <si>
    <t>300020</t>
  </si>
  <si>
    <t>Elektrotechn. veiligheid inspectie Watergeefsysteem.</t>
  </si>
  <si>
    <t>300040</t>
  </si>
  <si>
    <t>13</t>
  </si>
  <si>
    <t>929990</t>
  </si>
  <si>
    <t>Overig</t>
  </si>
  <si>
    <t>Elektrotechnische veiligheid inspectie Evenementenkasten</t>
  </si>
  <si>
    <t>Elektrotechn. veiligh. insp. walstroomkast - verdeelkast.</t>
  </si>
  <si>
    <t>91</t>
  </si>
  <si>
    <t>640020</t>
  </si>
  <si>
    <t>Elektrotechn. veiligh. insp. evenementenk.-Putk. (&lt;250A).</t>
  </si>
  <si>
    <t>400030</t>
  </si>
  <si>
    <t>110020</t>
  </si>
  <si>
    <t>Beweegbare Fysieke Afsluiting (BFA)</t>
  </si>
  <si>
    <t>700020</t>
  </si>
  <si>
    <t>Uitvoeren Thermografische meting.</t>
  </si>
  <si>
    <t>610010</t>
  </si>
  <si>
    <t>3</t>
  </si>
  <si>
    <t>TOTAALBEDRAG IN EURO</t>
  </si>
  <si>
    <t>21</t>
  </si>
  <si>
    <t>92</t>
  </si>
  <si>
    <t>Elektrotechnische veiligheid inspectie RWA-gemaal.</t>
  </si>
  <si>
    <t>Elektrotechnische veiligheid inspectie OVL-mast.</t>
  </si>
  <si>
    <t>Elektrotechn. veiligh. insp. walstroomk. - putkasten.</t>
  </si>
  <si>
    <t xml:space="preserve">Elektrotechnische veiligheid inspectie VRI-kast. </t>
  </si>
  <si>
    <t>130010</t>
  </si>
  <si>
    <t>Elektrotechnische veiligheid inspectie Pollers (BFA).</t>
  </si>
  <si>
    <t>Staartposten</t>
  </si>
  <si>
    <t xml:space="preserve">Meerprijs lastig bereikbare mastluikjes.  </t>
  </si>
  <si>
    <t>PRIJS PER EENHEID IN EURO</t>
  </si>
  <si>
    <t>640010</t>
  </si>
  <si>
    <t>700010</t>
  </si>
  <si>
    <t>62</t>
  </si>
  <si>
    <t>120020</t>
  </si>
  <si>
    <t>96</t>
  </si>
  <si>
    <t>Elektrotech. veilig. insp. evenementenk.-Powerl. (&lt;250A).</t>
  </si>
  <si>
    <t>BESTEK- POST- NUMMER</t>
  </si>
  <si>
    <t>63</t>
  </si>
  <si>
    <t>110010</t>
  </si>
  <si>
    <t>620010</t>
  </si>
  <si>
    <t>Elektrotechn. veiligheid inspectie marktkast - putkasten.</t>
  </si>
  <si>
    <t>Elektrotechn. veiligh. insp. hoofd-marktk. - 7 t/m 12 aansl.</t>
  </si>
  <si>
    <t>Elektrotechn. veiligh. insp. evenementenk.- 1 t/m 6 aansl.</t>
  </si>
  <si>
    <t>%</t>
  </si>
  <si>
    <t>630010</t>
  </si>
  <si>
    <t>1</t>
  </si>
  <si>
    <t>Waterpartijen</t>
  </si>
  <si>
    <t>EEN- HEID</t>
  </si>
  <si>
    <t>400020</t>
  </si>
  <si>
    <t>0</t>
  </si>
  <si>
    <t>F</t>
  </si>
  <si>
    <t>Opstellen inspectieplan VRI's.</t>
  </si>
  <si>
    <t>Uitvoeringskosten</t>
  </si>
  <si>
    <t>500040</t>
  </si>
  <si>
    <t>61</t>
  </si>
  <si>
    <t>11</t>
  </si>
  <si>
    <t>300010</t>
  </si>
  <si>
    <t>640040</t>
  </si>
  <si>
    <t>94</t>
  </si>
  <si>
    <t>9</t>
  </si>
  <si>
    <t>500020</t>
  </si>
  <si>
    <t>640030</t>
  </si>
  <si>
    <t>400010</t>
  </si>
  <si>
    <t>960010</t>
  </si>
  <si>
    <t>Inschrijvingssom, de omzetbelasting niet inbegrepen.</t>
  </si>
  <si>
    <t>500010</t>
  </si>
  <si>
    <t>Elektrotechn. veiligheid inspectie-Installaties derden.</t>
  </si>
  <si>
    <t>Elektrotechnische veiligheid inspecties OVL</t>
  </si>
  <si>
    <t>Elektrotechn. veiligheid inspectie walstroomkast - WCD.</t>
  </si>
  <si>
    <t>uur</t>
  </si>
  <si>
    <t>Elektrotechnische veiligheid inspectie VRI-mast.</t>
  </si>
  <si>
    <t>4</t>
  </si>
  <si>
    <t>Elektrotechnische veiligheid inspectie Walstroomkasten</t>
  </si>
  <si>
    <t>7</t>
  </si>
  <si>
    <t>Parkeer- en Fiets Route Informatie Systemen</t>
  </si>
  <si>
    <t>Algemene kosten</t>
  </si>
  <si>
    <t>6</t>
  </si>
  <si>
    <t>VRI-kasten incl. aangesloten installatie</t>
  </si>
  <si>
    <t>Elektrotechn. veiligh. insp. walstroomkast - opvoerzuil.</t>
  </si>
  <si>
    <t>HOEVEELHEID RESULTAATS- VERPLICHTING</t>
  </si>
  <si>
    <t>Opstellen inspectieplan Overige Installaties.</t>
  </si>
  <si>
    <t>300030</t>
  </si>
  <si>
    <t>5</t>
  </si>
  <si>
    <t>120010</t>
  </si>
  <si>
    <t>Elektrotechn. veiligh. inspectie Verwarmingsinstallatie.</t>
  </si>
  <si>
    <t>Bijdragen</t>
  </si>
  <si>
    <t>93</t>
  </si>
  <si>
    <t>Elektrotechnische veiligheid inspectie Marktkasten</t>
  </si>
  <si>
    <t>Elektrotechn. veiligheid inspectie Automatisch hekwerk.</t>
  </si>
  <si>
    <t>630020</t>
  </si>
  <si>
    <t>22</t>
  </si>
  <si>
    <t>12</t>
  </si>
  <si>
    <t>OVL-kasten incl. aangesloten installatie</t>
  </si>
  <si>
    <t xml:space="preserve">Elektrotechnische veiligheid inspectie Waterpartij - klein. </t>
  </si>
  <si>
    <t>Korting</t>
  </si>
  <si>
    <t>939990</t>
  </si>
  <si>
    <t>Gemeente Utrecht
Elektrotechnische inspecties aan installaties in de openbare ruimte
Besteknummer: 2025-SB-684 | DEFINTIEF | d.d. 31-08-2026</t>
  </si>
  <si>
    <t>Inschrijvingsstaat</t>
  </si>
  <si>
    <t>Voorbereiding</t>
  </si>
  <si>
    <t>TRANSPORT SUBTOTAAL</t>
  </si>
  <si>
    <t>SUBTOTAAL</t>
  </si>
  <si>
    <t>EUR</t>
  </si>
  <si>
    <t>De …............................ 20…...</t>
  </si>
  <si>
    <t>De inschrijver(s),</t>
  </si>
  <si>
    <t xml:space="preserve">Gedaan te …............................
</t>
  </si>
  <si>
    <t>Behoort bij: 2025-SB-684</t>
  </si>
  <si>
    <t>I N S C H R I J V I N G S S T A A T</t>
  </si>
  <si>
    <t>Inschrijvingsstaat als bedoeld in artikel 01.01.06 van de Standaard RAW Bepalingen behorende bij het</t>
  </si>
  <si>
    <t>inschrijvingsbiljet van de ondergetekende(n):</t>
  </si>
  <si>
    <t>A)</t>
  </si>
  <si>
    <t>gevestigd te:</t>
  </si>
  <si>
    <t>B)</t>
  </si>
  <si>
    <t>C)</t>
  </si>
  <si>
    <t>(Bij een natuurlijk persoon naam en voornamen voluit, bij een rechtspersoon de statutaire naam; bij een</t>
  </si>
  <si>
    <t>natuurlijk persoon de woonplaats, bij een rechtspersoon de vestigingsplaats)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</si>
</sst>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FFFFFF"/>
      <name val="Arial"/>
      <family val="2"/>
    </font>
    <font>
      <b/>
      <sz val="8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u val="double"/>
      <sz val="11"/>
      <color theme="1"/>
      <name val="Arial"/>
      <family val="2"/>
    </font>
    <font>
      <b/>
      <u val="double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theme="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3" borderId="0" xfId="0" applyFill="1"/>
    <xf numFmtId="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8" fillId="0" borderId="0" xfId="0" applyFont="1"/>
    <xf numFmtId="4" fontId="8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9" fillId="0" borderId="0" xfId="0" applyFont="1"/>
    <xf numFmtId="0" fontId="10" fillId="0" borderId="0" xfId="0" applyFont="1" applyAlignment="1">
      <alignment wrapText="1"/>
    </xf>
    <xf numFmtId="4" fontId="0" fillId="3" borderId="0" xfId="0" applyNumberFormat="1" applyFill="1"/>
    <xf numFmtId="0" fontId="3" fillId="2" borderId="1" xfId="0" applyFont="1" applyFill="1" applyBorder="1" applyAlignment="1">
      <alignment vertical="top" wrapText="1"/>
    </xf>
    <xf numFmtId="4" fontId="3" fillId="2" borderId="1" xfId="0" applyNumberFormat="1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0" fillId="3" borderId="2" xfId="0" applyFill="1" applyBorder="1"/>
    <xf numFmtId="4" fontId="0" fillId="3" borderId="2" xfId="0" applyNumberFormat="1" applyFill="1" applyBorder="1"/>
    <xf numFmtId="0" fontId="2" fillId="3" borderId="3" xfId="0" applyFont="1" applyFill="1" applyBorder="1" applyAlignment="1">
      <alignment horizontal="left"/>
    </xf>
    <xf numFmtId="4" fontId="2" fillId="3" borderId="3" xfId="0" applyNumberFormat="1" applyFont="1" applyFill="1" applyBorder="1"/>
    <xf numFmtId="0" fontId="2" fillId="3" borderId="3" xfId="0" applyFont="1" applyFill="1" applyBorder="1" applyAlignment="1">
      <alignment horizontal="right"/>
    </xf>
    <xf numFmtId="4" fontId="2" fillId="4" borderId="3" xfId="0" applyNumberFormat="1" applyFont="1" applyFill="1" applyBorder="1"/>
    <xf numFmtId="0" fontId="0" fillId="3" borderId="3" xfId="0" applyFill="1" applyBorder="1"/>
    <xf numFmtId="4" fontId="0" fillId="3" borderId="3" xfId="0" applyNumberFormat="1" applyFill="1" applyBorder="1"/>
    <xf numFmtId="0" fontId="4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0" borderId="3" xfId="0" applyBorder="1"/>
    <xf numFmtId="4" fontId="0" fillId="0" borderId="3" xfId="0" applyNumberFormat="1" applyBorder="1"/>
    <xf numFmtId="4" fontId="6" fillId="3" borderId="3" xfId="0" applyNumberFormat="1" applyFont="1" applyFill="1" applyBorder="1"/>
    <xf numFmtId="0" fontId="0" fillId="3" borderId="4" xfId="0" applyFill="1" applyBorder="1"/>
    <xf numFmtId="4" fontId="0" fillId="3" borderId="4" xfId="0" applyNumberFormat="1" applyFill="1" applyBorder="1"/>
    <xf numFmtId="0" fontId="6" fillId="3" borderId="3" xfId="0" applyFont="1" applyFill="1" applyBorder="1"/>
    <xf numFmtId="4" fontId="7" fillId="3" borderId="4" xfId="0" applyNumberFormat="1" applyFont="1" applyFill="1" applyBorder="1"/>
    <xf numFmtId="4" fontId="2" fillId="3" borderId="4" xfId="0" applyNumberFormat="1" applyFont="1" applyFill="1" applyBorder="1"/>
    <xf numFmtId="4" fontId="11" fillId="3" borderId="3" xfId="0" applyNumberFormat="1" applyFont="1" applyFill="1" applyBorder="1"/>
    <xf numFmtId="4" fontId="12" fillId="3" borderId="4" xfId="0" applyNumberFormat="1" applyFont="1" applyFill="1" applyBorder="1"/>
    <xf numFmtId="0" fontId="1" fillId="3" borderId="4" xfId="0" applyFont="1" applyFill="1" applyBorder="1" applyAlignment="1">
      <alignment horizontal="left"/>
    </xf>
    <xf numFmtId="0" fontId="0" fillId="3" borderId="5" xfId="0" applyFill="1" applyBorder="1"/>
    <xf numFmtId="0" fontId="1" fillId="3" borderId="5" xfId="0" applyFont="1" applyFill="1" applyBorder="1" applyAlignment="1">
      <alignment horizontal="left"/>
    </xf>
    <xf numFmtId="4" fontId="0" fillId="3" borderId="5" xfId="0" applyNumberFormat="1" applyFill="1" applyBorder="1"/>
    <xf numFmtId="4" fontId="7" fillId="3" borderId="5" xfId="0" applyNumberFormat="1" applyFont="1" applyFill="1" applyBorder="1"/>
    <xf numFmtId="0" fontId="0" fillId="0" borderId="6" xfId="0" applyBorder="1"/>
    <xf numFmtId="4" fontId="0" fillId="0" borderId="7" xfId="0" applyNumberFormat="1" applyBorder="1"/>
    <xf numFmtId="0" fontId="0" fillId="0" borderId="4" xfId="0" applyBorder="1"/>
    <xf numFmtId="4" fontId="0" fillId="0" borderId="4" xfId="0" applyNumberFormat="1" applyBorder="1"/>
    <xf numFmtId="0" fontId="0" fillId="3" borderId="3" xfId="0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4" fontId="0" fillId="3" borderId="3" xfId="0" applyNumberFormat="1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0" fillId="3" borderId="8" xfId="0" applyFill="1" applyBorder="1" applyAlignment="1">
      <alignment horizontal="left" vertical="top"/>
    </xf>
    <xf numFmtId="4" fontId="0" fillId="3" borderId="9" xfId="0" applyNumberFormat="1" applyFill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4" fontId="5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111"/>
  <sheetViews>
    <sheetView tabSelected="1" topLeftCell="A72" zoomScale="110" zoomScaleNormal="110" workbookViewId="0">
      <selection activeCell="F82" sqref="F82"/>
    </sheetView>
  </sheetViews>
  <sheetFormatPr defaultColWidth="9.08984375" defaultRowHeight="14.5" x14ac:dyDescent="0.35"/>
  <cols>
    <col min="1" max="1" width="11.36328125" customWidth="1"/>
    <col min="2" max="2" width="55.54296875" customWidth="1"/>
    <col min="3" max="3" width="5" customWidth="1"/>
    <col min="4" max="4" width="12.54296875" style="2" customWidth="1"/>
    <col min="5" max="5" width="2.6328125" customWidth="1"/>
    <col min="6" max="6" width="12.81640625" style="2" customWidth="1"/>
    <col min="7" max="7" width="13.81640625" style="2" customWidth="1"/>
  </cols>
  <sheetData>
    <row r="1" spans="1:7" s="5" customFormat="1" ht="18" x14ac:dyDescent="0.4">
      <c r="A1" s="9" t="s">
        <v>128</v>
      </c>
      <c r="B1" s="9"/>
      <c r="D1" s="6"/>
      <c r="F1" s="6"/>
      <c r="G1" s="6"/>
    </row>
    <row r="2" spans="1:7" s="7" customFormat="1" ht="40.75" customHeight="1" x14ac:dyDescent="0.3">
      <c r="A2" s="57" t="s">
        <v>127</v>
      </c>
      <c r="B2" s="57"/>
      <c r="D2" s="8"/>
      <c r="F2" s="8"/>
      <c r="G2" s="8"/>
    </row>
    <row r="3" spans="1:7" s="7" customFormat="1" ht="14" x14ac:dyDescent="0.3">
      <c r="A3" s="10"/>
      <c r="B3" s="10"/>
      <c r="D3" s="8"/>
      <c r="F3" s="8"/>
      <c r="G3" s="8"/>
    </row>
    <row r="4" spans="1:7" s="54" customFormat="1" ht="14" x14ac:dyDescent="0.35">
      <c r="A4" s="52" t="s">
        <v>136</v>
      </c>
      <c r="B4" s="53"/>
      <c r="D4" s="55"/>
      <c r="F4" s="55"/>
      <c r="G4" s="55"/>
    </row>
    <row r="5" spans="1:7" s="54" customFormat="1" ht="14" x14ac:dyDescent="0.35">
      <c r="A5" s="52"/>
      <c r="B5" s="53"/>
      <c r="D5" s="55"/>
      <c r="F5" s="55"/>
      <c r="G5" s="55"/>
    </row>
    <row r="6" spans="1:7" s="54" customFormat="1" ht="14" x14ac:dyDescent="0.35">
      <c r="A6" s="58" t="s">
        <v>137</v>
      </c>
      <c r="B6" s="58"/>
      <c r="C6" s="58"/>
      <c r="D6" s="58"/>
      <c r="E6" s="58"/>
      <c r="F6" s="58"/>
      <c r="G6" s="58"/>
    </row>
    <row r="7" spans="1:7" s="54" customFormat="1" ht="14" x14ac:dyDescent="0.35">
      <c r="A7" s="53"/>
      <c r="B7" s="53"/>
      <c r="D7" s="55"/>
      <c r="F7" s="55"/>
      <c r="G7" s="55"/>
    </row>
    <row r="8" spans="1:7" s="54" customFormat="1" ht="14" x14ac:dyDescent="0.35">
      <c r="A8" s="56" t="s">
        <v>138</v>
      </c>
      <c r="B8" s="56"/>
      <c r="C8" s="56"/>
      <c r="D8" s="56"/>
      <c r="E8" s="56"/>
      <c r="F8" s="56"/>
      <c r="G8" s="56"/>
    </row>
    <row r="9" spans="1:7" s="54" customFormat="1" ht="14" x14ac:dyDescent="0.35">
      <c r="A9" s="56" t="s">
        <v>139</v>
      </c>
      <c r="B9" s="56"/>
      <c r="C9" s="56"/>
      <c r="D9" s="56"/>
      <c r="E9" s="56"/>
      <c r="F9" s="56"/>
      <c r="G9" s="56"/>
    </row>
    <row r="10" spans="1:7" s="54" customFormat="1" ht="14" x14ac:dyDescent="0.35">
      <c r="A10" s="53"/>
      <c r="B10" s="53"/>
      <c r="C10" s="53"/>
      <c r="D10" s="53"/>
      <c r="E10" s="53"/>
      <c r="F10" s="53"/>
      <c r="G10" s="53"/>
    </row>
    <row r="11" spans="1:7" s="54" customFormat="1" ht="14" x14ac:dyDescent="0.35">
      <c r="A11" s="53" t="s">
        <v>140</v>
      </c>
      <c r="B11" s="53"/>
      <c r="C11" s="53"/>
      <c r="D11" s="53"/>
      <c r="E11" s="53"/>
      <c r="F11" s="53"/>
      <c r="G11" s="53"/>
    </row>
    <row r="12" spans="1:7" s="54" customFormat="1" ht="14" x14ac:dyDescent="0.35">
      <c r="A12" s="53"/>
      <c r="B12" s="53" t="s">
        <v>141</v>
      </c>
      <c r="C12" s="53"/>
      <c r="D12" s="53"/>
      <c r="E12" s="53"/>
      <c r="F12" s="53"/>
      <c r="G12" s="53"/>
    </row>
    <row r="13" spans="1:7" s="54" customFormat="1" ht="14" x14ac:dyDescent="0.35">
      <c r="A13" s="53" t="s">
        <v>142</v>
      </c>
      <c r="B13" s="53"/>
      <c r="C13" s="53"/>
      <c r="D13" s="53"/>
      <c r="E13" s="53"/>
      <c r="F13" s="53"/>
      <c r="G13" s="53"/>
    </row>
    <row r="14" spans="1:7" s="54" customFormat="1" ht="13.25" customHeight="1" x14ac:dyDescent="0.35">
      <c r="A14" s="53"/>
      <c r="B14" s="53" t="s">
        <v>141</v>
      </c>
      <c r="C14" s="53"/>
      <c r="D14" s="53"/>
      <c r="E14" s="53"/>
      <c r="F14" s="53"/>
      <c r="G14" s="53"/>
    </row>
    <row r="15" spans="1:7" s="54" customFormat="1" ht="13.25" customHeight="1" x14ac:dyDescent="0.35">
      <c r="A15" s="53" t="s">
        <v>143</v>
      </c>
      <c r="B15" s="53"/>
      <c r="C15" s="53"/>
      <c r="D15" s="53"/>
      <c r="E15" s="53"/>
      <c r="F15" s="53"/>
      <c r="G15" s="53"/>
    </row>
    <row r="16" spans="1:7" s="54" customFormat="1" ht="13.25" customHeight="1" x14ac:dyDescent="0.35">
      <c r="A16" s="53"/>
      <c r="B16" s="53" t="s">
        <v>141</v>
      </c>
      <c r="C16" s="53"/>
      <c r="D16" s="53"/>
      <c r="E16" s="53"/>
      <c r="F16" s="53"/>
      <c r="G16" s="53"/>
    </row>
    <row r="17" spans="1:12" s="54" customFormat="1" ht="14" x14ac:dyDescent="0.35">
      <c r="A17" s="56" t="s">
        <v>144</v>
      </c>
      <c r="B17" s="56"/>
      <c r="C17" s="56"/>
      <c r="D17" s="56"/>
      <c r="E17" s="56"/>
      <c r="F17" s="56"/>
      <c r="G17" s="56"/>
    </row>
    <row r="18" spans="1:12" s="54" customFormat="1" ht="14" x14ac:dyDescent="0.35">
      <c r="A18" s="56" t="s">
        <v>145</v>
      </c>
      <c r="B18" s="56"/>
      <c r="C18" s="56"/>
      <c r="D18" s="56"/>
      <c r="E18" s="56"/>
      <c r="F18" s="56"/>
      <c r="G18" s="56"/>
    </row>
    <row r="19" spans="1:12" s="7" customFormat="1" ht="14" x14ac:dyDescent="0.3">
      <c r="A19" s="10"/>
      <c r="B19" s="10"/>
      <c r="C19" s="10"/>
      <c r="D19" s="10"/>
      <c r="E19" s="10"/>
      <c r="F19" s="10"/>
      <c r="G19" s="10"/>
    </row>
    <row r="20" spans="1:12" x14ac:dyDescent="0.35">
      <c r="B20" s="3"/>
    </row>
    <row r="21" spans="1:12" s="4" customFormat="1" ht="40" customHeight="1" x14ac:dyDescent="0.35">
      <c r="A21" s="12" t="s">
        <v>67</v>
      </c>
      <c r="B21" s="12" t="s">
        <v>11</v>
      </c>
      <c r="C21" s="12" t="s">
        <v>78</v>
      </c>
      <c r="D21" s="13" t="s">
        <v>110</v>
      </c>
      <c r="E21" s="12" t="s">
        <v>8</v>
      </c>
      <c r="F21" s="13" t="s">
        <v>60</v>
      </c>
      <c r="G21" s="13" t="s">
        <v>49</v>
      </c>
    </row>
    <row r="22" spans="1:12" x14ac:dyDescent="0.35">
      <c r="A22" s="14" t="s">
        <v>80</v>
      </c>
      <c r="B22" s="15" t="s">
        <v>129</v>
      </c>
      <c r="C22" s="16"/>
      <c r="D22" s="17"/>
      <c r="E22" s="16"/>
      <c r="F22" s="17"/>
      <c r="G22" s="17"/>
      <c r="H22" s="1"/>
      <c r="I22" s="1"/>
      <c r="J22" s="1"/>
      <c r="K22" s="1"/>
      <c r="L22" s="1"/>
    </row>
    <row r="23" spans="1:12" x14ac:dyDescent="0.35">
      <c r="A23" s="18" t="s">
        <v>7</v>
      </c>
      <c r="B23" s="18" t="s">
        <v>19</v>
      </c>
      <c r="C23" s="18" t="s">
        <v>3</v>
      </c>
      <c r="D23" s="19">
        <v>2</v>
      </c>
      <c r="E23" s="20" t="s">
        <v>81</v>
      </c>
      <c r="F23" s="21">
        <v>0</v>
      </c>
      <c r="G23" s="19">
        <f>D23*F23</f>
        <v>0</v>
      </c>
      <c r="H23" s="1"/>
      <c r="I23" s="1"/>
      <c r="J23" s="1"/>
      <c r="K23" s="1"/>
      <c r="L23" s="1"/>
    </row>
    <row r="24" spans="1:12" x14ac:dyDescent="0.35">
      <c r="A24" s="18" t="s">
        <v>25</v>
      </c>
      <c r="B24" s="18" t="s">
        <v>82</v>
      </c>
      <c r="C24" s="18" t="s">
        <v>3</v>
      </c>
      <c r="D24" s="19">
        <v>2</v>
      </c>
      <c r="E24" s="20" t="s">
        <v>81</v>
      </c>
      <c r="F24" s="21">
        <v>0</v>
      </c>
      <c r="G24" s="19">
        <f t="shared" ref="G24:G83" si="0">D24*F24</f>
        <v>0</v>
      </c>
      <c r="H24" s="1"/>
      <c r="I24" s="1"/>
      <c r="J24" s="1"/>
      <c r="K24" s="1"/>
      <c r="L24" s="1"/>
    </row>
    <row r="25" spans="1:12" x14ac:dyDescent="0.35">
      <c r="A25" s="18" t="s">
        <v>15</v>
      </c>
      <c r="B25" s="18" t="s">
        <v>111</v>
      </c>
      <c r="C25" s="18" t="s">
        <v>3</v>
      </c>
      <c r="D25" s="19">
        <v>2</v>
      </c>
      <c r="E25" s="20" t="s">
        <v>81</v>
      </c>
      <c r="F25" s="21">
        <v>0</v>
      </c>
      <c r="G25" s="19">
        <f t="shared" si="0"/>
        <v>0</v>
      </c>
      <c r="H25" s="1"/>
      <c r="I25" s="1"/>
      <c r="J25" s="1"/>
      <c r="K25" s="1"/>
      <c r="L25" s="1"/>
    </row>
    <row r="26" spans="1:12" x14ac:dyDescent="0.35">
      <c r="A26" s="22"/>
      <c r="B26" s="22"/>
      <c r="C26" s="22"/>
      <c r="D26" s="23"/>
      <c r="E26" s="22"/>
      <c r="F26" s="23"/>
      <c r="G26" s="19"/>
      <c r="H26" s="1"/>
      <c r="I26" s="1"/>
      <c r="J26" s="1"/>
      <c r="K26" s="1"/>
      <c r="L26" s="1"/>
    </row>
    <row r="27" spans="1:12" x14ac:dyDescent="0.35">
      <c r="A27" s="18" t="s">
        <v>76</v>
      </c>
      <c r="B27" s="24" t="s">
        <v>98</v>
      </c>
      <c r="C27" s="22"/>
      <c r="D27" s="23"/>
      <c r="E27" s="22"/>
      <c r="F27" s="23"/>
      <c r="G27" s="19"/>
      <c r="H27" s="1"/>
      <c r="I27" s="1"/>
      <c r="J27" s="1"/>
      <c r="K27" s="1"/>
      <c r="L27" s="1"/>
    </row>
    <row r="28" spans="1:12" x14ac:dyDescent="0.35">
      <c r="A28" s="18" t="s">
        <v>86</v>
      </c>
      <c r="B28" s="24" t="s">
        <v>123</v>
      </c>
      <c r="C28" s="22"/>
      <c r="D28" s="23"/>
      <c r="E28" s="22"/>
      <c r="F28" s="23"/>
      <c r="G28" s="19"/>
      <c r="H28" s="1"/>
      <c r="I28" s="1"/>
      <c r="J28" s="1"/>
      <c r="K28" s="1"/>
      <c r="L28" s="1"/>
    </row>
    <row r="29" spans="1:12" x14ac:dyDescent="0.35">
      <c r="A29" s="18" t="s">
        <v>69</v>
      </c>
      <c r="B29" s="18" t="s">
        <v>22</v>
      </c>
      <c r="C29" s="18" t="s">
        <v>3</v>
      </c>
      <c r="D29" s="19">
        <v>200</v>
      </c>
      <c r="E29" s="20" t="s">
        <v>81</v>
      </c>
      <c r="F29" s="21">
        <v>0</v>
      </c>
      <c r="G29" s="19">
        <f t="shared" si="0"/>
        <v>0</v>
      </c>
      <c r="H29" s="1"/>
      <c r="I29" s="1"/>
      <c r="J29" s="1"/>
      <c r="K29" s="1"/>
      <c r="L29" s="1"/>
    </row>
    <row r="30" spans="1:12" x14ac:dyDescent="0.35">
      <c r="A30" s="18" t="s">
        <v>43</v>
      </c>
      <c r="B30" s="18" t="s">
        <v>23</v>
      </c>
      <c r="C30" s="18" t="s">
        <v>3</v>
      </c>
      <c r="D30" s="19">
        <v>3</v>
      </c>
      <c r="E30" s="20" t="s">
        <v>81</v>
      </c>
      <c r="F30" s="21">
        <v>0</v>
      </c>
      <c r="G30" s="19">
        <f t="shared" si="0"/>
        <v>0</v>
      </c>
      <c r="H30" s="1"/>
      <c r="I30" s="1"/>
      <c r="J30" s="1"/>
      <c r="K30" s="1"/>
      <c r="L30" s="1"/>
    </row>
    <row r="31" spans="1:12" x14ac:dyDescent="0.35">
      <c r="A31" s="22"/>
      <c r="B31" s="22"/>
      <c r="C31" s="22"/>
      <c r="D31" s="23"/>
      <c r="E31" s="22"/>
      <c r="F31" s="23"/>
      <c r="G31" s="19"/>
      <c r="H31" s="1"/>
      <c r="I31" s="1"/>
      <c r="J31" s="1"/>
      <c r="K31" s="1"/>
      <c r="L31" s="1"/>
    </row>
    <row r="32" spans="1:12" x14ac:dyDescent="0.35">
      <c r="A32" s="18" t="s">
        <v>122</v>
      </c>
      <c r="B32" s="24" t="s">
        <v>24</v>
      </c>
      <c r="C32" s="22"/>
      <c r="D32" s="23"/>
      <c r="E32" s="22"/>
      <c r="F32" s="23"/>
      <c r="G32" s="19"/>
      <c r="H32" s="1"/>
      <c r="I32" s="1"/>
      <c r="J32" s="1"/>
      <c r="K32" s="1"/>
      <c r="L32" s="1"/>
    </row>
    <row r="33" spans="1:12" x14ac:dyDescent="0.35">
      <c r="A33" s="18" t="s">
        <v>114</v>
      </c>
      <c r="B33" s="18" t="s">
        <v>53</v>
      </c>
      <c r="C33" s="18" t="s">
        <v>3</v>
      </c>
      <c r="D33" s="19">
        <v>20000</v>
      </c>
      <c r="E33" s="20" t="s">
        <v>81</v>
      </c>
      <c r="F33" s="21">
        <v>0</v>
      </c>
      <c r="G33" s="19">
        <f t="shared" si="0"/>
        <v>0</v>
      </c>
      <c r="H33" s="1"/>
      <c r="I33" s="1"/>
      <c r="J33" s="1"/>
      <c r="K33" s="1"/>
      <c r="L33" s="1"/>
    </row>
    <row r="34" spans="1:12" x14ac:dyDescent="0.35">
      <c r="A34" s="18" t="s">
        <v>64</v>
      </c>
      <c r="B34" s="18" t="s">
        <v>17</v>
      </c>
      <c r="C34" s="18" t="s">
        <v>3</v>
      </c>
      <c r="D34" s="19">
        <v>800</v>
      </c>
      <c r="E34" s="20" t="s">
        <v>81</v>
      </c>
      <c r="F34" s="21">
        <v>0</v>
      </c>
      <c r="G34" s="19">
        <f t="shared" si="0"/>
        <v>0</v>
      </c>
      <c r="H34" s="1"/>
      <c r="I34" s="1"/>
      <c r="J34" s="1"/>
      <c r="K34" s="1"/>
      <c r="L34" s="1"/>
    </row>
    <row r="35" spans="1:12" x14ac:dyDescent="0.35">
      <c r="A35" s="22"/>
      <c r="B35" s="22"/>
      <c r="C35" s="22"/>
      <c r="D35" s="23"/>
      <c r="E35" s="22"/>
      <c r="F35" s="23"/>
      <c r="G35" s="19"/>
      <c r="H35" s="1"/>
      <c r="I35" s="1"/>
      <c r="J35" s="1"/>
      <c r="K35" s="1"/>
      <c r="L35" s="1"/>
    </row>
    <row r="36" spans="1:12" x14ac:dyDescent="0.35">
      <c r="A36" s="18" t="s">
        <v>34</v>
      </c>
      <c r="B36" s="24" t="s">
        <v>6</v>
      </c>
      <c r="C36" s="22"/>
      <c r="D36" s="23"/>
      <c r="E36" s="22"/>
      <c r="F36" s="23"/>
      <c r="G36" s="19"/>
      <c r="H36" s="1"/>
      <c r="I36" s="1"/>
      <c r="J36" s="1"/>
      <c r="K36" s="1"/>
      <c r="L36" s="1"/>
    </row>
    <row r="37" spans="1:12" x14ac:dyDescent="0.35">
      <c r="A37" s="18" t="s">
        <v>56</v>
      </c>
      <c r="B37" s="18" t="s">
        <v>59</v>
      </c>
      <c r="C37" s="18" t="s">
        <v>3</v>
      </c>
      <c r="D37" s="19">
        <v>1200</v>
      </c>
      <c r="E37" s="20" t="s">
        <v>81</v>
      </c>
      <c r="F37" s="21">
        <v>0</v>
      </c>
      <c r="G37" s="19">
        <f t="shared" si="0"/>
        <v>0</v>
      </c>
      <c r="H37" s="1"/>
      <c r="I37" s="1"/>
      <c r="J37" s="1"/>
      <c r="K37" s="1"/>
      <c r="L37" s="1"/>
    </row>
    <row r="38" spans="1:12" x14ac:dyDescent="0.35">
      <c r="A38" s="22"/>
      <c r="B38" s="22"/>
      <c r="C38" s="22"/>
      <c r="D38" s="23"/>
      <c r="E38" s="22"/>
      <c r="F38" s="23"/>
      <c r="G38" s="19"/>
      <c r="H38" s="1"/>
      <c r="I38" s="1"/>
      <c r="J38" s="1"/>
      <c r="K38" s="1"/>
      <c r="L38" s="1"/>
    </row>
    <row r="39" spans="1:12" x14ac:dyDescent="0.35">
      <c r="A39" s="18" t="s">
        <v>16</v>
      </c>
      <c r="B39" s="24" t="s">
        <v>12</v>
      </c>
      <c r="C39" s="22"/>
      <c r="D39" s="23"/>
      <c r="E39" s="22"/>
      <c r="F39" s="23"/>
      <c r="G39" s="19"/>
      <c r="H39" s="1"/>
      <c r="I39" s="1"/>
      <c r="J39" s="1"/>
      <c r="K39" s="1"/>
      <c r="L39" s="1"/>
    </row>
    <row r="40" spans="1:12" x14ac:dyDescent="0.35">
      <c r="A40" s="18" t="s">
        <v>50</v>
      </c>
      <c r="B40" s="24" t="s">
        <v>108</v>
      </c>
      <c r="C40" s="22"/>
      <c r="D40" s="23"/>
      <c r="E40" s="22"/>
      <c r="F40" s="23"/>
      <c r="G40" s="19"/>
      <c r="H40" s="1"/>
      <c r="I40" s="1"/>
      <c r="J40" s="1"/>
      <c r="K40" s="1"/>
      <c r="L40" s="1"/>
    </row>
    <row r="41" spans="1:12" x14ac:dyDescent="0.35">
      <c r="A41" s="18" t="s">
        <v>13</v>
      </c>
      <c r="B41" s="18" t="s">
        <v>55</v>
      </c>
      <c r="C41" s="18" t="s">
        <v>3</v>
      </c>
      <c r="D41" s="19">
        <v>212</v>
      </c>
      <c r="E41" s="20" t="s">
        <v>81</v>
      </c>
      <c r="F41" s="21">
        <v>0</v>
      </c>
      <c r="G41" s="19">
        <f t="shared" si="0"/>
        <v>0</v>
      </c>
      <c r="H41" s="1"/>
      <c r="I41" s="1"/>
      <c r="J41" s="1"/>
      <c r="K41" s="1"/>
      <c r="L41" s="1"/>
    </row>
    <row r="42" spans="1:12" x14ac:dyDescent="0.35">
      <c r="A42" s="22"/>
      <c r="B42" s="22"/>
      <c r="C42" s="22"/>
      <c r="D42" s="23"/>
      <c r="E42" s="22"/>
      <c r="F42" s="23"/>
      <c r="G42" s="19"/>
      <c r="H42" s="1"/>
      <c r="I42" s="1"/>
      <c r="J42" s="1"/>
      <c r="K42" s="1"/>
      <c r="L42" s="1"/>
    </row>
    <row r="43" spans="1:12" x14ac:dyDescent="0.35">
      <c r="A43" s="18" t="s">
        <v>121</v>
      </c>
      <c r="B43" s="24" t="s">
        <v>2</v>
      </c>
      <c r="C43" s="22"/>
      <c r="D43" s="23"/>
      <c r="E43" s="22"/>
      <c r="F43" s="23"/>
      <c r="G43" s="19"/>
      <c r="H43" s="1"/>
      <c r="I43" s="1"/>
      <c r="J43" s="1"/>
      <c r="K43" s="1"/>
      <c r="L43" s="1"/>
    </row>
    <row r="44" spans="1:12" x14ac:dyDescent="0.35">
      <c r="A44" s="18" t="s">
        <v>1</v>
      </c>
      <c r="B44" s="18" t="s">
        <v>101</v>
      </c>
      <c r="C44" s="18" t="s">
        <v>3</v>
      </c>
      <c r="D44" s="19">
        <v>4200</v>
      </c>
      <c r="E44" s="20" t="s">
        <v>81</v>
      </c>
      <c r="F44" s="21">
        <v>0</v>
      </c>
      <c r="G44" s="19">
        <f t="shared" si="0"/>
        <v>0</v>
      </c>
      <c r="H44" s="1"/>
      <c r="I44" s="1"/>
      <c r="J44" s="1"/>
      <c r="K44" s="1"/>
      <c r="L44" s="1"/>
    </row>
    <row r="45" spans="1:12" x14ac:dyDescent="0.35">
      <c r="A45" s="22"/>
      <c r="B45" s="22"/>
      <c r="C45" s="22"/>
      <c r="D45" s="23"/>
      <c r="E45" s="22"/>
      <c r="F45" s="23"/>
      <c r="G45" s="19"/>
      <c r="H45" s="1"/>
      <c r="I45" s="1"/>
      <c r="J45" s="1"/>
      <c r="K45" s="1"/>
      <c r="L45" s="1"/>
    </row>
    <row r="46" spans="1:12" x14ac:dyDescent="0.35">
      <c r="A46" s="18" t="s">
        <v>48</v>
      </c>
      <c r="B46" s="24" t="s">
        <v>37</v>
      </c>
      <c r="C46" s="22"/>
      <c r="D46" s="23"/>
      <c r="E46" s="22"/>
      <c r="F46" s="23"/>
      <c r="G46" s="19"/>
      <c r="H46" s="1"/>
      <c r="I46" s="1"/>
      <c r="J46" s="1"/>
      <c r="K46" s="1"/>
      <c r="L46" s="1"/>
    </row>
    <row r="47" spans="1:12" x14ac:dyDescent="0.35">
      <c r="A47" s="18" t="s">
        <v>87</v>
      </c>
      <c r="B47" s="18" t="s">
        <v>73</v>
      </c>
      <c r="C47" s="18" t="s">
        <v>3</v>
      </c>
      <c r="D47" s="19">
        <v>30</v>
      </c>
      <c r="E47" s="20" t="s">
        <v>81</v>
      </c>
      <c r="F47" s="21">
        <v>0</v>
      </c>
      <c r="G47" s="19">
        <f t="shared" si="0"/>
        <v>0</v>
      </c>
      <c r="H47" s="1"/>
      <c r="I47" s="1"/>
      <c r="J47" s="1"/>
      <c r="K47" s="1"/>
      <c r="L47" s="1"/>
    </row>
    <row r="48" spans="1:12" x14ac:dyDescent="0.35">
      <c r="A48" s="18" t="s">
        <v>31</v>
      </c>
      <c r="B48" s="18" t="s">
        <v>14</v>
      </c>
      <c r="C48" s="18" t="s">
        <v>3</v>
      </c>
      <c r="D48" s="19">
        <v>12</v>
      </c>
      <c r="E48" s="20" t="s">
        <v>81</v>
      </c>
      <c r="F48" s="21">
        <v>0</v>
      </c>
      <c r="G48" s="19">
        <f t="shared" si="0"/>
        <v>0</v>
      </c>
      <c r="H48" s="1"/>
      <c r="I48" s="1"/>
      <c r="J48" s="1"/>
      <c r="K48" s="1"/>
      <c r="L48" s="1"/>
    </row>
    <row r="49" spans="1:12" x14ac:dyDescent="0.35">
      <c r="A49" s="18" t="s">
        <v>112</v>
      </c>
      <c r="B49" s="18" t="s">
        <v>66</v>
      </c>
      <c r="C49" s="18" t="s">
        <v>3</v>
      </c>
      <c r="D49" s="19">
        <v>20</v>
      </c>
      <c r="E49" s="20" t="s">
        <v>81</v>
      </c>
      <c r="F49" s="21">
        <v>0</v>
      </c>
      <c r="G49" s="19">
        <f t="shared" si="0"/>
        <v>0</v>
      </c>
      <c r="H49" s="1"/>
      <c r="I49" s="1"/>
      <c r="J49" s="1"/>
      <c r="K49" s="1"/>
      <c r="L49" s="1"/>
    </row>
    <row r="50" spans="1:12" x14ac:dyDescent="0.35">
      <c r="A50" s="18" t="s">
        <v>33</v>
      </c>
      <c r="B50" s="18" t="s">
        <v>41</v>
      </c>
      <c r="C50" s="18" t="s">
        <v>3</v>
      </c>
      <c r="D50" s="19">
        <v>54</v>
      </c>
      <c r="E50" s="20" t="s">
        <v>81</v>
      </c>
      <c r="F50" s="21">
        <v>0</v>
      </c>
      <c r="G50" s="19">
        <f t="shared" si="0"/>
        <v>0</v>
      </c>
      <c r="H50" s="1"/>
      <c r="I50" s="1"/>
      <c r="J50" s="1"/>
      <c r="K50" s="1"/>
      <c r="L50" s="1"/>
    </row>
    <row r="51" spans="1:12" x14ac:dyDescent="0.35">
      <c r="A51" s="22"/>
      <c r="B51" s="22"/>
      <c r="C51" s="22"/>
      <c r="D51" s="23"/>
      <c r="E51" s="22"/>
      <c r="F51" s="23"/>
      <c r="G51" s="19"/>
      <c r="H51" s="1"/>
      <c r="I51" s="1"/>
      <c r="J51" s="1"/>
      <c r="K51" s="1"/>
      <c r="L51" s="1"/>
    </row>
    <row r="52" spans="1:12" x14ac:dyDescent="0.35">
      <c r="A52" s="18" t="s">
        <v>102</v>
      </c>
      <c r="B52" s="24" t="s">
        <v>118</v>
      </c>
      <c r="C52" s="22"/>
      <c r="D52" s="23"/>
      <c r="E52" s="22"/>
      <c r="F52" s="23"/>
      <c r="G52" s="19"/>
      <c r="H52" s="1"/>
      <c r="I52" s="1"/>
      <c r="J52" s="1"/>
      <c r="K52" s="1"/>
      <c r="L52" s="1"/>
    </row>
    <row r="53" spans="1:12" x14ac:dyDescent="0.35">
      <c r="A53" s="18" t="s">
        <v>93</v>
      </c>
      <c r="B53" s="18" t="s">
        <v>10</v>
      </c>
      <c r="C53" s="18" t="s">
        <v>3</v>
      </c>
      <c r="D53" s="19">
        <v>18</v>
      </c>
      <c r="E53" s="20" t="s">
        <v>81</v>
      </c>
      <c r="F53" s="21">
        <v>0</v>
      </c>
      <c r="G53" s="19">
        <f t="shared" si="0"/>
        <v>0</v>
      </c>
      <c r="H53" s="1"/>
      <c r="I53" s="1"/>
      <c r="J53" s="1"/>
      <c r="K53" s="1"/>
      <c r="L53" s="1"/>
    </row>
    <row r="54" spans="1:12" x14ac:dyDescent="0.35">
      <c r="A54" s="18" t="s">
        <v>79</v>
      </c>
      <c r="B54" s="18" t="s">
        <v>72</v>
      </c>
      <c r="C54" s="18" t="s">
        <v>3</v>
      </c>
      <c r="D54" s="19">
        <v>10</v>
      </c>
      <c r="E54" s="20" t="s">
        <v>81</v>
      </c>
      <c r="F54" s="21">
        <v>0</v>
      </c>
      <c r="G54" s="19">
        <f t="shared" si="0"/>
        <v>0</v>
      </c>
      <c r="H54" s="1"/>
      <c r="I54" s="1"/>
      <c r="J54" s="1"/>
      <c r="K54" s="1"/>
      <c r="L54" s="1"/>
    </row>
    <row r="55" spans="1:12" x14ac:dyDescent="0.35">
      <c r="A55" s="18" t="s">
        <v>42</v>
      </c>
      <c r="B55" s="18" t="s">
        <v>28</v>
      </c>
      <c r="C55" s="18" t="s">
        <v>3</v>
      </c>
      <c r="D55" s="19">
        <v>52</v>
      </c>
      <c r="E55" s="20" t="s">
        <v>81</v>
      </c>
      <c r="F55" s="21">
        <v>0</v>
      </c>
      <c r="G55" s="19">
        <f t="shared" si="0"/>
        <v>0</v>
      </c>
      <c r="H55" s="1"/>
      <c r="I55" s="1"/>
      <c r="J55" s="1"/>
      <c r="K55" s="1"/>
      <c r="L55" s="1"/>
    </row>
    <row r="56" spans="1:12" x14ac:dyDescent="0.35">
      <c r="A56" s="18" t="s">
        <v>0</v>
      </c>
      <c r="B56" s="18" t="s">
        <v>71</v>
      </c>
      <c r="C56" s="18" t="s">
        <v>3</v>
      </c>
      <c r="D56" s="19">
        <v>44</v>
      </c>
      <c r="E56" s="20" t="s">
        <v>81</v>
      </c>
      <c r="F56" s="21">
        <v>0</v>
      </c>
      <c r="G56" s="19">
        <f t="shared" si="0"/>
        <v>0</v>
      </c>
      <c r="H56" s="1"/>
      <c r="I56" s="1"/>
      <c r="J56" s="1"/>
      <c r="K56" s="1"/>
      <c r="L56" s="1"/>
    </row>
    <row r="57" spans="1:12" x14ac:dyDescent="0.35">
      <c r="A57" s="22"/>
      <c r="B57" s="22"/>
      <c r="C57" s="22"/>
      <c r="D57" s="23"/>
      <c r="E57" s="22"/>
      <c r="F57" s="23"/>
      <c r="G57" s="19"/>
      <c r="H57" s="1"/>
      <c r="I57" s="1"/>
      <c r="J57" s="1"/>
      <c r="K57" s="1"/>
      <c r="L57" s="1"/>
    </row>
    <row r="58" spans="1:12" x14ac:dyDescent="0.35">
      <c r="A58" s="18" t="s">
        <v>113</v>
      </c>
      <c r="B58" s="24" t="s">
        <v>103</v>
      </c>
      <c r="C58" s="22"/>
      <c r="D58" s="23"/>
      <c r="E58" s="22"/>
      <c r="F58" s="23"/>
      <c r="G58" s="19"/>
      <c r="H58" s="1"/>
      <c r="I58" s="1"/>
      <c r="J58" s="1"/>
      <c r="K58" s="1"/>
      <c r="L58" s="1"/>
    </row>
    <row r="59" spans="1:12" x14ac:dyDescent="0.35">
      <c r="A59" s="18" t="s">
        <v>96</v>
      </c>
      <c r="B59" s="18" t="s">
        <v>54</v>
      </c>
      <c r="C59" s="18" t="s">
        <v>3</v>
      </c>
      <c r="D59" s="19">
        <v>18</v>
      </c>
      <c r="E59" s="20" t="s">
        <v>81</v>
      </c>
      <c r="F59" s="21">
        <v>0</v>
      </c>
      <c r="G59" s="19">
        <f t="shared" si="0"/>
        <v>0</v>
      </c>
      <c r="H59" s="1"/>
      <c r="I59" s="1"/>
      <c r="J59" s="1"/>
      <c r="K59" s="1"/>
      <c r="L59" s="1"/>
    </row>
    <row r="60" spans="1:12" x14ac:dyDescent="0.35">
      <c r="A60" s="18" t="s">
        <v>91</v>
      </c>
      <c r="B60" s="18" t="s">
        <v>109</v>
      </c>
      <c r="C60" s="18" t="s">
        <v>3</v>
      </c>
      <c r="D60" s="19">
        <v>10</v>
      </c>
      <c r="E60" s="20" t="s">
        <v>81</v>
      </c>
      <c r="F60" s="21">
        <v>0</v>
      </c>
      <c r="G60" s="19">
        <f t="shared" si="0"/>
        <v>0</v>
      </c>
      <c r="H60" s="1"/>
      <c r="I60" s="1"/>
      <c r="J60" s="1"/>
      <c r="K60" s="1"/>
      <c r="L60" s="1"/>
    </row>
    <row r="61" spans="1:12" x14ac:dyDescent="0.35">
      <c r="A61" s="18" t="s">
        <v>20</v>
      </c>
      <c r="B61" s="18" t="s">
        <v>38</v>
      </c>
      <c r="C61" s="18" t="s">
        <v>3</v>
      </c>
      <c r="D61" s="19">
        <v>64</v>
      </c>
      <c r="E61" s="20" t="s">
        <v>81</v>
      </c>
      <c r="F61" s="21">
        <v>0</v>
      </c>
      <c r="G61" s="19">
        <f t="shared" si="0"/>
        <v>0</v>
      </c>
      <c r="H61" s="1"/>
      <c r="I61" s="1"/>
      <c r="J61" s="1"/>
      <c r="K61" s="1"/>
      <c r="L61" s="1"/>
    </row>
    <row r="62" spans="1:12" x14ac:dyDescent="0.35">
      <c r="A62" s="18" t="s">
        <v>84</v>
      </c>
      <c r="B62" s="18" t="s">
        <v>99</v>
      </c>
      <c r="C62" s="18" t="s">
        <v>3</v>
      </c>
      <c r="D62" s="19">
        <v>10</v>
      </c>
      <c r="E62" s="20" t="s">
        <v>81</v>
      </c>
      <c r="F62" s="21">
        <v>0</v>
      </c>
      <c r="G62" s="19">
        <f t="shared" si="0"/>
        <v>0</v>
      </c>
      <c r="H62" s="1"/>
      <c r="I62" s="1"/>
      <c r="J62" s="1"/>
      <c r="K62" s="1"/>
      <c r="L62" s="1"/>
    </row>
    <row r="63" spans="1:12" x14ac:dyDescent="0.35">
      <c r="A63" s="22"/>
      <c r="B63" s="22"/>
      <c r="C63" s="22"/>
      <c r="D63" s="23"/>
      <c r="E63" s="22"/>
      <c r="F63" s="23"/>
      <c r="G63" s="19"/>
      <c r="H63" s="1"/>
      <c r="I63" s="1"/>
      <c r="J63" s="1"/>
      <c r="K63" s="1"/>
      <c r="L63" s="1"/>
    </row>
    <row r="64" spans="1:12" x14ac:dyDescent="0.35">
      <c r="A64" s="18" t="s">
        <v>107</v>
      </c>
      <c r="B64" s="24" t="s">
        <v>18</v>
      </c>
      <c r="C64" s="22"/>
      <c r="D64" s="23"/>
      <c r="E64" s="22"/>
      <c r="F64" s="23"/>
      <c r="G64" s="19"/>
      <c r="H64" s="1"/>
      <c r="I64" s="1"/>
      <c r="J64" s="1"/>
      <c r="K64" s="1"/>
      <c r="L64" s="1"/>
    </row>
    <row r="65" spans="1:12" x14ac:dyDescent="0.35">
      <c r="A65" s="18" t="s">
        <v>85</v>
      </c>
      <c r="B65" s="24" t="s">
        <v>105</v>
      </c>
      <c r="C65" s="22"/>
      <c r="D65" s="23"/>
      <c r="E65" s="22"/>
      <c r="F65" s="23"/>
      <c r="G65" s="19"/>
      <c r="H65" s="1"/>
      <c r="I65" s="1"/>
      <c r="J65" s="1"/>
      <c r="K65" s="1"/>
      <c r="L65" s="1"/>
    </row>
    <row r="66" spans="1:12" x14ac:dyDescent="0.35">
      <c r="A66" s="18" t="s">
        <v>47</v>
      </c>
      <c r="B66" s="18" t="s">
        <v>26</v>
      </c>
      <c r="C66" s="18" t="s">
        <v>3</v>
      </c>
      <c r="D66" s="19">
        <v>78</v>
      </c>
      <c r="E66" s="20" t="s">
        <v>81</v>
      </c>
      <c r="F66" s="21">
        <v>0</v>
      </c>
      <c r="G66" s="19">
        <f t="shared" si="0"/>
        <v>0</v>
      </c>
      <c r="H66" s="1"/>
      <c r="I66" s="1"/>
      <c r="J66" s="1"/>
      <c r="K66" s="1"/>
      <c r="L66" s="1"/>
    </row>
    <row r="67" spans="1:12" x14ac:dyDescent="0.35">
      <c r="A67" s="22"/>
      <c r="B67" s="22"/>
      <c r="C67" s="22"/>
      <c r="D67" s="23"/>
      <c r="E67" s="22"/>
      <c r="F67" s="23"/>
      <c r="G67" s="19"/>
      <c r="H67" s="1"/>
      <c r="I67" s="1"/>
      <c r="J67" s="1"/>
      <c r="K67" s="1"/>
      <c r="L67" s="1"/>
    </row>
    <row r="68" spans="1:12" x14ac:dyDescent="0.35">
      <c r="A68" s="18" t="s">
        <v>63</v>
      </c>
      <c r="B68" s="24" t="s">
        <v>44</v>
      </c>
      <c r="C68" s="22"/>
      <c r="D68" s="23"/>
      <c r="E68" s="22"/>
      <c r="F68" s="23"/>
      <c r="G68" s="19"/>
      <c r="H68" s="1"/>
      <c r="I68" s="1"/>
      <c r="J68" s="1"/>
      <c r="K68" s="1"/>
      <c r="L68" s="1"/>
    </row>
    <row r="69" spans="1:12" x14ac:dyDescent="0.35">
      <c r="A69" s="18" t="s">
        <v>70</v>
      </c>
      <c r="B69" s="18" t="s">
        <v>57</v>
      </c>
      <c r="C69" s="18" t="s">
        <v>3</v>
      </c>
      <c r="D69" s="19">
        <v>8</v>
      </c>
      <c r="E69" s="20" t="s">
        <v>81</v>
      </c>
      <c r="F69" s="21">
        <v>0</v>
      </c>
      <c r="G69" s="19">
        <f t="shared" si="0"/>
        <v>0</v>
      </c>
      <c r="H69" s="1"/>
      <c r="I69" s="1"/>
      <c r="J69" s="1"/>
      <c r="K69" s="1"/>
      <c r="L69" s="1"/>
    </row>
    <row r="70" spans="1:12" x14ac:dyDescent="0.35">
      <c r="A70" s="22"/>
      <c r="B70" s="22"/>
      <c r="C70" s="22"/>
      <c r="D70" s="23"/>
      <c r="E70" s="22"/>
      <c r="F70" s="23"/>
      <c r="G70" s="19"/>
      <c r="H70" s="1"/>
      <c r="I70" s="1"/>
      <c r="J70" s="1"/>
      <c r="K70" s="1"/>
      <c r="L70" s="1"/>
    </row>
    <row r="71" spans="1:12" x14ac:dyDescent="0.35">
      <c r="A71" s="18" t="s">
        <v>68</v>
      </c>
      <c r="B71" s="24" t="s">
        <v>77</v>
      </c>
      <c r="C71" s="22"/>
      <c r="D71" s="23"/>
      <c r="E71" s="22"/>
      <c r="F71" s="23"/>
      <c r="G71" s="19"/>
      <c r="H71" s="1"/>
      <c r="I71" s="1"/>
      <c r="J71" s="1"/>
      <c r="K71" s="1"/>
      <c r="L71" s="1"/>
    </row>
    <row r="72" spans="1:12" x14ac:dyDescent="0.35">
      <c r="A72" s="18" t="s">
        <v>75</v>
      </c>
      <c r="B72" s="18" t="s">
        <v>124</v>
      </c>
      <c r="C72" s="18" t="s">
        <v>3</v>
      </c>
      <c r="D72" s="19">
        <v>19</v>
      </c>
      <c r="E72" s="20" t="s">
        <v>81</v>
      </c>
      <c r="F72" s="21">
        <v>0</v>
      </c>
      <c r="G72" s="19">
        <f t="shared" si="0"/>
        <v>0</v>
      </c>
      <c r="H72" s="1"/>
      <c r="I72" s="1"/>
      <c r="J72" s="1"/>
      <c r="K72" s="1"/>
      <c r="L72" s="1"/>
    </row>
    <row r="73" spans="1:12" x14ac:dyDescent="0.35">
      <c r="A73" s="18" t="s">
        <v>120</v>
      </c>
      <c r="B73" s="18" t="s">
        <v>21</v>
      </c>
      <c r="C73" s="18" t="s">
        <v>3</v>
      </c>
      <c r="D73" s="19">
        <v>15</v>
      </c>
      <c r="E73" s="20" t="s">
        <v>81</v>
      </c>
      <c r="F73" s="21">
        <v>0</v>
      </c>
      <c r="G73" s="19">
        <f t="shared" si="0"/>
        <v>0</v>
      </c>
      <c r="H73" s="1"/>
      <c r="I73" s="1"/>
      <c r="J73" s="1"/>
      <c r="K73" s="1"/>
      <c r="L73" s="1"/>
    </row>
    <row r="74" spans="1:12" x14ac:dyDescent="0.35">
      <c r="A74" s="22"/>
      <c r="B74" s="22"/>
      <c r="C74" s="22"/>
      <c r="D74" s="23"/>
      <c r="E74" s="22"/>
      <c r="F74" s="23"/>
      <c r="G74" s="19"/>
      <c r="H74" s="1"/>
      <c r="I74" s="1"/>
      <c r="J74" s="1"/>
      <c r="K74" s="1"/>
      <c r="L74" s="1"/>
    </row>
    <row r="75" spans="1:12" x14ac:dyDescent="0.35">
      <c r="A75" s="18" t="s">
        <v>27</v>
      </c>
      <c r="B75" s="24" t="s">
        <v>30</v>
      </c>
      <c r="C75" s="22"/>
      <c r="D75" s="23"/>
      <c r="E75" s="22"/>
      <c r="F75" s="23"/>
      <c r="G75" s="19"/>
      <c r="H75" s="1"/>
      <c r="I75" s="1"/>
      <c r="J75" s="1"/>
      <c r="K75" s="1"/>
      <c r="L75" s="1"/>
    </row>
    <row r="76" spans="1:12" x14ac:dyDescent="0.35">
      <c r="A76" s="18" t="s">
        <v>61</v>
      </c>
      <c r="B76" s="18" t="s">
        <v>115</v>
      </c>
      <c r="C76" s="18" t="s">
        <v>3</v>
      </c>
      <c r="D76" s="19">
        <v>1</v>
      </c>
      <c r="E76" s="20" t="s">
        <v>81</v>
      </c>
      <c r="F76" s="21">
        <v>0</v>
      </c>
      <c r="G76" s="19">
        <f t="shared" si="0"/>
        <v>0</v>
      </c>
      <c r="H76" s="1"/>
      <c r="I76" s="1"/>
      <c r="J76" s="1"/>
      <c r="K76" s="1"/>
      <c r="L76" s="1"/>
    </row>
    <row r="77" spans="1:12" x14ac:dyDescent="0.35">
      <c r="A77" s="18" t="s">
        <v>40</v>
      </c>
      <c r="B77" s="18" t="s">
        <v>52</v>
      </c>
      <c r="C77" s="18" t="s">
        <v>3</v>
      </c>
      <c r="D77" s="19">
        <v>1</v>
      </c>
      <c r="E77" s="20" t="s">
        <v>81</v>
      </c>
      <c r="F77" s="21">
        <v>0</v>
      </c>
      <c r="G77" s="19">
        <f t="shared" si="0"/>
        <v>0</v>
      </c>
      <c r="H77" s="1"/>
      <c r="I77" s="1"/>
      <c r="J77" s="1"/>
      <c r="K77" s="1"/>
      <c r="L77" s="1"/>
    </row>
    <row r="78" spans="1:12" x14ac:dyDescent="0.35">
      <c r="A78" s="18" t="s">
        <v>92</v>
      </c>
      <c r="B78" s="18" t="s">
        <v>119</v>
      </c>
      <c r="C78" s="18" t="s">
        <v>3</v>
      </c>
      <c r="D78" s="19">
        <v>1</v>
      </c>
      <c r="E78" s="20" t="s">
        <v>81</v>
      </c>
      <c r="F78" s="21">
        <v>0</v>
      </c>
      <c r="G78" s="19">
        <f t="shared" si="0"/>
        <v>0</v>
      </c>
      <c r="H78" s="1"/>
      <c r="I78" s="1"/>
      <c r="J78" s="1"/>
      <c r="K78" s="1"/>
      <c r="L78" s="1"/>
    </row>
    <row r="79" spans="1:12" x14ac:dyDescent="0.35">
      <c r="A79" s="18" t="s">
        <v>88</v>
      </c>
      <c r="B79" s="18" t="s">
        <v>32</v>
      </c>
      <c r="C79" s="18" t="s">
        <v>3</v>
      </c>
      <c r="D79" s="19">
        <v>1</v>
      </c>
      <c r="E79" s="20" t="s">
        <v>81</v>
      </c>
      <c r="F79" s="21">
        <v>0</v>
      </c>
      <c r="G79" s="19">
        <f t="shared" si="0"/>
        <v>0</v>
      </c>
      <c r="H79" s="1"/>
      <c r="I79" s="1"/>
      <c r="J79" s="1"/>
      <c r="K79" s="1"/>
      <c r="L79" s="1"/>
    </row>
    <row r="80" spans="1:12" x14ac:dyDescent="0.35">
      <c r="A80" s="22"/>
      <c r="B80" s="22"/>
      <c r="C80" s="22"/>
      <c r="D80" s="23"/>
      <c r="E80" s="22"/>
      <c r="F80" s="23"/>
      <c r="G80" s="19"/>
      <c r="H80" s="1"/>
      <c r="I80" s="1"/>
      <c r="J80" s="1"/>
      <c r="K80" s="1"/>
      <c r="L80" s="1"/>
    </row>
    <row r="81" spans="1:12" x14ac:dyDescent="0.35">
      <c r="A81" s="18" t="s">
        <v>104</v>
      </c>
      <c r="B81" s="24" t="s">
        <v>36</v>
      </c>
      <c r="C81" s="22"/>
      <c r="D81" s="23"/>
      <c r="E81" s="22"/>
      <c r="F81" s="23"/>
      <c r="G81" s="19"/>
      <c r="H81" s="1"/>
      <c r="I81" s="1"/>
      <c r="J81" s="1"/>
      <c r="K81" s="1"/>
      <c r="L81" s="1"/>
    </row>
    <row r="82" spans="1:12" x14ac:dyDescent="0.35">
      <c r="A82" s="18" t="s">
        <v>62</v>
      </c>
      <c r="B82" s="18" t="s">
        <v>46</v>
      </c>
      <c r="C82" s="18" t="s">
        <v>3</v>
      </c>
      <c r="D82" s="19">
        <v>50</v>
      </c>
      <c r="E82" s="20" t="s">
        <v>81</v>
      </c>
      <c r="F82" s="21">
        <v>0</v>
      </c>
      <c r="G82" s="19">
        <f t="shared" si="0"/>
        <v>0</v>
      </c>
      <c r="H82" s="1"/>
      <c r="I82" s="1"/>
      <c r="J82" s="1"/>
      <c r="K82" s="1"/>
      <c r="L82" s="1"/>
    </row>
    <row r="83" spans="1:12" x14ac:dyDescent="0.35">
      <c r="A83" s="18" t="s">
        <v>45</v>
      </c>
      <c r="B83" s="18" t="s">
        <v>97</v>
      </c>
      <c r="C83" s="18" t="s">
        <v>100</v>
      </c>
      <c r="D83" s="19">
        <v>300</v>
      </c>
      <c r="E83" s="20" t="s">
        <v>81</v>
      </c>
      <c r="F83" s="21">
        <v>0</v>
      </c>
      <c r="G83" s="19">
        <f t="shared" si="0"/>
        <v>0</v>
      </c>
      <c r="H83" s="1"/>
      <c r="I83" s="1"/>
      <c r="J83" s="1"/>
      <c r="K83" s="1"/>
      <c r="L83" s="1"/>
    </row>
    <row r="84" spans="1:12" x14ac:dyDescent="0.35">
      <c r="A84" s="22"/>
      <c r="B84" s="22"/>
      <c r="C84" s="22"/>
      <c r="D84" s="23"/>
      <c r="E84" s="22"/>
      <c r="F84" s="23"/>
      <c r="G84" s="23"/>
      <c r="H84" s="1"/>
      <c r="I84" s="1"/>
      <c r="J84" s="1"/>
      <c r="K84" s="1"/>
      <c r="L84" s="1"/>
    </row>
    <row r="85" spans="1:12" ht="14.4" customHeight="1" x14ac:dyDescent="0.35">
      <c r="A85" s="29"/>
      <c r="B85" s="36" t="s">
        <v>131</v>
      </c>
      <c r="C85" s="29"/>
      <c r="D85" s="30"/>
      <c r="E85" s="29"/>
      <c r="F85" s="30"/>
      <c r="G85" s="32">
        <f>SUM(G23:G83)</f>
        <v>0</v>
      </c>
      <c r="H85" s="1"/>
      <c r="I85" s="1"/>
      <c r="J85" s="1"/>
      <c r="K85" s="1"/>
      <c r="L85" s="1"/>
    </row>
    <row r="86" spans="1:12" s="4" customFormat="1" ht="40" customHeight="1" x14ac:dyDescent="0.35">
      <c r="A86" s="12" t="s">
        <v>67</v>
      </c>
      <c r="B86" s="12" t="s">
        <v>11</v>
      </c>
      <c r="C86" s="12" t="s">
        <v>78</v>
      </c>
      <c r="D86" s="13" t="s">
        <v>110</v>
      </c>
      <c r="E86" s="12" t="s">
        <v>8</v>
      </c>
      <c r="F86" s="13" t="s">
        <v>60</v>
      </c>
      <c r="G86" s="13" t="s">
        <v>49</v>
      </c>
    </row>
    <row r="87" spans="1:12" ht="14.4" customHeight="1" x14ac:dyDescent="0.35">
      <c r="A87" s="37"/>
      <c r="B87" s="38" t="s">
        <v>130</v>
      </c>
      <c r="C87" s="37"/>
      <c r="D87" s="39"/>
      <c r="E87" s="37"/>
      <c r="F87" s="39"/>
      <c r="G87" s="40">
        <f>G85</f>
        <v>0</v>
      </c>
      <c r="H87" s="1"/>
      <c r="I87" s="1"/>
      <c r="J87" s="1"/>
      <c r="K87" s="1"/>
      <c r="L87" s="1"/>
    </row>
    <row r="88" spans="1:12" x14ac:dyDescent="0.35">
      <c r="A88" s="22"/>
      <c r="B88" s="22"/>
      <c r="C88" s="22"/>
      <c r="D88" s="23"/>
      <c r="E88" s="22"/>
      <c r="F88" s="23"/>
      <c r="G88" s="23"/>
      <c r="H88" s="1"/>
      <c r="I88" s="1"/>
      <c r="J88" s="1"/>
      <c r="K88" s="1"/>
      <c r="L88" s="1"/>
    </row>
    <row r="89" spans="1:12" x14ac:dyDescent="0.35">
      <c r="A89" s="18" t="s">
        <v>90</v>
      </c>
      <c r="B89" s="24" t="s">
        <v>58</v>
      </c>
      <c r="C89" s="26"/>
      <c r="D89" s="23"/>
      <c r="E89" s="22"/>
      <c r="F89" s="23"/>
      <c r="G89" s="23"/>
      <c r="H89" s="1"/>
      <c r="I89" s="1"/>
      <c r="J89" s="1"/>
      <c r="K89" s="1"/>
      <c r="L89" s="1"/>
    </row>
    <row r="90" spans="1:12" x14ac:dyDescent="0.35">
      <c r="A90" s="22"/>
      <c r="B90" s="22"/>
      <c r="C90" s="22"/>
      <c r="D90" s="23"/>
      <c r="E90" s="22"/>
      <c r="F90" s="23"/>
      <c r="G90" s="27"/>
      <c r="H90" s="1"/>
      <c r="I90" s="1"/>
      <c r="J90" s="1"/>
      <c r="K90" s="1"/>
      <c r="L90" s="1"/>
    </row>
    <row r="91" spans="1:12" x14ac:dyDescent="0.35">
      <c r="A91" s="18" t="s">
        <v>39</v>
      </c>
      <c r="B91" s="24" t="s">
        <v>125</v>
      </c>
      <c r="C91" s="22"/>
      <c r="D91" s="23"/>
      <c r="E91" s="22"/>
      <c r="F91" s="23"/>
      <c r="G91" s="23"/>
      <c r="H91" s="1"/>
      <c r="I91" s="1"/>
      <c r="J91" s="1"/>
      <c r="K91" s="1"/>
      <c r="L91" s="1"/>
    </row>
    <row r="92" spans="1:12" x14ac:dyDescent="0.35">
      <c r="A92" s="18" t="s">
        <v>5</v>
      </c>
      <c r="B92" s="18" t="s">
        <v>125</v>
      </c>
      <c r="C92" s="18" t="s">
        <v>74</v>
      </c>
      <c r="D92" s="21">
        <v>5</v>
      </c>
      <c r="E92" s="22"/>
      <c r="F92" s="19">
        <v>1</v>
      </c>
      <c r="G92" s="19">
        <f>-$G$87*(D92/100)*F92</f>
        <v>0</v>
      </c>
      <c r="H92" s="1"/>
      <c r="I92" s="1"/>
      <c r="J92" s="1"/>
      <c r="K92" s="1"/>
      <c r="L92" s="1"/>
    </row>
    <row r="93" spans="1:12" x14ac:dyDescent="0.35">
      <c r="A93" s="22"/>
      <c r="B93" s="22"/>
      <c r="C93" s="22"/>
      <c r="D93" s="23"/>
      <c r="E93" s="22"/>
      <c r="F93" s="23"/>
      <c r="G93" s="19"/>
      <c r="H93" s="1"/>
      <c r="I93" s="1"/>
      <c r="J93" s="1"/>
      <c r="K93" s="1"/>
      <c r="L93" s="1"/>
    </row>
    <row r="94" spans="1:12" x14ac:dyDescent="0.35">
      <c r="A94" s="18" t="s">
        <v>51</v>
      </c>
      <c r="B94" s="24" t="s">
        <v>83</v>
      </c>
      <c r="C94" s="22"/>
      <c r="D94" s="23"/>
      <c r="E94" s="22"/>
      <c r="F94" s="23"/>
      <c r="G94" s="19"/>
      <c r="H94" s="1"/>
      <c r="I94" s="1"/>
      <c r="J94" s="1"/>
      <c r="K94" s="1"/>
      <c r="L94" s="1"/>
    </row>
    <row r="95" spans="1:12" x14ac:dyDescent="0.35">
      <c r="A95" s="18" t="s">
        <v>35</v>
      </c>
      <c r="B95" s="18" t="s">
        <v>83</v>
      </c>
      <c r="C95" s="18" t="s">
        <v>74</v>
      </c>
      <c r="D95" s="21">
        <v>0</v>
      </c>
      <c r="E95" s="22"/>
      <c r="F95" s="19">
        <v>1</v>
      </c>
      <c r="G95" s="19">
        <f>$G$87*(D95/100)*F95</f>
        <v>0</v>
      </c>
      <c r="H95" s="1"/>
      <c r="I95" s="1"/>
      <c r="J95" s="1"/>
      <c r="K95" s="1"/>
      <c r="L95" s="1"/>
    </row>
    <row r="96" spans="1:12" x14ac:dyDescent="0.35">
      <c r="A96" s="22"/>
      <c r="B96" s="22"/>
      <c r="C96" s="22"/>
      <c r="D96" s="23"/>
      <c r="E96" s="22"/>
      <c r="F96" s="23"/>
      <c r="G96" s="19"/>
      <c r="H96" s="1"/>
      <c r="I96" s="1"/>
      <c r="J96" s="1"/>
      <c r="K96" s="1"/>
      <c r="L96" s="1"/>
    </row>
    <row r="97" spans="1:12" x14ac:dyDescent="0.35">
      <c r="A97" s="18" t="s">
        <v>117</v>
      </c>
      <c r="B97" s="24" t="s">
        <v>106</v>
      </c>
      <c r="C97" s="22"/>
      <c r="D97" s="23"/>
      <c r="E97" s="22"/>
      <c r="F97" s="23"/>
      <c r="G97" s="19"/>
      <c r="H97" s="1"/>
      <c r="I97" s="1"/>
      <c r="J97" s="1"/>
      <c r="K97" s="1"/>
      <c r="L97" s="1"/>
    </row>
    <row r="98" spans="1:12" x14ac:dyDescent="0.35">
      <c r="A98" s="18" t="s">
        <v>126</v>
      </c>
      <c r="B98" s="18" t="s">
        <v>106</v>
      </c>
      <c r="C98" s="18" t="s">
        <v>74</v>
      </c>
      <c r="D98" s="21">
        <v>0</v>
      </c>
      <c r="E98" s="22"/>
      <c r="F98" s="19">
        <v>1</v>
      </c>
      <c r="G98" s="19">
        <f>$G$87*(D98/100)*F98</f>
        <v>0</v>
      </c>
      <c r="H98" s="1"/>
      <c r="I98" s="1"/>
      <c r="J98" s="1"/>
      <c r="K98" s="1"/>
      <c r="L98" s="1"/>
    </row>
    <row r="99" spans="1:12" x14ac:dyDescent="0.35">
      <c r="A99" s="22"/>
      <c r="B99" s="22"/>
      <c r="C99" s="22"/>
      <c r="D99" s="23"/>
      <c r="E99" s="22"/>
      <c r="F99" s="23"/>
      <c r="G99" s="19"/>
      <c r="H99" s="1"/>
      <c r="I99" s="1"/>
      <c r="J99" s="1"/>
      <c r="K99" s="1"/>
      <c r="L99" s="1"/>
    </row>
    <row r="100" spans="1:12" x14ac:dyDescent="0.35">
      <c r="A100" s="18" t="s">
        <v>89</v>
      </c>
      <c r="B100" s="24" t="s">
        <v>4</v>
      </c>
      <c r="C100" s="22"/>
      <c r="D100" s="23"/>
      <c r="E100" s="22"/>
      <c r="F100" s="23"/>
      <c r="G100" s="19"/>
      <c r="H100" s="1"/>
      <c r="I100" s="1"/>
      <c r="J100" s="1"/>
      <c r="K100" s="1"/>
      <c r="L100" s="1"/>
    </row>
    <row r="101" spans="1:12" x14ac:dyDescent="0.35">
      <c r="A101" s="18" t="s">
        <v>29</v>
      </c>
      <c r="B101" s="18" t="s">
        <v>4</v>
      </c>
      <c r="C101" s="18" t="s">
        <v>74</v>
      </c>
      <c r="D101" s="21">
        <v>0</v>
      </c>
      <c r="E101" s="22"/>
      <c r="F101" s="19">
        <v>1</v>
      </c>
      <c r="G101" s="19">
        <f>$G$87*(D101/100)*F101</f>
        <v>0</v>
      </c>
      <c r="H101" s="1"/>
      <c r="I101" s="11"/>
      <c r="J101" s="1"/>
      <c r="K101" s="1"/>
      <c r="L101" s="1"/>
    </row>
    <row r="102" spans="1:12" x14ac:dyDescent="0.35">
      <c r="A102" s="22"/>
      <c r="B102" s="22"/>
      <c r="C102" s="22"/>
      <c r="D102" s="23"/>
      <c r="E102" s="22"/>
      <c r="F102" s="23"/>
      <c r="G102" s="19"/>
      <c r="H102" s="1"/>
      <c r="I102" s="1"/>
      <c r="J102" s="1"/>
      <c r="K102" s="1"/>
      <c r="L102" s="1"/>
    </row>
    <row r="103" spans="1:12" x14ac:dyDescent="0.35">
      <c r="A103" s="18" t="s">
        <v>65</v>
      </c>
      <c r="B103" s="24" t="s">
        <v>116</v>
      </c>
      <c r="C103" s="22"/>
      <c r="D103" s="23"/>
      <c r="E103" s="22"/>
      <c r="F103" s="23"/>
      <c r="G103" s="19"/>
      <c r="H103" s="1"/>
      <c r="I103" s="1"/>
      <c r="J103" s="1"/>
      <c r="K103" s="1"/>
      <c r="L103" s="1"/>
    </row>
    <row r="104" spans="1:12" x14ac:dyDescent="0.35">
      <c r="A104" s="18" t="s">
        <v>94</v>
      </c>
      <c r="B104" s="18" t="s">
        <v>9</v>
      </c>
      <c r="C104" s="18" t="s">
        <v>74</v>
      </c>
      <c r="D104" s="19">
        <v>0.25</v>
      </c>
      <c r="E104" s="22"/>
      <c r="F104" s="28">
        <v>1</v>
      </c>
      <c r="G104" s="33">
        <f>(G87+G92+G95+G98+G101)*(D104/100)*F104</f>
        <v>0</v>
      </c>
      <c r="H104" s="1"/>
      <c r="I104" s="1"/>
      <c r="J104" s="1"/>
      <c r="K104" s="1"/>
      <c r="L104" s="1"/>
    </row>
    <row r="105" spans="1:12" x14ac:dyDescent="0.35">
      <c r="A105" s="22"/>
      <c r="B105" s="22"/>
      <c r="C105" s="22"/>
      <c r="D105" s="23"/>
      <c r="E105" s="22"/>
      <c r="F105" s="23"/>
      <c r="G105" s="23"/>
      <c r="H105" s="1"/>
      <c r="I105" s="1"/>
      <c r="J105" s="1"/>
      <c r="K105" s="1"/>
      <c r="L105" s="1"/>
    </row>
    <row r="106" spans="1:12" x14ac:dyDescent="0.35">
      <c r="A106" s="22"/>
      <c r="B106" s="25" t="s">
        <v>95</v>
      </c>
      <c r="C106" s="31" t="s">
        <v>132</v>
      </c>
      <c r="D106" s="23"/>
      <c r="E106" s="22"/>
      <c r="F106" s="23"/>
      <c r="G106" s="35">
        <f>G87+G92+G95+G98+G101+G104</f>
        <v>0</v>
      </c>
      <c r="H106" s="1"/>
      <c r="I106" s="1"/>
      <c r="J106" s="1"/>
      <c r="K106" s="1"/>
      <c r="L106" s="1"/>
    </row>
    <row r="107" spans="1:12" x14ac:dyDescent="0.35">
      <c r="A107" s="22"/>
      <c r="B107" s="22"/>
      <c r="C107" s="22"/>
      <c r="D107" s="23"/>
      <c r="E107" s="22"/>
      <c r="F107" s="23"/>
      <c r="G107" s="34"/>
      <c r="H107" s="1"/>
      <c r="I107" s="1"/>
      <c r="J107" s="1"/>
      <c r="K107" s="1"/>
      <c r="L107" s="1"/>
    </row>
    <row r="108" spans="1:12" s="49" customFormat="1" ht="14.4" customHeight="1" x14ac:dyDescent="0.35">
      <c r="A108" s="45"/>
      <c r="B108" s="46" t="s">
        <v>135</v>
      </c>
      <c r="C108" s="45"/>
      <c r="D108" s="47"/>
      <c r="E108" s="45"/>
      <c r="F108" s="47"/>
      <c r="G108" s="47"/>
      <c r="H108" s="48"/>
      <c r="I108" s="48"/>
      <c r="J108" s="48"/>
      <c r="K108" s="48"/>
      <c r="L108" s="48"/>
    </row>
    <row r="109" spans="1:12" s="49" customFormat="1" ht="14.4" customHeight="1" x14ac:dyDescent="0.35">
      <c r="A109" s="50"/>
      <c r="B109" s="46" t="s">
        <v>133</v>
      </c>
      <c r="C109" s="45"/>
      <c r="D109" s="47"/>
      <c r="E109" s="45"/>
      <c r="F109" s="47"/>
      <c r="G109" s="51"/>
      <c r="H109" s="48"/>
      <c r="I109" s="48"/>
      <c r="J109" s="48"/>
      <c r="K109" s="48"/>
      <c r="L109" s="48"/>
    </row>
    <row r="110" spans="1:12" s="49" customFormat="1" ht="14.4" customHeight="1" x14ac:dyDescent="0.35">
      <c r="A110" s="50"/>
      <c r="B110" s="46" t="s">
        <v>134</v>
      </c>
      <c r="C110" s="45"/>
      <c r="D110" s="47"/>
      <c r="E110" s="45"/>
      <c r="F110" s="47"/>
      <c r="G110" s="51"/>
      <c r="H110" s="48"/>
      <c r="I110" s="48"/>
      <c r="J110" s="48"/>
      <c r="K110" s="48"/>
      <c r="L110" s="48"/>
    </row>
    <row r="111" spans="1:12" ht="93" customHeight="1" x14ac:dyDescent="0.35">
      <c r="A111" s="41"/>
      <c r="B111" s="43"/>
      <c r="C111" s="43"/>
      <c r="D111" s="44"/>
      <c r="E111" s="43"/>
      <c r="F111" s="44"/>
      <c r="G111" s="42"/>
    </row>
  </sheetData>
  <mergeCells count="6">
    <mergeCell ref="A18:G18"/>
    <mergeCell ref="A2:B2"/>
    <mergeCell ref="A6:G6"/>
    <mergeCell ref="A8:G8"/>
    <mergeCell ref="A9:G9"/>
    <mergeCell ref="A17:G17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200" verticalDpi="1200" r:id="rId1"/>
  <headerFooter>
    <oddFooter>&amp;C&amp;P van &amp;N</oddFooter>
  </headerFooter>
  <rowBreaks count="2" manualBreakCount="2">
    <brk id="20" max="16383" man="1"/>
    <brk id="85" max="16383" man="1"/>
  </rowBreaks>
  <ignoredErrors>
    <ignoredError sqref="A22:A39 A40:A67 A68:A83 A89 A91:A92 A94:A95 A97:A98 A100:A101 A103:A1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RAW-inschrijvingsstaat_(A4_staa</vt:lpstr>
      <vt:lpstr>'RAW-inschrijvingsstaat_(A4_staa'!Afdrukbereik</vt:lpstr>
      <vt:lpstr>'RAW-inschrijvingsstaat_(A4_staa'!Afdruktitels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Besten, Wouter den</cp:lastModifiedBy>
  <cp:lastPrinted>2026-09-30T14:22:10Z</cp:lastPrinted>
  <dcterms:created xsi:type="dcterms:W3CDTF">2026-09-15T10:45:42Z</dcterms:created>
  <dcterms:modified xsi:type="dcterms:W3CDTF">2026-09-30T16:44:43Z</dcterms:modified>
</cp:coreProperties>
</file>