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https://link2docnlargeweb-my.sharepoint.com/personal/evelien_link2doc_nl/Documents/Link2Doc/KLANTEN/LOPEND/ADVIES/Veluwese onderwijsgroep/2. Publicatie stukken/Aanbestedingsdocumenten definitief/"/>
    </mc:Choice>
  </mc:AlternateContent>
  <xr:revisionPtr revIDLastSave="1998" documentId="13_ncr:1_{00D194A3-50B9-304F-9C15-6275AE702911}" xr6:coauthVersionLast="47" xr6:coauthVersionMax="47" xr10:uidLastSave="{D3424219-9354-264A-9443-952231F17A1C}"/>
  <bookViews>
    <workbookView xWindow="5260" yWindow="860" windowWidth="39080" windowHeight="22060" activeTab="1" xr2:uid="{00000000-000D-0000-FFFF-FFFF00000000}"/>
  </bookViews>
  <sheets>
    <sheet name="Prijs TCO " sheetId="1" r:id="rId1"/>
    <sheet name="Perceel 1 Prijsinvulblad VOG" sheetId="5" r:id="rId2"/>
    <sheet name="Perceel 2 Papier VOG" sheetId="6" r:id="rId3"/>
  </sheets>
  <definedNames>
    <definedName name="_xlnm._FilterDatabase" localSheetId="2" hidden="1">'Perceel 2 Papier VOG'!$A$1:$M$53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6" l="1"/>
  <c r="G5" i="6"/>
  <c r="G52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34" i="6"/>
  <c r="G36" i="6"/>
  <c r="G37" i="6"/>
  <c r="G38" i="6"/>
  <c r="G39" i="6"/>
  <c r="G43" i="6"/>
  <c r="G45" i="6"/>
  <c r="G46" i="6"/>
  <c r="G47" i="6"/>
  <c r="G48" i="6"/>
  <c r="G49" i="6"/>
  <c r="G50" i="6"/>
  <c r="G51" i="6"/>
  <c r="G3" i="6"/>
  <c r="G44" i="6"/>
  <c r="G42" i="6"/>
  <c r="G41" i="6"/>
  <c r="G40" i="6"/>
  <c r="G35" i="6"/>
  <c r="G33" i="6"/>
  <c r="G32" i="6"/>
  <c r="G31" i="6"/>
  <c r="G30" i="6"/>
  <c r="G29" i="6"/>
  <c r="D48" i="5"/>
  <c r="L19" i="5"/>
  <c r="L18" i="5"/>
  <c r="J19" i="5"/>
  <c r="J18" i="5"/>
  <c r="H19" i="5"/>
  <c r="H18" i="5"/>
  <c r="F19" i="5"/>
  <c r="F18" i="5"/>
  <c r="D19" i="5"/>
  <c r="D18" i="5"/>
  <c r="M20" i="5"/>
  <c r="N9" i="5"/>
  <c r="G53" i="6" l="1"/>
  <c r="C27" i="1" s="1"/>
  <c r="D22" i="5"/>
  <c r="C4" i="1" s="1"/>
  <c r="M18" i="5"/>
  <c r="M19" i="5"/>
  <c r="M21" i="5" l="1"/>
</calcChain>
</file>

<file path=xl/sharedStrings.xml><?xml version="1.0" encoding="utf-8"?>
<sst xmlns="http://schemas.openxmlformats.org/spreadsheetml/2006/main" count="211" uniqueCount="143">
  <si>
    <t>Toelichting:</t>
  </si>
  <si>
    <t>Aan de aantallen kunnen geen rechten worden ontleend.</t>
  </si>
  <si>
    <r>
      <t xml:space="preserve">Alle prijzen in dit prijzenblad worden ingevuld </t>
    </r>
    <r>
      <rPr>
        <u/>
        <sz val="12"/>
        <color indexed="8"/>
        <rFont val="Calibri (Hoofdtekst)_x0000_"/>
      </rPr>
      <t xml:space="preserve">exclusief </t>
    </r>
    <r>
      <rPr>
        <sz val="12"/>
        <color indexed="8"/>
        <rFont val="Calibri"/>
        <family val="2"/>
      </rPr>
      <t>BTW.</t>
    </r>
  </si>
  <si>
    <r>
      <t>Eisen zijn verplicht</t>
    </r>
    <r>
      <rPr>
        <sz val="12"/>
        <color indexed="8"/>
        <rFont val="Calibri"/>
        <family val="2"/>
      </rPr>
      <t xml:space="preserve"> en inclusief in de maandhuur van de machine opgenomen.</t>
    </r>
  </si>
  <si>
    <r>
      <t>Optie is verplicht</t>
    </r>
    <r>
      <rPr>
        <sz val="12"/>
        <color indexed="8"/>
        <rFont val="Calibri"/>
        <family val="2"/>
      </rPr>
      <t xml:space="preserve"> en apart benoemd op het prijzenblad. Het is aan de Opdrachtgever om te bepalen of deze wordt afgenomen. </t>
    </r>
  </si>
  <si>
    <t>De TCO wordt gebaseerd op een contractduur van zestig (60) maanden.</t>
  </si>
  <si>
    <t>Alle prijzen die Inschrijver in rekening wenst te brengen dienen in dit Prijzenblad te worden opgenomen.</t>
  </si>
  <si>
    <r>
      <t xml:space="preserve">U vult enkel de </t>
    </r>
    <r>
      <rPr>
        <i/>
        <sz val="12"/>
        <color rgb="FF000000"/>
        <rFont val="Calibri"/>
        <family val="2"/>
      </rPr>
      <t xml:space="preserve">aangegeven </t>
    </r>
    <r>
      <rPr>
        <sz val="12"/>
        <color rgb="FF000000"/>
        <rFont val="Calibri"/>
        <family val="2"/>
      </rPr>
      <t>velden in.</t>
    </r>
  </si>
  <si>
    <t>Het Prijzenblad dient volledig te worden ingevuld. Het niet invullen van een aangegeven veld kan leiden tot uitsluiting van verdere procedure.</t>
  </si>
  <si>
    <t>Het maken van scans is voor de Opdrachtgever vrij van kosten.</t>
  </si>
  <si>
    <t>Een A3 = 2 x een A4 in de verrekening van de prijs.</t>
  </si>
  <si>
    <t>Het Prijsinvulblad mag niet worden aangepast.</t>
  </si>
  <si>
    <t xml:space="preserve">Aan de genoemde aantallen per type of het genoemde volume, kunnen geen rechten worden ontleend. </t>
  </si>
  <si>
    <t xml:space="preserve"> </t>
  </si>
  <si>
    <t>Aantal:</t>
  </si>
  <si>
    <t>Aangeboden model/type:</t>
  </si>
  <si>
    <t xml:space="preserve">Snelheid in images per minuut A4 (zwart): </t>
  </si>
  <si>
    <t xml:space="preserve">Snelheid in images per minuut A4 (kleur): </t>
  </si>
  <si>
    <t>Huurbedrag per machine per maand</t>
  </si>
  <si>
    <t xml:space="preserve">Huur per maand </t>
  </si>
  <si>
    <t>Huur per maand</t>
  </si>
  <si>
    <t xml:space="preserve"> (conform gestelde eisen incl eenmalige kosten/hardware/software)</t>
  </si>
  <si>
    <t>Kosten voor de installed base (hardware/software)</t>
  </si>
  <si>
    <t>looptijd (in maanden)</t>
  </si>
  <si>
    <t>Vaste verhuiskosten per type binnen pand</t>
  </si>
  <si>
    <t>Vaste verhuiskosten per type buiten pand</t>
  </si>
  <si>
    <t>Eis support (consultancy) uurtarief</t>
  </si>
  <si>
    <t>Eis</t>
  </si>
  <si>
    <t>Adhoc support per uur</t>
  </si>
  <si>
    <t>Opties en wensen (meerprijs per maand tov aangeboden huurprijs):</t>
  </si>
  <si>
    <t>Optie</t>
  </si>
  <si>
    <t>C-36</t>
  </si>
  <si>
    <t>Extra lade</t>
  </si>
  <si>
    <t>Onderzetkast</t>
  </si>
  <si>
    <t>Booklet finisher (sorteren/nieten/vouwen)</t>
  </si>
  <si>
    <t>Punchunit (2 en 4 gaats)</t>
  </si>
  <si>
    <t>Wens</t>
  </si>
  <si>
    <t>Opties en wensen (meerprijs op 60 maanden):</t>
  </si>
  <si>
    <t>D-17</t>
  </si>
  <si>
    <t>Kosten per tik in euro</t>
  </si>
  <si>
    <t>Per afdruk in euro</t>
  </si>
  <si>
    <t>Aantal afdrukken per jaar</t>
  </si>
  <si>
    <t>Totaal variabele kosten looptijd</t>
  </si>
  <si>
    <t>Optiejaren</t>
  </si>
  <si>
    <t>Licentiekosten software in optiejaren per maand totaal:</t>
  </si>
  <si>
    <t>Huurbedrag per machine per maand (conform eisen) hardware</t>
  </si>
  <si>
    <t>Licentiekosten per machine per maand (conform eisen) software</t>
  </si>
  <si>
    <t>Licentiekosten software applicatie per maand</t>
  </si>
  <si>
    <t>Huurkosten per maand totaal</t>
  </si>
  <si>
    <t>Licentiekosten per machine per maand (conform eisen) software totaal</t>
  </si>
  <si>
    <t>Licentiekosten software applicatie per maand totaal</t>
  </si>
  <si>
    <t>Totaal vaste kosten looptijd</t>
  </si>
  <si>
    <t>Per maand</t>
  </si>
  <si>
    <t>Ontgrendelen mobiel</t>
  </si>
  <si>
    <t>C-35</t>
  </si>
  <si>
    <t>C-34</t>
  </si>
  <si>
    <t>Staple Finisher</t>
  </si>
  <si>
    <t>In het optiejaar zal de huurcomponent (hardware) 0 euro bedragen. Licentiekosten voor software mogen wel in rekening worden gebracht. Deze zullen gelijk of lager zijn dan de voorgestelde maandbedragen binnen de contractduur van 60 maanden.</t>
  </si>
  <si>
    <r>
      <rPr>
        <b/>
        <sz val="12"/>
        <color rgb="FF000000"/>
        <rFont val="Calibri"/>
        <family val="2"/>
        <scheme val="minor"/>
      </rPr>
      <t>Wens is NIET verplicht</t>
    </r>
    <r>
      <rPr>
        <sz val="12"/>
        <color indexed="8"/>
        <rFont val="Calibri"/>
        <family val="2"/>
        <scheme val="minor"/>
      </rPr>
      <t xml:space="preserve"> en apart benoemd op het prijzenblad. Het is aan de Opdrachtgever om te bepalen of deze wordt afgenomen. Kan Inschrijver niet aan de wens voldoen. Dan nvt invullen. </t>
    </r>
  </si>
  <si>
    <t>Lease/huur 60 maanden</t>
  </si>
  <si>
    <t xml:space="preserve">NVT invullen als niet aan de wens voldaan kan worden, prijs invullen of 0,00 euro als het inclusief is. </t>
  </si>
  <si>
    <t>afdruk zwart MFP</t>
  </si>
  <si>
    <t>afdruk kleur MFP</t>
  </si>
  <si>
    <t>G-6</t>
  </si>
  <si>
    <t>Large Capacity Tray (LCT) 1.500</t>
  </si>
  <si>
    <t>Mobiele app print versturen</t>
  </si>
  <si>
    <t>Bijlage 4 Prijsinvulblad VOG</t>
  </si>
  <si>
    <t>Perceel 1 MFP TCO</t>
  </si>
  <si>
    <t>Perceel 2 Papier TCO</t>
  </si>
  <si>
    <t>De TCO wordt gebaseerd op een contractduur van zesendertig (36) maanden.</t>
  </si>
  <si>
    <t xml:space="preserve">Aan de genoemde aantallen kunnen geen rechten worden ontleend. </t>
  </si>
  <si>
    <t>MFP-SRA3-K-65</t>
  </si>
  <si>
    <t>MFP-A3-K-45/55</t>
  </si>
  <si>
    <r>
      <t>MFP-</t>
    </r>
    <r>
      <rPr>
        <b/>
        <sz val="11"/>
        <color theme="1"/>
        <rFont val="Calibri (Hoofdtekst)"/>
      </rPr>
      <t>A3</t>
    </r>
    <r>
      <rPr>
        <b/>
        <sz val="11"/>
        <color theme="1"/>
        <rFont val="Calibri"/>
        <family val="2"/>
        <scheme val="minor"/>
      </rPr>
      <t>-K-35</t>
    </r>
  </si>
  <si>
    <t>Printer-A4-ZW-30</t>
  </si>
  <si>
    <t>MFP-A4-K-30</t>
  </si>
  <si>
    <t>C-31</t>
  </si>
  <si>
    <t>C-32</t>
  </si>
  <si>
    <t>C-33</t>
  </si>
  <si>
    <t>Grammage</t>
  </si>
  <si>
    <t>Kleur</t>
  </si>
  <si>
    <t>aantallen per jaar</t>
  </si>
  <si>
    <t>Prijs</t>
  </si>
  <si>
    <t>Papier</t>
  </si>
  <si>
    <t>A4 500V FSC pak</t>
  </si>
  <si>
    <t>White</t>
  </si>
  <si>
    <t>Paars/lila</t>
  </si>
  <si>
    <t>Orange</t>
  </si>
  <si>
    <t>Yellow</t>
  </si>
  <si>
    <t>A4 250V FSC pak</t>
  </si>
  <si>
    <t>Violet</t>
  </si>
  <si>
    <t>Light Green</t>
  </si>
  <si>
    <t>Helblauw</t>
  </si>
  <si>
    <t>Punch 23 (voorgeboord papier) 500V pak</t>
  </si>
  <si>
    <t>Overige kosten</t>
  </si>
  <si>
    <t xml:space="preserve">Subtotaal  </t>
  </si>
  <si>
    <t>Product</t>
  </si>
  <si>
    <t>Black label zero A4 500 V FSC</t>
  </si>
  <si>
    <t>Black Label Zero A3 500V FSC</t>
  </si>
  <si>
    <t xml:space="preserve">Black Label Zero A3 500V FSC                                                </t>
  </si>
  <si>
    <t xml:space="preserve">Black Label Zero A4 500V FSC                                                </t>
  </si>
  <si>
    <t xml:space="preserve">Red Label Zero A4 500V FSC                                                 </t>
  </si>
  <si>
    <t xml:space="preserve">Red Label Zero A4 400V FSC      </t>
  </si>
  <si>
    <t xml:space="preserve">Red Label Zero SRA3 500V FSC </t>
  </si>
  <si>
    <t xml:space="preserve">Red Label Zero A4 500V FSC                                                  </t>
  </si>
  <si>
    <t>Eis S-3</t>
  </si>
  <si>
    <t>Eis S-2</t>
  </si>
  <si>
    <t xml:space="preserve">Top Colour Digital 120G A3 250V FSC                                             </t>
  </si>
  <si>
    <t xml:space="preserve">Top Colour Digital 100G A3 500V FSC                                             </t>
  </si>
  <si>
    <t xml:space="preserve">Top Colour Digital 100G SRA3 500V FSC                                           </t>
  </si>
  <si>
    <t xml:space="preserve">Top Colour Digital 100G A4 500V FSC                                             </t>
  </si>
  <si>
    <t xml:space="preserve">Top Colour Digital 120G A4 250V FSC                                             </t>
  </si>
  <si>
    <t xml:space="preserve">Top Colour Digital 120G SRA3 250V FSC     </t>
  </si>
  <si>
    <t xml:space="preserve">Top Colour Digital 160G A3 250V FSC     </t>
  </si>
  <si>
    <t xml:space="preserve">Top Colour Digital 160G A4 250V FSC                                             </t>
  </si>
  <si>
    <t xml:space="preserve">Top Colour Digital 160G SRA3 250V FSC  </t>
  </si>
  <si>
    <t xml:space="preserve">Top Colour Digital 200G A3 250V FSC  </t>
  </si>
  <si>
    <t xml:space="preserve">Top Colour Digital 250G A3 200V FSC                                             </t>
  </si>
  <si>
    <t xml:space="preserve">Top Colour Digital 250G A4 200V FSC                                             </t>
  </si>
  <si>
    <t xml:space="preserve">Top Colour Digital 300G A3 125V FSC        </t>
  </si>
  <si>
    <t>Eis S-1</t>
  </si>
  <si>
    <t>A4 gekleurd</t>
  </si>
  <si>
    <t>Speciaal</t>
  </si>
  <si>
    <t>Groen</t>
  </si>
  <si>
    <t>Bindstrips A4 zwart klein, 5x 500 in doos.  Prijs per doos</t>
  </si>
  <si>
    <t>Bindstrips 4 zwart middel, 5x 500 in doos. Prijs per doos</t>
  </si>
  <si>
    <t>Transparant superlux 0,18m A4, 5x 500 in doos. Prijs per doos</t>
  </si>
  <si>
    <t xml:space="preserve">Coverboards clear A4 Thickness 0,30 transparanten, 5x500 in doos. Prijs per doos           </t>
  </si>
  <si>
    <t xml:space="preserve">Spoedlevering </t>
  </si>
  <si>
    <t>Eis A-5</t>
  </si>
  <si>
    <t>Eis A-4</t>
  </si>
  <si>
    <t>Leverkosten kleine oplagen</t>
  </si>
  <si>
    <t>Eis A-1</t>
  </si>
  <si>
    <t>Totaal kosten per jaar</t>
  </si>
  <si>
    <t>D-16</t>
  </si>
  <si>
    <t>E-4</t>
  </si>
  <si>
    <t>Scan-to-email</t>
  </si>
  <si>
    <t>Black label zero A4 BOX 2.500 V FSC</t>
  </si>
  <si>
    <t>Black label zero A4 Pallet 40x BOX totaal 100.000 V FSC</t>
  </si>
  <si>
    <t>Toelichting</t>
  </si>
  <si>
    <t>Meer pallets per jaar mogelijk, maar dit zit verwerkt in de box aantallen. Willen inzicht of pallet goedkoper is dan een box.</t>
  </si>
  <si>
    <t xml:space="preserve">Implementatiekosten inrichting koppeling AFAS/webportaal (let op: bedrag delen door looptijd, berekening is per jaar) </t>
  </si>
  <si>
    <t>Opties en wensen (in optiejaren per maand):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</si>
</sst>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€&quot;\ #,##0.00_);\(&quot;€&quot;\ #,##0.00\)"/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_-&quot;€&quot;\ * #,##0.0000_-;_-&quot;€&quot;\ * #,##0.0000\-;_-&quot;€&quot;\ * &quot;-&quot;??_-;_-@_-"/>
    <numFmt numFmtId="166" formatCode="&quot;€&quot;\ #,##0.00"/>
    <numFmt numFmtId="167" formatCode="_([$€-2]\ * #,##0.00_);_([$€-2]\ * \(#,##0.00\);_([$€-2]\ * &quot;-&quot;??_);_(@_)"/>
    <numFmt numFmtId="168" formatCode="[$€-2]\ #,##0.00_);\([$€-2]\ #,##0.00\)"/>
    <numFmt numFmtId="169" formatCode="&quot;€&quot;\ #,##0.0000"/>
  </numFmts>
  <fonts count="30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color indexed="8"/>
      <name val="Calibri"/>
      <family val="2"/>
      <scheme val="minor"/>
    </font>
    <font>
      <u/>
      <sz val="12"/>
      <color indexed="8"/>
      <name val="Calibri (Hoofdtekst)_x0000_"/>
    </font>
    <font>
      <sz val="12"/>
      <color indexed="8"/>
      <name val="Calibri"/>
      <family val="2"/>
    </font>
    <font>
      <b/>
      <sz val="12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(Hoofdtekst)"/>
    </font>
    <font>
      <sz val="12"/>
      <color theme="1"/>
      <name val="Calibri (Hoofdtekst)"/>
    </font>
    <font>
      <b/>
      <sz val="12"/>
      <color theme="1"/>
      <name val="Calibri (Hoofdtekst)"/>
    </font>
    <font>
      <i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rgb="FFC5E0B3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rgb="FFD8D8D8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34998626667073579"/>
        <bgColor rgb="FF7F7F7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/>
        <bgColor rgb="FFD8D8D8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medium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1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2" borderId="0" xfId="0" applyFont="1" applyFill="1"/>
    <xf numFmtId="164" fontId="2" fillId="2" borderId="0" xfId="0" applyNumberFormat="1" applyFont="1" applyFill="1"/>
    <xf numFmtId="165" fontId="2" fillId="5" borderId="0" xfId="1" applyNumberFormat="1" applyFont="1" applyFill="1" applyBorder="1"/>
    <xf numFmtId="165" fontId="2" fillId="4" borderId="0" xfId="1" applyNumberFormat="1" applyFont="1" applyFill="1" applyBorder="1"/>
    <xf numFmtId="0" fontId="5" fillId="2" borderId="4" xfId="0" applyFont="1" applyFill="1" applyBorder="1"/>
    <xf numFmtId="0" fontId="5" fillId="2" borderId="5" xfId="0" applyFont="1" applyFill="1" applyBorder="1"/>
    <xf numFmtId="0" fontId="2" fillId="2" borderId="7" xfId="0" applyFont="1" applyFill="1" applyBorder="1"/>
    <xf numFmtId="0" fontId="2" fillId="4" borderId="7" xfId="0" applyFont="1" applyFill="1" applyBorder="1"/>
    <xf numFmtId="49" fontId="2" fillId="3" borderId="1" xfId="0" applyNumberFormat="1" applyFont="1" applyFill="1" applyBorder="1" applyProtection="1">
      <protection locked="0"/>
    </xf>
    <xf numFmtId="0" fontId="2" fillId="7" borderId="0" xfId="0" applyFont="1" applyFill="1"/>
    <xf numFmtId="0" fontId="2" fillId="7" borderId="8" xfId="0" applyFont="1" applyFill="1" applyBorder="1"/>
    <xf numFmtId="0" fontId="2" fillId="7" borderId="9" xfId="0" applyFont="1" applyFill="1" applyBorder="1"/>
    <xf numFmtId="0" fontId="2" fillId="7" borderId="7" xfId="0" applyFont="1" applyFill="1" applyBorder="1"/>
    <xf numFmtId="0" fontId="5" fillId="4" borderId="5" xfId="0" applyFont="1" applyFill="1" applyBorder="1"/>
    <xf numFmtId="0" fontId="2" fillId="2" borderId="0" xfId="1" applyNumberFormat="1" applyFont="1" applyFill="1" applyBorder="1"/>
    <xf numFmtId="0" fontId="2" fillId="4" borderId="0" xfId="1" applyNumberFormat="1" applyFont="1" applyFill="1" applyBorder="1"/>
    <xf numFmtId="0" fontId="4" fillId="2" borderId="7" xfId="0" applyFont="1" applyFill="1" applyBorder="1"/>
    <xf numFmtId="0" fontId="17" fillId="2" borderId="7" xfId="0" applyFont="1" applyFill="1" applyBorder="1"/>
    <xf numFmtId="0" fontId="17" fillId="0" borderId="0" xfId="0" applyFont="1"/>
    <xf numFmtId="166" fontId="2" fillId="6" borderId="1" xfId="0" applyNumberFormat="1" applyFont="1" applyFill="1" applyBorder="1" applyProtection="1">
      <protection locked="0"/>
    </xf>
    <xf numFmtId="0" fontId="2" fillId="4" borderId="12" xfId="0" applyFont="1" applyFill="1" applyBorder="1"/>
    <xf numFmtId="0" fontId="17" fillId="4" borderId="12" xfId="0" applyFont="1" applyFill="1" applyBorder="1"/>
    <xf numFmtId="0" fontId="2" fillId="7" borderId="13" xfId="0" applyFont="1" applyFill="1" applyBorder="1"/>
    <xf numFmtId="0" fontId="7" fillId="4" borderId="8" xfId="0" applyFont="1" applyFill="1" applyBorder="1"/>
    <xf numFmtId="7" fontId="7" fillId="4" borderId="9" xfId="0" applyNumberFormat="1" applyFont="1" applyFill="1" applyBorder="1"/>
    <xf numFmtId="7" fontId="7" fillId="4" borderId="13" xfId="0" applyNumberFormat="1" applyFont="1" applyFill="1" applyBorder="1"/>
    <xf numFmtId="0" fontId="18" fillId="8" borderId="2" xfId="0" applyFont="1" applyFill="1" applyBorder="1"/>
    <xf numFmtId="168" fontId="18" fillId="8" borderId="3" xfId="0" applyNumberFormat="1" applyFont="1" applyFill="1" applyBorder="1"/>
    <xf numFmtId="0" fontId="18" fillId="8" borderId="10" xfId="0" applyFont="1" applyFill="1" applyBorder="1"/>
    <xf numFmtId="0" fontId="4" fillId="4" borderId="7" xfId="0" applyFont="1" applyFill="1" applyBorder="1"/>
    <xf numFmtId="166" fontId="2" fillId="4" borderId="0" xfId="1" applyNumberFormat="1" applyFont="1" applyFill="1" applyBorder="1" applyProtection="1">
      <protection locked="0"/>
    </xf>
    <xf numFmtId="166" fontId="18" fillId="8" borderId="3" xfId="0" applyNumberFormat="1" applyFont="1" applyFill="1" applyBorder="1"/>
    <xf numFmtId="0" fontId="7" fillId="4" borderId="4" xfId="0" applyFont="1" applyFill="1" applyBorder="1"/>
    <xf numFmtId="7" fontId="4" fillId="4" borderId="5" xfId="0" applyNumberFormat="1" applyFont="1" applyFill="1" applyBorder="1"/>
    <xf numFmtId="7" fontId="2" fillId="4" borderId="5" xfId="0" applyNumberFormat="1" applyFont="1" applyFill="1" applyBorder="1"/>
    <xf numFmtId="7" fontId="4" fillId="4" borderId="6" xfId="0" applyNumberFormat="1" applyFont="1" applyFill="1" applyBorder="1"/>
    <xf numFmtId="3" fontId="19" fillId="2" borderId="1" xfId="0" applyNumberFormat="1" applyFont="1" applyFill="1" applyBorder="1"/>
    <xf numFmtId="169" fontId="2" fillId="3" borderId="1" xfId="1" applyNumberFormat="1" applyFont="1" applyFill="1" applyBorder="1" applyProtection="1">
      <protection locked="0"/>
    </xf>
    <xf numFmtId="169" fontId="2" fillId="4" borderId="0" xfId="1" applyNumberFormat="1" applyFont="1" applyFill="1" applyBorder="1" applyProtection="1">
      <protection locked="0"/>
    </xf>
    <xf numFmtId="0" fontId="6" fillId="7" borderId="10" xfId="0" applyFont="1" applyFill="1" applyBorder="1"/>
    <xf numFmtId="166" fontId="2" fillId="0" borderId="11" xfId="0" applyNumberFormat="1" applyFont="1" applyBorder="1" applyProtection="1">
      <protection locked="0"/>
    </xf>
    <xf numFmtId="166" fontId="2" fillId="0" borderId="1" xfId="0" applyNumberFormat="1" applyFont="1" applyBorder="1" applyProtection="1">
      <protection locked="0"/>
    </xf>
    <xf numFmtId="166" fontId="2" fillId="3" borderId="1" xfId="1" applyNumberFormat="1" applyFont="1" applyFill="1" applyBorder="1" applyProtection="1">
      <protection locked="0"/>
    </xf>
    <xf numFmtId="166" fontId="2" fillId="0" borderId="1" xfId="1" applyNumberFormat="1" applyFont="1" applyFill="1" applyBorder="1" applyProtection="1">
      <protection locked="0"/>
    </xf>
    <xf numFmtId="166" fontId="2" fillId="4" borderId="12" xfId="0" applyNumberFormat="1" applyFont="1" applyFill="1" applyBorder="1" applyProtection="1">
      <protection locked="0"/>
    </xf>
    <xf numFmtId="166" fontId="2" fillId="4" borderId="0" xfId="0" applyNumberFormat="1" applyFont="1" applyFill="1" applyProtection="1">
      <protection locked="0"/>
    </xf>
    <xf numFmtId="166" fontId="2" fillId="4" borderId="0" xfId="0" applyNumberFormat="1" applyFont="1" applyFill="1"/>
    <xf numFmtId="49" fontId="2" fillId="0" borderId="1" xfId="0" applyNumberFormat="1" applyFont="1" applyBorder="1" applyProtection="1">
      <protection locked="0"/>
    </xf>
    <xf numFmtId="49" fontId="3" fillId="3" borderId="1" xfId="0" applyNumberFormat="1" applyFont="1" applyFill="1" applyBorder="1" applyProtection="1">
      <protection locked="0"/>
    </xf>
    <xf numFmtId="0" fontId="2" fillId="4" borderId="14" xfId="0" applyFont="1" applyFill="1" applyBorder="1"/>
    <xf numFmtId="0" fontId="17" fillId="4" borderId="14" xfId="0" applyFont="1" applyFill="1" applyBorder="1"/>
    <xf numFmtId="0" fontId="4" fillId="7" borderId="14" xfId="0" applyFont="1" applyFill="1" applyBorder="1"/>
    <xf numFmtId="166" fontId="2" fillId="4" borderId="14" xfId="0" applyNumberFormat="1" applyFont="1" applyFill="1" applyBorder="1" applyProtection="1">
      <protection locked="0"/>
    </xf>
    <xf numFmtId="166" fontId="2" fillId="0" borderId="15" xfId="0" applyNumberFormat="1" applyFont="1" applyBorder="1" applyProtection="1">
      <protection locked="0"/>
    </xf>
    <xf numFmtId="0" fontId="2" fillId="7" borderId="16" xfId="0" applyFont="1" applyFill="1" applyBorder="1"/>
    <xf numFmtId="0" fontId="2" fillId="4" borderId="6" xfId="0" applyFont="1" applyFill="1" applyBorder="1"/>
    <xf numFmtId="0" fontId="4" fillId="4" borderId="0" xfId="0" applyFont="1" applyFill="1"/>
    <xf numFmtId="0" fontId="2" fillId="4" borderId="0" xfId="0" applyFont="1" applyFill="1"/>
    <xf numFmtId="0" fontId="17" fillId="2" borderId="0" xfId="0" applyFont="1" applyFill="1"/>
    <xf numFmtId="0" fontId="19" fillId="2" borderId="0" xfId="0" applyFont="1" applyFill="1"/>
    <xf numFmtId="0" fontId="19" fillId="4" borderId="0" xfId="0" applyFont="1" applyFill="1"/>
    <xf numFmtId="49" fontId="2" fillId="2" borderId="0" xfId="0" applyNumberFormat="1" applyFont="1" applyFill="1" applyProtection="1">
      <protection locked="0"/>
    </xf>
    <xf numFmtId="49" fontId="2" fillId="4" borderId="0" xfId="0" applyNumberFormat="1" applyFont="1" applyFill="1" applyProtection="1">
      <protection locked="0"/>
    </xf>
    <xf numFmtId="0" fontId="2" fillId="4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4" fillId="4" borderId="0" xfId="0" applyFont="1" applyFill="1" applyProtection="1">
      <protection locked="0"/>
    </xf>
    <xf numFmtId="0" fontId="4" fillId="4" borderId="12" xfId="0" applyFont="1" applyFill="1" applyBorder="1"/>
    <xf numFmtId="0" fontId="7" fillId="2" borderId="0" xfId="0" applyFont="1" applyFill="1"/>
    <xf numFmtId="0" fontId="2" fillId="4" borderId="12" xfId="0" applyFont="1" applyFill="1" applyBorder="1" applyProtection="1">
      <protection locked="0"/>
    </xf>
    <xf numFmtId="166" fontId="2" fillId="2" borderId="0" xfId="0" applyNumberFormat="1" applyFont="1" applyFill="1" applyProtection="1">
      <protection locked="0"/>
    </xf>
    <xf numFmtId="166" fontId="2" fillId="4" borderId="12" xfId="0" applyNumberFormat="1" applyFont="1" applyFill="1" applyBorder="1"/>
    <xf numFmtId="166" fontId="2" fillId="5" borderId="0" xfId="0" applyNumberFormat="1" applyFont="1" applyFill="1" applyProtection="1">
      <protection locked="0"/>
    </xf>
    <xf numFmtId="43" fontId="2" fillId="4" borderId="0" xfId="0" applyNumberFormat="1" applyFont="1" applyFill="1"/>
    <xf numFmtId="7" fontId="2" fillId="2" borderId="0" xfId="0" applyNumberFormat="1" applyFont="1" applyFill="1"/>
    <xf numFmtId="7" fontId="2" fillId="4" borderId="0" xfId="0" applyNumberFormat="1" applyFont="1" applyFill="1"/>
    <xf numFmtId="164" fontId="2" fillId="4" borderId="0" xfId="0" applyNumberFormat="1" applyFont="1" applyFill="1"/>
    <xf numFmtId="167" fontId="4" fillId="2" borderId="0" xfId="0" applyNumberFormat="1" applyFont="1" applyFill="1"/>
    <xf numFmtId="7" fontId="7" fillId="4" borderId="0" xfId="0" applyNumberFormat="1" applyFont="1" applyFill="1"/>
    <xf numFmtId="0" fontId="4" fillId="7" borderId="0" xfId="0" applyFont="1" applyFill="1"/>
    <xf numFmtId="7" fontId="7" fillId="7" borderId="0" xfId="0" applyNumberFormat="1" applyFont="1" applyFill="1"/>
    <xf numFmtId="0" fontId="2" fillId="7" borderId="12" xfId="0" applyFont="1" applyFill="1" applyBorder="1" applyProtection="1">
      <protection locked="0"/>
    </xf>
    <xf numFmtId="166" fontId="3" fillId="0" borderId="11" xfId="0" applyNumberFormat="1" applyFont="1" applyBorder="1" applyProtection="1">
      <protection locked="0"/>
    </xf>
    <xf numFmtId="44" fontId="4" fillId="7" borderId="0" xfId="0" applyNumberFormat="1" applyFont="1" applyFill="1"/>
    <xf numFmtId="44" fontId="2" fillId="7" borderId="0" xfId="0" applyNumberFormat="1" applyFont="1" applyFill="1"/>
    <xf numFmtId="166" fontId="2" fillId="7" borderId="0" xfId="0" applyNumberFormat="1" applyFont="1" applyFill="1"/>
    <xf numFmtId="166" fontId="23" fillId="7" borderId="0" xfId="0" applyNumberFormat="1" applyFont="1" applyFill="1" applyProtection="1">
      <protection locked="0"/>
    </xf>
    <xf numFmtId="0" fontId="2" fillId="7" borderId="12" xfId="0" applyFont="1" applyFill="1" applyBorder="1"/>
    <xf numFmtId="166" fontId="2" fillId="6" borderId="11" xfId="0" applyNumberFormat="1" applyFont="1" applyFill="1" applyBorder="1" applyProtection="1">
      <protection locked="0"/>
    </xf>
    <xf numFmtId="0" fontId="19" fillId="7" borderId="0" xfId="0" applyFont="1" applyFill="1"/>
    <xf numFmtId="3" fontId="2" fillId="4" borderId="0" xfId="0" applyNumberFormat="1" applyFont="1" applyFill="1"/>
    <xf numFmtId="3" fontId="19" fillId="2" borderId="0" xfId="0" applyNumberFormat="1" applyFont="1" applyFill="1"/>
    <xf numFmtId="44" fontId="4" fillId="2" borderId="0" xfId="0" applyNumberFormat="1" applyFont="1" applyFill="1"/>
    <xf numFmtId="166" fontId="2" fillId="0" borderId="17" xfId="0" applyNumberFormat="1" applyFont="1" applyBorder="1" applyProtection="1">
      <protection locked="0"/>
    </xf>
    <xf numFmtId="0" fontId="16" fillId="4" borderId="0" xfId="0" applyFont="1" applyFill="1"/>
    <xf numFmtId="7" fontId="4" fillId="4" borderId="0" xfId="0" applyNumberFormat="1" applyFont="1" applyFill="1"/>
    <xf numFmtId="0" fontId="2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" fillId="9" borderId="0" xfId="0" applyFont="1" applyFill="1" applyProtection="1">
      <protection locked="0"/>
    </xf>
    <xf numFmtId="0" fontId="4" fillId="9" borderId="0" xfId="0" applyFont="1" applyFill="1" applyProtection="1">
      <protection locked="0"/>
    </xf>
    <xf numFmtId="0" fontId="5" fillId="9" borderId="0" xfId="0" applyFont="1" applyFill="1" applyProtection="1">
      <protection locked="0"/>
    </xf>
    <xf numFmtId="0" fontId="11" fillId="9" borderId="0" xfId="0" applyFont="1" applyFill="1" applyProtection="1">
      <protection locked="0"/>
    </xf>
    <xf numFmtId="0" fontId="21" fillId="9" borderId="0" xfId="0" applyFont="1" applyFill="1" applyProtection="1">
      <protection locked="0"/>
    </xf>
    <xf numFmtId="0" fontId="2" fillId="10" borderId="0" xfId="0" applyFont="1" applyFill="1" applyProtection="1">
      <protection locked="0"/>
    </xf>
    <xf numFmtId="0" fontId="2" fillId="9" borderId="4" xfId="0" applyFont="1" applyFill="1" applyBorder="1" applyProtection="1">
      <protection locked="0"/>
    </xf>
    <xf numFmtId="0" fontId="4" fillId="9" borderId="5" xfId="0" applyFont="1" applyFill="1" applyBorder="1" applyProtection="1">
      <protection locked="0"/>
    </xf>
    <xf numFmtId="0" fontId="2" fillId="9" borderId="5" xfId="0" applyFont="1" applyFill="1" applyBorder="1" applyProtection="1">
      <protection locked="0"/>
    </xf>
    <xf numFmtId="0" fontId="2" fillId="9" borderId="6" xfId="0" applyFont="1" applyFill="1" applyBorder="1" applyProtection="1">
      <protection locked="0"/>
    </xf>
    <xf numFmtId="0" fontId="2" fillId="9" borderId="7" xfId="0" applyFont="1" applyFill="1" applyBorder="1" applyProtection="1">
      <protection locked="0"/>
    </xf>
    <xf numFmtId="0" fontId="2" fillId="9" borderId="12" xfId="0" applyFont="1" applyFill="1" applyBorder="1" applyProtection="1">
      <protection locked="0"/>
    </xf>
    <xf numFmtId="164" fontId="2" fillId="9" borderId="0" xfId="0" applyNumberFormat="1" applyFont="1" applyFill="1" applyProtection="1">
      <protection locked="0"/>
    </xf>
    <xf numFmtId="0" fontId="8" fillId="9" borderId="0" xfId="0" applyFont="1" applyFill="1" applyProtection="1">
      <protection locked="0"/>
    </xf>
    <xf numFmtId="0" fontId="5" fillId="9" borderId="12" xfId="0" applyFont="1" applyFill="1" applyBorder="1" applyProtection="1">
      <protection locked="0"/>
    </xf>
    <xf numFmtId="0" fontId="4" fillId="9" borderId="7" xfId="0" applyFont="1" applyFill="1" applyBorder="1" applyProtection="1">
      <protection locked="0"/>
    </xf>
    <xf numFmtId="0" fontId="4" fillId="9" borderId="12" xfId="0" applyFont="1" applyFill="1" applyBorder="1" applyProtection="1">
      <protection locked="0"/>
    </xf>
    <xf numFmtId="0" fontId="11" fillId="9" borderId="7" xfId="0" applyFont="1" applyFill="1" applyBorder="1" applyProtection="1">
      <protection locked="0"/>
    </xf>
    <xf numFmtId="0" fontId="14" fillId="9" borderId="0" xfId="0" applyFont="1" applyFill="1" applyProtection="1">
      <protection locked="0"/>
    </xf>
    <xf numFmtId="0" fontId="11" fillId="9" borderId="12" xfId="0" applyFont="1" applyFill="1" applyBorder="1" applyProtection="1">
      <protection locked="0"/>
    </xf>
    <xf numFmtId="0" fontId="15" fillId="9" borderId="7" xfId="0" applyFont="1" applyFill="1" applyBorder="1" applyAlignment="1" applyProtection="1">
      <alignment vertical="center"/>
      <protection locked="0"/>
    </xf>
    <xf numFmtId="0" fontId="9" fillId="9" borderId="7" xfId="0" applyFont="1" applyFill="1" applyBorder="1" applyProtection="1">
      <protection locked="0"/>
    </xf>
    <xf numFmtId="0" fontId="21" fillId="9" borderId="7" xfId="0" applyFont="1" applyFill="1" applyBorder="1" applyProtection="1">
      <protection locked="0"/>
    </xf>
    <xf numFmtId="0" fontId="22" fillId="9" borderId="0" xfId="0" applyFont="1" applyFill="1" applyProtection="1">
      <protection locked="0"/>
    </xf>
    <xf numFmtId="0" fontId="21" fillId="9" borderId="12" xfId="0" applyFont="1" applyFill="1" applyBorder="1" applyProtection="1">
      <protection locked="0"/>
    </xf>
    <xf numFmtId="166" fontId="14" fillId="9" borderId="0" xfId="0" applyNumberFormat="1" applyFont="1" applyFill="1" applyProtection="1">
      <protection locked="0"/>
    </xf>
    <xf numFmtId="0" fontId="9" fillId="9" borderId="7" xfId="0" applyFont="1" applyFill="1" applyBorder="1" applyAlignment="1" applyProtection="1">
      <alignment horizontal="left" vertical="center"/>
      <protection locked="0"/>
    </xf>
    <xf numFmtId="0" fontId="2" fillId="9" borderId="8" xfId="0" applyFont="1" applyFill="1" applyBorder="1" applyProtection="1">
      <protection locked="0"/>
    </xf>
    <xf numFmtId="0" fontId="2" fillId="9" borderId="9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2" fillId="9" borderId="13" xfId="0" applyFont="1" applyFill="1" applyBorder="1" applyProtection="1">
      <protection locked="0"/>
    </xf>
    <xf numFmtId="0" fontId="2" fillId="10" borderId="7" xfId="0" applyFont="1" applyFill="1" applyBorder="1" applyProtection="1">
      <protection locked="0"/>
    </xf>
    <xf numFmtId="164" fontId="2" fillId="10" borderId="0" xfId="0" applyNumberFormat="1" applyFont="1" applyFill="1" applyProtection="1">
      <protection locked="0"/>
    </xf>
    <xf numFmtId="0" fontId="8" fillId="10" borderId="0" xfId="0" applyFont="1" applyFill="1" applyProtection="1">
      <protection locked="0"/>
    </xf>
    <xf numFmtId="0" fontId="2" fillId="10" borderId="12" xfId="0" applyFont="1" applyFill="1" applyBorder="1" applyProtection="1">
      <protection locked="0"/>
    </xf>
    <xf numFmtId="0" fontId="4" fillId="10" borderId="0" xfId="0" applyFont="1" applyFill="1" applyProtection="1">
      <protection locked="0"/>
    </xf>
    <xf numFmtId="0" fontId="4" fillId="10" borderId="7" xfId="0" applyFont="1" applyFill="1" applyBorder="1" applyProtection="1">
      <protection locked="0"/>
    </xf>
    <xf numFmtId="0" fontId="11" fillId="10" borderId="7" xfId="0" applyFont="1" applyFill="1" applyBorder="1" applyProtection="1">
      <protection locked="0"/>
    </xf>
    <xf numFmtId="0" fontId="11" fillId="10" borderId="0" xfId="0" applyFont="1" applyFill="1" applyProtection="1">
      <protection locked="0"/>
    </xf>
    <xf numFmtId="0" fontId="14" fillId="10" borderId="0" xfId="0" applyFont="1" applyFill="1" applyProtection="1">
      <protection locked="0"/>
    </xf>
    <xf numFmtId="0" fontId="15" fillId="10" borderId="7" xfId="0" applyFont="1" applyFill="1" applyBorder="1" applyAlignment="1" applyProtection="1">
      <alignment vertical="center"/>
      <protection locked="0"/>
    </xf>
    <xf numFmtId="0" fontId="9" fillId="10" borderId="7" xfId="0" applyFont="1" applyFill="1" applyBorder="1" applyProtection="1">
      <protection locked="0"/>
    </xf>
    <xf numFmtId="166" fontId="14" fillId="10" borderId="0" xfId="0" applyNumberFormat="1" applyFont="1" applyFill="1" applyProtection="1">
      <protection locked="0"/>
    </xf>
    <xf numFmtId="0" fontId="9" fillId="10" borderId="7" xfId="0" applyFont="1" applyFill="1" applyBorder="1" applyAlignment="1" applyProtection="1">
      <alignment horizontal="left" vertical="center"/>
      <protection locked="0"/>
    </xf>
    <xf numFmtId="0" fontId="2" fillId="10" borderId="8" xfId="0" applyFont="1" applyFill="1" applyBorder="1" applyProtection="1">
      <protection locked="0"/>
    </xf>
    <xf numFmtId="0" fontId="2" fillId="10" borderId="9" xfId="0" applyFont="1" applyFill="1" applyBorder="1" applyProtection="1">
      <protection locked="0"/>
    </xf>
    <xf numFmtId="0" fontId="4" fillId="10" borderId="9" xfId="0" applyFont="1" applyFill="1" applyBorder="1" applyProtection="1">
      <protection locked="0"/>
    </xf>
    <xf numFmtId="0" fontId="2" fillId="10" borderId="13" xfId="0" applyFont="1" applyFill="1" applyBorder="1" applyProtection="1">
      <protection locked="0"/>
    </xf>
    <xf numFmtId="0" fontId="4" fillId="7" borderId="2" xfId="0" applyFont="1" applyFill="1" applyBorder="1" applyProtection="1">
      <protection locked="0"/>
    </xf>
    <xf numFmtId="164" fontId="2" fillId="7" borderId="3" xfId="0" applyNumberFormat="1" applyFont="1" applyFill="1" applyBorder="1" applyProtection="1">
      <protection locked="0"/>
    </xf>
    <xf numFmtId="0" fontId="26" fillId="0" borderId="0" xfId="0" applyFont="1"/>
    <xf numFmtId="0" fontId="25" fillId="0" borderId="0" xfId="0" applyFont="1"/>
    <xf numFmtId="44" fontId="26" fillId="0" borderId="0" xfId="0" applyNumberFormat="1" applyFont="1"/>
    <xf numFmtId="0" fontId="26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3" fontId="25" fillId="0" borderId="0" xfId="0" applyNumberFormat="1" applyFont="1" applyAlignment="1">
      <alignment horizontal="right"/>
    </xf>
    <xf numFmtId="3" fontId="26" fillId="0" borderId="0" xfId="0" applyNumberFormat="1" applyFont="1" applyAlignment="1">
      <alignment horizontal="right"/>
    </xf>
    <xf numFmtId="44" fontId="25" fillId="14" borderId="18" xfId="0" applyNumberFormat="1" applyFont="1" applyFill="1" applyBorder="1" applyAlignment="1">
      <alignment horizontal="center" vertical="center" wrapText="1"/>
    </xf>
    <xf numFmtId="44" fontId="26" fillId="17" borderId="23" xfId="0" applyNumberFormat="1" applyFont="1" applyFill="1" applyBorder="1" applyAlignment="1">
      <alignment horizontal="center" vertical="center"/>
    </xf>
    <xf numFmtId="0" fontId="4" fillId="19" borderId="2" xfId="0" applyFont="1" applyFill="1" applyBorder="1" applyProtection="1">
      <protection locked="0"/>
    </xf>
    <xf numFmtId="164" fontId="2" fillId="19" borderId="3" xfId="0" applyNumberFormat="1" applyFont="1" applyFill="1" applyBorder="1" applyProtection="1">
      <protection locked="0"/>
    </xf>
    <xf numFmtId="0" fontId="19" fillId="4" borderId="7" xfId="0" applyFont="1" applyFill="1" applyBorder="1"/>
    <xf numFmtId="0" fontId="29" fillId="2" borderId="0" xfId="0" applyFont="1" applyFill="1"/>
    <xf numFmtId="0" fontId="25" fillId="14" borderId="0" xfId="0" applyFont="1" applyFill="1"/>
    <xf numFmtId="0" fontId="25" fillId="14" borderId="20" xfId="0" applyFont="1" applyFill="1" applyBorder="1" applyAlignment="1">
      <alignment horizontal="center" vertical="center" wrapText="1"/>
    </xf>
    <xf numFmtId="0" fontId="25" fillId="14" borderId="20" xfId="0" applyFont="1" applyFill="1" applyBorder="1" applyAlignment="1">
      <alignment horizontal="right" vertical="center" wrapText="1"/>
    </xf>
    <xf numFmtId="3" fontId="25" fillId="14" borderId="18" xfId="0" applyNumberFormat="1" applyFont="1" applyFill="1" applyBorder="1" applyAlignment="1">
      <alignment horizontal="right" vertical="center" wrapText="1"/>
    </xf>
    <xf numFmtId="0" fontId="27" fillId="0" borderId="4" xfId="0" applyFont="1" applyBorder="1" applyAlignment="1">
      <alignment horizontal="center" vertical="center"/>
    </xf>
    <xf numFmtId="0" fontId="24" fillId="0" borderId="5" xfId="0" applyFont="1" applyBorder="1"/>
    <xf numFmtId="0" fontId="28" fillId="0" borderId="26" xfId="0" applyFont="1" applyBorder="1"/>
    <xf numFmtId="0" fontId="28" fillId="0" borderId="26" xfId="0" applyFont="1" applyBorder="1" applyAlignment="1">
      <alignment horizontal="right"/>
    </xf>
    <xf numFmtId="3" fontId="0" fillId="0" borderId="26" xfId="0" applyNumberFormat="1" applyBorder="1"/>
    <xf numFmtId="0" fontId="27" fillId="0" borderId="7" xfId="0" applyFont="1" applyBorder="1" applyAlignment="1">
      <alignment horizontal="center" vertical="center"/>
    </xf>
    <xf numFmtId="0" fontId="28" fillId="0" borderId="41" xfId="0" applyFont="1" applyBorder="1"/>
    <xf numFmtId="0" fontId="28" fillId="0" borderId="41" xfId="0" applyFont="1" applyBorder="1" applyAlignment="1">
      <alignment horizontal="right"/>
    </xf>
    <xf numFmtId="3" fontId="26" fillId="0" borderId="1" xfId="0" applyNumberFormat="1" applyFont="1" applyBorder="1" applyAlignment="1">
      <alignment horizontal="right"/>
    </xf>
    <xf numFmtId="0" fontId="25" fillId="0" borderId="7" xfId="0" applyFont="1" applyBorder="1" applyAlignment="1">
      <alignment horizontal="center" vertical="center"/>
    </xf>
    <xf numFmtId="3" fontId="0" fillId="0" borderId="1" xfId="0" applyNumberFormat="1" applyBorder="1"/>
    <xf numFmtId="0" fontId="28" fillId="0" borderId="1" xfId="0" applyFont="1" applyBorder="1"/>
    <xf numFmtId="0" fontId="28" fillId="0" borderId="1" xfId="0" applyFont="1" applyBorder="1" applyAlignment="1">
      <alignment horizontal="right"/>
    </xf>
    <xf numFmtId="0" fontId="27" fillId="0" borderId="8" xfId="0" applyFont="1" applyBorder="1" applyAlignment="1">
      <alignment horizontal="center" vertical="center"/>
    </xf>
    <xf numFmtId="0" fontId="0" fillId="0" borderId="9" xfId="0" applyBorder="1"/>
    <xf numFmtId="0" fontId="28" fillId="0" borderId="27" xfId="0" applyFont="1" applyBorder="1"/>
    <xf numFmtId="0" fontId="28" fillId="0" borderId="27" xfId="0" applyFont="1" applyBorder="1" applyAlignment="1">
      <alignment horizontal="right"/>
    </xf>
    <xf numFmtId="3" fontId="0" fillId="0" borderId="27" xfId="0" applyNumberFormat="1" applyBorder="1"/>
    <xf numFmtId="0" fontId="27" fillId="0" borderId="30" xfId="0" applyFont="1" applyBorder="1" applyAlignment="1">
      <alignment horizontal="center" vertical="center"/>
    </xf>
    <xf numFmtId="0" fontId="0" fillId="0" borderId="26" xfId="0" applyBorder="1"/>
    <xf numFmtId="0" fontId="25" fillId="0" borderId="32" xfId="0" applyFont="1" applyBorder="1" applyAlignment="1">
      <alignment horizontal="center" vertical="center"/>
    </xf>
    <xf numFmtId="0" fontId="0" fillId="0" borderId="1" xfId="0" applyBorder="1"/>
    <xf numFmtId="0" fontId="25" fillId="0" borderId="33" xfId="0" applyFont="1" applyBorder="1" applyAlignment="1">
      <alignment horizontal="center" vertical="center"/>
    </xf>
    <xf numFmtId="0" fontId="0" fillId="0" borderId="27" xfId="0" applyBorder="1"/>
    <xf numFmtId="0" fontId="25" fillId="0" borderId="30" xfId="0" applyFont="1" applyBorder="1" applyAlignment="1">
      <alignment horizontal="center" vertical="center"/>
    </xf>
    <xf numFmtId="0" fontId="28" fillId="0" borderId="39" xfId="0" applyFont="1" applyBorder="1" applyAlignment="1">
      <alignment horizontal="right"/>
    </xf>
    <xf numFmtId="0" fontId="28" fillId="0" borderId="29" xfId="0" applyFont="1" applyBorder="1" applyAlignment="1">
      <alignment horizontal="right"/>
    </xf>
    <xf numFmtId="0" fontId="27" fillId="0" borderId="32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0" fontId="26" fillId="0" borderId="26" xfId="0" applyFont="1" applyBorder="1"/>
    <xf numFmtId="0" fontId="26" fillId="0" borderId="26" xfId="0" applyFont="1" applyBorder="1" applyAlignment="1">
      <alignment horizontal="right"/>
    </xf>
    <xf numFmtId="3" fontId="26" fillId="0" borderId="26" xfId="0" applyNumberFormat="1" applyFont="1" applyBorder="1" applyAlignment="1">
      <alignment horizontal="right"/>
    </xf>
    <xf numFmtId="0" fontId="26" fillId="0" borderId="1" xfId="0" applyFont="1" applyBorder="1"/>
    <xf numFmtId="0" fontId="26" fillId="0" borderId="1" xfId="0" applyFont="1" applyBorder="1" applyAlignment="1">
      <alignment horizontal="right"/>
    </xf>
    <xf numFmtId="0" fontId="9" fillId="0" borderId="1" xfId="0" applyFont="1" applyBorder="1"/>
    <xf numFmtId="0" fontId="26" fillId="0" borderId="27" xfId="0" applyFont="1" applyBorder="1"/>
    <xf numFmtId="0" fontId="26" fillId="0" borderId="27" xfId="0" applyFont="1" applyBorder="1" applyAlignment="1">
      <alignment horizontal="right"/>
    </xf>
    <xf numFmtId="3" fontId="26" fillId="0" borderId="27" xfId="0" applyNumberFormat="1" applyFont="1" applyBorder="1" applyAlignment="1">
      <alignment horizontal="right"/>
    </xf>
    <xf numFmtId="0" fontId="26" fillId="18" borderId="1" xfId="0" applyFont="1" applyFill="1" applyBorder="1"/>
    <xf numFmtId="0" fontId="26" fillId="18" borderId="1" xfId="0" applyFont="1" applyFill="1" applyBorder="1" applyAlignment="1">
      <alignment horizontal="right"/>
    </xf>
    <xf numFmtId="3" fontId="26" fillId="0" borderId="1" xfId="0" applyNumberFormat="1" applyFont="1" applyBorder="1" applyAlignment="1">
      <alignment horizontal="right" vertical="center"/>
    </xf>
    <xf numFmtId="0" fontId="26" fillId="18" borderId="27" xfId="0" applyFont="1" applyFill="1" applyBorder="1"/>
    <xf numFmtId="0" fontId="26" fillId="18" borderId="27" xfId="0" applyFont="1" applyFill="1" applyBorder="1" applyAlignment="1">
      <alignment horizontal="right"/>
    </xf>
    <xf numFmtId="3" fontId="26" fillId="0" borderId="27" xfId="0" applyNumberFormat="1" applyFont="1" applyBorder="1" applyAlignment="1">
      <alignment horizontal="right" vertical="center"/>
    </xf>
    <xf numFmtId="0" fontId="25" fillId="0" borderId="30" xfId="0" applyFont="1" applyBorder="1"/>
    <xf numFmtId="0" fontId="26" fillId="0" borderId="26" xfId="0" applyFont="1" applyBorder="1" applyAlignment="1">
      <alignment horizontal="left" vertical="center"/>
    </xf>
    <xf numFmtId="0" fontId="26" fillId="0" borderId="26" xfId="0" applyFont="1" applyBorder="1" applyAlignment="1">
      <alignment horizontal="right" vertical="center"/>
    </xf>
    <xf numFmtId="3" fontId="26" fillId="0" borderId="26" xfId="0" applyNumberFormat="1" applyFont="1" applyBorder="1" applyAlignment="1">
      <alignment horizontal="right" vertical="center"/>
    </xf>
    <xf numFmtId="0" fontId="25" fillId="0" borderId="32" xfId="0" applyFont="1" applyBorder="1"/>
    <xf numFmtId="0" fontId="26" fillId="0" borderId="1" xfId="0" applyFont="1" applyBorder="1" applyAlignment="1">
      <alignment horizontal="right" vertical="center"/>
    </xf>
    <xf numFmtId="0" fontId="25" fillId="0" borderId="33" xfId="0" applyFont="1" applyBorder="1"/>
    <xf numFmtId="0" fontId="26" fillId="0" borderId="27" xfId="0" applyFont="1" applyBorder="1" applyAlignment="1">
      <alignment horizontal="left" vertical="center"/>
    </xf>
    <xf numFmtId="0" fontId="26" fillId="0" borderId="27" xfId="0" applyFont="1" applyBorder="1" applyAlignment="1">
      <alignment horizontal="right" vertical="center"/>
    </xf>
    <xf numFmtId="44" fontId="26" fillId="13" borderId="45" xfId="0" applyNumberFormat="1" applyFont="1" applyFill="1" applyBorder="1" applyAlignment="1">
      <alignment horizontal="center" vertical="center"/>
    </xf>
    <xf numFmtId="44" fontId="26" fillId="13" borderId="1" xfId="0" applyNumberFormat="1" applyFont="1" applyFill="1" applyBorder="1" applyAlignment="1">
      <alignment horizontal="center" vertical="center"/>
    </xf>
    <xf numFmtId="44" fontId="26" fillId="13" borderId="43" xfId="0" applyNumberFormat="1" applyFont="1" applyFill="1" applyBorder="1" applyAlignment="1">
      <alignment horizontal="center" vertical="center"/>
    </xf>
    <xf numFmtId="44" fontId="26" fillId="13" borderId="11" xfId="0" applyNumberFormat="1" applyFont="1" applyFill="1" applyBorder="1" applyAlignment="1">
      <alignment horizontal="center" vertical="center"/>
    </xf>
    <xf numFmtId="44" fontId="26" fillId="13" borderId="34" xfId="0" applyNumberFormat="1" applyFont="1" applyFill="1" applyBorder="1" applyAlignment="1">
      <alignment horizontal="center" vertical="center"/>
    </xf>
    <xf numFmtId="44" fontId="26" fillId="13" borderId="31" xfId="0" applyNumberFormat="1" applyFont="1" applyFill="1" applyBorder="1" applyAlignment="1">
      <alignment horizontal="center" vertical="center"/>
    </xf>
    <xf numFmtId="44" fontId="26" fillId="17" borderId="28" xfId="0" applyNumberFormat="1" applyFont="1" applyFill="1" applyBorder="1" applyAlignment="1">
      <alignment horizontal="center" vertical="center"/>
    </xf>
    <xf numFmtId="44" fontId="25" fillId="20" borderId="38" xfId="0" applyNumberFormat="1" applyFont="1" applyFill="1" applyBorder="1" applyAlignment="1">
      <alignment horizontal="center" vertical="center"/>
    </xf>
    <xf numFmtId="0" fontId="27" fillId="15" borderId="25" xfId="0" applyFont="1" applyFill="1" applyBorder="1" applyAlignment="1">
      <alignment horizontal="center" vertical="center"/>
    </xf>
    <xf numFmtId="0" fontId="27" fillId="15" borderId="0" xfId="0" applyFont="1" applyFill="1" applyAlignment="1">
      <alignment horizontal="center" vertical="center"/>
    </xf>
    <xf numFmtId="0" fontId="25" fillId="14" borderId="18" xfId="0" applyFont="1" applyFill="1" applyBorder="1" applyAlignment="1">
      <alignment horizontal="center" vertical="center" wrapText="1"/>
    </xf>
    <xf numFmtId="0" fontId="25" fillId="14" borderId="19" xfId="0" applyFont="1" applyFill="1" applyBorder="1" applyAlignment="1">
      <alignment horizontal="center" vertical="center" wrapText="1"/>
    </xf>
    <xf numFmtId="0" fontId="27" fillId="15" borderId="21" xfId="0" applyFont="1" applyFill="1" applyBorder="1" applyAlignment="1">
      <alignment horizontal="center" vertical="center"/>
    </xf>
    <xf numFmtId="0" fontId="28" fillId="16" borderId="22" xfId="0" applyFont="1" applyFill="1" applyBorder="1"/>
    <xf numFmtId="0" fontId="25" fillId="0" borderId="30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44" fontId="28" fillId="12" borderId="44" xfId="0" applyNumberFormat="1" applyFont="1" applyFill="1" applyBorder="1" applyProtection="1">
      <protection locked="0"/>
    </xf>
    <xf numFmtId="44" fontId="28" fillId="12" borderId="1" xfId="0" applyNumberFormat="1" applyFont="1" applyFill="1" applyBorder="1" applyProtection="1">
      <protection locked="0"/>
    </xf>
    <xf numFmtId="44" fontId="28" fillId="12" borderId="42" xfId="0" applyNumberFormat="1" applyFont="1" applyFill="1" applyBorder="1" applyProtection="1">
      <protection locked="0"/>
    </xf>
    <xf numFmtId="44" fontId="28" fillId="12" borderId="36" xfId="0" applyNumberFormat="1" applyFont="1" applyFill="1" applyBorder="1" applyProtection="1">
      <protection locked="0"/>
    </xf>
    <xf numFmtId="44" fontId="28" fillId="12" borderId="37" xfId="0" applyNumberFormat="1" applyFont="1" applyFill="1" applyBorder="1" applyProtection="1">
      <protection locked="0"/>
    </xf>
    <xf numFmtId="44" fontId="28" fillId="12" borderId="35" xfId="0" applyNumberFormat="1" applyFont="1" applyFill="1" applyBorder="1" applyProtection="1">
      <protection locked="0"/>
    </xf>
    <xf numFmtId="44" fontId="26" fillId="11" borderId="35" xfId="0" applyNumberFormat="1" applyFont="1" applyFill="1" applyBorder="1" applyAlignment="1" applyProtection="1">
      <alignment horizontal="center" vertical="center"/>
      <protection locked="0"/>
    </xf>
    <xf numFmtId="44" fontId="26" fillId="11" borderId="36" xfId="0" applyNumberFormat="1" applyFont="1" applyFill="1" applyBorder="1" applyAlignment="1" applyProtection="1">
      <alignment horizontal="center" vertical="center"/>
      <protection locked="0"/>
    </xf>
    <xf numFmtId="44" fontId="26" fillId="11" borderId="37" xfId="0" applyNumberFormat="1" applyFont="1" applyFill="1" applyBorder="1" applyAlignment="1" applyProtection="1">
      <alignment horizontal="center" vertical="center"/>
      <protection locked="0"/>
    </xf>
    <xf numFmtId="44" fontId="26" fillId="11" borderId="5" xfId="0" applyNumberFormat="1" applyFont="1" applyFill="1" applyBorder="1" applyAlignment="1" applyProtection="1">
      <alignment horizontal="center" vertical="center"/>
      <protection locked="0"/>
    </xf>
    <xf numFmtId="44" fontId="26" fillId="11" borderId="24" xfId="0" applyNumberFormat="1" applyFont="1" applyFill="1" applyBorder="1" applyAlignment="1" applyProtection="1">
      <alignment horizontal="center" vertical="center"/>
      <protection locked="0"/>
    </xf>
    <xf numFmtId="44" fontId="26" fillId="11" borderId="40" xfId="0" applyNumberFormat="1" applyFont="1" applyFill="1" applyBorder="1" applyAlignment="1" applyProtection="1">
      <alignment horizontal="center" vertical="center"/>
      <protection locked="0"/>
    </xf>
    <xf numFmtId="44" fontId="25" fillId="19" borderId="8" xfId="0" applyNumberFormat="1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9" fillId="7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7" borderId="10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opLeftCell="A3" zoomScaleNormal="100" zoomScaleSheetLayoutView="100" workbookViewId="0">
      <selection activeCell="A17" sqref="A17:XFD17"/>
    </sheetView>
  </sheetViews>
  <sheetFormatPr baseColWidth="10" defaultColWidth="11.5" defaultRowHeight="15"/>
  <cols>
    <col min="1" max="1" width="3.83203125" style="99" customWidth="1"/>
    <col min="2" max="2" width="65.83203125" style="99" customWidth="1"/>
    <col min="3" max="3" width="29" style="99" bestFit="1" customWidth="1"/>
    <col min="4" max="4" width="3.5" style="99" customWidth="1"/>
    <col min="5" max="5" width="3.33203125" style="99" customWidth="1"/>
    <col min="6" max="6" width="29" style="99" bestFit="1" customWidth="1"/>
    <col min="7" max="7" width="14.1640625" style="99" customWidth="1"/>
    <col min="8" max="8" width="26.5" style="100" customWidth="1"/>
    <col min="9" max="16384" width="11.5" style="99"/>
  </cols>
  <sheetData>
    <row r="1" spans="1:14" s="101" customFormat="1">
      <c r="A1" s="107"/>
      <c r="B1" s="108" t="s">
        <v>66</v>
      </c>
      <c r="C1" s="109"/>
      <c r="D1" s="109"/>
      <c r="E1" s="109"/>
      <c r="F1" s="109"/>
      <c r="G1" s="109"/>
      <c r="H1" s="108"/>
      <c r="I1" s="109"/>
      <c r="J1" s="109"/>
      <c r="K1" s="109"/>
      <c r="L1" s="109"/>
      <c r="M1" s="109"/>
      <c r="N1" s="110"/>
    </row>
    <row r="2" spans="1:14" s="101" customFormat="1">
      <c r="A2" s="111"/>
      <c r="B2" s="102"/>
      <c r="H2" s="102"/>
      <c r="N2" s="112"/>
    </row>
    <row r="3" spans="1:14" s="103" customFormat="1" ht="16" thickBot="1">
      <c r="A3" s="111"/>
      <c r="B3" s="101"/>
      <c r="C3" s="113"/>
      <c r="D3" s="113"/>
      <c r="E3" s="101"/>
      <c r="F3" s="113"/>
      <c r="G3" s="101"/>
      <c r="H3" s="114"/>
      <c r="N3" s="115"/>
    </row>
    <row r="4" spans="1:14" s="101" customFormat="1" ht="16" thickBot="1">
      <c r="A4" s="111"/>
      <c r="B4" s="149" t="s">
        <v>67</v>
      </c>
      <c r="C4" s="150">
        <f>'Perceel 1 Prijsinvulblad VOG'!D22+'Perceel 1 Prijsinvulblad VOG'!D48</f>
        <v>0</v>
      </c>
      <c r="D4" s="113"/>
      <c r="F4" s="113"/>
      <c r="H4" s="102"/>
      <c r="N4" s="112"/>
    </row>
    <row r="5" spans="1:14" s="101" customFormat="1">
      <c r="A5" s="111"/>
      <c r="B5" s="102"/>
      <c r="C5" s="113"/>
      <c r="D5" s="113"/>
      <c r="F5" s="113"/>
      <c r="H5" s="102"/>
      <c r="N5" s="112"/>
    </row>
    <row r="6" spans="1:14" s="101" customFormat="1">
      <c r="A6" s="111"/>
      <c r="H6" s="102"/>
      <c r="N6" s="112"/>
    </row>
    <row r="7" spans="1:14" s="101" customFormat="1" ht="13" customHeight="1">
      <c r="A7" s="111"/>
      <c r="H7" s="102"/>
      <c r="N7" s="112"/>
    </row>
    <row r="8" spans="1:14" s="101" customFormat="1">
      <c r="A8" s="111"/>
      <c r="H8" s="102"/>
      <c r="N8" s="112"/>
    </row>
    <row r="9" spans="1:14" s="102" customFormat="1">
      <c r="A9" s="116" t="s">
        <v>0</v>
      </c>
      <c r="N9" s="117"/>
    </row>
    <row r="10" spans="1:14" s="102" customFormat="1">
      <c r="A10" s="111" t="s">
        <v>1</v>
      </c>
      <c r="N10" s="117"/>
    </row>
    <row r="11" spans="1:14" s="104" customFormat="1" ht="16">
      <c r="A11" s="118" t="s">
        <v>2</v>
      </c>
      <c r="H11" s="119"/>
      <c r="N11" s="120"/>
    </row>
    <row r="12" spans="1:14" s="104" customFormat="1" ht="16">
      <c r="A12" s="121" t="s">
        <v>3</v>
      </c>
      <c r="H12" s="119"/>
      <c r="N12" s="120"/>
    </row>
    <row r="13" spans="1:14" s="104" customFormat="1" ht="16">
      <c r="A13" s="121" t="s">
        <v>4</v>
      </c>
      <c r="H13" s="119"/>
      <c r="N13" s="120"/>
    </row>
    <row r="14" spans="1:14" s="104" customFormat="1" ht="16">
      <c r="A14" s="118" t="s">
        <v>58</v>
      </c>
      <c r="H14" s="119"/>
      <c r="N14" s="120"/>
    </row>
    <row r="15" spans="1:14" s="104" customFormat="1" ht="16">
      <c r="A15" s="122" t="s">
        <v>5</v>
      </c>
      <c r="H15" s="119"/>
      <c r="N15" s="120"/>
    </row>
    <row r="16" spans="1:14" s="105" customFormat="1" ht="16">
      <c r="A16" s="123" t="s">
        <v>57</v>
      </c>
      <c r="H16" s="124"/>
      <c r="N16" s="125"/>
    </row>
    <row r="17" spans="1:14" s="104" customFormat="1" ht="16">
      <c r="A17" s="122" t="s">
        <v>6</v>
      </c>
      <c r="H17" s="126"/>
      <c r="N17" s="120"/>
    </row>
    <row r="18" spans="1:14" s="104" customFormat="1" ht="18" customHeight="1">
      <c r="A18" s="127" t="s">
        <v>7</v>
      </c>
      <c r="H18" s="119"/>
      <c r="N18" s="120"/>
    </row>
    <row r="19" spans="1:14" s="104" customFormat="1" ht="16">
      <c r="A19" s="122" t="s">
        <v>8</v>
      </c>
      <c r="H19" s="119"/>
      <c r="N19" s="120"/>
    </row>
    <row r="20" spans="1:14" s="104" customFormat="1" ht="16">
      <c r="A20" s="122" t="s">
        <v>9</v>
      </c>
      <c r="H20" s="119"/>
      <c r="N20" s="120"/>
    </row>
    <row r="21" spans="1:14" s="104" customFormat="1" ht="16">
      <c r="A21" s="122" t="s">
        <v>10</v>
      </c>
      <c r="H21" s="119"/>
      <c r="N21" s="120"/>
    </row>
    <row r="22" spans="1:14" s="104" customFormat="1" ht="16">
      <c r="A22" s="122" t="s">
        <v>11</v>
      </c>
      <c r="H22" s="119"/>
      <c r="N22" s="120"/>
    </row>
    <row r="23" spans="1:14" s="104" customFormat="1" ht="16">
      <c r="A23" s="118" t="s">
        <v>12</v>
      </c>
      <c r="H23" s="119"/>
      <c r="N23" s="120"/>
    </row>
    <row r="24" spans="1:14" s="101" customFormat="1" ht="16" thickBot="1">
      <c r="A24" s="128"/>
      <c r="B24" s="129"/>
      <c r="C24" s="129"/>
      <c r="D24" s="129"/>
      <c r="E24" s="129"/>
      <c r="F24" s="129"/>
      <c r="G24" s="129"/>
      <c r="H24" s="130"/>
      <c r="I24" s="129"/>
      <c r="J24" s="129"/>
      <c r="K24" s="129"/>
      <c r="L24" s="129"/>
      <c r="M24" s="129"/>
      <c r="N24" s="131"/>
    </row>
    <row r="25" spans="1:14" s="101" customFormat="1">
      <c r="A25" s="107"/>
      <c r="B25" s="109"/>
      <c r="C25" s="109"/>
      <c r="D25" s="109"/>
      <c r="E25" s="109"/>
      <c r="F25" s="109"/>
      <c r="G25" s="109"/>
      <c r="H25" s="108"/>
      <c r="I25" s="109"/>
      <c r="J25" s="109"/>
      <c r="K25" s="109"/>
      <c r="L25" s="109"/>
      <c r="M25" s="109"/>
      <c r="N25" s="110"/>
    </row>
    <row r="26" spans="1:14" s="106" customFormat="1" ht="16" thickBot="1">
      <c r="A26" s="132"/>
      <c r="C26" s="133"/>
      <c r="D26" s="133"/>
      <c r="F26" s="133"/>
      <c r="H26" s="134"/>
      <c r="N26" s="135"/>
    </row>
    <row r="27" spans="1:14" s="106" customFormat="1" ht="16" thickBot="1">
      <c r="A27" s="132"/>
      <c r="B27" s="160" t="s">
        <v>68</v>
      </c>
      <c r="C27" s="161">
        <f>'Perceel 2 Papier VOG'!G53*3</f>
        <v>0</v>
      </c>
      <c r="D27" s="133"/>
      <c r="F27" s="133"/>
      <c r="H27" s="136"/>
      <c r="N27" s="135"/>
    </row>
    <row r="28" spans="1:14" s="106" customFormat="1">
      <c r="A28" s="132"/>
      <c r="B28" s="136"/>
      <c r="C28" s="133"/>
      <c r="D28" s="133"/>
      <c r="F28" s="133"/>
      <c r="H28" s="136"/>
      <c r="N28" s="135"/>
    </row>
    <row r="29" spans="1:14" s="106" customFormat="1">
      <c r="A29" s="132"/>
      <c r="H29" s="136"/>
      <c r="N29" s="135"/>
    </row>
    <row r="30" spans="1:14" s="106" customFormat="1">
      <c r="A30" s="132"/>
      <c r="H30" s="136"/>
      <c r="N30" s="135"/>
    </row>
    <row r="31" spans="1:14" s="106" customFormat="1">
      <c r="A31" s="132"/>
      <c r="H31" s="136"/>
      <c r="N31" s="135"/>
    </row>
    <row r="32" spans="1:14" s="106" customFormat="1">
      <c r="A32" s="137" t="s">
        <v>0</v>
      </c>
      <c r="B32" s="136"/>
      <c r="C32" s="136"/>
      <c r="D32" s="136"/>
      <c r="E32" s="136"/>
      <c r="F32" s="136"/>
      <c r="G32" s="136"/>
      <c r="H32" s="136"/>
      <c r="N32" s="135"/>
    </row>
    <row r="33" spans="1:14" s="106" customFormat="1">
      <c r="A33" s="132" t="s">
        <v>1</v>
      </c>
      <c r="B33" s="136"/>
      <c r="C33" s="136"/>
      <c r="D33" s="136"/>
      <c r="E33" s="136"/>
      <c r="F33" s="136"/>
      <c r="G33" s="136"/>
      <c r="H33" s="136"/>
      <c r="N33" s="135"/>
    </row>
    <row r="34" spans="1:14" s="106" customFormat="1" ht="16">
      <c r="A34" s="138" t="s">
        <v>2</v>
      </c>
      <c r="B34" s="139"/>
      <c r="C34" s="139"/>
      <c r="D34" s="139"/>
      <c r="E34" s="139"/>
      <c r="F34" s="139"/>
      <c r="G34" s="139"/>
      <c r="H34" s="140"/>
      <c r="N34" s="135"/>
    </row>
    <row r="35" spans="1:14" s="106" customFormat="1" ht="16">
      <c r="A35" s="141" t="s">
        <v>3</v>
      </c>
      <c r="B35" s="139"/>
      <c r="C35" s="139"/>
      <c r="D35" s="139"/>
      <c r="E35" s="139"/>
      <c r="F35" s="139"/>
      <c r="G35" s="139"/>
      <c r="H35" s="140"/>
      <c r="N35" s="135"/>
    </row>
    <row r="36" spans="1:14" s="106" customFormat="1" ht="16">
      <c r="A36" s="142" t="s">
        <v>69</v>
      </c>
      <c r="B36" s="139"/>
      <c r="C36" s="139"/>
      <c r="D36" s="139"/>
      <c r="E36" s="139"/>
      <c r="F36" s="139"/>
      <c r="G36" s="139"/>
      <c r="H36" s="140"/>
      <c r="N36" s="135"/>
    </row>
    <row r="37" spans="1:14" s="106" customFormat="1" ht="16">
      <c r="A37" s="142" t="s">
        <v>6</v>
      </c>
      <c r="B37" s="139"/>
      <c r="C37" s="139"/>
      <c r="D37" s="139"/>
      <c r="E37" s="139"/>
      <c r="F37" s="139"/>
      <c r="G37" s="139"/>
      <c r="H37" s="143"/>
      <c r="N37" s="135"/>
    </row>
    <row r="38" spans="1:14" s="106" customFormat="1" ht="16">
      <c r="A38" s="144" t="s">
        <v>7</v>
      </c>
      <c r="B38" s="139"/>
      <c r="C38" s="139"/>
      <c r="D38" s="139"/>
      <c r="E38" s="139"/>
      <c r="F38" s="139"/>
      <c r="G38" s="139"/>
      <c r="H38" s="140"/>
      <c r="N38" s="135"/>
    </row>
    <row r="39" spans="1:14" s="106" customFormat="1" ht="16">
      <c r="A39" s="142" t="s">
        <v>8</v>
      </c>
      <c r="B39" s="139"/>
      <c r="C39" s="139"/>
      <c r="D39" s="139"/>
      <c r="E39" s="139"/>
      <c r="F39" s="139"/>
      <c r="G39" s="139"/>
      <c r="H39" s="140"/>
      <c r="N39" s="135"/>
    </row>
    <row r="40" spans="1:14" s="106" customFormat="1" ht="16">
      <c r="A40" s="142" t="s">
        <v>11</v>
      </c>
      <c r="B40" s="139"/>
      <c r="C40" s="139"/>
      <c r="D40" s="139"/>
      <c r="E40" s="139"/>
      <c r="F40" s="139"/>
      <c r="G40" s="139"/>
      <c r="H40" s="140"/>
      <c r="N40" s="135"/>
    </row>
    <row r="41" spans="1:14" s="106" customFormat="1" ht="16">
      <c r="A41" s="138" t="s">
        <v>70</v>
      </c>
      <c r="B41" s="139"/>
      <c r="C41" s="139"/>
      <c r="D41" s="139"/>
      <c r="E41" s="139"/>
      <c r="F41" s="139"/>
      <c r="G41" s="139"/>
      <c r="H41" s="140"/>
      <c r="N41" s="135"/>
    </row>
    <row r="42" spans="1:14" s="106" customFormat="1">
      <c r="A42" s="132"/>
      <c r="H42" s="136"/>
      <c r="N42" s="135"/>
    </row>
    <row r="43" spans="1:14" s="106" customFormat="1" ht="16" thickBot="1">
      <c r="A43" s="145"/>
      <c r="B43" s="146"/>
      <c r="C43" s="146"/>
      <c r="D43" s="146"/>
      <c r="E43" s="146"/>
      <c r="F43" s="146"/>
      <c r="G43" s="146"/>
      <c r="H43" s="147"/>
      <c r="I43" s="146"/>
      <c r="J43" s="146"/>
      <c r="K43" s="146"/>
      <c r="L43" s="146"/>
      <c r="M43" s="146"/>
      <c r="N43" s="148"/>
    </row>
  </sheetData>
  <sheetProtection algorithmName="SHA-512" hashValue="FxywuHnVvnZge26X3A31BG4I+bkOBPzP/TP2P7hnDWlAwB6RgD4MtYuAMBB756Ag8SFJIwnMn4JBNwCeBR/8+g==" saltValue="LL9GpB+XUo71gKSwpkP6xw==" spinCount="100000" sheet="1" objects="1" scenarios="1" selectLockedCells="1" selectUnlockedCells="1"/>
  <phoneticPr fontId="0" type="noConversion"/>
  <pageMargins left="0.31496062992125984" right="0.31496062992125984" top="0.74803149606299213" bottom="0.74803149606299213" header="0.31496062992125984" footer="0.31496062992125984"/>
  <pageSetup paperSize="9" scale="6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tabSelected="1" zoomScale="97" zoomScaleNormal="97" workbookViewId="0">
      <selection activeCell="D45" sqref="D45"/>
    </sheetView>
  </sheetViews>
  <sheetFormatPr baseColWidth="10" defaultColWidth="9.1640625" defaultRowHeight="15"/>
  <cols>
    <col min="1" max="1" width="9.1640625" style="1"/>
    <col min="2" max="2" width="13.33203125" style="1" customWidth="1"/>
    <col min="3" max="3" width="54" style="1" customWidth="1"/>
    <col min="4" max="4" width="39.6640625" style="1" customWidth="1"/>
    <col min="5" max="5" width="4.1640625" style="1" customWidth="1"/>
    <col min="6" max="6" width="45" style="1" customWidth="1"/>
    <col min="7" max="7" width="4.83203125" style="1" customWidth="1"/>
    <col min="8" max="8" width="35.6640625" style="1" customWidth="1"/>
    <col min="9" max="9" width="4.5" style="1" customWidth="1"/>
    <col min="10" max="10" width="32.5" style="1" customWidth="1"/>
    <col min="11" max="11" width="4.5" style="1" customWidth="1"/>
    <col min="12" max="12" width="32.5" style="1" customWidth="1"/>
    <col min="13" max="13" width="21.1640625" style="1" hidden="1" customWidth="1"/>
    <col min="14" max="14" width="48.83203125" style="1" customWidth="1"/>
    <col min="15" max="15" width="57.5" style="1" customWidth="1"/>
    <col min="16" max="16" width="58.83203125" style="1" customWidth="1"/>
    <col min="17" max="16384" width="9.1640625" style="1"/>
  </cols>
  <sheetData>
    <row r="1" spans="1:15" ht="16" thickBot="1">
      <c r="A1" s="7"/>
      <c r="B1" s="8"/>
      <c r="C1" s="42" t="s">
        <v>59</v>
      </c>
      <c r="D1" s="8"/>
      <c r="E1" s="8"/>
      <c r="F1" s="8"/>
      <c r="G1" s="8"/>
      <c r="H1" s="8"/>
      <c r="I1" s="16"/>
      <c r="J1" s="8"/>
      <c r="K1" s="16"/>
      <c r="L1" s="8"/>
      <c r="M1" s="16"/>
      <c r="N1" s="58"/>
      <c r="O1" s="260" t="s">
        <v>43</v>
      </c>
    </row>
    <row r="2" spans="1:15" s="259" customFormat="1">
      <c r="A2" s="251"/>
      <c r="B2" s="252"/>
      <c r="C2" s="252"/>
      <c r="D2" s="253" t="s">
        <v>71</v>
      </c>
      <c r="E2" s="254"/>
      <c r="F2" s="253" t="s">
        <v>72</v>
      </c>
      <c r="G2" s="254"/>
      <c r="H2" s="255" t="s">
        <v>73</v>
      </c>
      <c r="I2" s="256"/>
      <c r="J2" s="255" t="s">
        <v>75</v>
      </c>
      <c r="K2" s="256"/>
      <c r="L2" s="255" t="s">
        <v>74</v>
      </c>
      <c r="M2" s="256"/>
      <c r="N2" s="257"/>
      <c r="O2" s="258"/>
    </row>
    <row r="3" spans="1:15">
      <c r="A3" s="9"/>
      <c r="B3" s="2"/>
      <c r="C3" s="2" t="s">
        <v>13</v>
      </c>
      <c r="D3" s="2"/>
      <c r="E3" s="2"/>
      <c r="F3" s="2"/>
      <c r="G3" s="2"/>
      <c r="H3" s="2"/>
      <c r="I3" s="60"/>
      <c r="J3" s="2"/>
      <c r="K3" s="60"/>
      <c r="L3" s="2"/>
      <c r="M3" s="60"/>
      <c r="N3" s="23"/>
      <c r="O3" s="52"/>
    </row>
    <row r="4" spans="1:15" s="21" customFormat="1">
      <c r="A4" s="20"/>
      <c r="B4" s="61"/>
      <c r="C4" s="62" t="s">
        <v>14</v>
      </c>
      <c r="D4" s="63">
        <v>1</v>
      </c>
      <c r="E4" s="63"/>
      <c r="F4" s="63">
        <v>50</v>
      </c>
      <c r="G4" s="62"/>
      <c r="H4" s="63">
        <v>24</v>
      </c>
      <c r="I4" s="63"/>
      <c r="J4" s="62">
        <v>20</v>
      </c>
      <c r="K4" s="63"/>
      <c r="L4" s="62">
        <v>1</v>
      </c>
      <c r="M4" s="97"/>
      <c r="N4" s="24"/>
      <c r="O4" s="53"/>
    </row>
    <row r="5" spans="1:15">
      <c r="A5" s="9"/>
      <c r="B5" s="2"/>
      <c r="C5" s="2" t="s">
        <v>15</v>
      </c>
      <c r="D5" s="11"/>
      <c r="E5" s="64"/>
      <c r="F5" s="11"/>
      <c r="G5" s="64"/>
      <c r="H5" s="11"/>
      <c r="I5" s="65"/>
      <c r="J5" s="50"/>
      <c r="K5" s="65"/>
      <c r="L5" s="50"/>
      <c r="M5" s="60"/>
      <c r="N5" s="23"/>
      <c r="O5" s="52"/>
    </row>
    <row r="6" spans="1:15">
      <c r="A6" s="9"/>
      <c r="B6" s="2"/>
      <c r="C6" s="2" t="s">
        <v>16</v>
      </c>
      <c r="D6" s="11"/>
      <c r="E6" s="64"/>
      <c r="F6" s="11"/>
      <c r="G6" s="64"/>
      <c r="H6" s="11"/>
      <c r="I6" s="65"/>
      <c r="J6" s="50"/>
      <c r="K6" s="65"/>
      <c r="L6" s="50"/>
      <c r="M6" s="60"/>
      <c r="N6" s="23"/>
      <c r="O6" s="52"/>
    </row>
    <row r="7" spans="1:15">
      <c r="A7" s="9"/>
      <c r="B7" s="2"/>
      <c r="C7" s="2" t="s">
        <v>17</v>
      </c>
      <c r="D7" s="51"/>
      <c r="E7" s="64"/>
      <c r="F7" s="51"/>
      <c r="G7" s="64"/>
      <c r="H7" s="11"/>
      <c r="I7" s="65"/>
      <c r="J7" s="50"/>
      <c r="K7" s="65"/>
      <c r="L7" s="50"/>
      <c r="M7" s="60"/>
      <c r="N7" s="23"/>
      <c r="O7" s="52"/>
    </row>
    <row r="8" spans="1:15" ht="16.5" customHeight="1">
      <c r="A8" s="9"/>
      <c r="B8" s="2"/>
      <c r="C8" s="2"/>
      <c r="D8" s="67"/>
      <c r="E8" s="67"/>
      <c r="F8" s="67"/>
      <c r="G8" s="67"/>
      <c r="H8" s="67"/>
      <c r="I8" s="66"/>
      <c r="J8" s="67"/>
      <c r="K8" s="66"/>
      <c r="L8" s="67"/>
      <c r="M8" s="60"/>
      <c r="N8" s="23"/>
      <c r="O8" s="52"/>
    </row>
    <row r="9" spans="1:15" ht="16.5" customHeight="1">
      <c r="A9" s="9"/>
      <c r="B9" s="2"/>
      <c r="C9" s="3" t="s">
        <v>18</v>
      </c>
      <c r="D9" s="68" t="s">
        <v>19</v>
      </c>
      <c r="E9" s="68"/>
      <c r="F9" s="68" t="s">
        <v>20</v>
      </c>
      <c r="G9" s="68"/>
      <c r="H9" s="68" t="s">
        <v>20</v>
      </c>
      <c r="I9" s="69"/>
      <c r="J9" s="68" t="s">
        <v>20</v>
      </c>
      <c r="K9" s="69"/>
      <c r="L9" s="68" t="s">
        <v>20</v>
      </c>
      <c r="M9" s="59"/>
      <c r="N9" s="70" t="str">
        <f>L9</f>
        <v>Huur per maand</v>
      </c>
      <c r="O9" s="54" t="s">
        <v>44</v>
      </c>
    </row>
    <row r="10" spans="1:15">
      <c r="A10" s="9"/>
      <c r="B10" s="2"/>
      <c r="C10" s="71" t="s">
        <v>21</v>
      </c>
      <c r="D10" s="67"/>
      <c r="E10" s="67"/>
      <c r="F10" s="67"/>
      <c r="G10" s="67"/>
      <c r="H10" s="67"/>
      <c r="I10" s="66"/>
      <c r="J10" s="67"/>
      <c r="K10" s="66"/>
      <c r="L10" s="67"/>
      <c r="M10" s="60"/>
      <c r="N10" s="72"/>
      <c r="O10" s="52"/>
    </row>
    <row r="11" spans="1:15">
      <c r="A11" s="9"/>
      <c r="B11" s="2"/>
      <c r="C11" s="2" t="s">
        <v>45</v>
      </c>
      <c r="D11" s="45">
        <v>0</v>
      </c>
      <c r="E11" s="73"/>
      <c r="F11" s="45">
        <v>0</v>
      </c>
      <c r="G11" s="73"/>
      <c r="H11" s="45">
        <v>0</v>
      </c>
      <c r="I11" s="33"/>
      <c r="J11" s="44">
        <v>0</v>
      </c>
      <c r="K11" s="33"/>
      <c r="L11" s="44">
        <v>0</v>
      </c>
      <c r="M11" s="78"/>
      <c r="N11" s="74"/>
      <c r="O11" s="55"/>
    </row>
    <row r="12" spans="1:15">
      <c r="A12" s="9"/>
      <c r="B12" s="2"/>
      <c r="C12" s="2" t="s">
        <v>46</v>
      </c>
      <c r="D12" s="46">
        <v>0</v>
      </c>
      <c r="E12" s="75"/>
      <c r="F12" s="46">
        <v>0</v>
      </c>
      <c r="G12" s="75"/>
      <c r="H12" s="46">
        <v>0</v>
      </c>
      <c r="I12" s="33"/>
      <c r="J12" s="44">
        <v>0</v>
      </c>
      <c r="K12" s="33"/>
      <c r="L12" s="44">
        <v>0</v>
      </c>
      <c r="M12" s="76"/>
      <c r="N12" s="72"/>
      <c r="O12" s="56">
        <v>0</v>
      </c>
    </row>
    <row r="13" spans="1:15">
      <c r="A13" s="9"/>
      <c r="B13" s="2"/>
      <c r="C13" s="2"/>
      <c r="D13" s="33"/>
      <c r="E13" s="48"/>
      <c r="F13" s="33"/>
      <c r="G13" s="48"/>
      <c r="H13" s="33"/>
      <c r="I13" s="33"/>
      <c r="J13" s="48"/>
      <c r="K13" s="33"/>
      <c r="L13" s="48"/>
      <c r="M13" s="76"/>
      <c r="N13" s="72"/>
      <c r="O13" s="55"/>
    </row>
    <row r="14" spans="1:15">
      <c r="A14" s="10"/>
      <c r="B14" s="60"/>
      <c r="C14" s="59" t="s">
        <v>47</v>
      </c>
      <c r="D14" s="33"/>
      <c r="E14" s="48"/>
      <c r="F14" s="33"/>
      <c r="G14" s="48"/>
      <c r="H14" s="33"/>
      <c r="I14" s="33"/>
      <c r="J14" s="48"/>
      <c r="K14" s="33"/>
      <c r="L14" s="48"/>
      <c r="M14" s="76"/>
      <c r="N14" s="43">
        <v>0</v>
      </c>
      <c r="O14" s="56">
        <v>0</v>
      </c>
    </row>
    <row r="15" spans="1:15">
      <c r="A15" s="10"/>
      <c r="B15" s="60"/>
      <c r="C15" s="60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2"/>
      <c r="O15" s="52"/>
    </row>
    <row r="16" spans="1:15">
      <c r="A16" s="9"/>
      <c r="B16" s="2"/>
      <c r="C16" s="3" t="s">
        <v>22</v>
      </c>
      <c r="D16" s="2"/>
      <c r="E16" s="2"/>
      <c r="F16" s="2"/>
      <c r="G16" s="2"/>
      <c r="H16" s="2"/>
      <c r="I16" s="60"/>
      <c r="J16" s="2"/>
      <c r="K16" s="60"/>
      <c r="L16" s="2"/>
      <c r="M16" s="60"/>
      <c r="N16" s="72"/>
      <c r="O16" s="52"/>
    </row>
    <row r="17" spans="1:15">
      <c r="A17" s="9"/>
      <c r="B17" s="2"/>
      <c r="C17" s="2" t="s">
        <v>23</v>
      </c>
      <c r="D17" s="17">
        <v>60</v>
      </c>
      <c r="E17" s="2"/>
      <c r="F17" s="17">
        <v>60</v>
      </c>
      <c r="G17" s="2"/>
      <c r="H17" s="17">
        <v>60</v>
      </c>
      <c r="I17" s="18"/>
      <c r="J17" s="2">
        <v>60</v>
      </c>
      <c r="K17" s="18"/>
      <c r="L17" s="2">
        <v>60</v>
      </c>
      <c r="M17" s="59" t="s">
        <v>52</v>
      </c>
      <c r="N17" s="72"/>
      <c r="O17" s="52"/>
    </row>
    <row r="18" spans="1:15">
      <c r="A18" s="9"/>
      <c r="B18" s="2"/>
      <c r="C18" s="2" t="s">
        <v>48</v>
      </c>
      <c r="D18" s="77">
        <f>D11*D4</f>
        <v>0</v>
      </c>
      <c r="E18" s="77"/>
      <c r="F18" s="77">
        <f>F11*F4</f>
        <v>0</v>
      </c>
      <c r="G18" s="77"/>
      <c r="H18" s="77">
        <f>H11*H4</f>
        <v>0</v>
      </c>
      <c r="I18" s="78"/>
      <c r="J18" s="77">
        <f>J11*J4</f>
        <v>0</v>
      </c>
      <c r="K18" s="78"/>
      <c r="L18" s="77">
        <f>L11*L4</f>
        <v>0</v>
      </c>
      <c r="M18" s="78">
        <f>D18+F18+H18+L18</f>
        <v>0</v>
      </c>
      <c r="N18" s="72"/>
      <c r="O18" s="52"/>
    </row>
    <row r="19" spans="1:15">
      <c r="A19" s="9"/>
      <c r="B19" s="2"/>
      <c r="C19" s="2" t="s">
        <v>49</v>
      </c>
      <c r="D19" s="77">
        <f>D12*D4</f>
        <v>0</v>
      </c>
      <c r="E19" s="77"/>
      <c r="F19" s="77">
        <f>F12*F4</f>
        <v>0</v>
      </c>
      <c r="G19" s="77"/>
      <c r="H19" s="77">
        <f>H12*H4</f>
        <v>0</v>
      </c>
      <c r="I19" s="77"/>
      <c r="J19" s="77">
        <f>J12*J4</f>
        <v>0</v>
      </c>
      <c r="K19" s="77"/>
      <c r="L19" s="77">
        <f>L12*L4</f>
        <v>0</v>
      </c>
      <c r="M19" s="78">
        <f>D19+F19+H19+L19</f>
        <v>0</v>
      </c>
      <c r="N19" s="47"/>
      <c r="O19" s="52"/>
    </row>
    <row r="20" spans="1:15">
      <c r="A20" s="9"/>
      <c r="B20" s="2"/>
      <c r="C20" s="60" t="s">
        <v>50</v>
      </c>
      <c r="D20" s="77"/>
      <c r="E20" s="77"/>
      <c r="F20" s="77"/>
      <c r="G20" s="77"/>
      <c r="H20" s="77"/>
      <c r="I20" s="79"/>
      <c r="J20" s="2"/>
      <c r="K20" s="79"/>
      <c r="L20" s="2"/>
      <c r="M20" s="78">
        <f>N14</f>
        <v>0</v>
      </c>
      <c r="N20" s="74"/>
      <c r="O20" s="52"/>
    </row>
    <row r="21" spans="1:15" ht="16" thickBot="1">
      <c r="A21" s="9"/>
      <c r="B21" s="2"/>
      <c r="C21" s="2"/>
      <c r="D21" s="4"/>
      <c r="E21" s="4"/>
      <c r="F21" s="4"/>
      <c r="G21" s="2"/>
      <c r="H21" s="4"/>
      <c r="I21" s="60"/>
      <c r="J21" s="60"/>
      <c r="K21" s="60"/>
      <c r="L21" s="60"/>
      <c r="M21" s="98">
        <f>SUM(M18:M20)*60</f>
        <v>0</v>
      </c>
      <c r="N21" s="72"/>
      <c r="O21" s="52"/>
    </row>
    <row r="22" spans="1:15" ht="16" thickBot="1">
      <c r="A22" s="9"/>
      <c r="B22" s="2"/>
      <c r="C22" s="29" t="s">
        <v>51</v>
      </c>
      <c r="D22" s="30">
        <f>(D18+D19+F18+F19+H18+H19+J18+J19+L18+L19+N14)*D17</f>
        <v>0</v>
      </c>
      <c r="E22" s="4"/>
      <c r="F22" s="4"/>
      <c r="G22" s="2"/>
      <c r="H22" s="2"/>
      <c r="I22" s="60"/>
      <c r="J22" s="2"/>
      <c r="K22" s="60"/>
      <c r="L22" s="2"/>
      <c r="M22" s="60"/>
      <c r="N22" s="72"/>
      <c r="O22" s="52"/>
    </row>
    <row r="23" spans="1:15" ht="16" thickBot="1">
      <c r="A23" s="9"/>
      <c r="B23" s="2"/>
      <c r="C23" s="3"/>
      <c r="D23" s="80"/>
      <c r="E23" s="4"/>
      <c r="F23" s="4"/>
      <c r="G23" s="2"/>
      <c r="H23" s="2"/>
      <c r="I23" s="60"/>
      <c r="J23" s="2"/>
      <c r="K23" s="60"/>
      <c r="L23" s="2"/>
      <c r="M23" s="60"/>
      <c r="N23" s="72"/>
      <c r="O23" s="52"/>
    </row>
    <row r="24" spans="1:15">
      <c r="A24" s="9"/>
      <c r="B24" s="2"/>
      <c r="C24" s="35" t="s">
        <v>24</v>
      </c>
      <c r="D24" s="36">
        <v>100</v>
      </c>
      <c r="E24" s="37"/>
      <c r="F24" s="36">
        <v>100</v>
      </c>
      <c r="G24" s="36"/>
      <c r="H24" s="36">
        <v>100</v>
      </c>
      <c r="I24" s="36"/>
      <c r="J24" s="38">
        <v>50</v>
      </c>
      <c r="K24" s="36"/>
      <c r="L24" s="38">
        <v>50</v>
      </c>
      <c r="M24" s="98"/>
      <c r="N24" s="72"/>
      <c r="O24" s="52"/>
    </row>
    <row r="25" spans="1:15" ht="16" thickBot="1">
      <c r="A25" s="9"/>
      <c r="B25" s="2"/>
      <c r="C25" s="26" t="s">
        <v>25</v>
      </c>
      <c r="D25" s="27">
        <v>200</v>
      </c>
      <c r="E25" s="27"/>
      <c r="F25" s="27">
        <v>200</v>
      </c>
      <c r="G25" s="27"/>
      <c r="H25" s="27">
        <v>200</v>
      </c>
      <c r="I25" s="27"/>
      <c r="J25" s="28">
        <v>75</v>
      </c>
      <c r="K25" s="27"/>
      <c r="L25" s="28">
        <v>75</v>
      </c>
      <c r="M25" s="98"/>
      <c r="N25" s="72"/>
      <c r="O25" s="52"/>
    </row>
    <row r="26" spans="1:15">
      <c r="A26" s="1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81"/>
      <c r="N26" s="72"/>
      <c r="O26" s="52"/>
    </row>
    <row r="27" spans="1:15">
      <c r="A27" s="15"/>
      <c r="B27" s="12"/>
      <c r="C27" s="82" t="s">
        <v>26</v>
      </c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4"/>
      <c r="O27" s="52"/>
    </row>
    <row r="28" spans="1:15">
      <c r="A28" s="10"/>
      <c r="B28" s="60"/>
      <c r="C28" s="59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72"/>
      <c r="O28" s="52"/>
    </row>
    <row r="29" spans="1:15">
      <c r="A29" s="32" t="s">
        <v>27</v>
      </c>
      <c r="B29" s="59" t="s">
        <v>63</v>
      </c>
      <c r="C29" s="59" t="s">
        <v>28</v>
      </c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5">
        <v>0</v>
      </c>
      <c r="O29" s="52"/>
    </row>
    <row r="30" spans="1:15">
      <c r="A30" s="9"/>
      <c r="B30" s="2"/>
      <c r="C30" s="3"/>
      <c r="D30" s="80"/>
      <c r="E30" s="4"/>
      <c r="F30" s="4"/>
      <c r="G30" s="2"/>
      <c r="H30" s="2"/>
      <c r="I30" s="60"/>
      <c r="J30" s="2"/>
      <c r="K30" s="60"/>
      <c r="L30" s="2"/>
      <c r="M30" s="60"/>
      <c r="N30" s="72"/>
      <c r="O30" s="52"/>
    </row>
    <row r="31" spans="1:15">
      <c r="A31" s="15"/>
      <c r="B31" s="12"/>
      <c r="C31" s="82" t="s">
        <v>29</v>
      </c>
      <c r="D31" s="86"/>
      <c r="E31" s="87"/>
      <c r="F31" s="87"/>
      <c r="G31" s="87"/>
      <c r="H31" s="87"/>
      <c r="I31" s="87"/>
      <c r="J31" s="87"/>
      <c r="K31" s="87"/>
      <c r="L31" s="87"/>
      <c r="M31" s="87"/>
      <c r="N31" s="84"/>
      <c r="O31" s="52"/>
    </row>
    <row r="32" spans="1:15">
      <c r="A32" s="32" t="s">
        <v>30</v>
      </c>
      <c r="B32" s="59" t="s">
        <v>76</v>
      </c>
      <c r="C32" s="60" t="s">
        <v>32</v>
      </c>
      <c r="D32" s="48"/>
      <c r="E32" s="48"/>
      <c r="F32" s="48"/>
      <c r="G32" s="48"/>
      <c r="H32" s="48"/>
      <c r="I32" s="48"/>
      <c r="J32" s="22">
        <v>0</v>
      </c>
      <c r="K32" s="48"/>
      <c r="L32" s="22">
        <v>0</v>
      </c>
      <c r="M32" s="49"/>
      <c r="N32" s="47"/>
      <c r="O32" s="52"/>
    </row>
    <row r="33" spans="1:15">
      <c r="A33" s="32" t="s">
        <v>30</v>
      </c>
      <c r="B33" s="59" t="s">
        <v>77</v>
      </c>
      <c r="C33" s="2" t="s">
        <v>33</v>
      </c>
      <c r="D33" s="48"/>
      <c r="E33" s="48"/>
      <c r="F33" s="48"/>
      <c r="G33" s="48"/>
      <c r="H33" s="48"/>
      <c r="I33" s="48"/>
      <c r="J33" s="22">
        <v>0</v>
      </c>
      <c r="K33" s="48"/>
      <c r="L33" s="22">
        <v>0</v>
      </c>
      <c r="M33" s="49"/>
      <c r="N33" s="47"/>
      <c r="O33" s="52"/>
    </row>
    <row r="34" spans="1:15">
      <c r="A34" s="19" t="s">
        <v>30</v>
      </c>
      <c r="B34" s="3" t="s">
        <v>78</v>
      </c>
      <c r="C34" s="2" t="s">
        <v>64</v>
      </c>
      <c r="D34" s="44">
        <v>0</v>
      </c>
      <c r="E34" s="48"/>
      <c r="F34" s="22">
        <v>0</v>
      </c>
      <c r="G34" s="48"/>
      <c r="H34" s="22">
        <v>0</v>
      </c>
      <c r="I34" s="48"/>
      <c r="J34" s="48"/>
      <c r="K34" s="48"/>
      <c r="L34" s="48"/>
      <c r="M34" s="49"/>
      <c r="N34" s="47"/>
      <c r="O34" s="52"/>
    </row>
    <row r="35" spans="1:15">
      <c r="A35" s="19" t="s">
        <v>30</v>
      </c>
      <c r="B35" s="3" t="s">
        <v>55</v>
      </c>
      <c r="C35" s="2" t="s">
        <v>34</v>
      </c>
      <c r="D35" s="22">
        <v>0</v>
      </c>
      <c r="E35" s="48"/>
      <c r="F35" s="22">
        <v>0</v>
      </c>
      <c r="G35" s="48"/>
      <c r="H35" s="22">
        <v>0</v>
      </c>
      <c r="I35" s="48"/>
      <c r="J35" s="48"/>
      <c r="K35" s="48"/>
      <c r="L35" s="48"/>
      <c r="M35" s="49"/>
      <c r="N35" s="47"/>
      <c r="O35" s="52"/>
    </row>
    <row r="36" spans="1:15">
      <c r="A36" s="19" t="s">
        <v>30</v>
      </c>
      <c r="B36" s="3" t="s">
        <v>54</v>
      </c>
      <c r="C36" s="2" t="s">
        <v>35</v>
      </c>
      <c r="D36" s="22">
        <v>0</v>
      </c>
      <c r="E36" s="48"/>
      <c r="F36" s="22">
        <v>0</v>
      </c>
      <c r="G36" s="48"/>
      <c r="H36" s="44">
        <v>0</v>
      </c>
      <c r="I36" s="48"/>
      <c r="J36" s="48"/>
      <c r="K36" s="48"/>
      <c r="L36" s="48"/>
      <c r="M36" s="49"/>
      <c r="N36" s="47"/>
      <c r="O36" s="52"/>
    </row>
    <row r="37" spans="1:15">
      <c r="A37" s="19" t="s">
        <v>30</v>
      </c>
      <c r="B37" s="3" t="s">
        <v>31</v>
      </c>
      <c r="C37" s="2" t="s">
        <v>56</v>
      </c>
      <c r="D37" s="48"/>
      <c r="E37" s="48"/>
      <c r="F37" s="22">
        <v>0</v>
      </c>
      <c r="G37" s="48"/>
      <c r="H37" s="44">
        <v>0</v>
      </c>
      <c r="I37" s="48"/>
      <c r="J37" s="48"/>
      <c r="K37" s="48"/>
      <c r="L37" s="48"/>
      <c r="M37" s="49"/>
      <c r="N37" s="47"/>
      <c r="O37" s="52"/>
    </row>
    <row r="38" spans="1:15">
      <c r="A38" s="15"/>
      <c r="B38" s="12"/>
      <c r="C38" s="82" t="s">
        <v>37</v>
      </c>
      <c r="D38" s="88"/>
      <c r="E38" s="88"/>
      <c r="F38" s="88"/>
      <c r="G38" s="88"/>
      <c r="H38" s="88"/>
      <c r="I38" s="88"/>
      <c r="J38" s="89"/>
      <c r="K38" s="88"/>
      <c r="L38" s="89" t="s">
        <v>60</v>
      </c>
      <c r="M38" s="88"/>
      <c r="N38" s="90"/>
      <c r="O38" s="54" t="s">
        <v>142</v>
      </c>
    </row>
    <row r="39" spans="1:15" ht="19" customHeight="1">
      <c r="A39" s="32" t="s">
        <v>36</v>
      </c>
      <c r="B39" s="3" t="s">
        <v>134</v>
      </c>
      <c r="C39" s="2" t="s">
        <v>65</v>
      </c>
      <c r="D39" s="48"/>
      <c r="E39" s="48"/>
      <c r="F39" s="48"/>
      <c r="G39" s="48"/>
      <c r="H39" s="48"/>
      <c r="I39" s="48"/>
      <c r="J39" s="48"/>
      <c r="K39" s="48"/>
      <c r="L39" s="48"/>
      <c r="M39" s="49"/>
      <c r="N39" s="44">
        <v>0</v>
      </c>
      <c r="O39" s="96">
        <v>0</v>
      </c>
    </row>
    <row r="40" spans="1:15">
      <c r="A40" s="32" t="s">
        <v>36</v>
      </c>
      <c r="B40" s="3" t="s">
        <v>38</v>
      </c>
      <c r="C40" s="2" t="s">
        <v>53</v>
      </c>
      <c r="D40" s="48"/>
      <c r="E40" s="48"/>
      <c r="F40" s="48"/>
      <c r="G40" s="48"/>
      <c r="H40" s="48"/>
      <c r="I40" s="48"/>
      <c r="J40" s="48"/>
      <c r="K40" s="48"/>
      <c r="L40" s="48"/>
      <c r="M40" s="49"/>
      <c r="N40" s="91">
        <v>0</v>
      </c>
      <c r="O40" s="56">
        <v>0</v>
      </c>
    </row>
    <row r="41" spans="1:15">
      <c r="A41" s="162" t="s">
        <v>36</v>
      </c>
      <c r="B41" s="62" t="s">
        <v>135</v>
      </c>
      <c r="C41" s="163" t="s">
        <v>136</v>
      </c>
      <c r="D41" s="48"/>
      <c r="E41" s="48"/>
      <c r="F41" s="48"/>
      <c r="G41" s="48"/>
      <c r="H41" s="48"/>
      <c r="I41" s="48"/>
      <c r="J41" s="48"/>
      <c r="K41" s="48"/>
      <c r="L41" s="48"/>
      <c r="M41" s="49"/>
      <c r="N41" s="91">
        <v>0</v>
      </c>
      <c r="O41" s="56">
        <v>0</v>
      </c>
    </row>
    <row r="42" spans="1:15">
      <c r="A42" s="19"/>
      <c r="B42" s="3"/>
      <c r="C42" s="2"/>
      <c r="D42" s="48"/>
      <c r="E42" s="48"/>
      <c r="F42" s="48"/>
      <c r="G42" s="48"/>
      <c r="H42" s="48"/>
      <c r="I42" s="48"/>
      <c r="J42" s="48"/>
      <c r="K42" s="48"/>
      <c r="L42" s="48"/>
      <c r="M42" s="49"/>
      <c r="N42" s="47"/>
      <c r="O42" s="52"/>
    </row>
    <row r="43" spans="1:15">
      <c r="A43" s="15"/>
      <c r="B43" s="12"/>
      <c r="C43" s="92" t="s">
        <v>39</v>
      </c>
      <c r="D43" s="82" t="s">
        <v>40</v>
      </c>
      <c r="E43" s="12"/>
      <c r="F43" s="12"/>
      <c r="G43" s="12"/>
      <c r="H43" s="82" t="s">
        <v>41</v>
      </c>
      <c r="I43" s="12"/>
      <c r="J43" s="12"/>
      <c r="K43" s="12"/>
      <c r="L43" s="12"/>
      <c r="M43" s="88"/>
      <c r="N43" s="90"/>
      <c r="O43" s="52"/>
    </row>
    <row r="44" spans="1:15">
      <c r="A44" s="9"/>
      <c r="B44" s="2"/>
      <c r="C44" s="60"/>
      <c r="D44" s="60"/>
      <c r="E44" s="60"/>
      <c r="F44" s="60"/>
      <c r="G44" s="60"/>
      <c r="H44" s="60"/>
      <c r="I44" s="59"/>
      <c r="J44" s="60"/>
      <c r="K44" s="59"/>
      <c r="L44" s="60"/>
      <c r="M44" s="60"/>
      <c r="N44" s="23"/>
      <c r="O44" s="52"/>
    </row>
    <row r="45" spans="1:15">
      <c r="A45" s="9"/>
      <c r="B45" s="2"/>
      <c r="C45" s="2" t="s">
        <v>61</v>
      </c>
      <c r="D45" s="40">
        <v>0</v>
      </c>
      <c r="E45" s="2"/>
      <c r="F45" s="5"/>
      <c r="G45" s="2"/>
      <c r="H45" s="39">
        <v>5025000</v>
      </c>
      <c r="I45" s="93"/>
      <c r="J45" s="2"/>
      <c r="K45" s="93"/>
      <c r="L45" s="2"/>
      <c r="M45" s="60"/>
      <c r="N45" s="23"/>
      <c r="O45" s="52"/>
    </row>
    <row r="46" spans="1:15">
      <c r="A46" s="9"/>
      <c r="B46" s="2"/>
      <c r="C46" s="2" t="s">
        <v>62</v>
      </c>
      <c r="D46" s="40">
        <v>0</v>
      </c>
      <c r="E46" s="2"/>
      <c r="F46" s="5"/>
      <c r="G46" s="2"/>
      <c r="H46" s="39">
        <v>4830000</v>
      </c>
      <c r="I46" s="93"/>
      <c r="J46" s="2"/>
      <c r="K46" s="93"/>
      <c r="L46" s="2"/>
      <c r="M46" s="60"/>
      <c r="N46" s="23"/>
      <c r="O46" s="52"/>
    </row>
    <row r="47" spans="1:15" ht="16" thickBot="1">
      <c r="A47" s="9"/>
      <c r="B47" s="2"/>
      <c r="C47" s="2"/>
      <c r="D47" s="41"/>
      <c r="E47" s="2"/>
      <c r="F47" s="5"/>
      <c r="G47" s="2"/>
      <c r="H47" s="94"/>
      <c r="I47" s="93"/>
      <c r="J47" s="2"/>
      <c r="K47" s="93"/>
      <c r="L47" s="2"/>
      <c r="M47" s="60"/>
      <c r="N47" s="23"/>
      <c r="O47" s="52"/>
    </row>
    <row r="48" spans="1:15" ht="16" thickBot="1">
      <c r="A48" s="9"/>
      <c r="B48" s="2"/>
      <c r="C48" s="31" t="s">
        <v>42</v>
      </c>
      <c r="D48" s="34">
        <f>((D45*H45)+(D46*H46))*5</f>
        <v>0</v>
      </c>
      <c r="E48" s="2"/>
      <c r="F48" s="6"/>
      <c r="G48" s="2"/>
      <c r="H48" s="2"/>
      <c r="I48" s="60"/>
      <c r="J48" s="2"/>
      <c r="K48" s="60"/>
      <c r="L48" s="2"/>
      <c r="M48" s="60"/>
      <c r="N48" s="23"/>
      <c r="O48" s="52"/>
    </row>
    <row r="49" spans="1:15">
      <c r="A49" s="9"/>
      <c r="B49" s="2"/>
      <c r="C49" s="3"/>
      <c r="D49" s="95"/>
      <c r="E49" s="2"/>
      <c r="F49" s="6"/>
      <c r="G49" s="2"/>
      <c r="H49" s="2"/>
      <c r="I49" s="60"/>
      <c r="J49" s="2"/>
      <c r="K49" s="60"/>
      <c r="L49" s="2"/>
      <c r="M49" s="60"/>
      <c r="N49" s="23"/>
      <c r="O49" s="52"/>
    </row>
    <row r="50" spans="1:15" ht="16" thickBot="1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25"/>
      <c r="O50" s="57"/>
    </row>
  </sheetData>
  <sheetProtection algorithmName="SHA-512" hashValue="2Cft7O5m12tywE93hjO7knYupLRE6Y7dcvtr9AXe9pdWbPnmYuk4ozJhx/aCdAYDTX7jXEPl6duWI4JFrw8VgA==" saltValue="ArHSO5FkMABm+I2TC2lbVw==" spinCount="100000" sheet="1" selectLockedCells="1"/>
  <dataValidations count="9">
    <dataValidation type="decimal" operator="lessThanOrEqual" allowBlank="1" showErrorMessage="1" error="Het bedrag mag niet hoger zijn dan de prijs van de licentie per apparaat x het aantal apparaten per maand. " sqref="O12" xr:uid="{8A12C89F-A0D0-B94A-B07B-8A640E1D50CD}">
      <formula1>M19</formula1>
    </dataValidation>
    <dataValidation type="decimal" operator="lessThanOrEqual" allowBlank="1" showErrorMessage="1" error="Het bedrag mag niet hoger zijn dan het maandbedrag gedurende de looptijd in tabel N. " sqref="O14" xr:uid="{4BAE3827-B2DC-C842-B3A3-08DB021A0B23}">
      <formula1>M20</formula1>
    </dataValidation>
    <dataValidation type="decimal" operator="lessThan" allowBlank="1" showErrorMessage="1" error="Het is niet akkoord opties hoger te prijzen dan de maandhuur van de MFP." sqref="D37" xr:uid="{FAFBC2D9-EE7D-F149-8898-4F53028BC1A2}">
      <formula1>D15</formula1>
    </dataValidation>
    <dataValidation type="decimal" operator="lessThanOrEqual" allowBlank="1" showErrorMessage="1" error="Bedrag kan niet hoger zijn dan de aangeboden totaalkosten gedeeld door 60 maanden." sqref="O41" xr:uid="{674D74D3-E517-1347-AEC6-64B37EA76FDB}">
      <formula1>N41/60</formula1>
    </dataValidation>
    <dataValidation type="decimal" operator="lessThanOrEqual" allowBlank="1" showErrorMessage="1" error="Opties mogen niet meer dan 40% van de huurwaarde zijn." prompt="jn. " sqref="D34:D36" xr:uid="{6AB6EFE9-535B-F24E-A0B1-CC4ABF5670F9}">
      <formula1>D$11*40%</formula1>
    </dataValidation>
    <dataValidation type="decimal" operator="lessThanOrEqual" allowBlank="1" showErrorMessage="1" error="Opties mogen niet meer dan 40% van de huurwaarde zijn. " sqref="F34:F37 J32:J33 L32:L33" xr:uid="{51E0BA40-46F9-9F47-B66F-76290057FA76}">
      <formula1>F$11*40%</formula1>
    </dataValidation>
    <dataValidation type="decimal" operator="lessThanOrEqual" allowBlank="1" showErrorMessage="1" error="Opties mogen niet meer dan 40% van de huurwaarde zijn. " sqref="H34:H37" xr:uid="{9940D56C-8D10-4A4A-BDC2-088EB29F78DC}">
      <formula1>H$11*40%</formula1>
    </dataValidation>
    <dataValidation type="decimal" operator="lessThanOrEqual" allowBlank="1" showErrorMessage="1" error="Bedrag kan niet hoger zijn dan de aangeboden totaalkosten gedeeld door 60 maanden. " sqref="O39" xr:uid="{43508418-B88C-E04D-8D20-CAB8E06E6E16}">
      <formula1>N39/60</formula1>
    </dataValidation>
    <dataValidation type="decimal" operator="lessThanOrEqual" allowBlank="1" showErrorMessage="1" error="Bedrag kan niet hoger zijn dan de aangeboden totaalkosten gedeeld door 60 maanden." sqref="O40" xr:uid="{AC4203DD-A571-124E-9630-F02A23C3DEC5}">
      <formula1>N40/60</formula1>
    </dataValidation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78D81-E64D-A741-802D-399EBFB8D51D}">
  <dimension ref="A1:H53"/>
  <sheetViews>
    <sheetView zoomScale="83" zoomScaleNormal="83" workbookViewId="0">
      <selection activeCell="F21" sqref="F21"/>
    </sheetView>
  </sheetViews>
  <sheetFormatPr baseColWidth="10" defaultColWidth="10.83203125" defaultRowHeight="16"/>
  <cols>
    <col min="1" max="1" width="37.83203125" style="151" customWidth="1"/>
    <col min="2" max="2" width="97.5" style="151" customWidth="1"/>
    <col min="3" max="3" width="19.1640625" style="151" bestFit="1" customWidth="1"/>
    <col min="4" max="4" width="15.33203125" style="154" customWidth="1"/>
    <col min="5" max="5" width="16.5" style="157" bestFit="1" customWidth="1"/>
    <col min="6" max="6" width="18.33203125" style="153" customWidth="1"/>
    <col min="7" max="7" width="32.6640625" style="153" customWidth="1"/>
    <col min="8" max="8" width="102.83203125" style="151" customWidth="1"/>
    <col min="9" max="9" width="12" style="151" bestFit="1" customWidth="1"/>
    <col min="10" max="10" width="14.6640625" style="151" customWidth="1"/>
    <col min="11" max="11" width="10.83203125" style="151" customWidth="1"/>
    <col min="12" max="12" width="10.83203125" style="151"/>
    <col min="13" max="13" width="13" style="151" bestFit="1" customWidth="1"/>
    <col min="14" max="16384" width="10.83203125" style="151"/>
  </cols>
  <sheetData>
    <row r="1" spans="1:8" ht="18" thickTop="1">
      <c r="A1" s="231" t="s">
        <v>96</v>
      </c>
      <c r="B1" s="232"/>
      <c r="C1" s="165" t="s">
        <v>79</v>
      </c>
      <c r="D1" s="166" t="s">
        <v>80</v>
      </c>
      <c r="E1" s="167" t="s">
        <v>81</v>
      </c>
      <c r="F1" s="158" t="s">
        <v>82</v>
      </c>
      <c r="G1" s="158" t="s">
        <v>133</v>
      </c>
      <c r="H1" s="164" t="s">
        <v>139</v>
      </c>
    </row>
    <row r="2" spans="1:8" ht="17" thickBot="1">
      <c r="A2" s="233" t="s">
        <v>83</v>
      </c>
      <c r="B2" s="234"/>
      <c r="C2" s="234"/>
      <c r="D2" s="234"/>
      <c r="E2" s="234"/>
      <c r="F2" s="234"/>
      <c r="G2" s="159"/>
    </row>
    <row r="3" spans="1:8" ht="17" thickBot="1">
      <c r="A3" s="168"/>
      <c r="B3" s="169" t="s">
        <v>97</v>
      </c>
      <c r="C3" s="170">
        <v>75</v>
      </c>
      <c r="D3" s="171" t="s">
        <v>85</v>
      </c>
      <c r="E3" s="172">
        <v>12000</v>
      </c>
      <c r="F3" s="238">
        <v>0</v>
      </c>
      <c r="G3" s="221">
        <f>F3*E3</f>
        <v>0</v>
      </c>
    </row>
    <row r="4" spans="1:8" ht="17" thickBot="1">
      <c r="A4" s="173"/>
      <c r="B4" s="169" t="s">
        <v>137</v>
      </c>
      <c r="C4" s="174">
        <v>75</v>
      </c>
      <c r="D4" s="175" t="s">
        <v>85</v>
      </c>
      <c r="E4" s="176">
        <v>1042</v>
      </c>
      <c r="F4" s="239">
        <v>0</v>
      </c>
      <c r="G4" s="222">
        <f t="shared" ref="G4:G5" si="0">F4*E4</f>
        <v>0</v>
      </c>
    </row>
    <row r="5" spans="1:8">
      <c r="A5" s="177" t="s">
        <v>120</v>
      </c>
      <c r="B5" s="169" t="s">
        <v>138</v>
      </c>
      <c r="C5" s="174">
        <v>75</v>
      </c>
      <c r="D5" s="175" t="s">
        <v>85</v>
      </c>
      <c r="E5" s="178">
        <v>1</v>
      </c>
      <c r="F5" s="240">
        <v>0</v>
      </c>
      <c r="G5" s="223">
        <f t="shared" si="0"/>
        <v>0</v>
      </c>
      <c r="H5" s="151" t="s">
        <v>140</v>
      </c>
    </row>
    <row r="6" spans="1:8">
      <c r="B6" t="s">
        <v>98</v>
      </c>
      <c r="C6" s="179">
        <v>75</v>
      </c>
      <c r="D6" s="180" t="s">
        <v>85</v>
      </c>
      <c r="E6" s="178">
        <v>505</v>
      </c>
      <c r="F6" s="241">
        <v>0</v>
      </c>
      <c r="G6" s="224">
        <f t="shared" ref="G6:G51" si="1">F6*E6</f>
        <v>0</v>
      </c>
    </row>
    <row r="7" spans="1:8">
      <c r="A7" s="173"/>
      <c r="B7" t="s">
        <v>99</v>
      </c>
      <c r="C7" s="179">
        <v>80</v>
      </c>
      <c r="D7" s="180" t="s">
        <v>85</v>
      </c>
      <c r="E7" s="178">
        <v>45</v>
      </c>
      <c r="F7" s="241">
        <v>0</v>
      </c>
      <c r="G7" s="224">
        <f t="shared" si="1"/>
        <v>0</v>
      </c>
    </row>
    <row r="8" spans="1:8" ht="17" thickBot="1">
      <c r="A8" s="181"/>
      <c r="B8" s="182" t="s">
        <v>100</v>
      </c>
      <c r="C8" s="183">
        <v>80</v>
      </c>
      <c r="D8" s="184" t="s">
        <v>85</v>
      </c>
      <c r="E8" s="185">
        <v>200</v>
      </c>
      <c r="F8" s="242">
        <v>0</v>
      </c>
      <c r="G8" s="225">
        <f t="shared" si="1"/>
        <v>0</v>
      </c>
    </row>
    <row r="9" spans="1:8">
      <c r="A9" s="186"/>
      <c r="B9" s="187" t="s">
        <v>101</v>
      </c>
      <c r="C9" s="170">
        <v>100</v>
      </c>
      <c r="D9" s="171" t="s">
        <v>85</v>
      </c>
      <c r="E9" s="187">
        <v>12</v>
      </c>
      <c r="F9" s="243">
        <v>0</v>
      </c>
      <c r="G9" s="226">
        <f t="shared" si="1"/>
        <v>0</v>
      </c>
    </row>
    <row r="10" spans="1:8">
      <c r="A10" s="188"/>
      <c r="B10" s="189" t="s">
        <v>102</v>
      </c>
      <c r="C10" s="179">
        <v>120</v>
      </c>
      <c r="D10" s="180" t="s">
        <v>85</v>
      </c>
      <c r="E10" s="189">
        <v>76</v>
      </c>
      <c r="F10" s="241">
        <v>0</v>
      </c>
      <c r="G10" s="224">
        <f t="shared" si="1"/>
        <v>0</v>
      </c>
    </row>
    <row r="11" spans="1:8">
      <c r="A11" s="188" t="s">
        <v>105</v>
      </c>
      <c r="B11" s="189" t="s">
        <v>101</v>
      </c>
      <c r="C11" s="179">
        <v>80</v>
      </c>
      <c r="D11" s="180" t="s">
        <v>85</v>
      </c>
      <c r="E11" s="189">
        <v>50</v>
      </c>
      <c r="F11" s="241">
        <v>0</v>
      </c>
      <c r="G11" s="224">
        <f t="shared" si="1"/>
        <v>0</v>
      </c>
    </row>
    <row r="12" spans="1:8">
      <c r="A12" s="188"/>
      <c r="B12" s="189" t="s">
        <v>103</v>
      </c>
      <c r="C12" s="179">
        <v>80</v>
      </c>
      <c r="D12" s="180" t="s">
        <v>85</v>
      </c>
      <c r="E12" s="189">
        <v>228</v>
      </c>
      <c r="F12" s="241">
        <v>0</v>
      </c>
      <c r="G12" s="224">
        <f t="shared" si="1"/>
        <v>0</v>
      </c>
    </row>
    <row r="13" spans="1:8" ht="17" thickBot="1">
      <c r="A13" s="190"/>
      <c r="B13" s="191" t="s">
        <v>104</v>
      </c>
      <c r="C13" s="183">
        <v>90</v>
      </c>
      <c r="D13" s="184" t="s">
        <v>85</v>
      </c>
      <c r="E13" s="191">
        <v>16</v>
      </c>
      <c r="F13" s="242">
        <v>0</v>
      </c>
      <c r="G13" s="225">
        <f t="shared" si="1"/>
        <v>0</v>
      </c>
    </row>
    <row r="14" spans="1:8">
      <c r="A14" s="192"/>
      <c r="B14" s="187" t="s">
        <v>107</v>
      </c>
      <c r="C14" s="170">
        <v>120</v>
      </c>
      <c r="D14" s="193" t="s">
        <v>85</v>
      </c>
      <c r="E14" s="187">
        <v>1</v>
      </c>
      <c r="F14" s="243">
        <v>0</v>
      </c>
      <c r="G14" s="226">
        <f t="shared" si="1"/>
        <v>0</v>
      </c>
    </row>
    <row r="15" spans="1:8">
      <c r="A15" s="188"/>
      <c r="B15" s="189" t="s">
        <v>108</v>
      </c>
      <c r="C15" s="179">
        <v>100</v>
      </c>
      <c r="D15" s="194" t="s">
        <v>85</v>
      </c>
      <c r="E15" s="189">
        <v>1</v>
      </c>
      <c r="F15" s="241">
        <v>0</v>
      </c>
      <c r="G15" s="224">
        <f t="shared" si="1"/>
        <v>0</v>
      </c>
    </row>
    <row r="16" spans="1:8">
      <c r="A16" s="188"/>
      <c r="B16" s="189" t="s">
        <v>109</v>
      </c>
      <c r="C16" s="179">
        <v>100</v>
      </c>
      <c r="D16" s="194" t="s">
        <v>85</v>
      </c>
      <c r="E16" s="189">
        <v>20</v>
      </c>
      <c r="F16" s="241">
        <v>0</v>
      </c>
      <c r="G16" s="224">
        <f t="shared" si="1"/>
        <v>0</v>
      </c>
    </row>
    <row r="17" spans="1:7">
      <c r="A17" s="188"/>
      <c r="B17" s="189" t="s">
        <v>107</v>
      </c>
      <c r="C17" s="179">
        <v>120</v>
      </c>
      <c r="D17" s="194" t="s">
        <v>85</v>
      </c>
      <c r="E17" s="189">
        <v>1</v>
      </c>
      <c r="F17" s="241">
        <v>0</v>
      </c>
      <c r="G17" s="224">
        <f t="shared" si="1"/>
        <v>0</v>
      </c>
    </row>
    <row r="18" spans="1:7">
      <c r="A18" s="188"/>
      <c r="B18" s="189" t="s">
        <v>110</v>
      </c>
      <c r="C18" s="179">
        <v>100</v>
      </c>
      <c r="D18" s="194" t="s">
        <v>85</v>
      </c>
      <c r="E18" s="189">
        <v>56</v>
      </c>
      <c r="F18" s="241">
        <v>0</v>
      </c>
      <c r="G18" s="224">
        <f t="shared" si="1"/>
        <v>0</v>
      </c>
    </row>
    <row r="19" spans="1:7">
      <c r="A19" s="188"/>
      <c r="B19" s="189" t="s">
        <v>108</v>
      </c>
      <c r="C19" s="179">
        <v>100</v>
      </c>
      <c r="D19" s="194" t="s">
        <v>85</v>
      </c>
      <c r="E19" s="189">
        <v>16</v>
      </c>
      <c r="F19" s="241">
        <v>0</v>
      </c>
      <c r="G19" s="224">
        <f t="shared" si="1"/>
        <v>0</v>
      </c>
    </row>
    <row r="20" spans="1:7">
      <c r="A20" s="188" t="s">
        <v>106</v>
      </c>
      <c r="B20" s="189" t="s">
        <v>111</v>
      </c>
      <c r="C20" s="179">
        <v>120</v>
      </c>
      <c r="D20" s="194" t="s">
        <v>85</v>
      </c>
      <c r="E20" s="189">
        <v>114</v>
      </c>
      <c r="F20" s="241">
        <v>0</v>
      </c>
      <c r="G20" s="224">
        <f t="shared" si="1"/>
        <v>0</v>
      </c>
    </row>
    <row r="21" spans="1:7">
      <c r="A21" s="195"/>
      <c r="B21" s="189" t="s">
        <v>112</v>
      </c>
      <c r="C21" s="179">
        <v>120</v>
      </c>
      <c r="D21" s="194" t="s">
        <v>85</v>
      </c>
      <c r="E21" s="189">
        <v>36</v>
      </c>
      <c r="F21" s="241">
        <v>0</v>
      </c>
      <c r="G21" s="224">
        <f t="shared" si="1"/>
        <v>0</v>
      </c>
    </row>
    <row r="22" spans="1:7">
      <c r="A22" s="195"/>
      <c r="B22" s="189" t="s">
        <v>113</v>
      </c>
      <c r="C22" s="179">
        <v>160</v>
      </c>
      <c r="D22" s="194" t="s">
        <v>85</v>
      </c>
      <c r="E22" s="189">
        <v>1</v>
      </c>
      <c r="F22" s="241">
        <v>0</v>
      </c>
      <c r="G22" s="224">
        <f t="shared" si="1"/>
        <v>0</v>
      </c>
    </row>
    <row r="23" spans="1:7">
      <c r="A23" s="195"/>
      <c r="B23" s="189" t="s">
        <v>114</v>
      </c>
      <c r="C23" s="179">
        <v>160</v>
      </c>
      <c r="D23" s="194" t="s">
        <v>85</v>
      </c>
      <c r="E23" s="189">
        <v>45</v>
      </c>
      <c r="F23" s="241">
        <v>0</v>
      </c>
      <c r="G23" s="224">
        <f t="shared" si="1"/>
        <v>0</v>
      </c>
    </row>
    <row r="24" spans="1:7">
      <c r="A24" s="195"/>
      <c r="B24" s="189" t="s">
        <v>115</v>
      </c>
      <c r="C24" s="179">
        <v>160</v>
      </c>
      <c r="D24" s="194" t="s">
        <v>85</v>
      </c>
      <c r="E24" s="189">
        <v>10</v>
      </c>
      <c r="F24" s="241">
        <v>0</v>
      </c>
      <c r="G24" s="224">
        <f t="shared" si="1"/>
        <v>0</v>
      </c>
    </row>
    <row r="25" spans="1:7">
      <c r="A25" s="195"/>
      <c r="B25" s="189" t="s">
        <v>116</v>
      </c>
      <c r="C25" s="179">
        <v>200</v>
      </c>
      <c r="D25" s="194" t="s">
        <v>85</v>
      </c>
      <c r="E25" s="189">
        <v>8</v>
      </c>
      <c r="F25" s="241">
        <v>0</v>
      </c>
      <c r="G25" s="224">
        <f t="shared" si="1"/>
        <v>0</v>
      </c>
    </row>
    <row r="26" spans="1:7">
      <c r="A26" s="195"/>
      <c r="B26" s="189" t="s">
        <v>117</v>
      </c>
      <c r="C26" s="179">
        <v>250</v>
      </c>
      <c r="D26" s="194" t="s">
        <v>85</v>
      </c>
      <c r="E26" s="189">
        <v>8</v>
      </c>
      <c r="F26" s="241">
        <v>0</v>
      </c>
      <c r="G26" s="224">
        <f t="shared" si="1"/>
        <v>0</v>
      </c>
    </row>
    <row r="27" spans="1:7">
      <c r="A27" s="195"/>
      <c r="B27" s="189" t="s">
        <v>118</v>
      </c>
      <c r="C27" s="179">
        <v>250</v>
      </c>
      <c r="D27" s="194" t="s">
        <v>85</v>
      </c>
      <c r="E27" s="189">
        <v>80</v>
      </c>
      <c r="F27" s="241">
        <v>0</v>
      </c>
      <c r="G27" s="224">
        <f t="shared" si="1"/>
        <v>0</v>
      </c>
    </row>
    <row r="28" spans="1:7" ht="17" thickBot="1">
      <c r="A28" s="196"/>
      <c r="B28" s="191" t="s">
        <v>119</v>
      </c>
      <c r="C28" s="183">
        <v>300</v>
      </c>
      <c r="D28" s="184" t="s">
        <v>85</v>
      </c>
      <c r="E28" s="191">
        <v>10</v>
      </c>
      <c r="F28" s="242">
        <v>0</v>
      </c>
      <c r="G28" s="225">
        <f t="shared" si="1"/>
        <v>0</v>
      </c>
    </row>
    <row r="29" spans="1:7">
      <c r="A29" s="235" t="s">
        <v>121</v>
      </c>
      <c r="B29" s="197" t="s">
        <v>84</v>
      </c>
      <c r="C29" s="197">
        <v>80</v>
      </c>
      <c r="D29" s="198" t="s">
        <v>86</v>
      </c>
      <c r="E29" s="199">
        <v>5</v>
      </c>
      <c r="F29" s="244">
        <v>0</v>
      </c>
      <c r="G29" s="226">
        <f t="shared" si="1"/>
        <v>0</v>
      </c>
    </row>
    <row r="30" spans="1:7">
      <c r="A30" s="236"/>
      <c r="B30" s="200" t="s">
        <v>84</v>
      </c>
      <c r="C30" s="200">
        <v>80</v>
      </c>
      <c r="D30" s="201" t="s">
        <v>87</v>
      </c>
      <c r="E30" s="176">
        <v>10</v>
      </c>
      <c r="F30" s="245">
        <v>0</v>
      </c>
      <c r="G30" s="224">
        <f t="shared" si="1"/>
        <v>0</v>
      </c>
    </row>
    <row r="31" spans="1:7">
      <c r="A31" s="236"/>
      <c r="B31" s="200" t="s">
        <v>84</v>
      </c>
      <c r="C31" s="200">
        <v>80</v>
      </c>
      <c r="D31" s="201" t="s">
        <v>88</v>
      </c>
      <c r="E31" s="176">
        <v>10</v>
      </c>
      <c r="F31" s="245">
        <v>0</v>
      </c>
      <c r="G31" s="224">
        <f t="shared" si="1"/>
        <v>0</v>
      </c>
    </row>
    <row r="32" spans="1:7">
      <c r="A32" s="236"/>
      <c r="B32" s="200" t="s">
        <v>89</v>
      </c>
      <c r="C32" s="200">
        <v>120</v>
      </c>
      <c r="D32" s="201" t="s">
        <v>86</v>
      </c>
      <c r="E32" s="176">
        <v>5</v>
      </c>
      <c r="F32" s="245">
        <v>0</v>
      </c>
      <c r="G32" s="224">
        <f t="shared" si="1"/>
        <v>0</v>
      </c>
    </row>
    <row r="33" spans="1:7">
      <c r="A33" s="236"/>
      <c r="B33" s="200" t="s">
        <v>89</v>
      </c>
      <c r="C33" s="200">
        <v>120</v>
      </c>
      <c r="D33" s="201" t="s">
        <v>90</v>
      </c>
      <c r="E33" s="176">
        <v>5</v>
      </c>
      <c r="F33" s="245">
        <v>0</v>
      </c>
      <c r="G33" s="224">
        <f t="shared" si="1"/>
        <v>0</v>
      </c>
    </row>
    <row r="34" spans="1:7">
      <c r="A34" s="236"/>
      <c r="B34" s="200" t="s">
        <v>89</v>
      </c>
      <c r="C34" s="200">
        <v>120</v>
      </c>
      <c r="D34" s="201" t="s">
        <v>123</v>
      </c>
      <c r="E34" s="176">
        <v>1</v>
      </c>
      <c r="F34" s="245">
        <v>0</v>
      </c>
      <c r="G34" s="224">
        <f t="shared" si="1"/>
        <v>0</v>
      </c>
    </row>
    <row r="35" spans="1:7">
      <c r="A35" s="236"/>
      <c r="B35" s="202" t="s">
        <v>89</v>
      </c>
      <c r="C35" s="200">
        <v>120</v>
      </c>
      <c r="D35" s="201" t="s">
        <v>91</v>
      </c>
      <c r="E35" s="176">
        <v>5</v>
      </c>
      <c r="F35" s="245">
        <v>0</v>
      </c>
      <c r="G35" s="224">
        <f t="shared" si="1"/>
        <v>0</v>
      </c>
    </row>
    <row r="36" spans="1:7">
      <c r="A36" s="236"/>
      <c r="B36" s="200" t="s">
        <v>89</v>
      </c>
      <c r="C36" s="200">
        <v>120</v>
      </c>
      <c r="D36" s="201" t="s">
        <v>87</v>
      </c>
      <c r="E36" s="176">
        <v>1</v>
      </c>
      <c r="F36" s="245">
        <v>0</v>
      </c>
      <c r="G36" s="224">
        <f t="shared" si="1"/>
        <v>0</v>
      </c>
    </row>
    <row r="37" spans="1:7">
      <c r="A37" s="236"/>
      <c r="B37" s="200" t="s">
        <v>89</v>
      </c>
      <c r="C37" s="200">
        <v>120</v>
      </c>
      <c r="D37" s="201" t="s">
        <v>90</v>
      </c>
      <c r="E37" s="176">
        <v>5</v>
      </c>
      <c r="F37" s="245">
        <v>0</v>
      </c>
      <c r="G37" s="224">
        <f t="shared" si="1"/>
        <v>0</v>
      </c>
    </row>
    <row r="38" spans="1:7">
      <c r="A38" s="236"/>
      <c r="B38" s="200" t="s">
        <v>89</v>
      </c>
      <c r="C38" s="200">
        <v>120</v>
      </c>
      <c r="D38" s="201" t="s">
        <v>88</v>
      </c>
      <c r="E38" s="176">
        <v>10</v>
      </c>
      <c r="F38" s="245">
        <v>0</v>
      </c>
      <c r="G38" s="224">
        <f t="shared" si="1"/>
        <v>0</v>
      </c>
    </row>
    <row r="39" spans="1:7">
      <c r="A39" s="236"/>
      <c r="B39" s="200" t="s">
        <v>89</v>
      </c>
      <c r="C39" s="200">
        <v>160</v>
      </c>
      <c r="D39" s="201" t="s">
        <v>123</v>
      </c>
      <c r="E39" s="176">
        <v>1</v>
      </c>
      <c r="F39" s="245">
        <v>0</v>
      </c>
      <c r="G39" s="224">
        <f t="shared" si="1"/>
        <v>0</v>
      </c>
    </row>
    <row r="40" spans="1:7">
      <c r="A40" s="236"/>
      <c r="B40" s="200" t="s">
        <v>89</v>
      </c>
      <c r="C40" s="200">
        <v>160</v>
      </c>
      <c r="D40" s="201" t="s">
        <v>86</v>
      </c>
      <c r="E40" s="176">
        <v>8</v>
      </c>
      <c r="F40" s="245">
        <v>0</v>
      </c>
      <c r="G40" s="224">
        <f t="shared" si="1"/>
        <v>0</v>
      </c>
    </row>
    <row r="41" spans="1:7">
      <c r="A41" s="236"/>
      <c r="B41" s="202" t="s">
        <v>89</v>
      </c>
      <c r="C41" s="200">
        <v>160</v>
      </c>
      <c r="D41" s="201" t="s">
        <v>92</v>
      </c>
      <c r="E41" s="176">
        <v>8</v>
      </c>
      <c r="F41" s="245">
        <v>0</v>
      </c>
      <c r="G41" s="224">
        <f t="shared" si="1"/>
        <v>0</v>
      </c>
    </row>
    <row r="42" spans="1:7">
      <c r="A42" s="236"/>
      <c r="B42" s="200" t="s">
        <v>89</v>
      </c>
      <c r="C42" s="200">
        <v>160</v>
      </c>
      <c r="D42" s="201" t="s">
        <v>88</v>
      </c>
      <c r="E42" s="176">
        <v>8</v>
      </c>
      <c r="F42" s="245">
        <v>0</v>
      </c>
      <c r="G42" s="224">
        <f t="shared" si="1"/>
        <v>0</v>
      </c>
    </row>
    <row r="43" spans="1:7" ht="17" thickBot="1">
      <c r="A43" s="237"/>
      <c r="B43" s="203" t="s">
        <v>89</v>
      </c>
      <c r="C43" s="203">
        <v>160</v>
      </c>
      <c r="D43" s="204" t="s">
        <v>90</v>
      </c>
      <c r="E43" s="205">
        <v>4</v>
      </c>
      <c r="F43" s="246">
        <v>0</v>
      </c>
      <c r="G43" s="225">
        <f t="shared" si="1"/>
        <v>0</v>
      </c>
    </row>
    <row r="44" spans="1:7">
      <c r="A44" s="235" t="s">
        <v>122</v>
      </c>
      <c r="B44" s="197" t="s">
        <v>93</v>
      </c>
      <c r="C44" s="197">
        <v>80</v>
      </c>
      <c r="D44" s="198" t="s">
        <v>85</v>
      </c>
      <c r="E44" s="199">
        <v>10</v>
      </c>
      <c r="F44" s="244">
        <v>0</v>
      </c>
      <c r="G44" s="226">
        <f t="shared" si="1"/>
        <v>0</v>
      </c>
    </row>
    <row r="45" spans="1:7">
      <c r="A45" s="236"/>
      <c r="B45" s="200" t="s">
        <v>124</v>
      </c>
      <c r="C45" s="206"/>
      <c r="D45" s="207"/>
      <c r="E45" s="208">
        <v>34</v>
      </c>
      <c r="F45" s="245">
        <v>0</v>
      </c>
      <c r="G45" s="224">
        <f t="shared" si="1"/>
        <v>0</v>
      </c>
    </row>
    <row r="46" spans="1:7">
      <c r="A46" s="236"/>
      <c r="B46" s="200" t="s">
        <v>125</v>
      </c>
      <c r="C46" s="206"/>
      <c r="D46" s="207"/>
      <c r="E46" s="208">
        <v>1</v>
      </c>
      <c r="F46" s="245">
        <v>0</v>
      </c>
      <c r="G46" s="224">
        <f t="shared" si="1"/>
        <v>0</v>
      </c>
    </row>
    <row r="47" spans="1:7">
      <c r="A47" s="236"/>
      <c r="B47" s="200" t="s">
        <v>126</v>
      </c>
      <c r="C47" s="206"/>
      <c r="D47" s="207"/>
      <c r="E47" s="208">
        <v>241</v>
      </c>
      <c r="F47" s="245">
        <v>0</v>
      </c>
      <c r="G47" s="224">
        <f t="shared" si="1"/>
        <v>0</v>
      </c>
    </row>
    <row r="48" spans="1:7" ht="17" thickBot="1">
      <c r="A48" s="237"/>
      <c r="B48" s="203" t="s">
        <v>127</v>
      </c>
      <c r="C48" s="209"/>
      <c r="D48" s="210"/>
      <c r="E48" s="211">
        <v>1</v>
      </c>
      <c r="F48" s="246">
        <v>0</v>
      </c>
      <c r="G48" s="225">
        <f t="shared" si="1"/>
        <v>0</v>
      </c>
    </row>
    <row r="49" spans="1:7" ht="17" thickBot="1">
      <c r="A49" s="229" t="s">
        <v>94</v>
      </c>
      <c r="B49" s="230"/>
      <c r="C49" s="230"/>
      <c r="D49" s="230"/>
      <c r="E49" s="230"/>
      <c r="F49" s="230"/>
      <c r="G49" s="227">
        <f t="shared" si="1"/>
        <v>0</v>
      </c>
    </row>
    <row r="50" spans="1:7">
      <c r="A50" s="212" t="s">
        <v>132</v>
      </c>
      <c r="B50" s="213" t="s">
        <v>141</v>
      </c>
      <c r="C50" s="213"/>
      <c r="D50" s="214"/>
      <c r="E50" s="215">
        <v>1</v>
      </c>
      <c r="F50" s="247">
        <v>0</v>
      </c>
      <c r="G50" s="226">
        <f t="shared" si="1"/>
        <v>0</v>
      </c>
    </row>
    <row r="51" spans="1:7">
      <c r="A51" s="216" t="s">
        <v>130</v>
      </c>
      <c r="B51" s="151" t="s">
        <v>131</v>
      </c>
      <c r="D51" s="217"/>
      <c r="E51" s="208">
        <v>5</v>
      </c>
      <c r="F51" s="248">
        <v>0</v>
      </c>
      <c r="G51" s="224">
        <f t="shared" si="1"/>
        <v>0</v>
      </c>
    </row>
    <row r="52" spans="1:7" ht="17" thickBot="1">
      <c r="A52" s="218" t="s">
        <v>129</v>
      </c>
      <c r="B52" s="219" t="s">
        <v>128</v>
      </c>
      <c r="C52" s="219"/>
      <c r="D52" s="220"/>
      <c r="E52" s="211">
        <v>1</v>
      </c>
      <c r="F52" s="249">
        <v>0</v>
      </c>
      <c r="G52" s="225">
        <f>F52*E52</f>
        <v>0</v>
      </c>
    </row>
    <row r="53" spans="1:7" ht="17" thickBot="1">
      <c r="A53" s="152"/>
      <c r="B53" s="152"/>
      <c r="C53" s="152"/>
      <c r="D53" s="155"/>
      <c r="E53" s="156"/>
      <c r="F53" s="250" t="s">
        <v>95</v>
      </c>
      <c r="G53" s="228">
        <f>SUM(G3:G52)</f>
        <v>0</v>
      </c>
    </row>
  </sheetData>
  <sheetProtection algorithmName="SHA-512" hashValue="3MOlEWJefnszhpnSLmYehjr2CExMivVHaWutdaWyK3b8YdtHJkYL/t0RIMOoozZgPOhVHqV+WOo1+LlJlN+bVg==" saltValue="KX+Y6+2U1bu/WPdSZQMkbQ==" spinCount="100000" sheet="1" objects="1" scenarios="1" selectLockedCells="1"/>
  <mergeCells count="5">
    <mergeCell ref="A49:F49"/>
    <mergeCell ref="A1:B1"/>
    <mergeCell ref="A2:F2"/>
    <mergeCell ref="A29:A43"/>
    <mergeCell ref="A44:A4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B87CDED5EC8F429F334E4C737C923B" ma:contentTypeVersion="6" ma:contentTypeDescription="Een nieuw document maken." ma:contentTypeScope="" ma:versionID="c802e5aefa727f52dc94b23dcc6b02ac">
  <xsd:schema xmlns:xsd="http://www.w3.org/2001/XMLSchema" xmlns:xs="http://www.w3.org/2001/XMLSchema" xmlns:p="http://schemas.microsoft.com/office/2006/metadata/properties" xmlns:ns2="df412d75-b1b4-48f6-ae0f-0a0cf71eeb15" xmlns:ns3="0410559e-ccdd-4225-af06-32cf1a0006e8" targetNamespace="http://schemas.microsoft.com/office/2006/metadata/properties" ma:root="true" ma:fieldsID="723e9f0159ac8b2842ba54a1494db0ef" ns2:_="" ns3:_="">
    <xsd:import namespace="df412d75-b1b4-48f6-ae0f-0a0cf71eeb15"/>
    <xsd:import namespace="0410559e-ccdd-4225-af06-32cf1a0006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12d75-b1b4-48f6-ae0f-0a0cf71eeb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10559e-ccdd-4225-af06-32cf1a0006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6FB69B-7442-4BB0-8144-0386DB968B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12d75-b1b4-48f6-ae0f-0a0cf71eeb15"/>
    <ds:schemaRef ds:uri="0410559e-ccdd-4225-af06-32cf1a0006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67F73B-89F9-465D-8840-6482ADCB7F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B10434-37AF-4A1E-8C5F-237F5EBEE6F9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df412d75-b1b4-48f6-ae0f-0a0cf71eeb15"/>
    <ds:schemaRef ds:uri="http://www.w3.org/XML/1998/namespace"/>
    <ds:schemaRef ds:uri="0410559e-ccdd-4225-af06-32cf1a0006e8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Prijs TCO </vt:lpstr>
      <vt:lpstr>Perceel 1 Prijsinvulblad VOG</vt:lpstr>
      <vt:lpstr>Perceel 2 Papier VOG</vt:lpstr>
    </vt:vector>
  </TitlesOfParts>
  <Manager/>
  <Company>Link2Doc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E.J. van den Berg</dc:creator>
  <cp:keywords/>
  <dc:description/>
  <cp:lastModifiedBy>Evelien van den Berg</cp:lastModifiedBy>
  <cp:revision/>
  <dcterms:created xsi:type="dcterms:W3CDTF">2008-11-12T16:14:51Z</dcterms:created>
  <dcterms:modified xsi:type="dcterms:W3CDTF">2026-09-04T08:51:34Z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0x010100CAB87CDED5EC8F429F334E4C737C923B</vt:lpwstr>
  </property>
</Properties>
</file>