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I:\Inkoop en Aanbesteding\4 AANBESTEDINGEN\2025 Aanbestedingen\SWF 25107 producten voor catering en bedrijfsrestaurant\2. Aanbestedingsdocumenten\Definitief\"/>
    </mc:Choice>
  </mc:AlternateContent>
  <xr:revisionPtr revIDLastSave="0" documentId="13_ncr:1_{F752B4E8-F266-4982-B84E-C8A5FB365D87}" xr6:coauthVersionLast="47" xr6:coauthVersionMax="47" xr10:uidLastSave="{00000000-0000-0000-0000-000000000000}"/>
  <bookViews>
    <workbookView xWindow="-38520" yWindow="-120" windowWidth="38640" windowHeight="21240" activeTab="3" xr2:uid="{00000000-000D-0000-FFFF-FFFF00000000}"/>
  </bookViews>
  <sheets>
    <sheet name="Productgroepen" sheetId="9" r:id="rId1"/>
    <sheet name="Inschrijvingsoverzicht" sheetId="10" r:id="rId2"/>
    <sheet name="Kernassortiment SWF" sheetId="3" r:id="rId3"/>
    <sheet name="Randassortiment SWF" sheetId="4" r:id="rId4"/>
  </sheets>
  <definedNames>
    <definedName name="_xlnm._FilterDatabase" localSheetId="2" hidden="1">'Kernassortiment SWF'!$B$2:$M$6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0" l="1"/>
  <c r="L8" i="3"/>
  <c r="L9" i="3"/>
  <c r="L10" i="3"/>
  <c r="L11" i="3"/>
  <c r="L12" i="3"/>
  <c r="L13" i="3"/>
  <c r="L14" i="3"/>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83" i="3"/>
  <c r="L74" i="3"/>
  <c r="L75" i="3"/>
  <c r="L76" i="3"/>
  <c r="L77" i="3"/>
  <c r="L78" i="3"/>
  <c r="L79" i="3"/>
  <c r="L73" i="3"/>
  <c r="L80" i="3"/>
  <c r="L81" i="3"/>
  <c r="L82" i="3"/>
  <c r="L84" i="3"/>
  <c r="L122" i="3"/>
  <c r="L85" i="3"/>
  <c r="L86" i="3"/>
  <c r="L87" i="3"/>
  <c r="L88" i="3"/>
  <c r="L89" i="3"/>
  <c r="L120" i="3"/>
  <c r="L90" i="3"/>
  <c r="L91" i="3"/>
  <c r="L92" i="3"/>
  <c r="L93" i="3"/>
  <c r="L94" i="3"/>
  <c r="L95" i="3"/>
  <c r="L96" i="3"/>
  <c r="L97" i="3"/>
  <c r="L98" i="3"/>
  <c r="L99" i="3"/>
  <c r="L100" i="3"/>
  <c r="L101" i="3"/>
  <c r="L102" i="3"/>
  <c r="L103" i="3"/>
  <c r="L104" i="3"/>
  <c r="L105" i="3"/>
  <c r="L106" i="3"/>
  <c r="L107" i="3"/>
  <c r="L108" i="3"/>
  <c r="L109" i="3"/>
  <c r="L121" i="3"/>
  <c r="L110" i="3"/>
  <c r="L111" i="3"/>
  <c r="L112" i="3"/>
  <c r="L113" i="3"/>
  <c r="L114" i="3"/>
  <c r="L115" i="3"/>
  <c r="L116" i="3"/>
  <c r="L117" i="3"/>
  <c r="L118" i="3"/>
  <c r="L119" i="3"/>
  <c r="L124" i="3"/>
  <c r="L125" i="3"/>
  <c r="L126" i="3"/>
  <c r="L127" i="3"/>
  <c r="L128" i="3"/>
  <c r="L129" i="3"/>
  <c r="L130" i="3"/>
  <c r="L131" i="3"/>
  <c r="L132" i="3"/>
  <c r="L133" i="3"/>
  <c r="L123" i="3"/>
  <c r="L134" i="3"/>
  <c r="L135" i="3"/>
  <c r="L136" i="3"/>
  <c r="L137" i="3"/>
  <c r="L138" i="3"/>
  <c r="L139" i="3"/>
  <c r="L140" i="3"/>
  <c r="L141" i="3"/>
  <c r="L142" i="3"/>
  <c r="L143" i="3"/>
  <c r="L144" i="3"/>
  <c r="L149" i="3"/>
  <c r="L145" i="3"/>
  <c r="L146" i="3"/>
  <c r="L147" i="3"/>
  <c r="L148" i="3"/>
  <c r="L150" i="3"/>
  <c r="L163" i="3"/>
  <c r="L151" i="3"/>
  <c r="L152" i="3"/>
  <c r="L153" i="3"/>
  <c r="L154" i="3"/>
  <c r="L155" i="3"/>
  <c r="L156" i="3"/>
  <c r="L157" i="3"/>
  <c r="L158" i="3"/>
  <c r="L159" i="3"/>
  <c r="L160" i="3"/>
  <c r="L161" i="3"/>
  <c r="L162" i="3"/>
  <c r="L164" i="3"/>
  <c r="L166" i="3"/>
  <c r="L165" i="3"/>
  <c r="L172" i="3"/>
  <c r="L173" i="3"/>
  <c r="L189" i="3"/>
  <c r="L174" i="3"/>
  <c r="L167" i="3"/>
  <c r="L168" i="3"/>
  <c r="L190" i="3"/>
  <c r="L177" i="3"/>
  <c r="L196" i="3"/>
  <c r="L176" i="3"/>
  <c r="L178" i="3"/>
  <c r="L179" i="3"/>
  <c r="L197" i="3"/>
  <c r="L175" i="3"/>
  <c r="L180" i="3"/>
  <c r="L181" i="3"/>
  <c r="L182" i="3"/>
  <c r="L183" i="3"/>
  <c r="L184" i="3"/>
  <c r="L185" i="3"/>
  <c r="L186" i="3"/>
  <c r="L187" i="3"/>
  <c r="L188" i="3"/>
  <c r="L169" i="3"/>
  <c r="L170" i="3"/>
  <c r="L191" i="3"/>
  <c r="L192" i="3"/>
  <c r="L193" i="3"/>
  <c r="L194" i="3"/>
  <c r="L195" i="3"/>
  <c r="L171" i="3"/>
  <c r="L199" i="3"/>
  <c r="L200" i="3"/>
  <c r="L205" i="3"/>
  <c r="L201" i="3"/>
  <c r="L202" i="3"/>
  <c r="L203" i="3"/>
  <c r="L204" i="3"/>
  <c r="L219" i="3"/>
  <c r="L206" i="3"/>
  <c r="L207" i="3"/>
  <c r="L208" i="3"/>
  <c r="L209" i="3"/>
  <c r="L210" i="3"/>
  <c r="L211" i="3"/>
  <c r="L212" i="3"/>
  <c r="L213" i="3"/>
  <c r="L214" i="3"/>
  <c r="L215" i="3"/>
  <c r="L216" i="3"/>
  <c r="L217" i="3"/>
  <c r="L218" i="3"/>
  <c r="L198" i="3"/>
  <c r="L220" i="3"/>
  <c r="L221" i="3"/>
  <c r="L222" i="3"/>
  <c r="L223" i="3"/>
  <c r="L224" i="3"/>
  <c r="L225" i="3"/>
  <c r="L226" i="3"/>
  <c r="L227" i="3"/>
  <c r="B69" i="3"/>
  <c r="B68" i="3"/>
  <c r="B67" i="3"/>
  <c r="B66" i="3"/>
  <c r="B65" i="3"/>
  <c r="B64" i="3"/>
  <c r="B63" i="3"/>
  <c r="B62" i="3"/>
  <c r="B61" i="3"/>
  <c r="B60" i="3"/>
  <c r="B59" i="3"/>
  <c r="B58" i="3"/>
  <c r="B141" i="3"/>
  <c r="B140" i="3"/>
  <c r="B139" i="3"/>
  <c r="B138" i="3"/>
  <c r="B137" i="3"/>
  <c r="B136" i="3"/>
  <c r="B135" i="3"/>
  <c r="B134" i="3"/>
  <c r="B123" i="3"/>
  <c r="B133" i="3"/>
  <c r="B132" i="3"/>
  <c r="B131" i="3"/>
  <c r="B130" i="3"/>
  <c r="B129" i="3"/>
  <c r="B128" i="3"/>
  <c r="B127" i="3"/>
  <c r="B126" i="3"/>
  <c r="B125" i="3"/>
  <c r="B124" i="3"/>
  <c r="B148" i="3"/>
  <c r="B147" i="3"/>
  <c r="B146" i="3"/>
  <c r="B145" i="3"/>
  <c r="B149" i="3"/>
  <c r="B144" i="3"/>
  <c r="B143" i="3"/>
  <c r="B142" i="3"/>
  <c r="B227" i="3"/>
  <c r="B226" i="3"/>
  <c r="B225" i="3"/>
  <c r="B224" i="3"/>
  <c r="B223" i="3"/>
  <c r="B222" i="3"/>
  <c r="B221" i="3"/>
  <c r="B220" i="3"/>
  <c r="B198" i="3"/>
  <c r="B218" i="3"/>
  <c r="B217" i="3"/>
  <c r="B216" i="3"/>
  <c r="B215" i="3"/>
  <c r="B214" i="3"/>
  <c r="B213" i="3"/>
  <c r="B212" i="3"/>
  <c r="B211" i="3"/>
  <c r="B210" i="3"/>
  <c r="B209" i="3"/>
  <c r="B208" i="3"/>
  <c r="B207" i="3"/>
  <c r="B206" i="3"/>
  <c r="B219" i="3"/>
  <c r="B204" i="3"/>
  <c r="B203" i="3"/>
  <c r="B202" i="3"/>
  <c r="B201" i="3"/>
  <c r="B205" i="3"/>
  <c r="B200" i="3"/>
  <c r="B199" i="3"/>
  <c r="B171" i="3"/>
  <c r="B195" i="3"/>
  <c r="B194" i="3"/>
  <c r="B193" i="3"/>
  <c r="B192" i="3"/>
  <c r="B191" i="3"/>
  <c r="B170" i="3"/>
  <c r="B169" i="3"/>
  <c r="B188" i="3"/>
  <c r="B187" i="3"/>
  <c r="B186" i="3"/>
  <c r="B185" i="3"/>
  <c r="B184" i="3"/>
  <c r="B183" i="3"/>
  <c r="B182" i="3"/>
  <c r="B181" i="3"/>
  <c r="B180" i="3"/>
  <c r="B175" i="3"/>
  <c r="B197" i="3"/>
  <c r="B179" i="3"/>
  <c r="B178" i="3"/>
  <c r="B176" i="3"/>
  <c r="B196" i="3"/>
  <c r="B177" i="3"/>
  <c r="B190" i="3"/>
  <c r="B168" i="3"/>
  <c r="B167" i="3"/>
  <c r="B174" i="3"/>
  <c r="B189" i="3"/>
  <c r="B173" i="3"/>
  <c r="B172" i="3"/>
  <c r="B23" i="3"/>
  <c r="B22" i="3"/>
  <c r="B21" i="3"/>
  <c r="B20" i="3"/>
  <c r="B19" i="3"/>
  <c r="B18" i="3"/>
  <c r="B17" i="3"/>
  <c r="B16" i="3"/>
  <c r="B15" i="3"/>
  <c r="B14" i="3"/>
  <c r="B13" i="3"/>
  <c r="B12" i="3"/>
  <c r="B11" i="3"/>
  <c r="B10" i="3"/>
  <c r="B9" i="3"/>
  <c r="B8" i="3"/>
  <c r="B57" i="3"/>
  <c r="B56" i="3"/>
  <c r="B55" i="3"/>
  <c r="B54" i="3"/>
  <c r="B53" i="3"/>
  <c r="B52" i="3"/>
  <c r="B51" i="3"/>
  <c r="B82" i="3"/>
  <c r="B81" i="3"/>
  <c r="B80" i="3"/>
  <c r="B73" i="3"/>
  <c r="B79" i="3"/>
  <c r="B78" i="3"/>
  <c r="B77" i="3"/>
  <c r="B76" i="3"/>
  <c r="B75" i="3"/>
  <c r="B74" i="3"/>
  <c r="B83" i="3"/>
  <c r="B72" i="3"/>
  <c r="B71" i="3"/>
  <c r="B70" i="3"/>
  <c r="B119" i="3"/>
  <c r="B118" i="3"/>
  <c r="B117" i="3"/>
  <c r="B116" i="3"/>
  <c r="B115" i="3"/>
  <c r="B114" i="3"/>
  <c r="B113" i="3"/>
  <c r="B112" i="3"/>
  <c r="B111" i="3"/>
  <c r="B110" i="3"/>
  <c r="B121" i="3"/>
  <c r="B109" i="3"/>
  <c r="B108" i="3"/>
  <c r="B107" i="3"/>
  <c r="B106" i="3"/>
  <c r="B105" i="3"/>
  <c r="B104" i="3"/>
  <c r="B103" i="3"/>
  <c r="B102" i="3"/>
  <c r="B101" i="3"/>
  <c r="B100" i="3"/>
  <c r="B99" i="3"/>
  <c r="B98" i="3"/>
  <c r="B97" i="3"/>
  <c r="B96" i="3"/>
  <c r="B95" i="3"/>
  <c r="B94" i="3"/>
  <c r="B93" i="3"/>
  <c r="B92" i="3"/>
  <c r="B91" i="3"/>
  <c r="B90" i="3"/>
  <c r="B120" i="3"/>
  <c r="B89" i="3"/>
  <c r="B88" i="3"/>
  <c r="B87" i="3"/>
  <c r="B86" i="3"/>
  <c r="B85" i="3"/>
  <c r="B122" i="3"/>
  <c r="B84" i="3"/>
  <c r="B165" i="3"/>
  <c r="B166" i="3"/>
  <c r="B164" i="3"/>
  <c r="B162" i="3"/>
  <c r="B161" i="3"/>
  <c r="B160" i="3"/>
  <c r="B159" i="3"/>
  <c r="B158" i="3"/>
  <c r="B157" i="3"/>
  <c r="B156" i="3"/>
  <c r="B155" i="3"/>
  <c r="B154" i="3"/>
  <c r="B153" i="3"/>
  <c r="B152" i="3"/>
  <c r="B151" i="3"/>
  <c r="B163" i="3"/>
  <c r="B150" i="3"/>
  <c r="B46" i="3"/>
  <c r="B45" i="3"/>
  <c r="B44" i="3"/>
  <c r="B43" i="3"/>
  <c r="B42" i="3"/>
  <c r="B41" i="3"/>
  <c r="B40" i="3"/>
  <c r="B39" i="3"/>
  <c r="B38" i="3"/>
  <c r="B37" i="3"/>
  <c r="B36" i="3"/>
  <c r="B35" i="3"/>
  <c r="B34" i="3"/>
  <c r="B33" i="3"/>
  <c r="B32" i="3"/>
  <c r="B31" i="3"/>
  <c r="B30" i="3"/>
  <c r="B29" i="3"/>
  <c r="B28" i="3"/>
  <c r="B27" i="3"/>
  <c r="B26" i="3"/>
  <c r="B25" i="3"/>
  <c r="B24" i="3"/>
  <c r="B50" i="3"/>
  <c r="B49" i="3"/>
  <c r="B48" i="3"/>
  <c r="B47" i="3"/>
  <c r="E8" i="10"/>
  <c r="E9" i="10"/>
  <c r="E11" i="10"/>
  <c r="E12" i="10"/>
  <c r="E13" i="10"/>
  <c r="E14" i="10"/>
  <c r="E15" i="10"/>
  <c r="E16" i="10"/>
  <c r="E17" i="10"/>
  <c r="E18" i="10"/>
  <c r="E7" i="10"/>
  <c r="N50" i="3"/>
  <c r="N49" i="3"/>
  <c r="N215" i="3"/>
  <c r="N208" i="3"/>
  <c r="N67" i="3"/>
  <c r="N54" i="3"/>
  <c r="N43" i="3"/>
  <c r="N16" i="3"/>
  <c r="F18" i="4"/>
  <c r="F17" i="4"/>
  <c r="F16" i="4"/>
  <c r="F15" i="4"/>
  <c r="F14" i="4"/>
  <c r="F13" i="4"/>
  <c r="F12" i="4"/>
  <c r="F11" i="4"/>
  <c r="F10" i="4"/>
  <c r="F9" i="4"/>
  <c r="F8" i="4"/>
  <c r="F7" i="4"/>
  <c r="N227" i="3"/>
  <c r="N226" i="3"/>
  <c r="N225" i="3"/>
  <c r="N224" i="3"/>
  <c r="N223" i="3"/>
  <c r="N222" i="3"/>
  <c r="N221" i="3"/>
  <c r="N220" i="3"/>
  <c r="N198" i="3"/>
  <c r="N218" i="3"/>
  <c r="N217" i="3"/>
  <c r="N216" i="3"/>
  <c r="N214" i="3"/>
  <c r="N213" i="3"/>
  <c r="N212" i="3"/>
  <c r="N20" i="3"/>
  <c r="N19" i="3"/>
  <c r="N211" i="3"/>
  <c r="N210" i="3"/>
  <c r="N209" i="3"/>
  <c r="N207" i="3"/>
  <c r="N206" i="3"/>
  <c r="N219" i="3"/>
  <c r="N204" i="3"/>
  <c r="N203" i="3"/>
  <c r="N202" i="3"/>
  <c r="N201" i="3"/>
  <c r="N205" i="3"/>
  <c r="N200" i="3"/>
  <c r="N199" i="3"/>
  <c r="N23" i="3"/>
  <c r="N171" i="3"/>
  <c r="N195" i="3"/>
  <c r="N194" i="3"/>
  <c r="N193" i="3"/>
  <c r="N192" i="3"/>
  <c r="N191" i="3"/>
  <c r="N21" i="3"/>
  <c r="N88" i="3"/>
  <c r="N170" i="3"/>
  <c r="N169" i="3"/>
  <c r="N161" i="3"/>
  <c r="N188" i="3"/>
  <c r="N159" i="3"/>
  <c r="N187" i="3"/>
  <c r="N186" i="3"/>
  <c r="N160" i="3"/>
  <c r="N119" i="3"/>
  <c r="N185" i="3"/>
  <c r="N184" i="3"/>
  <c r="N46" i="3"/>
  <c r="N141" i="3"/>
  <c r="N165" i="3"/>
  <c r="N87" i="3"/>
  <c r="N166" i="3"/>
  <c r="N118" i="3"/>
  <c r="N183" i="3"/>
  <c r="N182" i="3"/>
  <c r="N181" i="3"/>
  <c r="N158" i="3"/>
  <c r="N164" i="3"/>
  <c r="N180" i="3"/>
  <c r="N175" i="3"/>
  <c r="N122" i="3"/>
  <c r="N197" i="3"/>
  <c r="N179" i="3"/>
  <c r="N162" i="3"/>
  <c r="N178" i="3"/>
  <c r="N176" i="3"/>
  <c r="N148" i="3"/>
  <c r="N86" i="3"/>
  <c r="N85" i="3"/>
  <c r="N196" i="3"/>
  <c r="N190" i="3"/>
  <c r="N168" i="3"/>
  <c r="N167" i="3"/>
  <c r="N174" i="3"/>
  <c r="N157" i="3"/>
  <c r="N22" i="3"/>
  <c r="N189" i="3"/>
  <c r="N172" i="3"/>
  <c r="N156" i="3"/>
  <c r="N155" i="3"/>
  <c r="N154" i="3"/>
  <c r="N153" i="3"/>
  <c r="N152" i="3"/>
  <c r="N151" i="3"/>
  <c r="N147" i="3"/>
  <c r="N163" i="3"/>
  <c r="N140" i="3"/>
  <c r="N145" i="3"/>
  <c r="N149" i="3"/>
  <c r="N144" i="3"/>
  <c r="N57" i="3"/>
  <c r="N56" i="3"/>
  <c r="N55" i="3"/>
  <c r="N143" i="3"/>
  <c r="N142" i="3"/>
  <c r="N139" i="3"/>
  <c r="N138" i="3"/>
  <c r="N137" i="3"/>
  <c r="N136" i="3"/>
  <c r="N135" i="3"/>
  <c r="N134" i="3"/>
  <c r="N123" i="3"/>
  <c r="N133" i="3"/>
  <c r="N132" i="3"/>
  <c r="N131" i="3"/>
  <c r="N130" i="3"/>
  <c r="N129" i="3"/>
  <c r="N128" i="3"/>
  <c r="N127" i="3"/>
  <c r="N126" i="3"/>
  <c r="N125" i="3"/>
  <c r="N117" i="3"/>
  <c r="N116" i="3"/>
  <c r="N115" i="3"/>
  <c r="N114" i="3"/>
  <c r="N113" i="3"/>
  <c r="N112" i="3"/>
  <c r="N111" i="3"/>
  <c r="N110" i="3"/>
  <c r="N121" i="3"/>
  <c r="N109" i="3"/>
  <c r="N108" i="3"/>
  <c r="N107" i="3"/>
  <c r="N106" i="3"/>
  <c r="N105" i="3"/>
  <c r="N104" i="3"/>
  <c r="N103" i="3"/>
  <c r="N102" i="3"/>
  <c r="N101" i="3"/>
  <c r="N100" i="3"/>
  <c r="N150" i="3"/>
  <c r="N99" i="3"/>
  <c r="N98" i="3"/>
  <c r="N97" i="3"/>
  <c r="N96" i="3"/>
  <c r="N95" i="3"/>
  <c r="N94" i="3"/>
  <c r="N93" i="3"/>
  <c r="N92" i="3"/>
  <c r="N91" i="3"/>
  <c r="N90" i="3"/>
  <c r="N120" i="3"/>
  <c r="N75" i="3"/>
  <c r="N146" i="3"/>
  <c r="N82" i="3"/>
  <c r="N81" i="3"/>
  <c r="N80" i="3"/>
  <c r="N73" i="3"/>
  <c r="N79" i="3"/>
  <c r="N124" i="3"/>
  <c r="N89" i="3"/>
  <c r="N78" i="3"/>
  <c r="N77" i="3"/>
  <c r="N76" i="3"/>
  <c r="N74" i="3"/>
  <c r="N83" i="3"/>
  <c r="N72" i="3"/>
  <c r="N71" i="3"/>
  <c r="N70" i="3"/>
  <c r="N69" i="3"/>
  <c r="N68" i="3"/>
  <c r="N62" i="3"/>
  <c r="N66" i="3"/>
  <c r="N65" i="3"/>
  <c r="N173" i="3"/>
  <c r="N64" i="3"/>
  <c r="N63" i="3"/>
  <c r="N61" i="3"/>
  <c r="N60" i="3"/>
  <c r="N59" i="3"/>
  <c r="N58" i="3"/>
  <c r="N53" i="3"/>
  <c r="N52" i="3"/>
  <c r="N51" i="3"/>
  <c r="N48" i="3"/>
  <c r="N47" i="3"/>
  <c r="N45" i="3"/>
  <c r="N44" i="3"/>
  <c r="N84" i="3"/>
  <c r="N42" i="3"/>
  <c r="N41" i="3"/>
  <c r="N40" i="3"/>
  <c r="N39" i="3"/>
  <c r="N38" i="3"/>
  <c r="N37" i="3"/>
  <c r="N36" i="3"/>
  <c r="N35" i="3"/>
  <c r="N34" i="3"/>
  <c r="N33" i="3"/>
  <c r="N32" i="3"/>
  <c r="N31" i="3"/>
  <c r="N30" i="3"/>
  <c r="N29" i="3"/>
  <c r="N28" i="3"/>
  <c r="N27" i="3"/>
  <c r="N177" i="3"/>
  <c r="N26" i="3"/>
  <c r="N25" i="3"/>
  <c r="N24" i="3"/>
  <c r="N18" i="3"/>
  <c r="N17" i="3"/>
  <c r="N15" i="3"/>
  <c r="N14" i="3"/>
  <c r="N13" i="3"/>
  <c r="N12" i="3"/>
  <c r="N11" i="3"/>
  <c r="N10" i="3"/>
  <c r="N9" i="3"/>
  <c r="N8" i="3"/>
  <c r="F19" i="10"/>
  <c r="D15" i="10" l="1"/>
  <c r="D11" i="10"/>
  <c r="D10" i="10"/>
  <c r="F10" i="10" s="1"/>
  <c r="D7" i="10"/>
  <c r="F7" i="10" s="1"/>
  <c r="D14" i="10"/>
  <c r="F14" i="10" s="1"/>
  <c r="D9" i="10"/>
  <c r="F9" i="10" s="1"/>
  <c r="D18" i="10"/>
  <c r="F18" i="10" s="1"/>
  <c r="D17" i="10"/>
  <c r="F17" i="10" s="1"/>
  <c r="D16" i="10"/>
  <c r="F16" i="10" s="1"/>
  <c r="D13" i="10"/>
  <c r="F13" i="10" s="1"/>
  <c r="D12" i="10"/>
  <c r="F12" i="10" s="1"/>
  <c r="D8" i="10"/>
  <c r="F8" i="10" s="1"/>
  <c r="F15" i="10"/>
  <c r="F11" i="10"/>
  <c r="F20" i="10" l="1"/>
  <c r="F21" i="10" s="1"/>
</calcChain>
</file>

<file path=xl/sharedStrings.xml><?xml version="1.0" encoding="utf-8"?>
<sst xmlns="http://schemas.openxmlformats.org/spreadsheetml/2006/main" count="1018" uniqueCount="338">
  <si>
    <t>Onderdeel</t>
  </si>
  <si>
    <t>Koffie, thee en automateningrediënten</t>
  </si>
  <si>
    <t>Kaas en eieren</t>
  </si>
  <si>
    <t>Productgroep</t>
  </si>
  <si>
    <t>Referentieproduct / omschrijving</t>
  </si>
  <si>
    <t>Inhoud/aantal per verpakking</t>
  </si>
  <si>
    <t>Eenheid</t>
  </si>
  <si>
    <t>Historisch jaarverbruik 2025</t>
  </si>
  <si>
    <t>Afwijkend/gelijkwaardig product</t>
  </si>
  <si>
    <t>Afwijkende inhoud/besteleenheid</t>
  </si>
  <si>
    <t>Totaalprijs o.b.v. jaarverbruik excl. btw</t>
  </si>
  <si>
    <t>Toelichting inschrijver</t>
  </si>
  <si>
    <t>Controle</t>
  </si>
  <si>
    <t>Follador prosecco frizzante 0.75ltr.</t>
  </si>
  <si>
    <t>FLS</t>
  </si>
  <si>
    <t>Guillaume merlot 0.75ltr.</t>
  </si>
  <si>
    <t>Heineken pils 30cl. a24</t>
  </si>
  <si>
    <t>L'impossible grenache rose 0.75ltr.</t>
  </si>
  <si>
    <t>Laurent miquel chardonnay-viognier sd 0.75ltr.</t>
  </si>
  <si>
    <t>MR PAUL CHARDONNAY</t>
  </si>
  <si>
    <t>ZAK</t>
  </si>
  <si>
    <t>ST</t>
  </si>
  <si>
    <t>GR</t>
  </si>
  <si>
    <t>Bieslook bos (verpakt)</t>
  </si>
  <si>
    <t>BOOTJE HOUT 8 X 6 CM</t>
  </si>
  <si>
    <t>DEKSEL MAALTIJDBAKKEN KARTON</t>
  </si>
  <si>
    <t>Duni tissue onderzetter wit meerlaags 9cm. a500</t>
  </si>
  <si>
    <t>ROL</t>
  </si>
  <si>
    <t>Kartonnen schaal ongevoerd 10x16cm. a2000</t>
  </si>
  <si>
    <t>KNOOPRIKKER BAMBOE 150MM SELECT</t>
  </si>
  <si>
    <t>MAALTIJDBAK BRUIN 1000ML KARTON</t>
  </si>
  <si>
    <t>Mschap roerstaafjes hout fsc 110mm disp a2000</t>
  </si>
  <si>
    <t>PK</t>
  </si>
  <si>
    <t>PAK</t>
  </si>
  <si>
    <t>Small bag + strip voor 50 lege flessen 240ltr. a5</t>
  </si>
  <si>
    <t>Chaudfontaine sparkling pet 0.5ltr. a24</t>
  </si>
  <si>
    <t>Chaudfontaine still pet 0.5ltr. a24</t>
  </si>
  <si>
    <t>Chocomel vol blik 250ml. a24</t>
  </si>
  <si>
    <t>CITROENSAP UIT CONCENTRAAT</t>
  </si>
  <si>
    <t>ML</t>
  </si>
  <si>
    <t>Coca cola regular blik sleek 33cl. a24</t>
  </si>
  <si>
    <t>Coca cola zero blik sleek 33cl. a24</t>
  </si>
  <si>
    <t>Corvo jus d'orange fles glas 1ltr. a6</t>
  </si>
  <si>
    <t>Heineken 0.0% fles 30cl. a24</t>
  </si>
  <si>
    <t>Hero small sinaasappelsap blik 250ml. a24</t>
  </si>
  <si>
    <t>BL</t>
  </si>
  <si>
    <t>Knorr vleesjus 26ltr.</t>
  </si>
  <si>
    <t>Pepsi cola regular blik 33cl. a24</t>
  </si>
  <si>
    <t>Pepsi cola regular prb fles 1.1ltr. a12</t>
  </si>
  <si>
    <t>Raak vruchtensiroop sinaasappel 750ml. a6</t>
  </si>
  <si>
    <t>Rivella original blik 33cl. a24</t>
  </si>
  <si>
    <t>Rivella original prb 1.1ltr. a12</t>
  </si>
  <si>
    <t>Rucola gewassen 250 gr</t>
  </si>
  <si>
    <t>Spa intense rood flesje 0.25ltr. a28</t>
  </si>
  <si>
    <t>Spa reine blauw pet 0.5ltr. a24</t>
  </si>
  <si>
    <t>Aardappel kriel gewassen kist 5 kg</t>
  </si>
  <si>
    <t>AARDAPPELZETMEEL 200GR</t>
  </si>
  <si>
    <t>Andijvie gesneden 5mm kg</t>
  </si>
  <si>
    <t>Banaan kg</t>
  </si>
  <si>
    <t>Bosui gesneden 3mm 500 gram</t>
  </si>
  <si>
    <t>Broccoli kg</t>
  </si>
  <si>
    <t>Chinese Roerbakgroente kg</t>
  </si>
  <si>
    <t>Dille bos</t>
  </si>
  <si>
    <t>FRITES SUPER CRUNCH 9,5MM</t>
  </si>
  <si>
    <t>Gember kg</t>
  </si>
  <si>
    <t>GEMENGDE BONEN BIO</t>
  </si>
  <si>
    <t>GROENTEBOUILLON POEDER</t>
  </si>
  <si>
    <t>KG</t>
  </si>
  <si>
    <t>Komkommer ds 12 stuks</t>
  </si>
  <si>
    <t>L</t>
  </si>
  <si>
    <t>Meloen geel (honing) per stuk</t>
  </si>
  <si>
    <t>Munt (mint) bos</t>
  </si>
  <si>
    <t>Paddenstoel heksenmix gesneden kg</t>
  </si>
  <si>
    <t>PAPRIKA POEDER ZOET GEROOKT</t>
  </si>
  <si>
    <t>PAPRIKA STREEP ROOD</t>
  </si>
  <si>
    <t>Peterselie krul bos</t>
  </si>
  <si>
    <t>Soepgroente kg</t>
  </si>
  <si>
    <t>SPINAZIE BLAD PORTIES</t>
  </si>
  <si>
    <t>TOMATEN GEPELD IN BLOKJES</t>
  </si>
  <si>
    <t>Watermeloen per stuk</t>
  </si>
  <si>
    <t>Wortel/Rettich julienne 3mm kg</t>
  </si>
  <si>
    <t>Zoete aardappel kg</t>
  </si>
  <si>
    <t>BAKTA CHLOORTABLETTEN</t>
  </si>
  <si>
    <t>BUNKERKAAS GEIT BIO</t>
  </si>
  <si>
    <t>Cafiza reinigings-tabletten 1.2gr. a100</t>
  </si>
  <si>
    <t>Fier brie neutre rechthoekig 60+ 1kg.</t>
  </si>
  <si>
    <t>Fier gepelde scharreleieren (S) a60</t>
  </si>
  <si>
    <t>Grana Padano snippers 500 gram</t>
  </si>
  <si>
    <t>Greco feta 1kg.</t>
  </si>
  <si>
    <t>HOLLAND JERSEY OUD</t>
  </si>
  <si>
    <t>KAAS MA SAANEN GEIT BIO 50+</t>
  </si>
  <si>
    <t>KAAS SANGLES SPARRENSCHORS</t>
  </si>
  <si>
    <t>Mozzarella plak vers 400gr.</t>
  </si>
  <si>
    <t>ONTHARDINGSZOUT 6/15</t>
  </si>
  <si>
    <t>Papieren draagtas klein 22+10x28cm. bruin a250</t>
  </si>
  <si>
    <t>Powerclean keukenreiniger ontvetter 1 liter</t>
  </si>
  <si>
    <t>Weidenaar friese droge worst 2pack a15</t>
  </si>
  <si>
    <t>Betra theedoek blok blauw 65x65cm. a6</t>
  </si>
  <si>
    <t>D.E. cappuccino sticks a80</t>
  </si>
  <si>
    <t>D.E. decafe koffiestick 1.5gr a200</t>
  </si>
  <si>
    <t>D.E. koffiemelk cups UHT 7.5gr. a240</t>
  </si>
  <si>
    <t>Korffilters 90/250 mm a1000</t>
  </si>
  <si>
    <t>Melitta koffiefilterzakjes 1x4  80st. a9</t>
  </si>
  <si>
    <t>Mschap cacaomix 1kg. a6</t>
  </si>
  <si>
    <t>Mschap cappuccino topping 1kg. a6</t>
  </si>
  <si>
    <t>Mschap koffiebeker FSC 180cc a2500</t>
  </si>
  <si>
    <t>Zuivelrijck bio hv koffiemelk cups 7.5gr. a200</t>
  </si>
  <si>
    <t>Broxomatic vaatwas zout 900gr.</t>
  </si>
  <si>
    <t>KRUIDENMIX ITALIAANS</t>
  </si>
  <si>
    <t>PEPERKORRELS ZWART</t>
  </si>
  <si>
    <t>AMANDELEN GEROOKT</t>
  </si>
  <si>
    <t>Canderel zoetstof stick 0.5gr. a500</t>
  </si>
  <si>
    <t>CANNELLINI</t>
  </si>
  <si>
    <t>CASHEWNOTEN NATUREL</t>
  </si>
  <si>
    <t>Chef's delicious India gepelde walnoten 500gr.</t>
  </si>
  <si>
    <t>Chef's delicious pijnboompitten 900gr.</t>
  </si>
  <si>
    <t>CHUTNEY BIRAMBI</t>
  </si>
  <si>
    <t>Grenada gold frituur olie 20ltr.</t>
  </si>
  <si>
    <t>HAZELNOTEN WIT</t>
  </si>
  <si>
    <t>Honig professional snelkookrijst 10kg.</t>
  </si>
  <si>
    <t>KAPPERTJES SURFINES</t>
  </si>
  <si>
    <t>KOKOSCREME SANTEN</t>
  </si>
  <si>
    <t>LASAGNE</t>
  </si>
  <si>
    <t>Levo zonnebloemolie 3ltr.</t>
  </si>
  <si>
    <t>Lucullus ketjap manis fles 750ml.</t>
  </si>
  <si>
    <t>MACARONI ELLEBOOGJES  KOOKBESTENDIG</t>
  </si>
  <si>
    <t>Nestor gepelde tomaten 3ltr.</t>
  </si>
  <si>
    <t>Nestor groene jalapeno schijfjes 2900gr.</t>
  </si>
  <si>
    <t>NOEDELS DIK UDON BIO</t>
  </si>
  <si>
    <t>Oatly barista haverdrank pak 1ltr. a6</t>
  </si>
  <si>
    <t>ORECCHIETTE TRICOLOR</t>
  </si>
  <si>
    <t>PECANNOTEN GEPELD USA</t>
  </si>
  <si>
    <t>PENNE RIGATE STANDARD</t>
  </si>
  <si>
    <t>Remia satesaus 800ml.</t>
  </si>
  <si>
    <t>TOM KA PASTA</t>
  </si>
  <si>
    <t>TOMATEN PASSATA BIO</t>
  </si>
  <si>
    <t>Van gilse midi suikerklontjes 750gr. a8</t>
  </si>
  <si>
    <t>Van oordt peper sticks 0.2gr. a750</t>
  </si>
  <si>
    <t>Van oordt zout sticks 1gr. a750</t>
  </si>
  <si>
    <t>VANILLESUIKER</t>
  </si>
  <si>
    <t>Wijko balsamico dressing 1ltr.</t>
  </si>
  <si>
    <t>Wijko honing mosterd dressing 1ltr.</t>
  </si>
  <si>
    <t>ZELFRIJZEND BAKMEEL 1KG</t>
  </si>
  <si>
    <t>Atjar salade kg</t>
  </si>
  <si>
    <t>Griekse féta salade kg</t>
  </si>
  <si>
    <t>Hongaarse rauwkost kg</t>
  </si>
  <si>
    <t>Mexicaanse rauwkost kg</t>
  </si>
  <si>
    <t>New york slamix (met red chard) kg</t>
  </si>
  <si>
    <t>Rauwkost de Branding kg</t>
  </si>
  <si>
    <t>Sla rood (radicchio) kist 9 stuks</t>
  </si>
  <si>
    <t>Aluminiumfolie horeca box 50cmx150m</t>
  </si>
  <si>
    <t>DILL CHIPS</t>
  </si>
  <si>
    <t>MIX BAMI SPECIAAL 55 PORTIES</t>
  </si>
  <si>
    <t>Oiltrade olijfolie pomace 1ltr.</t>
  </si>
  <si>
    <t>Schuurspons assorti kleur  90x58x30mm. a10</t>
  </si>
  <si>
    <t>Skjinner vaatwasmiddel 10ltr.</t>
  </si>
  <si>
    <t>Sun prof. vaatwastabletten a188</t>
  </si>
  <si>
    <t>Sun spoelglans 1ltr.</t>
  </si>
  <si>
    <t>Tork reflex midirol 1lgs. wit 6x300 meter</t>
  </si>
  <si>
    <t>Aviko super crunch frozen 9.5mm 2.5kg. a4</t>
  </si>
  <si>
    <t>Boerenkool gesneden diepvries kg</t>
  </si>
  <si>
    <t>De bourgondier rundvleeskroket 100gr. a20</t>
  </si>
  <si>
    <t>Duyvis borrelnootjes cocktail 1kg.</t>
  </si>
  <si>
    <t>Duyvis borrelnootjes poesta 275gr. a8</t>
  </si>
  <si>
    <t>Duyvis borrelnootjes provencale 45gr. a20</t>
  </si>
  <si>
    <t>Elite bamischijf 130gr. a18</t>
  </si>
  <si>
    <t>Enkco soepballetjes rundvlees rauw 2kg.</t>
  </si>
  <si>
    <t>Klassiek pulled chicken 1kg.</t>
  </si>
  <si>
    <t>Souflesse kaas 75gr. a20</t>
  </si>
  <si>
    <t>Subliem frikandel groen 100gr. a40</t>
  </si>
  <si>
    <t>BASTOGNE 260GR</t>
  </si>
  <si>
    <t>Tiny tony's mix 900gr.</t>
  </si>
  <si>
    <t>ERWTENSOEP 11,8L</t>
  </si>
  <si>
    <t>Knorr hollandse erwtensoep 12ltr.</t>
  </si>
  <si>
    <t>ROUX BLANK  KORREL</t>
  </si>
  <si>
    <t>Soepbeker kraft 236ml + deksel a25</t>
  </si>
  <si>
    <t>Soepbeker kraft 360ml. 90mm. a500</t>
  </si>
  <si>
    <t>Champignon kg</t>
  </si>
  <si>
    <t>Coburger rauwe ham 20pl. 360gr.</t>
  </si>
  <si>
    <t>Filet americain rol 500gr.</t>
  </si>
  <si>
    <t>Gesneden boerenachterham gerookt 500gr. 38-plak</t>
  </si>
  <si>
    <t>Gesneden kipfilet gebraden 500gr. 34-plak</t>
  </si>
  <si>
    <t>JULIENNE SPEKREEPJES GEROOKT LOCA ZAV</t>
  </si>
  <si>
    <t>KIPDIJ POULET FIJN  VERS ONVERPAKT</t>
  </si>
  <si>
    <t>KNOFLOOK GEHAKT 450G</t>
  </si>
  <si>
    <t>Nestor tonijn in olie 1.7kg.</t>
  </si>
  <si>
    <t>ROOKWORST 1 PERS. 8X85GRAM</t>
  </si>
  <si>
    <t>Ruig kipfilet gerookt 400gr.</t>
  </si>
  <si>
    <t>RUNDERGEHAKT BK1KG MAP</t>
  </si>
  <si>
    <t>Runderrookvlees 5x2 plaks</t>
  </si>
  <si>
    <t>SPEKDOBBELS FIJN 5X5 1KG VAC. LOCA</t>
  </si>
  <si>
    <t>Toptable gegaarde shredded kipfilet 2.5kg. a2</t>
  </si>
  <si>
    <t>VARKENSNEK Z/B GAASTERLAND</t>
  </si>
  <si>
    <t>VARKENSSCHNITZEL V/D LENDE</t>
  </si>
  <si>
    <t>Arla bio halfvolle melk pakje 250ml. a6</t>
  </si>
  <si>
    <t>Arla bio karnemelk pakje 250ml. a6</t>
  </si>
  <si>
    <t>Becel met roomboter portie 10gr. a100</t>
  </si>
  <si>
    <t>Botergoud roomboter ongezouten 250gr. a16</t>
  </si>
  <si>
    <t>Friesche vlag halvamel pak 455ml. a18</t>
  </si>
  <si>
    <t>Karnemelk ommelanden 1 liter</t>
  </si>
  <si>
    <t>KOKOSMELK</t>
  </si>
  <si>
    <t>KOOKROOM PLANTAARDIG 15%</t>
  </si>
  <si>
    <t>Naarmann koksroom 20% pak 1ltr.</t>
  </si>
  <si>
    <t>ROOMBOTER ONGEZOUTEN</t>
  </si>
  <si>
    <t>Volle melk ommelanden fl 1 liter</t>
  </si>
  <si>
    <t>Wijko yoghurtdressing 1ltr.</t>
  </si>
  <si>
    <t>Yoghurt ommelanden fl 1 liter</t>
  </si>
  <si>
    <t>Zuivelrijck biologische honingsticks 8gr. a100</t>
  </si>
  <si>
    <t>Zuivelrijck biologische suikerstick 4gr. a1000</t>
  </si>
  <si>
    <t>G.1.2 Randassortiment SWF - concept 2026</t>
  </si>
  <si>
    <t>Toepassing / toelichting</t>
  </si>
  <si>
    <t>Kortingspercentage</t>
  </si>
  <si>
    <t>Toelichting / uitzonderingen inschrijver</t>
  </si>
  <si>
    <t>Prijzenblad - SWF 25107</t>
  </si>
  <si>
    <t>Aanbesteding Levering Cateringproducten gemeente Súdwest-Fryslân</t>
  </si>
  <si>
    <t>Levering Cateringproducten</t>
  </si>
  <si>
    <t>A.1</t>
  </si>
  <si>
    <t>A.2</t>
  </si>
  <si>
    <t>A.3</t>
  </si>
  <si>
    <t>Totaal A</t>
  </si>
  <si>
    <t>Toelichting prijzenblad:</t>
  </si>
  <si>
    <t>-</t>
  </si>
  <si>
    <t xml:space="preserve">   Gebruik voor invulling van de prijzen het Prijsinvulformulier </t>
  </si>
  <si>
    <r>
      <rPr>
        <sz val="11"/>
        <color theme="1"/>
        <rFont val="Calibri"/>
        <family val="2"/>
      </rPr>
      <t>Alle vermelden prijzen en tarieven dienen gesteld te zijn in euro’s, exclusief btw</t>
    </r>
    <r>
      <rPr>
        <sz val="11"/>
        <color rgb="FF000000"/>
        <rFont val="Calibri"/>
        <family val="2"/>
      </rPr>
      <t>;</t>
    </r>
  </si>
  <si>
    <t>De prijs is aangeboden in euro’s (€) tot op 2 decimalen achter de komma;</t>
  </si>
  <si>
    <t>Het is op geen enkele regel toegestaan om een negatieve prijs of een 'nulprijs' te offreren.</t>
  </si>
  <si>
    <r>
      <rPr>
        <sz val="7"/>
        <color rgb="FF000000"/>
        <rFont val="Times New Roman"/>
        <family val="1"/>
      </rPr>
      <t xml:space="preserve"> </t>
    </r>
    <r>
      <rPr>
        <sz val="11"/>
        <color rgb="FF000000"/>
        <rFont val="Calibri"/>
        <family val="2"/>
      </rPr>
      <t>Inschrijver is desgevraagd in staat de bedrijfseconomische realiteit van de aangeboden prijzen te onderbouwen, ook op onderdelen;</t>
    </r>
  </si>
  <si>
    <t>De aangeboden prijzen zijn ook geldig voor eventuele uitbreidingen;</t>
  </si>
  <si>
    <t>Manipulatieve prijsinschrijvingen leiden tot uitsluiting.</t>
  </si>
  <si>
    <t>De door Inschrijver aangeboden prijzen en tarieven dienen inclusief overige belastingen en/of heffingen en alle andere mogelijke kosten (dat wil zeggen een all-in tarief) te zijn.</t>
  </si>
  <si>
    <t>De prijzen zoals ingevuld zijn inclusief alle andere bijkomende kosten o.a. voortkomend uit het programma van eisen en de gunningcriteria.</t>
  </si>
  <si>
    <t>De werktuigdragers en de onkruidborstelarmen worden vermedegivuldigd met een factor 3</t>
  </si>
  <si>
    <t>De overige kosten (indien van toepassing) worden beschouwd als eenmalige kosten</t>
  </si>
  <si>
    <r>
      <t xml:space="preserve">Aldus naar waarheid ingevuld en door </t>
    </r>
    <r>
      <rPr>
        <b/>
        <sz val="11"/>
        <color theme="1"/>
        <rFont val="Arial"/>
        <family val="2"/>
      </rPr>
      <t>Inschrijver</t>
    </r>
    <r>
      <rPr>
        <sz val="11"/>
        <color theme="1"/>
        <rFont val="Arial"/>
        <family val="2"/>
      </rPr>
      <t xml:space="preserve"> ondertekend.</t>
    </r>
  </si>
  <si>
    <t>Naam</t>
  </si>
  <si>
    <t>Functie</t>
  </si>
  <si>
    <t>Naam Leverancier</t>
  </si>
  <si>
    <t>Plaats en datum</t>
  </si>
  <si>
    <t>Handtekening</t>
  </si>
  <si>
    <t>Totaal prijs</t>
  </si>
  <si>
    <t>TOTALE INSCHRIJVINGSPRIJS</t>
  </si>
  <si>
    <t>Totaal Incl. korting</t>
  </si>
  <si>
    <t>Groente, fruit, salades en versproducten</t>
  </si>
  <si>
    <t>Vlees, vis, gevogelte en vegetarisch/vegan</t>
  </si>
  <si>
    <t>Non-food cateringproducten</t>
  </si>
  <si>
    <t>Dranken &amp; Alcohol</t>
  </si>
  <si>
    <t>Zuivel</t>
  </si>
  <si>
    <t>Koek en zoetwaren</t>
  </si>
  <si>
    <t>Brood &amp; banket</t>
  </si>
  <si>
    <t>Snacks, diepvries en maaltijdcomponenten</t>
  </si>
  <si>
    <t>Onder deze productgroep vallen alle producten die nodig zijn voor koffie- en theevoorzieningen en koffieautomaten. Hierbij kan worden gedacht aan koffiebonen, gemalen koffie, thee, cacao, topping, creamer, melkpoeder, suikersticks en overige ingrediënten die nodig zijn voor het gebruik van koffieautomaten.</t>
  </si>
  <si>
    <t>Onder deze productgroep vallen alle drinkwaren, waaronder frisdranken, water, sappen, zuiveldranken, siropen en overige alcoholvrije dranken. Ook alcoholhoudende dranken vallen onder deze productgroep, voor zover deze onderdeel uitmaken van het kernassortiment en binnen de opdracht worden afgenomen.</t>
  </si>
  <si>
    <t>Onder deze productgroep vallen broodproducten en banketproducten die worden gebruikt binnen de cateringvoorziening. Hierbij kan worden gedacht aan brood, broodjes, stokbrood, wraps, croissants, gebak, cake, taart en vergelijkbare producten.</t>
  </si>
  <si>
    <t>Onder deze productgroep vallen koek, snoep, chocolade en overige zoete tussendoorproducten. Deze productgroep ziet op producten die niet direct onder brood of banket vallen, maar wel regelmatig worden gebruikt binnen de cateringvoorziening.</t>
  </si>
  <si>
    <t>Onder deze productgroep vallen zuivelproducten en plantaardige zuivelalternatieven. Hierbij kan worden gedacht aan melk, yoghurt, kwark, room, boter, plantaardige melkvervangers en vergelijkbare producten.</t>
  </si>
  <si>
    <t>Onder deze productgroep vallen kaasproducten en eieren. Hierbij kan worden gedacht aan plakken kaas, geraspte kaas, roomkaas, overige kaasproducten en eieren in verschillende vormen of verpakkingen.</t>
  </si>
  <si>
    <t>Onder deze productgroep vallen verse producten zoals groente, fruit, aardappelen, salades en overige versproducten die worden gebruikt voor bereiding, presentatie of directe consumptie binnen de cateringvoorziening.</t>
  </si>
  <si>
    <t>Onder deze productgroep vallen vleesproducten, visproducten, gevogelte en vegetarische of veganistische alternatieven. Hierbij kan worden gedacht aan vleeswaren, vis, kipproducten, vleesvervangers, vegan producten en overige eiwitrijke maaltijd- of belegcomponenten.</t>
  </si>
  <si>
    <t>Onder deze productgroep vallen snacks, diepvriesproducten en producten die worden gebruikt als maaltijdcomponent of convenienceproduct. Hierbij kan worden gedacht aan bittergarnituur, warme snacks, diepvriesproducten, kant-en-klare of deels bereide producten en overige producten die snel kunnen worden verwerkt of geserveerd.</t>
  </si>
  <si>
    <t>Onder deze productgroep vallen non-foodproducten die direct verband houden met de cateringvoorziening. Hierbij kan worden gedacht aan disposables, servetten, bekers, verpakkingsmateriaal, folie, zakken, schoonmaak- en hygiëneproducten voor cateringgebruik en kleine cateringbenodigdheden. Producten zonder directe relatie met de cateringvoorziening vallen niet onder deze productgroep.</t>
  </si>
  <si>
    <t>Droge waren</t>
  </si>
  <si>
    <t>Onder deze productgroep vallen houdbare basisproducten en droge ingrediënten die vooral worden gebruikt voor bereiding van gerechten. Hierbij kan worden gedacht aan pasta, rijst, couscous, bloem, granen, peulvruchten, ontbijtgranen, paneermeel en vergelijkbare droge producten.</t>
  </si>
  <si>
    <t>Kruidenierswaren, sauzen en smaakmakers</t>
  </si>
  <si>
    <t>Onder deze productgroep vallen overige houdbare levensmiddelen en producten die worden gebruikt voor bereiding, smaaktoevoeging of afwerking van gerechten. Hierbij kan worden gedacht aan mayonaise, ketchup, mosterd, dressings, olie, azijn, kruiden, specerijen, peper, zout, bouillon, conserven en vergelijkbare kruidenierswaren.</t>
  </si>
  <si>
    <t>TOTALE INSCHRIJVINGSPRIJS (inclusief BTW)</t>
  </si>
  <si>
    <t>Nettoprijs per verpakkingseenheid excl. btw</t>
  </si>
  <si>
    <t>Producten voor koffie- en theevoorzieningen en koffieautomaten, zoals koffie, thee, cacao, topping, creamer, melkpoeder, suikersticks en automaatgerelateerde ingrediënten.</t>
  </si>
  <si>
    <t>Drinkwaren, waaronder frisdranken, water, sappen, siropen, zuiveldranken en alcoholhoudende dranken voor zover deze onderdeel uitmaken van het kernassortiment.</t>
  </si>
  <si>
    <t>Broodproducten en banketproducten voor cateringgebruik, zoals brood, broodjes, wraps, croissants, gebak, cake en vergelijkbare producten.</t>
  </si>
  <si>
    <t>Koek, snoep, chocolade, bonbons en overige zoete tussendoorproducten die regelmatig binnen de cateringvoorziening worden gebruikt.</t>
  </si>
  <si>
    <t>Zuivelproducten en plantaardige alternatieven, zoals melk, yoghurt, kwark, room, boter en plantaardige zuivelvervangers.</t>
  </si>
  <si>
    <t>Kaasproducten en eieren, zoals plakken kaas, kaasblokjes, geraspte kaas, roomkaas, brie en eieren in verschillende vormen of verpakkingen.</t>
  </si>
  <si>
    <t>Verse producten zoals groente, fruit, aardappelen, verse kruiden, salades, rauwkost en overige versproducten voor bereiding of directe consumptie.</t>
  </si>
  <si>
    <t>Vleesproducten, visproducten, gevogelte en vegetarische of veganistische alternatieven voor beleg, bereiding of maaltijdcomponenten.</t>
  </si>
  <si>
    <t>Snacks, diepvriesproducten en maaltijdcomponenten, zoals bittergarnituur, warme snacks, soep, diepvriesproducten en convenienceproducten.</t>
  </si>
  <si>
    <t>Houdbare droge basisproducten en ingrediënten voor bereiding, zoals pasta, rijst, couscous, bloem, granen, peulvruchten, paneermeel en vergelijkbare producten.</t>
  </si>
  <si>
    <t>Overige houdbare levensmiddelen en producten voor bereiding, smaaktoevoeging of afwerking, zoals mayonaise, ketchup, mosterd, dressings, olie, azijn, kruiden, specerijen, peper, zout, bouillon en conserven.</t>
  </si>
  <si>
    <t>Non-foodproducten die direct verband houden met catering, zoals disposables, servetten, bekers, verpakkingsmateriaal, folie, zakken, schoonmaak- en hygiëneproducten voor cateringgebruik en kleine cateringbenodigdheden.</t>
  </si>
  <si>
    <t>Tea of life diverse smaken1.5gr. a100</t>
  </si>
  <si>
    <t>Schulp diverse smaken 0.2ltr. A15</t>
  </si>
  <si>
    <t>Tony's reep diverse smaken 50gr. a35</t>
  </si>
  <si>
    <t>Optimel drinkyoghurt diverse smaken pakje 250ml. a6</t>
  </si>
  <si>
    <t>Handschoen nitril diverse maten ongepoederd a100</t>
  </si>
  <si>
    <t>Pure microvezeldoek diverse kleuren 40x40cm 300gsm a10</t>
  </si>
  <si>
    <t>Plaatcake diverse smaken</t>
  </si>
  <si>
    <t>Premium panini diverse samken 165gr. a20</t>
  </si>
  <si>
    <t>BONBONS ASSORTIMENT 60ST</t>
  </si>
  <si>
    <t>Appel kg</t>
  </si>
  <si>
    <t xml:space="preserve">KAAS BORRELBLOK </t>
  </si>
  <si>
    <t>Eieren wit tray 30 stuks</t>
  </si>
  <si>
    <t>Frico kaas (divers) 2pl. a30</t>
  </si>
  <si>
    <t>Vergeer kaas plakken (divers) 20gr. a50</t>
  </si>
  <si>
    <t>De goudsche waegh kaasblokjes (divers) 650gr.</t>
  </si>
  <si>
    <t xml:space="preserve">MAISKORRELS CRISPY </t>
  </si>
  <si>
    <t>Tomaat kg</t>
  </si>
  <si>
    <t>Uien blok  kg</t>
  </si>
  <si>
    <t>OLIJVEN GESNEDEN</t>
  </si>
  <si>
    <t>QUINOA (divers) BIO</t>
  </si>
  <si>
    <t>COUSCOUS (divers)</t>
  </si>
  <si>
    <t>Levo sauzen diverse smaken (curry, ketchup, mayonaise, mosterd en vegan mayonaise)</t>
  </si>
  <si>
    <t>Oliehoorn sauzen diverse smaken (fritessaus, mosterd en truffelmayonaise)</t>
  </si>
  <si>
    <t>Curry Pasta diverse smaken 450gr.</t>
  </si>
  <si>
    <t>Afvalzakken diverse maten en kleuren (60×70, 70×90, 80×110 en 90×110 cm)</t>
  </si>
  <si>
    <t>Brandpasta ca. 3 uur, diverse uitvoeringen</t>
  </si>
  <si>
    <t>Vacuümzakken diverse maten en uitvoeringen (11×25, 25×30 en 25×40 cm)</t>
  </si>
  <si>
    <t>Snackzakken kraft, diverse maten (nr. 27 en nr. 28), geperforeerd</t>
  </si>
  <si>
    <t>Servetten 33×33 cm, 1/4 vouw, diverse kleuren en uitvoeringen</t>
  </si>
  <si>
    <t>Rekfolie ongeperforeerd transparant, 300 meter, diverse breedtes (30 en 45 cm)</t>
  </si>
  <si>
    <t>Honing vloeibaar, diverse verpakkingen</t>
  </si>
  <si>
    <t>Koffie, diverse soorten en bereidingen (bonen, filter en instant)</t>
  </si>
  <si>
    <t>GRILLWORST (diverse smaken) 1X400GR</t>
  </si>
  <si>
    <t>A.4</t>
  </si>
  <si>
    <t>A.5</t>
  </si>
  <si>
    <t>A.6</t>
  </si>
  <si>
    <t>A.7</t>
  </si>
  <si>
    <t>A.8</t>
  </si>
  <si>
    <t>Kortingsprecentage randassortiment</t>
  </si>
  <si>
    <t>A.9</t>
  </si>
  <si>
    <t>A.10</t>
  </si>
  <si>
    <t>A.11</t>
  </si>
  <si>
    <t>A.12</t>
  </si>
  <si>
    <t>G.1.1 Kernassortiment SWF</t>
  </si>
  <si>
    <t>A.13</t>
  </si>
  <si>
    <r>
      <t>Overig (</t>
    </r>
    <r>
      <rPr>
        <i/>
        <sz val="11"/>
        <color rgb="FF000000"/>
        <rFont val="Calibri"/>
        <family val="2"/>
      </rPr>
      <t>s.v.p. nader toelichten</t>
    </r>
    <r>
      <rPr>
        <sz val="11"/>
        <color rgb="FF000000"/>
        <rFont val="Calibri"/>
        <family val="2"/>
      </rPr>
      <t>)</t>
    </r>
  </si>
  <si>
    <t>Nr.</t>
  </si>
  <si>
    <t>De Inschrijver vult uitsluitend de geel gemarkeerde kolommen in. De productgroepindeling is afgestemd op de 12 hoofdgroepen van het kernassortiment. De opgenomen producten dienen als referentieproducten. Het aanbieden van gelijkwaardige producten is toegestaan, mits deze voldoen aan het gevraagde type, de kwaliteit, inhoud/verpakking en toepassing.
Het historische jaarverbruik over 2025 is uitsluitend indicatief en vormt geen afnamegarantie. De opgenomen productregels zijn leidend voor de prijsinvulling. Voor het kernassortiment dient de Inschrijver per verpakkingseenheid een vaste netto inschrijfprijs exclusief btw op te geven.</t>
  </si>
  <si>
    <t>Het randassortiment bestaat uit food- en non-food cateringproducten die niet zijn opgenomen in het kernassortiment. De Inschrijver geeft per productgroep een kortingspercentage op ten opzichte van de geldende catalogus- of brutoprijslijst. Dit kortingspercentage geldt voor alle producten binnen de betreffende productgroep, met uitzondering van producten die onderdeel uitmaken van het kernassortiment.
De catalogus- of brutoprijslijst waarop het opgegeven kortingspercentage wordt toegepast, dient bij inschrijving te worden meegeleverd.</t>
  </si>
  <si>
    <t>Omschrijving</t>
  </si>
  <si>
    <t>DOOS</t>
  </si>
  <si>
    <t>TRAY</t>
  </si>
  <si>
    <t>BLIK</t>
  </si>
  <si>
    <t>STUK</t>
  </si>
  <si>
    <t>BOS</t>
  </si>
  <si>
    <t>LITER</t>
  </si>
  <si>
    <t>M</t>
  </si>
  <si>
    <t>Glutenvrij brood en broodjes, diverse soorten à 100gr</t>
  </si>
  <si>
    <t>Broodjes diverse soorten, vormen en smaken à100gr</t>
  </si>
  <si>
    <t>Besteleenheid/verpakking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</si>
</sst>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 #,##0.00"/>
    <numFmt numFmtId="165" formatCode="&quot;€&quot;\ #,##0.00"/>
    <numFmt numFmtId="166" formatCode="0.0"/>
  </numFmts>
  <fonts count="19">
    <font>
      <sz val="11"/>
      <name val="Carlito"/>
    </font>
    <font>
      <sz val="11"/>
      <color theme="1"/>
      <name val="Calibri"/>
      <family val="2"/>
      <scheme val="minor"/>
    </font>
    <font>
      <b/>
      <sz val="14"/>
      <color rgb="FF1F4E78"/>
      <name val="Carlito"/>
    </font>
    <font>
      <b/>
      <sz val="11"/>
      <color rgb="FFFFFFFF"/>
      <name val="Carlito"/>
    </font>
    <font>
      <sz val="11"/>
      <name val="Carlito"/>
    </font>
    <font>
      <b/>
      <sz val="11"/>
      <color theme="1"/>
      <name val="Calibri"/>
      <family val="2"/>
      <scheme val="minor"/>
    </font>
    <font>
      <b/>
      <sz val="14"/>
      <color theme="1"/>
      <name val="Calibri"/>
      <family val="2"/>
      <scheme val="minor"/>
    </font>
    <font>
      <sz val="11"/>
      <color theme="1"/>
      <name val="Calibri"/>
      <family val="2"/>
    </font>
    <font>
      <b/>
      <sz val="11"/>
      <color theme="1"/>
      <name val="Calibri"/>
      <family val="2"/>
    </font>
    <font>
      <sz val="11"/>
      <color rgb="FF000000"/>
      <name val="Calibri"/>
      <family val="2"/>
    </font>
    <font>
      <i/>
      <sz val="11"/>
      <color rgb="FF000000"/>
      <name val="Calibri"/>
      <family val="2"/>
    </font>
    <font>
      <b/>
      <u/>
      <sz val="11"/>
      <color theme="1"/>
      <name val="Calibri"/>
      <family val="2"/>
    </font>
    <font>
      <sz val="11"/>
      <color rgb="FF000000"/>
      <name val="Calibri"/>
      <family val="2"/>
      <scheme val="minor"/>
    </font>
    <font>
      <sz val="11"/>
      <color rgb="FF000000"/>
      <name val="Symbol"/>
      <family val="1"/>
      <charset val="2"/>
    </font>
    <font>
      <sz val="7"/>
      <color rgb="FF000000"/>
      <name val="Times New Roman"/>
      <family val="1"/>
    </font>
    <font>
      <sz val="11"/>
      <color theme="1"/>
      <name val="Arial"/>
      <family val="2"/>
    </font>
    <font>
      <b/>
      <sz val="11"/>
      <color theme="1"/>
      <name val="Arial"/>
      <family val="2"/>
    </font>
    <font>
      <sz val="8"/>
      <name val="Carlito"/>
    </font>
    <font>
      <sz val="11"/>
      <color theme="1"/>
      <name val="Carlito"/>
    </font>
  </fonts>
  <fills count="15">
    <fill>
      <patternFill patternType="none"/>
    </fill>
    <fill>
      <patternFill patternType="gray125"/>
    </fill>
    <fill>
      <patternFill patternType="solid">
        <fgColor rgb="FFD9EAF7"/>
      </patternFill>
    </fill>
    <fill>
      <patternFill patternType="solid">
        <fgColor rgb="FF1F4E78"/>
      </patternFill>
    </fill>
    <fill>
      <patternFill patternType="solid">
        <fgColor rgb="FFFFF2CC"/>
      </patternFill>
    </fill>
    <fill>
      <patternFill patternType="solid">
        <fgColor rgb="FFE2F0D9"/>
      </patternFill>
    </fill>
    <fill>
      <patternFill patternType="solid">
        <fgColor rgb="FFFCE4D6"/>
      </patternFill>
    </fill>
    <fill>
      <patternFill patternType="solid">
        <fgColor theme="0"/>
        <bgColor indexed="64"/>
      </patternFill>
    </fill>
    <fill>
      <patternFill patternType="solid">
        <fgColor rgb="FFFFFFFF"/>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theme="4" tint="0.79998168889431442"/>
      </patternFill>
    </fill>
    <fill>
      <patternFill patternType="solid">
        <fgColor rgb="FF83CCEB"/>
        <bgColor indexed="64"/>
      </patternFill>
    </fill>
    <fill>
      <patternFill patternType="solid">
        <fgColor theme="1"/>
        <bgColor indexed="64"/>
      </patternFill>
    </fill>
  </fills>
  <borders count="36">
    <border>
      <left/>
      <right/>
      <top/>
      <bottom/>
      <diagonal/>
    </border>
    <border>
      <left/>
      <right/>
      <top/>
      <bottom/>
      <diagonal/>
    </border>
    <border>
      <left/>
      <right style="medium">
        <color indexed="64"/>
      </right>
      <top style="medium">
        <color indexed="64"/>
      </top>
      <bottom style="medium">
        <color indexed="64"/>
      </bottom>
      <diagonal/>
    </border>
    <border>
      <left style="thick">
        <color indexed="64"/>
      </left>
      <right style="thick">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ck">
        <color indexed="64"/>
      </right>
      <top/>
      <bottom style="thin">
        <color indexed="64"/>
      </bottom>
      <diagonal/>
    </border>
    <border>
      <left/>
      <right style="thick">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ck">
        <color indexed="64"/>
      </right>
      <top style="medium">
        <color indexed="64"/>
      </top>
      <bottom style="medium">
        <color indexed="64"/>
      </bottom>
      <diagonal/>
    </border>
    <border>
      <left/>
      <right/>
      <top/>
      <bottom style="thick">
        <color indexed="64"/>
      </bottom>
      <diagonal/>
    </border>
    <border>
      <left style="thick">
        <color indexed="64"/>
      </left>
      <right/>
      <top/>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bottom style="medium">
        <color indexed="64"/>
      </bottom>
      <diagonal/>
    </border>
    <border>
      <left/>
      <right style="thin">
        <color indexed="64"/>
      </right>
      <top/>
      <bottom/>
      <diagonal/>
    </border>
    <border>
      <left/>
      <right style="thin">
        <color indexed="64"/>
      </right>
      <top style="thin">
        <color theme="4" tint="0.39997558519241921"/>
      </top>
      <bottom style="thin">
        <color theme="4" tint="0.39997558519241921"/>
      </bottom>
      <diagonal/>
    </border>
    <border>
      <left/>
      <right/>
      <top/>
      <bottom style="thin">
        <color theme="4" tint="0.39997558519241921"/>
      </bottom>
      <diagonal/>
    </border>
    <border>
      <left style="thin">
        <color indexed="64"/>
      </left>
      <right style="thin">
        <color indexed="64"/>
      </right>
      <top style="thin">
        <color theme="4" tint="0.39997558519241921"/>
      </top>
      <bottom style="thin">
        <color theme="4" tint="0.39997558519241921"/>
      </bottom>
      <diagonal/>
    </border>
    <border>
      <left/>
      <right style="thin">
        <color rgb="FF83CCEB"/>
      </right>
      <top style="thin">
        <color theme="4" tint="0.39997558519241921"/>
      </top>
      <bottom style="thin">
        <color theme="4" tint="0.39997558519241921"/>
      </bottom>
      <diagonal/>
    </border>
  </borders>
  <cellStyleXfs count="9">
    <xf numFmtId="0" fontId="0" fillId="0" borderId="0"/>
    <xf numFmtId="0" fontId="4" fillId="0" borderId="0"/>
    <xf numFmtId="44" fontId="4" fillId="0" borderId="0" applyFont="0" applyFill="0" applyBorder="0" applyAlignment="0" applyProtection="0"/>
    <xf numFmtId="0" fontId="1" fillId="0" borderId="1"/>
    <xf numFmtId="9" fontId="4" fillId="0" borderId="0" applyFont="0" applyFill="0" applyBorder="0" applyAlignment="0" applyProtection="0"/>
    <xf numFmtId="0" fontId="4" fillId="0" borderId="1"/>
    <xf numFmtId="0" fontId="4" fillId="0" borderId="1"/>
    <xf numFmtId="0" fontId="4" fillId="0" borderId="1"/>
    <xf numFmtId="0" fontId="4" fillId="0" borderId="1"/>
  </cellStyleXfs>
  <cellXfs count="109">
    <xf numFmtId="0" fontId="0" fillId="0" borderId="0" xfId="0"/>
    <xf numFmtId="0" fontId="0" fillId="7" borderId="0" xfId="0" applyFill="1"/>
    <xf numFmtId="44" fontId="9" fillId="10" borderId="3" xfId="2" applyFont="1" applyFill="1" applyBorder="1" applyAlignment="1" applyProtection="1">
      <alignment horizontal="right" vertical="center"/>
    </xf>
    <xf numFmtId="44" fontId="9" fillId="9" borderId="21" xfId="2" applyFont="1" applyFill="1" applyBorder="1" applyAlignment="1" applyProtection="1">
      <alignment horizontal="right" vertical="top"/>
      <protection locked="0"/>
    </xf>
    <xf numFmtId="44" fontId="8" fillId="10" borderId="26" xfId="2" applyFont="1" applyFill="1" applyBorder="1" applyProtection="1"/>
    <xf numFmtId="0" fontId="3" fillId="3" borderId="1" xfId="6" applyFont="1" applyFill="1" applyAlignment="1">
      <alignment horizontal="center" vertical="center" wrapText="1"/>
    </xf>
    <xf numFmtId="0" fontId="0" fillId="0" borderId="1" xfId="6" applyFont="1" applyAlignment="1">
      <alignment vertical="top" wrapText="1"/>
    </xf>
    <xf numFmtId="0" fontId="3" fillId="3" borderId="27" xfId="6" applyFont="1" applyFill="1" applyBorder="1" applyAlignment="1">
      <alignment horizontal="center" vertical="center" wrapText="1"/>
    </xf>
    <xf numFmtId="0" fontId="3" fillId="3" borderId="28" xfId="6" applyFont="1" applyFill="1" applyBorder="1" applyAlignment="1">
      <alignment horizontal="center" vertical="center" wrapText="1"/>
    </xf>
    <xf numFmtId="0" fontId="3" fillId="3" borderId="29" xfId="6" applyFont="1" applyFill="1" applyBorder="1" applyAlignment="1">
      <alignment horizontal="center" vertical="center" wrapText="1"/>
    </xf>
    <xf numFmtId="0" fontId="18" fillId="12" borderId="27" xfId="6" applyFont="1" applyFill="1" applyBorder="1" applyAlignment="1">
      <alignment wrapText="1"/>
    </xf>
    <xf numFmtId="0" fontId="18" fillId="12" borderId="28" xfId="6" applyFont="1" applyFill="1" applyBorder="1" applyAlignment="1">
      <alignment wrapText="1"/>
    </xf>
    <xf numFmtId="0" fontId="18" fillId="6" borderId="29" xfId="6" applyFont="1" applyFill="1" applyBorder="1" applyAlignment="1">
      <alignment wrapText="1"/>
    </xf>
    <xf numFmtId="0" fontId="18" fillId="0" borderId="27" xfId="6" applyFont="1" applyBorder="1" applyAlignment="1">
      <alignment wrapText="1"/>
    </xf>
    <xf numFmtId="0" fontId="18" fillId="0" borderId="28" xfId="6" applyFont="1" applyBorder="1" applyAlignment="1">
      <alignment wrapText="1"/>
    </xf>
    <xf numFmtId="166" fontId="0" fillId="0" borderId="1" xfId="6" applyNumberFormat="1" applyFont="1" applyAlignment="1">
      <alignment vertical="top" wrapText="1"/>
    </xf>
    <xf numFmtId="0" fontId="0" fillId="0" borderId="0" xfId="6" applyFont="1" applyBorder="1" applyAlignment="1">
      <alignment vertical="top" wrapText="1"/>
    </xf>
    <xf numFmtId="166" fontId="0" fillId="0" borderId="0" xfId="6" applyNumberFormat="1" applyFont="1" applyBorder="1" applyAlignment="1">
      <alignment vertical="top" wrapText="1"/>
    </xf>
    <xf numFmtId="0" fontId="0" fillId="0" borderId="1" xfId="0" applyBorder="1" applyAlignment="1">
      <alignment wrapText="1"/>
    </xf>
    <xf numFmtId="4" fontId="0" fillId="0" borderId="1" xfId="0" applyNumberFormat="1" applyBorder="1"/>
    <xf numFmtId="0" fontId="0" fillId="0" borderId="0" xfId="0" applyAlignment="1">
      <alignment wrapText="1"/>
    </xf>
    <xf numFmtId="0" fontId="0" fillId="0" borderId="0" xfId="0" applyAlignment="1">
      <alignment horizontal="center" vertical="top"/>
    </xf>
    <xf numFmtId="0" fontId="3" fillId="3" borderId="31" xfId="6" applyFont="1" applyFill="1" applyBorder="1" applyAlignment="1">
      <alignment horizontal="center" vertical="center" wrapText="1"/>
    </xf>
    <xf numFmtId="0" fontId="3" fillId="3" borderId="32" xfId="6" applyFont="1" applyFill="1" applyBorder="1" applyAlignment="1">
      <alignment horizontal="center" vertical="center" wrapText="1"/>
    </xf>
    <xf numFmtId="0" fontId="18" fillId="12" borderId="27" xfId="0" applyFont="1" applyFill="1" applyBorder="1" applyAlignment="1">
      <alignment horizontal="center" vertical="top"/>
    </xf>
    <xf numFmtId="0" fontId="18" fillId="12" borderId="28" xfId="6" applyFont="1" applyFill="1" applyBorder="1" applyAlignment="1">
      <alignment vertical="top" wrapText="1"/>
    </xf>
    <xf numFmtId="0" fontId="18" fillId="0" borderId="27" xfId="0" applyFont="1" applyBorder="1" applyAlignment="1">
      <alignment horizontal="center" vertical="top"/>
    </xf>
    <xf numFmtId="0" fontId="18" fillId="0" borderId="28" xfId="6" applyFont="1" applyBorder="1" applyAlignment="1">
      <alignment vertical="top" wrapText="1"/>
    </xf>
    <xf numFmtId="0" fontId="3" fillId="3" borderId="35" xfId="6" applyFont="1" applyFill="1" applyBorder="1" applyAlignment="1">
      <alignment horizontal="center" vertical="center" wrapText="1"/>
    </xf>
    <xf numFmtId="0" fontId="18" fillId="12" borderId="35" xfId="6" applyFont="1" applyFill="1" applyBorder="1" applyAlignment="1">
      <alignment vertical="top" wrapText="1"/>
    </xf>
    <xf numFmtId="0" fontId="18" fillId="0" borderId="35" xfId="6" applyFont="1" applyBorder="1" applyAlignment="1">
      <alignment vertical="top" wrapText="1"/>
    </xf>
    <xf numFmtId="0" fontId="0" fillId="7" borderId="0" xfId="0" applyFill="1" applyAlignment="1">
      <alignment horizontal="center" vertical="center" wrapText="1"/>
    </xf>
    <xf numFmtId="0" fontId="0" fillId="7" borderId="0" xfId="0" applyFill="1" applyAlignment="1">
      <alignment wrapText="1"/>
    </xf>
    <xf numFmtId="0" fontId="0" fillId="0" borderId="1" xfId="6" applyFont="1" applyAlignment="1">
      <alignment horizontal="left" vertical="top" wrapText="1"/>
    </xf>
    <xf numFmtId="0" fontId="2" fillId="2" borderId="1" xfId="6" applyFont="1" applyFill="1" applyAlignment="1">
      <alignment horizontal="left" vertical="center" wrapText="1"/>
    </xf>
    <xf numFmtId="165" fontId="9" fillId="9" borderId="13" xfId="3" applyNumberFormat="1" applyFont="1" applyFill="1" applyBorder="1" applyAlignment="1" applyProtection="1">
      <alignment horizontal="left" vertical="center"/>
      <protection locked="0"/>
    </xf>
    <xf numFmtId="165" fontId="9" fillId="9" borderId="14" xfId="3" applyNumberFormat="1" applyFont="1" applyFill="1" applyBorder="1" applyAlignment="1" applyProtection="1">
      <alignment horizontal="left" vertical="center"/>
      <protection locked="0"/>
    </xf>
    <xf numFmtId="165" fontId="7" fillId="9" borderId="7" xfId="0" applyNumberFormat="1" applyFont="1" applyFill="1" applyBorder="1" applyAlignment="1" applyProtection="1">
      <alignment horizontal="left"/>
      <protection locked="0"/>
    </xf>
    <xf numFmtId="165" fontId="7" fillId="9" borderId="8" xfId="0" applyNumberFormat="1" applyFont="1" applyFill="1" applyBorder="1" applyAlignment="1" applyProtection="1">
      <alignment horizontal="left"/>
      <protection locked="0"/>
    </xf>
    <xf numFmtId="165" fontId="9" fillId="9" borderId="10" xfId="3" applyNumberFormat="1" applyFont="1" applyFill="1" applyBorder="1" applyAlignment="1" applyProtection="1">
      <alignment horizontal="left" vertical="center"/>
      <protection locked="0"/>
    </xf>
    <xf numFmtId="165" fontId="9" fillId="9" borderId="11" xfId="3" applyNumberFormat="1" applyFont="1" applyFill="1" applyBorder="1" applyAlignment="1" applyProtection="1">
      <alignment horizontal="left" vertical="center"/>
      <protection locked="0"/>
    </xf>
    <xf numFmtId="0" fontId="2" fillId="2" borderId="0" xfId="1" applyFont="1" applyFill="1" applyAlignment="1">
      <alignment vertical="center" wrapText="1"/>
    </xf>
    <xf numFmtId="0" fontId="0" fillId="0" borderId="0" xfId="1" applyFont="1" applyAlignment="1">
      <alignment wrapText="1"/>
    </xf>
    <xf numFmtId="0" fontId="0" fillId="0" borderId="1" xfId="1" applyFont="1" applyBorder="1" applyAlignment="1">
      <alignment horizontal="left" vertical="top" wrapText="1"/>
    </xf>
    <xf numFmtId="0" fontId="0" fillId="0" borderId="33" xfId="1" applyFont="1" applyBorder="1" applyAlignment="1">
      <alignment horizontal="left" vertical="top" wrapText="1"/>
    </xf>
    <xf numFmtId="0" fontId="0" fillId="0" borderId="1" xfId="0" applyBorder="1" applyAlignment="1">
      <alignment vertical="top" wrapText="1"/>
    </xf>
    <xf numFmtId="0" fontId="0" fillId="0" borderId="1" xfId="6" applyFont="1" applyAlignment="1">
      <alignment horizontal="left" wrapText="1"/>
    </xf>
    <xf numFmtId="0" fontId="3" fillId="3" borderId="1" xfId="6" applyFont="1" applyFill="1" applyAlignment="1">
      <alignment horizontal="right" vertical="center" wrapText="1"/>
    </xf>
    <xf numFmtId="0" fontId="3" fillId="3" borderId="1" xfId="6" applyFont="1" applyFill="1" applyAlignment="1">
      <alignment horizontal="left" vertical="center" wrapText="1"/>
    </xf>
    <xf numFmtId="2" fontId="0" fillId="0" borderId="1" xfId="6" applyNumberFormat="1" applyFont="1" applyAlignment="1">
      <alignment horizontal="right" wrapText="1"/>
    </xf>
    <xf numFmtId="0" fontId="0" fillId="0" borderId="1" xfId="6" applyFont="1" applyBorder="1" applyAlignment="1">
      <alignment vertical="top" wrapText="1"/>
    </xf>
    <xf numFmtId="0" fontId="0" fillId="7" borderId="0" xfId="0" applyFill="1" applyProtection="1"/>
    <xf numFmtId="0" fontId="0" fillId="0" borderId="0" xfId="0" applyProtection="1"/>
    <xf numFmtId="165" fontId="9" fillId="7" borderId="1" xfId="3" applyNumberFormat="1" applyFont="1" applyFill="1" applyAlignment="1" applyProtection="1">
      <alignment horizontal="left" vertical="center"/>
    </xf>
    <xf numFmtId="0" fontId="1" fillId="7" borderId="0" xfId="0" applyFont="1" applyFill="1" applyAlignment="1" applyProtection="1">
      <alignment vertical="top"/>
    </xf>
    <xf numFmtId="0" fontId="16" fillId="0" borderId="12" xfId="3" applyFont="1" applyBorder="1" applyAlignment="1" applyProtection="1">
      <alignment horizontal="left" vertical="top"/>
    </xf>
    <xf numFmtId="0" fontId="16" fillId="0" borderId="9" xfId="3" applyFont="1" applyBorder="1" applyAlignment="1" applyProtection="1">
      <alignment horizontal="left" vertical="center" wrapText="1"/>
    </xf>
    <xf numFmtId="165" fontId="7" fillId="7" borderId="1" xfId="0" applyNumberFormat="1" applyFont="1" applyFill="1" applyBorder="1" applyAlignment="1" applyProtection="1">
      <alignment horizontal="left"/>
    </xf>
    <xf numFmtId="0" fontId="16" fillId="0" borderId="6" xfId="3" applyFont="1" applyBorder="1" applyAlignment="1" applyProtection="1">
      <alignment horizontal="left" vertical="center" wrapText="1"/>
    </xf>
    <xf numFmtId="0" fontId="5" fillId="7" borderId="0" xfId="0" applyFont="1" applyFill="1" applyAlignment="1" applyProtection="1">
      <alignment horizontal="center" vertical="top"/>
    </xf>
    <xf numFmtId="0" fontId="8" fillId="10" borderId="4" xfId="0" applyFont="1" applyFill="1" applyBorder="1" applyAlignment="1" applyProtection="1">
      <alignment horizontal="left" vertical="center" wrapText="1"/>
    </xf>
    <xf numFmtId="0" fontId="8" fillId="10" borderId="5" xfId="0" applyFont="1" applyFill="1" applyBorder="1" applyAlignment="1" applyProtection="1">
      <alignment horizontal="left" vertical="center" wrapText="1"/>
    </xf>
    <xf numFmtId="0" fontId="8" fillId="10" borderId="5" xfId="0" applyFont="1" applyFill="1" applyBorder="1" applyAlignment="1" applyProtection="1">
      <alignment horizontal="left" vertical="center" wrapText="1"/>
    </xf>
    <xf numFmtId="0" fontId="7" fillId="7" borderId="0" xfId="0" applyFont="1" applyFill="1" applyAlignment="1" applyProtection="1">
      <alignment vertical="top"/>
    </xf>
    <xf numFmtId="0" fontId="11" fillId="7" borderId="0" xfId="0" applyFont="1" applyFill="1" applyAlignment="1" applyProtection="1">
      <alignment horizontal="justify" vertical="center"/>
    </xf>
    <xf numFmtId="165" fontId="1" fillId="7" borderId="0" xfId="0" applyNumberFormat="1" applyFont="1" applyFill="1" applyProtection="1"/>
    <xf numFmtId="0" fontId="1" fillId="7" borderId="0" xfId="0" applyFont="1" applyFill="1" applyProtection="1"/>
    <xf numFmtId="0" fontId="5" fillId="7" borderId="0" xfId="0" applyFont="1" applyFill="1" applyAlignment="1" applyProtection="1">
      <alignment horizontal="right" vertical="top"/>
    </xf>
    <xf numFmtId="0" fontId="7" fillId="7" borderId="0" xfId="0" applyFont="1" applyFill="1" applyAlignment="1" applyProtection="1">
      <alignment horizontal="left" vertical="center"/>
    </xf>
    <xf numFmtId="0" fontId="9" fillId="7" borderId="0" xfId="0" applyFont="1" applyFill="1" applyAlignment="1" applyProtection="1">
      <alignment horizontal="left" vertical="center" indent="1"/>
    </xf>
    <xf numFmtId="49" fontId="12" fillId="7" borderId="0" xfId="0" applyNumberFormat="1" applyFont="1" applyFill="1" applyAlignment="1" applyProtection="1">
      <alignment horizontal="left" vertical="center" indent="1"/>
    </xf>
    <xf numFmtId="0" fontId="13" fillId="7" borderId="0" xfId="0" applyFont="1" applyFill="1" applyAlignment="1" applyProtection="1">
      <alignment horizontal="left" vertical="center" indent="1"/>
    </xf>
    <xf numFmtId="0" fontId="7" fillId="7" borderId="0" xfId="0" applyFont="1" applyFill="1" applyAlignment="1" applyProtection="1">
      <alignment horizontal="left" vertical="center" indent="1"/>
    </xf>
    <xf numFmtId="0" fontId="7" fillId="7" borderId="0" xfId="0" applyFont="1" applyFill="1" applyAlignment="1" applyProtection="1">
      <alignment horizontal="justify" vertical="center"/>
    </xf>
    <xf numFmtId="0" fontId="15" fillId="11" borderId="4" xfId="3" applyFont="1" applyFill="1" applyBorder="1" applyAlignment="1" applyProtection="1">
      <alignment horizontal="center" vertical="center"/>
    </xf>
    <xf numFmtId="0" fontId="15" fillId="11" borderId="5" xfId="3" applyFont="1" applyFill="1" applyBorder="1" applyAlignment="1" applyProtection="1">
      <alignment horizontal="center" vertical="center"/>
    </xf>
    <xf numFmtId="0" fontId="15" fillId="11" borderId="2" xfId="3" applyFont="1" applyFill="1" applyBorder="1" applyAlignment="1" applyProtection="1">
      <alignment horizontal="center" vertical="center"/>
    </xf>
    <xf numFmtId="0" fontId="15" fillId="7" borderId="1" xfId="3" applyFont="1" applyFill="1" applyAlignment="1" applyProtection="1">
      <alignment horizontal="center" vertical="center"/>
    </xf>
    <xf numFmtId="9" fontId="9" fillId="14" borderId="18" xfId="4" applyFont="1" applyFill="1" applyBorder="1" applyAlignment="1" applyProtection="1">
      <alignment horizontal="right" vertical="top"/>
    </xf>
    <xf numFmtId="0" fontId="9" fillId="0" borderId="16" xfId="0" quotePrefix="1" applyFont="1" applyBorder="1" applyAlignment="1" applyProtection="1">
      <alignment horizontal="left" vertical="top"/>
    </xf>
    <xf numFmtId="0" fontId="5" fillId="0" borderId="0" xfId="0" applyFont="1" applyAlignment="1" applyProtection="1">
      <alignment horizontal="center" vertical="top"/>
    </xf>
    <xf numFmtId="0" fontId="6" fillId="7" borderId="0" xfId="0" applyFont="1" applyFill="1" applyAlignment="1" applyProtection="1">
      <alignment horizontal="center" vertical="top"/>
    </xf>
    <xf numFmtId="0" fontId="6" fillId="7" borderId="0" xfId="0" applyFont="1" applyFill="1" applyAlignment="1" applyProtection="1">
      <alignment vertical="top"/>
    </xf>
    <xf numFmtId="0" fontId="5" fillId="7" borderId="0" xfId="0" applyFont="1" applyFill="1" applyAlignment="1" applyProtection="1">
      <alignment horizontal="center"/>
    </xf>
    <xf numFmtId="0" fontId="8" fillId="0" borderId="30" xfId="0" applyFont="1" applyBorder="1" applyProtection="1"/>
    <xf numFmtId="0" fontId="7" fillId="7" borderId="23" xfId="0" applyFont="1" applyFill="1" applyBorder="1" applyAlignment="1" applyProtection="1">
      <alignment vertical="top"/>
    </xf>
    <xf numFmtId="0" fontId="8" fillId="8" borderId="19" xfId="0" applyFont="1" applyFill="1" applyBorder="1" applyAlignment="1" applyProtection="1">
      <alignment horizontal="left" vertical="center" wrapText="1"/>
    </xf>
    <xf numFmtId="0" fontId="8" fillId="0" borderId="22" xfId="0" applyFont="1" applyBorder="1" applyProtection="1"/>
    <xf numFmtId="0" fontId="8" fillId="0" borderId="15" xfId="0" applyFont="1" applyBorder="1" applyProtection="1"/>
    <xf numFmtId="165" fontId="8" fillId="0" borderId="25" xfId="0" applyNumberFormat="1" applyFont="1" applyBorder="1" applyProtection="1"/>
    <xf numFmtId="0" fontId="0" fillId="7" borderId="24" xfId="0" applyFill="1" applyBorder="1" applyProtection="1"/>
    <xf numFmtId="0" fontId="9" fillId="0" borderId="19" xfId="0" quotePrefix="1" applyFont="1" applyBorder="1" applyAlignment="1" applyProtection="1">
      <alignment horizontal="left" vertical="center"/>
    </xf>
    <xf numFmtId="44" fontId="9" fillId="13" borderId="20" xfId="2" applyFont="1" applyFill="1" applyBorder="1" applyAlignment="1" applyProtection="1">
      <alignment horizontal="right" vertical="center"/>
    </xf>
    <xf numFmtId="9" fontId="9" fillId="13" borderId="17" xfId="4" applyFont="1" applyFill="1" applyBorder="1" applyAlignment="1" applyProtection="1">
      <alignment horizontal="right" vertical="center"/>
    </xf>
    <xf numFmtId="0" fontId="9" fillId="0" borderId="19" xfId="0" quotePrefix="1" applyFont="1" applyBorder="1" applyAlignment="1" applyProtection="1">
      <alignment horizontal="left"/>
    </xf>
    <xf numFmtId="164" fontId="0" fillId="4" borderId="31" xfId="6" applyNumberFormat="1" applyFont="1" applyFill="1" applyBorder="1" applyAlignment="1" applyProtection="1">
      <alignment vertical="top" wrapText="1"/>
      <protection locked="0"/>
    </xf>
    <xf numFmtId="0" fontId="0" fillId="4" borderId="31" xfId="6" applyFont="1" applyFill="1" applyBorder="1" applyAlignment="1" applyProtection="1">
      <alignment vertical="top" wrapText="1"/>
      <protection locked="0"/>
    </xf>
    <xf numFmtId="164" fontId="0" fillId="5" borderId="31" xfId="6" applyNumberFormat="1" applyFont="1" applyFill="1" applyBorder="1" applyAlignment="1" applyProtection="1">
      <alignment vertical="top" wrapText="1"/>
    </xf>
    <xf numFmtId="1" fontId="0" fillId="0" borderId="1" xfId="6" applyNumberFormat="1" applyFont="1" applyAlignment="1">
      <alignment horizontal="right" wrapText="1"/>
    </xf>
    <xf numFmtId="10" fontId="18" fillId="4" borderId="32" xfId="6" applyNumberFormat="1" applyFont="1" applyFill="1" applyBorder="1" applyAlignment="1" applyProtection="1">
      <alignment wrapText="1"/>
      <protection locked="0"/>
    </xf>
    <xf numFmtId="0" fontId="18" fillId="4" borderId="34" xfId="6" applyFont="1" applyFill="1" applyBorder="1" applyAlignment="1" applyProtection="1">
      <alignment wrapText="1"/>
      <protection locked="0"/>
    </xf>
    <xf numFmtId="0" fontId="0" fillId="7" borderId="0" xfId="1" applyFont="1" applyFill="1" applyAlignment="1">
      <alignment wrapText="1"/>
    </xf>
    <xf numFmtId="0" fontId="0" fillId="7" borderId="0" xfId="0" applyFill="1" applyAlignment="1">
      <alignment horizontal="center" vertical="top"/>
    </xf>
    <xf numFmtId="0" fontId="0" fillId="7" borderId="0" xfId="0" applyFill="1" applyAlignment="1">
      <alignment horizontal="right"/>
    </xf>
    <xf numFmtId="0" fontId="0" fillId="7" borderId="0" xfId="0" applyFill="1" applyAlignment="1">
      <alignment horizontal="left"/>
    </xf>
    <xf numFmtId="0" fontId="0" fillId="7" borderId="31" xfId="0" applyFill="1" applyBorder="1"/>
    <xf numFmtId="0" fontId="0" fillId="7" borderId="1" xfId="0" applyFill="1" applyBorder="1"/>
    <xf numFmtId="0" fontId="0" fillId="0" borderId="0" xfId="0" applyBorder="1" applyAlignment="1">
      <alignment vertical="center" wrapText="1"/>
    </xf>
    <xf numFmtId="0" fontId="0" fillId="0" borderId="0" xfId="0" applyBorder="1" applyAlignment="1">
      <alignment wrapText="1"/>
    </xf>
  </cellXfs>
  <cellStyles count="9">
    <cellStyle name="Normal" xfId="1" xr:uid="{00000000-0005-0000-0000-000000000000}"/>
    <cellStyle name="Normal 2" xfId="6" xr:uid="{0261A688-F577-4F2F-80E5-AF20D4C630E2}"/>
    <cellStyle name="Procent" xfId="4" builtinId="5"/>
    <cellStyle name="Standaard" xfId="0" builtinId="0"/>
    <cellStyle name="Standaard 2" xfId="5" xr:uid="{9EABC98B-22FE-407F-AD87-3B723B453514}"/>
    <cellStyle name="Standaard 2 2" xfId="3" xr:uid="{7FF60285-30CA-49E3-B2A3-AAA2D965BC48}"/>
    <cellStyle name="Standaard 3" xfId="7" xr:uid="{2848F72F-5382-4093-8D0D-73E1FBEDBB03}"/>
    <cellStyle name="Standaard 4" xfId="8" xr:uid="{D359E4CF-5687-453F-BAE9-A2F32E242691}"/>
    <cellStyle name="Valuta" xfId="2" builtinId="4"/>
  </cellStyles>
  <dxfs count="13">
    <dxf>
      <fill>
        <patternFill>
          <bgColor rgb="FFFCE4D6"/>
        </patternFill>
      </fill>
    </dxf>
    <dxf>
      <fill>
        <patternFill>
          <bgColor rgb="FFFCE4D6"/>
        </patternFill>
      </fill>
    </dxf>
    <dxf>
      <numFmt numFmtId="2" formatCode="0.00"/>
      <alignment horizontal="right" textRotation="0" indent="0" justifyLastLine="0" shrinkToFit="0" readingOrder="0"/>
    </dxf>
    <dxf>
      <alignment horizontal="left" textRotation="0" indent="0" justifyLastLine="0" shrinkToFit="0" readingOrder="0"/>
    </dxf>
    <dxf>
      <alignment horizontal="left" vertical="bottom" textRotation="0" wrapText="1" indent="0" justifyLastLine="0" shrinkToFit="0" readingOrder="0"/>
    </dxf>
    <dxf>
      <numFmt numFmtId="164" formatCode="\€\ #,##0.00"/>
      <border diagonalUp="0" diagonalDown="0">
        <right style="thin">
          <color indexed="64"/>
        </right>
        <top/>
        <bottom/>
        <vertical/>
        <horizontal/>
      </border>
      <protection locked="1" hidden="0"/>
    </dxf>
    <dxf>
      <border diagonalUp="0" diagonalDown="0">
        <right style="thin">
          <color indexed="64"/>
        </right>
        <top/>
        <bottom/>
        <vertical/>
        <horizontal/>
      </border>
      <protection locked="0" hidden="0"/>
    </dxf>
    <dxf>
      <border diagonalUp="0" diagonalDown="0">
        <right style="thin">
          <color indexed="64"/>
        </right>
        <top/>
        <bottom/>
        <vertical/>
        <horizontal/>
      </border>
      <protection locked="0" hidden="0"/>
    </dxf>
    <dxf>
      <border diagonalUp="0" diagonalDown="0">
        <right style="thin">
          <color indexed="64"/>
        </right>
        <top/>
        <bottom/>
        <vertical/>
        <horizontal/>
      </border>
      <protection locked="0" hidden="0"/>
    </dxf>
    <dxf>
      <border diagonalUp="0" diagonalDown="0">
        <left/>
        <right style="thin">
          <color indexed="64"/>
        </right>
        <top/>
        <bottom/>
        <vertical/>
        <horizontal/>
      </border>
      <protection locked="0" hidden="0"/>
    </dxf>
    <dxf>
      <numFmt numFmtId="166" formatCode="0.0"/>
    </dxf>
    <dxf>
      <alignment textRotation="0" wrapText="1" indent="0" justifyLastLine="0" shrinkToFit="0" readingOrder="0"/>
    </dxf>
    <dxf>
      <font>
        <b val="0"/>
        <i val="0"/>
        <strike val="0"/>
        <condense val="0"/>
        <extend val="0"/>
        <outline val="0"/>
        <shadow val="0"/>
        <u val="none"/>
        <vertAlign val="baseline"/>
        <sz val="11"/>
        <color auto="1"/>
        <name val="Carlito"/>
        <scheme val="none"/>
      </font>
      <alignment horizontal="center" vertical="top" textRotation="0" wrapText="1" indent="0" justifyLastLine="0" shrinkToFit="0" readingOrder="0"/>
    </dxf>
  </dxfs>
  <tableStyles count="0" defaultTableStyle="TableStyleMedium2" defaultPivotStyle="PivotStyleLight16"/>
  <colors>
    <mruColors>
      <color rgb="FF83CC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4</xdr:col>
      <xdr:colOff>372532</xdr:colOff>
      <xdr:row>1</xdr:row>
      <xdr:rowOff>76200</xdr:rowOff>
    </xdr:from>
    <xdr:to>
      <xdr:col>5</xdr:col>
      <xdr:colOff>781049</xdr:colOff>
      <xdr:row>3</xdr:row>
      <xdr:rowOff>60107</xdr:rowOff>
    </xdr:to>
    <xdr:pic>
      <xdr:nvPicPr>
        <xdr:cNvPr id="2" name="Afbeelding 1">
          <a:extLst>
            <a:ext uri="{FF2B5EF4-FFF2-40B4-BE49-F238E27FC236}">
              <a16:creationId xmlns:a16="http://schemas.microsoft.com/office/drawing/2014/main" id="{6CEB9943-16B8-46BB-AF0E-F1FBC0CEB5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1232" y="266700"/>
          <a:ext cx="2618317" cy="46015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1714DE0-7CB4-419A-9100-D94131C9BFDD}" name="KernTable" displayName="KernTable" ref="B7:N227">
  <sortState xmlns:xlrd2="http://schemas.microsoft.com/office/spreadsheetml/2017/richdata2" ref="B8:N227">
    <sortCondition ref="B7:B227"/>
  </sortState>
  <tableColumns count="13">
    <tableColumn id="13" xr3:uid="{D61C9093-0E14-4B57-83F2-E2BADBB78613}" name="Nr." dataDxfId="12" dataCellStyle="Normal 2">
      <calculatedColumnFormula>MATCH(C8,{"Koffie,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calculatedColumnFormula>
    </tableColumn>
    <tableColumn id="1" xr3:uid="{A8A690C7-223F-40AA-8344-6E83B6A999B5}" name="Productgroep"/>
    <tableColumn id="2" xr3:uid="{6145A5E0-F1B0-446C-977B-FA59AABE0AC5}" name="Referentieproduct / omschrijving" dataDxfId="11"/>
    <tableColumn id="3" xr3:uid="{B5A623D6-D903-4876-A3F3-429E75D1EC48}" name="Besteleenheid/verpakking" dataDxfId="4"/>
    <tableColumn id="4" xr3:uid="{D4117803-B511-4197-BCDC-862134A2C129}" name="Inhoud/aantal per verpakking" dataDxfId="2"/>
    <tableColumn id="5" xr3:uid="{C100DEDE-91C3-498E-802F-57722716A822}" name="Eenheid" dataDxfId="3"/>
    <tableColumn id="6" xr3:uid="{1E945339-738A-41F1-8167-B4269AF6D538}" name="Historisch jaarverbruik 2025" dataDxfId="10"/>
    <tableColumn id="7" xr3:uid="{82981D3A-6029-4FDE-8218-1C451FAF7E81}" name="Nettoprijs per verpakkingseenheid excl. btw" dataDxfId="9"/>
    <tableColumn id="8" xr3:uid="{4AC6CAD9-9DAE-46D6-B83D-9776BB9B4147}" name="Afwijkend/gelijkwaardig product" dataDxfId="8"/>
    <tableColumn id="9" xr3:uid="{D99CE8C4-FB87-4429-A964-CA7775044D7B}" name="Afwijkende inhoud/besteleenheid" dataDxfId="7"/>
    <tableColumn id="10" xr3:uid="{51FC3737-A3AB-4BF9-B86C-5F6ED55693C5}" name="Totaalprijs o.b.v. jaarverbruik excl. btw" dataDxfId="5">
      <calculatedColumnFormula>IF(K8="",H8*I8,IF(OR(F8="",K8=""),"",H8*F8/K8*I8))</calculatedColumnFormula>
    </tableColumn>
    <tableColumn id="11" xr3:uid="{8EAFD254-E720-4196-A9E9-AA257A53C7DA}" name="Toelichting inschrijver" dataDxfId="6"/>
    <tableColumn id="12" xr3:uid="{C9C89E4F-C5DC-45AE-BDEE-6589A7E6BFDB}" name="Controle">
      <calculatedColumnFormula>IF($I8="","Prijs ontbreekt",IF($I8&lt;=0,"Prijs moet &gt;0 zijn",""))</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AC62F-149A-435F-BAB7-5A53BCCE9788}">
  <dimension ref="B1:D14"/>
  <sheetViews>
    <sheetView workbookViewId="0">
      <selection activeCell="H10" sqref="H10"/>
    </sheetView>
  </sheetViews>
  <sheetFormatPr defaultRowHeight="14.25"/>
  <cols>
    <col min="1" max="1" width="1.75" style="32" customWidth="1"/>
    <col min="2" max="2" width="4" style="31" customWidth="1"/>
    <col min="3" max="3" width="31" style="32" customWidth="1"/>
    <col min="4" max="4" width="114.375" style="32" customWidth="1"/>
    <col min="5" max="16384" width="9" style="32"/>
  </cols>
  <sheetData>
    <row r="1" spans="2:4" ht="6.75" customHeight="1"/>
    <row r="2" spans="2:4" ht="15">
      <c r="B2" s="7" t="s">
        <v>324</v>
      </c>
      <c r="C2" s="8" t="s">
        <v>3</v>
      </c>
      <c r="D2" s="28" t="s">
        <v>327</v>
      </c>
    </row>
    <row r="3" spans="2:4" ht="42.75">
      <c r="B3" s="24">
        <v>1</v>
      </c>
      <c r="C3" s="25" t="s">
        <v>1</v>
      </c>
      <c r="D3" s="29" t="s">
        <v>250</v>
      </c>
    </row>
    <row r="4" spans="2:4" ht="42.75">
      <c r="B4" s="26">
        <v>2</v>
      </c>
      <c r="C4" s="27" t="s">
        <v>245</v>
      </c>
      <c r="D4" s="30" t="s">
        <v>251</v>
      </c>
    </row>
    <row r="5" spans="2:4" ht="28.5">
      <c r="B5" s="24">
        <v>3</v>
      </c>
      <c r="C5" s="25" t="s">
        <v>248</v>
      </c>
      <c r="D5" s="29" t="s">
        <v>252</v>
      </c>
    </row>
    <row r="6" spans="2:4" ht="46.5" customHeight="1">
      <c r="B6" s="26">
        <v>4</v>
      </c>
      <c r="C6" s="27" t="s">
        <v>247</v>
      </c>
      <c r="D6" s="30" t="s">
        <v>253</v>
      </c>
    </row>
    <row r="7" spans="2:4" ht="42" customHeight="1">
      <c r="B7" s="24">
        <v>5</v>
      </c>
      <c r="C7" s="25" t="s">
        <v>246</v>
      </c>
      <c r="D7" s="29" t="s">
        <v>254</v>
      </c>
    </row>
    <row r="8" spans="2:4" ht="28.5">
      <c r="B8" s="26">
        <v>6</v>
      </c>
      <c r="C8" s="27" t="s">
        <v>2</v>
      </c>
      <c r="D8" s="30" t="s">
        <v>255</v>
      </c>
    </row>
    <row r="9" spans="2:4" ht="28.5">
      <c r="B9" s="24">
        <v>7</v>
      </c>
      <c r="C9" s="25" t="s">
        <v>242</v>
      </c>
      <c r="D9" s="29" t="s">
        <v>256</v>
      </c>
    </row>
    <row r="10" spans="2:4" ht="42.75">
      <c r="B10" s="26">
        <v>8</v>
      </c>
      <c r="C10" s="27" t="s">
        <v>243</v>
      </c>
      <c r="D10" s="30" t="s">
        <v>257</v>
      </c>
    </row>
    <row r="11" spans="2:4" ht="42.75">
      <c r="B11" s="24">
        <v>9</v>
      </c>
      <c r="C11" s="25" t="s">
        <v>249</v>
      </c>
      <c r="D11" s="29" t="s">
        <v>258</v>
      </c>
    </row>
    <row r="12" spans="2:4" ht="42.75">
      <c r="B12" s="26">
        <v>10</v>
      </c>
      <c r="C12" s="27" t="s">
        <v>260</v>
      </c>
      <c r="D12" s="30" t="s">
        <v>261</v>
      </c>
    </row>
    <row r="13" spans="2:4" ht="42.75">
      <c r="B13" s="24">
        <v>11</v>
      </c>
      <c r="C13" s="25" t="s">
        <v>262</v>
      </c>
      <c r="D13" s="29" t="s">
        <v>263</v>
      </c>
    </row>
    <row r="14" spans="2:4" ht="42.75">
      <c r="B14" s="26">
        <v>12</v>
      </c>
      <c r="C14" s="27" t="s">
        <v>244</v>
      </c>
      <c r="D14" s="30" t="s">
        <v>259</v>
      </c>
    </row>
  </sheetData>
  <sheetProtection algorithmName="SHA-512" hashValue="4ZEmCQWoPuGMDnh+706bkkD0qHs3P88cU4eefg70kjBLaf6qfYkyGu0m/XW3oqbFMmuDOFW8W5BKXEBaXBkUtQ==" saltValue="vyMkM9ewNYu1t4bYgLQeH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0944E-4220-4377-B9DC-CFB25D0DBA03}">
  <dimension ref="A1:H68"/>
  <sheetViews>
    <sheetView workbookViewId="0">
      <selection activeCell="G26" sqref="G26"/>
    </sheetView>
  </sheetViews>
  <sheetFormatPr defaultColWidth="8" defaultRowHeight="14.25"/>
  <cols>
    <col min="1" max="1" width="4.375" style="51" customWidth="1"/>
    <col min="2" max="2" width="15.875" style="52" customWidth="1"/>
    <col min="3" max="3" width="75.5" style="52" customWidth="1"/>
    <col min="4" max="4" width="17.75" style="52" customWidth="1"/>
    <col min="5" max="5" width="29" style="52" customWidth="1"/>
    <col min="6" max="6" width="37.75" style="52" customWidth="1"/>
    <col min="7" max="7" width="128.875" style="52" customWidth="1"/>
    <col min="8" max="12" width="8" style="52"/>
    <col min="13" max="13" width="9.375" style="52" bestFit="1" customWidth="1"/>
    <col min="14" max="16384" width="8" style="52"/>
  </cols>
  <sheetData>
    <row r="1" spans="2:8" ht="15">
      <c r="B1" s="80"/>
      <c r="C1" s="66"/>
      <c r="D1" s="66"/>
      <c r="E1" s="66"/>
      <c r="F1" s="66"/>
      <c r="G1" s="66"/>
      <c r="H1" s="51"/>
    </row>
    <row r="2" spans="2:8" ht="18.75">
      <c r="B2" s="81"/>
      <c r="C2" s="82" t="s">
        <v>213</v>
      </c>
      <c r="D2" s="66"/>
      <c r="E2" s="66"/>
      <c r="F2" s="66"/>
      <c r="G2" s="54"/>
      <c r="H2" s="51"/>
    </row>
    <row r="3" spans="2:8" ht="18.75">
      <c r="B3" s="81"/>
      <c r="C3" s="82" t="s">
        <v>214</v>
      </c>
      <c r="D3" s="66"/>
      <c r="E3" s="66"/>
      <c r="F3" s="66"/>
      <c r="G3" s="54"/>
      <c r="H3" s="51"/>
    </row>
    <row r="4" spans="2:8" ht="15">
      <c r="B4" s="83"/>
      <c r="C4" s="66"/>
      <c r="D4" s="66"/>
      <c r="E4" s="66"/>
      <c r="F4" s="66"/>
      <c r="G4" s="51"/>
      <c r="H4" s="51"/>
    </row>
    <row r="5" spans="2:8" ht="15.75" thickBot="1">
      <c r="B5" s="59"/>
      <c r="C5" s="63"/>
      <c r="D5" s="63"/>
      <c r="E5" s="84"/>
      <c r="F5" s="85"/>
      <c r="G5" s="51"/>
      <c r="H5" s="51"/>
    </row>
    <row r="6" spans="2:8" ht="16.5" thickTop="1" thickBot="1">
      <c r="B6" s="59" t="s">
        <v>0</v>
      </c>
      <c r="C6" s="86" t="s">
        <v>215</v>
      </c>
      <c r="D6" s="87" t="s">
        <v>239</v>
      </c>
      <c r="E6" s="88" t="s">
        <v>316</v>
      </c>
      <c r="F6" s="89" t="s">
        <v>241</v>
      </c>
      <c r="G6" s="90"/>
      <c r="H6" s="51"/>
    </row>
    <row r="7" spans="2:8" ht="15">
      <c r="B7" s="59" t="s">
        <v>216</v>
      </c>
      <c r="C7" s="91" t="s">
        <v>1</v>
      </c>
      <c r="D7" s="92">
        <f>SUMIF(KernTable[Productgroep],Inschrijvingsoverzicht!C7,KernTable[Totaalprijs o.b.v. jaarverbruik excl. btw])</f>
        <v>0</v>
      </c>
      <c r="E7" s="93">
        <f>'Randassortiment SWF'!D7</f>
        <v>0</v>
      </c>
      <c r="F7" s="2">
        <f t="shared" ref="F7:F17" si="0">D7*(1-E7)</f>
        <v>0</v>
      </c>
      <c r="G7" s="51"/>
      <c r="H7" s="51"/>
    </row>
    <row r="8" spans="2:8" ht="15">
      <c r="B8" s="59" t="s">
        <v>217</v>
      </c>
      <c r="C8" s="91" t="s">
        <v>245</v>
      </c>
      <c r="D8" s="92">
        <f>SUMIF(KernTable[Productgroep],Inschrijvingsoverzicht!C8,KernTable[Totaalprijs o.b.v. jaarverbruik excl. btw])</f>
        <v>0</v>
      </c>
      <c r="E8" s="93">
        <f>'Randassortiment SWF'!D8</f>
        <v>0</v>
      </c>
      <c r="F8" s="2">
        <f t="shared" si="0"/>
        <v>0</v>
      </c>
      <c r="G8" s="51"/>
      <c r="H8" s="51"/>
    </row>
    <row r="9" spans="2:8" ht="15">
      <c r="B9" s="59" t="s">
        <v>218</v>
      </c>
      <c r="C9" s="91" t="s">
        <v>248</v>
      </c>
      <c r="D9" s="92">
        <f>SUMIF(KernTable[Productgroep],Inschrijvingsoverzicht!C9,KernTable[Totaalprijs o.b.v. jaarverbruik excl. btw])</f>
        <v>0</v>
      </c>
      <c r="E9" s="93">
        <f>'Randassortiment SWF'!D9</f>
        <v>0</v>
      </c>
      <c r="F9" s="2">
        <f t="shared" si="0"/>
        <v>0</v>
      </c>
      <c r="G9" s="51"/>
      <c r="H9" s="51"/>
    </row>
    <row r="10" spans="2:8" ht="15">
      <c r="B10" s="59" t="s">
        <v>311</v>
      </c>
      <c r="C10" s="91" t="s">
        <v>247</v>
      </c>
      <c r="D10" s="92">
        <f>SUMIF(KernTable[Productgroep],Inschrijvingsoverzicht!C10,KernTable[Totaalprijs o.b.v. jaarverbruik excl. btw])</f>
        <v>0</v>
      </c>
      <c r="E10" s="93">
        <f>'Randassortiment SWF'!D10</f>
        <v>0</v>
      </c>
      <c r="F10" s="2">
        <f t="shared" si="0"/>
        <v>0</v>
      </c>
      <c r="G10" s="51"/>
      <c r="H10" s="51"/>
    </row>
    <row r="11" spans="2:8" ht="15">
      <c r="B11" s="59" t="s">
        <v>312</v>
      </c>
      <c r="C11" s="91" t="s">
        <v>246</v>
      </c>
      <c r="D11" s="92">
        <f>SUMIF(KernTable[Productgroep],Inschrijvingsoverzicht!C11,KernTable[Totaalprijs o.b.v. jaarverbruik excl. btw])</f>
        <v>0</v>
      </c>
      <c r="E11" s="93">
        <f>'Randassortiment SWF'!D11</f>
        <v>0</v>
      </c>
      <c r="F11" s="2">
        <f t="shared" si="0"/>
        <v>0</v>
      </c>
      <c r="G11" s="51"/>
      <c r="H11" s="51"/>
    </row>
    <row r="12" spans="2:8" ht="15">
      <c r="B12" s="59" t="s">
        <v>313</v>
      </c>
      <c r="C12" s="91" t="s">
        <v>2</v>
      </c>
      <c r="D12" s="92">
        <f>SUMIF(KernTable[Productgroep],Inschrijvingsoverzicht!C12,KernTable[Totaalprijs o.b.v. jaarverbruik excl. btw])</f>
        <v>0</v>
      </c>
      <c r="E12" s="93">
        <f>'Randassortiment SWF'!D12</f>
        <v>0</v>
      </c>
      <c r="F12" s="2">
        <f t="shared" si="0"/>
        <v>0</v>
      </c>
      <c r="G12" s="51"/>
      <c r="H12" s="51"/>
    </row>
    <row r="13" spans="2:8" ht="15">
      <c r="B13" s="59" t="s">
        <v>314</v>
      </c>
      <c r="C13" s="91" t="s">
        <v>242</v>
      </c>
      <c r="D13" s="92">
        <f>SUMIF(KernTable[Productgroep],Inschrijvingsoverzicht!C13,KernTable[Totaalprijs o.b.v. jaarverbruik excl. btw])</f>
        <v>0</v>
      </c>
      <c r="E13" s="93">
        <f>'Randassortiment SWF'!D13</f>
        <v>0</v>
      </c>
      <c r="F13" s="2">
        <f t="shared" si="0"/>
        <v>0</v>
      </c>
      <c r="G13" s="51"/>
      <c r="H13" s="51"/>
    </row>
    <row r="14" spans="2:8" ht="15">
      <c r="B14" s="59" t="s">
        <v>315</v>
      </c>
      <c r="C14" s="91" t="s">
        <v>243</v>
      </c>
      <c r="D14" s="92">
        <f>SUMIF(KernTable[Productgroep],Inschrijvingsoverzicht!C14,KernTable[Totaalprijs o.b.v. jaarverbruik excl. btw])</f>
        <v>0</v>
      </c>
      <c r="E14" s="93">
        <f>'Randassortiment SWF'!D14</f>
        <v>0</v>
      </c>
      <c r="F14" s="2">
        <f t="shared" si="0"/>
        <v>0</v>
      </c>
      <c r="G14" s="51"/>
      <c r="H14" s="51"/>
    </row>
    <row r="15" spans="2:8" ht="15">
      <c r="B15" s="59" t="s">
        <v>317</v>
      </c>
      <c r="C15" s="91" t="s">
        <v>249</v>
      </c>
      <c r="D15" s="92">
        <f>SUMIF(KernTable[Productgroep],Inschrijvingsoverzicht!C15,KernTable[Totaalprijs o.b.v. jaarverbruik excl. btw])</f>
        <v>0</v>
      </c>
      <c r="E15" s="93">
        <f>'Randassortiment SWF'!D15</f>
        <v>0</v>
      </c>
      <c r="F15" s="2">
        <f t="shared" si="0"/>
        <v>0</v>
      </c>
      <c r="G15" s="51"/>
      <c r="H15" s="51"/>
    </row>
    <row r="16" spans="2:8" ht="15">
      <c r="B16" s="59" t="s">
        <v>318</v>
      </c>
      <c r="C16" s="91" t="s">
        <v>260</v>
      </c>
      <c r="D16" s="92">
        <f>SUMIF(KernTable[Productgroep],Inschrijvingsoverzicht!C16,KernTable[Totaalprijs o.b.v. jaarverbruik excl. btw])</f>
        <v>0</v>
      </c>
      <c r="E16" s="93">
        <f>'Randassortiment SWF'!D16</f>
        <v>0</v>
      </c>
      <c r="F16" s="2">
        <f t="shared" si="0"/>
        <v>0</v>
      </c>
      <c r="G16" s="51"/>
      <c r="H16" s="51"/>
    </row>
    <row r="17" spans="2:8" ht="15">
      <c r="B17" s="59" t="s">
        <v>319</v>
      </c>
      <c r="C17" s="91" t="s">
        <v>262</v>
      </c>
      <c r="D17" s="92">
        <f>SUMIF(KernTable[Productgroep],Inschrijvingsoverzicht!C17,KernTable[Totaalprijs o.b.v. jaarverbruik excl. btw])</f>
        <v>0</v>
      </c>
      <c r="E17" s="93">
        <f>'Randassortiment SWF'!D17</f>
        <v>0</v>
      </c>
      <c r="F17" s="2">
        <f t="shared" si="0"/>
        <v>0</v>
      </c>
      <c r="G17" s="51"/>
      <c r="H17" s="51"/>
    </row>
    <row r="18" spans="2:8" ht="15">
      <c r="B18" s="59" t="s">
        <v>320</v>
      </c>
      <c r="C18" s="94" t="s">
        <v>244</v>
      </c>
      <c r="D18" s="92">
        <f>SUMIF(KernTable[Productgroep],Inschrijvingsoverzicht!C18,KernTable[Totaalprijs o.b.v. jaarverbruik excl. btw])</f>
        <v>0</v>
      </c>
      <c r="E18" s="93">
        <f>'Randassortiment SWF'!D18</f>
        <v>0</v>
      </c>
      <c r="F18" s="2">
        <f t="shared" ref="F18:F19" si="1">D18*(1-E18)</f>
        <v>0</v>
      </c>
      <c r="G18" s="51"/>
      <c r="H18" s="51"/>
    </row>
    <row r="19" spans="2:8" ht="15.75" thickBot="1">
      <c r="B19" s="59" t="s">
        <v>322</v>
      </c>
      <c r="C19" s="79" t="s">
        <v>323</v>
      </c>
      <c r="D19" s="3">
        <v>0</v>
      </c>
      <c r="E19" s="78">
        <v>0</v>
      </c>
      <c r="F19" s="2">
        <f t="shared" si="1"/>
        <v>0</v>
      </c>
      <c r="G19" s="51"/>
      <c r="H19" s="51"/>
    </row>
    <row r="20" spans="2:8" ht="16.5" thickTop="1" thickBot="1">
      <c r="B20" s="59" t="s">
        <v>219</v>
      </c>
      <c r="C20" s="60" t="s">
        <v>240</v>
      </c>
      <c r="D20" s="61"/>
      <c r="E20" s="62"/>
      <c r="F20" s="4">
        <f>SUM(F7:F19)</f>
        <v>0</v>
      </c>
      <c r="G20" s="63"/>
      <c r="H20" s="51"/>
    </row>
    <row r="21" spans="2:8" ht="16.5" thickTop="1" thickBot="1">
      <c r="B21" s="59"/>
      <c r="C21" s="60" t="s">
        <v>264</v>
      </c>
      <c r="D21" s="61"/>
      <c r="E21" s="62"/>
      <c r="F21" s="4">
        <f>F20*1.21</f>
        <v>0</v>
      </c>
      <c r="G21" s="63"/>
      <c r="H21" s="51"/>
    </row>
    <row r="22" spans="2:8" ht="15">
      <c r="B22" s="59"/>
      <c r="C22" s="64"/>
      <c r="D22" s="65"/>
      <c r="E22" s="65"/>
      <c r="F22" s="66"/>
      <c r="G22" s="66"/>
      <c r="H22" s="51"/>
    </row>
    <row r="23" spans="2:8" ht="15">
      <c r="B23" s="59"/>
      <c r="C23" s="64" t="s">
        <v>220</v>
      </c>
      <c r="D23" s="65"/>
      <c r="E23" s="65"/>
      <c r="F23" s="66"/>
      <c r="G23" s="66"/>
      <c r="H23" s="51"/>
    </row>
    <row r="24" spans="2:8" ht="15">
      <c r="B24" s="67" t="s">
        <v>221</v>
      </c>
      <c r="C24" s="68" t="s">
        <v>222</v>
      </c>
      <c r="D24" s="65"/>
      <c r="E24" s="65"/>
      <c r="F24" s="66"/>
      <c r="G24" s="66"/>
      <c r="H24" s="51"/>
    </row>
    <row r="25" spans="2:8" ht="15">
      <c r="B25" s="67" t="s">
        <v>221</v>
      </c>
      <c r="C25" s="69" t="s">
        <v>223</v>
      </c>
      <c r="D25" s="65"/>
      <c r="E25" s="65"/>
      <c r="F25" s="66"/>
      <c r="G25" s="66"/>
      <c r="H25" s="51"/>
    </row>
    <row r="26" spans="2:8" ht="15">
      <c r="B26" s="67" t="s">
        <v>221</v>
      </c>
      <c r="C26" s="69" t="s">
        <v>224</v>
      </c>
      <c r="D26" s="65"/>
      <c r="E26" s="65"/>
      <c r="F26" s="66"/>
      <c r="G26" s="66"/>
      <c r="H26" s="51"/>
    </row>
    <row r="27" spans="2:8" ht="15">
      <c r="B27" s="67" t="s">
        <v>221</v>
      </c>
      <c r="C27" s="70" t="s">
        <v>225</v>
      </c>
      <c r="D27" s="65"/>
      <c r="E27" s="65"/>
      <c r="F27" s="66"/>
      <c r="G27" s="66"/>
      <c r="H27" s="51"/>
    </row>
    <row r="28" spans="2:8" ht="15">
      <c r="B28" s="67" t="s">
        <v>221</v>
      </c>
      <c r="C28" s="71" t="s">
        <v>226</v>
      </c>
      <c r="D28" s="65"/>
      <c r="E28" s="65"/>
      <c r="F28" s="66"/>
      <c r="G28" s="66"/>
      <c r="H28" s="51"/>
    </row>
    <row r="29" spans="2:8" ht="15">
      <c r="B29" s="67" t="s">
        <v>221</v>
      </c>
      <c r="C29" s="69" t="s">
        <v>227</v>
      </c>
      <c r="D29" s="65"/>
      <c r="E29" s="65"/>
      <c r="F29" s="66"/>
      <c r="G29" s="66"/>
      <c r="H29" s="51"/>
    </row>
    <row r="30" spans="2:8" ht="15">
      <c r="B30" s="67" t="s">
        <v>221</v>
      </c>
      <c r="C30" s="69" t="s">
        <v>228</v>
      </c>
      <c r="D30" s="65"/>
      <c r="E30" s="65"/>
      <c r="F30" s="66"/>
      <c r="G30" s="66"/>
      <c r="H30" s="51"/>
    </row>
    <row r="31" spans="2:8" ht="15">
      <c r="B31" s="67" t="s">
        <v>221</v>
      </c>
      <c r="C31" s="72" t="s">
        <v>229</v>
      </c>
      <c r="D31" s="65"/>
      <c r="E31" s="65"/>
      <c r="F31" s="66"/>
      <c r="G31" s="66"/>
      <c r="H31" s="51"/>
    </row>
    <row r="32" spans="2:8" ht="15">
      <c r="B32" s="67" t="s">
        <v>221</v>
      </c>
      <c r="C32" s="72" t="s">
        <v>230</v>
      </c>
      <c r="D32" s="65"/>
      <c r="E32" s="65"/>
      <c r="F32" s="66"/>
      <c r="G32" s="66"/>
      <c r="H32" s="51"/>
    </row>
    <row r="33" spans="2:8" ht="15">
      <c r="B33" s="67" t="s">
        <v>221</v>
      </c>
      <c r="C33" s="72" t="s">
        <v>231</v>
      </c>
      <c r="D33" s="65"/>
      <c r="E33" s="65"/>
      <c r="F33" s="66"/>
      <c r="G33" s="66"/>
      <c r="H33" s="51"/>
    </row>
    <row r="34" spans="2:8" ht="15">
      <c r="B34" s="67" t="s">
        <v>221</v>
      </c>
      <c r="C34" s="72" t="s">
        <v>232</v>
      </c>
      <c r="D34" s="65"/>
      <c r="E34" s="65"/>
      <c r="F34" s="66"/>
      <c r="G34" s="66"/>
      <c r="H34" s="51"/>
    </row>
    <row r="35" spans="2:8" ht="15.75" thickBot="1">
      <c r="B35" s="59"/>
      <c r="C35" s="73"/>
      <c r="D35" s="65"/>
      <c r="E35" s="65"/>
      <c r="F35" s="66"/>
      <c r="G35" s="66"/>
      <c r="H35" s="51"/>
    </row>
    <row r="36" spans="2:8" ht="15.75" thickBot="1">
      <c r="B36" s="74" t="s">
        <v>233</v>
      </c>
      <c r="C36" s="75"/>
      <c r="D36" s="76"/>
      <c r="E36" s="77"/>
      <c r="F36" s="54"/>
      <c r="G36" s="54"/>
      <c r="H36" s="51"/>
    </row>
    <row r="37" spans="2:8" ht="15.75" thickTop="1">
      <c r="B37" s="58" t="s">
        <v>234</v>
      </c>
      <c r="C37" s="37"/>
      <c r="D37" s="38"/>
      <c r="E37" s="57"/>
      <c r="F37" s="54"/>
      <c r="G37" s="54"/>
      <c r="H37" s="51"/>
    </row>
    <row r="38" spans="2:8" ht="15">
      <c r="B38" s="56" t="s">
        <v>235</v>
      </c>
      <c r="C38" s="39"/>
      <c r="D38" s="40"/>
      <c r="E38" s="53"/>
      <c r="F38" s="54"/>
      <c r="G38" s="54"/>
      <c r="H38" s="51"/>
    </row>
    <row r="39" spans="2:8" ht="30">
      <c r="B39" s="56" t="s">
        <v>236</v>
      </c>
      <c r="C39" s="39"/>
      <c r="D39" s="40"/>
      <c r="E39" s="53"/>
      <c r="F39" s="54"/>
      <c r="G39" s="54"/>
      <c r="H39" s="51"/>
    </row>
    <row r="40" spans="2:8" ht="15">
      <c r="B40" s="56" t="s">
        <v>237</v>
      </c>
      <c r="C40" s="39"/>
      <c r="D40" s="40"/>
      <c r="E40" s="53"/>
      <c r="F40" s="54"/>
      <c r="G40" s="54"/>
      <c r="H40" s="51"/>
    </row>
    <row r="41" spans="2:8" ht="15.75" thickBot="1">
      <c r="B41" s="55" t="s">
        <v>238</v>
      </c>
      <c r="C41" s="35"/>
      <c r="D41" s="36"/>
      <c r="E41" s="53"/>
      <c r="F41" s="54"/>
      <c r="G41" s="54"/>
      <c r="H41" s="51"/>
    </row>
    <row r="42" spans="2:8" s="51" customFormat="1"/>
    <row r="43" spans="2:8" s="51" customFormat="1"/>
    <row r="44" spans="2:8" s="51" customFormat="1"/>
    <row r="45" spans="2:8" s="51" customFormat="1"/>
    <row r="46" spans="2:8" s="51" customFormat="1"/>
    <row r="47" spans="2:8" s="51" customFormat="1"/>
    <row r="48" spans="2:8" s="51" customFormat="1"/>
    <row r="49" s="51" customFormat="1"/>
    <row r="50" s="51" customFormat="1"/>
    <row r="51" s="51" customFormat="1"/>
    <row r="52" s="51" customFormat="1"/>
    <row r="53" s="51" customFormat="1"/>
    <row r="54" s="51" customFormat="1"/>
    <row r="55" s="51" customFormat="1"/>
    <row r="56" s="51" customFormat="1"/>
    <row r="57" s="51" customFormat="1"/>
    <row r="58" s="51" customFormat="1"/>
    <row r="59" s="51" customFormat="1"/>
    <row r="60" s="51" customFormat="1"/>
    <row r="61" s="51" customFormat="1"/>
    <row r="62" s="51" customFormat="1"/>
    <row r="63" s="51" customFormat="1"/>
    <row r="64" s="51" customFormat="1"/>
    <row r="65" s="51" customFormat="1"/>
    <row r="66" s="51" customFormat="1"/>
    <row r="67" s="51" customFormat="1"/>
    <row r="68" s="51" customFormat="1"/>
  </sheetData>
  <sheetProtection algorithmName="SHA-512" hashValue="NZrWdSOuJ3E4czEd3jxB+mdKNH13hvOM65zIdOL/mDfdoPD2rpReQ/fGoubQ0OlnmOfpD8rHvG1Rk4y10oBPaQ==" saltValue="YXCGaOmEV537eaO8sQ+Feg==" spinCount="100000" sheet="1" objects="1" scenarios="1"/>
  <protectedRanges>
    <protectedRange sqref="C37:E41" name="Bereik7_1"/>
    <protectedRange sqref="G19" name="Bereik5_1"/>
    <protectedRange sqref="D19:E19" name="Bereik4_1"/>
    <protectedRange algorithmName="SHA-512" hashValue="eJckL3ppWiIgniv1vyt9WZa6MUytLJ9rOC/uxn688030CqLR+yREbIkO3tMkGMo943OUe94OlofzdEomXt4t4Q==" saltValue="sXCJV0y7oJL6U1cFrzUgrA==" spinCount="100000" sqref="B2:H41 B1:H1" name="Bereik1_1"/>
  </protectedRanges>
  <mergeCells count="8">
    <mergeCell ref="C41:D41"/>
    <mergeCell ref="C20:D20"/>
    <mergeCell ref="B36:D36"/>
    <mergeCell ref="C37:D37"/>
    <mergeCell ref="C38:D38"/>
    <mergeCell ref="C39:D39"/>
    <mergeCell ref="C40:D40"/>
    <mergeCell ref="C21:D21"/>
  </mergeCells>
  <phoneticPr fontId="17"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N227"/>
  <sheetViews>
    <sheetView zoomScale="80" zoomScaleNormal="80" workbookViewId="0">
      <selection activeCell="T12" sqref="T12"/>
    </sheetView>
  </sheetViews>
  <sheetFormatPr defaultRowHeight="14.25"/>
  <cols>
    <col min="1" max="1" width="2.875" style="1" customWidth="1"/>
    <col min="2" max="2" width="5" style="102" customWidth="1"/>
    <col min="3" max="3" width="27.625" style="1" customWidth="1"/>
    <col min="4" max="4" width="45.5" style="32" customWidth="1"/>
    <col min="5" max="5" width="14" style="1" customWidth="1"/>
    <col min="6" max="6" width="14.625" style="103" customWidth="1"/>
    <col min="7" max="7" width="14" style="104" customWidth="1"/>
    <col min="8" max="8" width="20.25" style="1" customWidth="1"/>
    <col min="9" max="9" width="30" style="105" customWidth="1"/>
    <col min="10" max="10" width="22" style="105" customWidth="1"/>
    <col min="11" max="11" width="18" style="105" customWidth="1"/>
    <col min="12" max="12" width="28" style="105" customWidth="1"/>
    <col min="13" max="13" width="24.25" style="105" customWidth="1"/>
    <col min="14" max="14" width="11" style="1" customWidth="1"/>
    <col min="15" max="16384" width="9" style="1"/>
  </cols>
  <sheetData>
    <row r="1" spans="2:14">
      <c r="I1" s="106"/>
      <c r="J1" s="106"/>
      <c r="K1" s="106"/>
      <c r="L1" s="106"/>
      <c r="M1" s="106"/>
    </row>
    <row r="2" spans="2:14" ht="35.25" customHeight="1">
      <c r="B2" s="34" t="s">
        <v>321</v>
      </c>
      <c r="C2" s="34"/>
      <c r="D2" s="34"/>
      <c r="E2" s="34"/>
      <c r="F2" s="34"/>
      <c r="G2" s="34"/>
      <c r="H2" s="34"/>
      <c r="I2" s="34"/>
      <c r="J2" s="34"/>
      <c r="K2" s="34"/>
      <c r="L2" s="34"/>
      <c r="M2" s="34"/>
      <c r="N2" s="34"/>
    </row>
    <row r="3" spans="2:14" ht="28.5" customHeight="1">
      <c r="B3" s="33" t="s">
        <v>325</v>
      </c>
      <c r="C3" s="33"/>
      <c r="D3" s="33"/>
      <c r="E3" s="33"/>
      <c r="F3" s="33"/>
      <c r="G3" s="33"/>
      <c r="H3" s="33"/>
      <c r="I3" s="33"/>
      <c r="J3" s="33"/>
      <c r="K3" s="33"/>
      <c r="L3" s="33"/>
      <c r="M3" s="33"/>
      <c r="N3" s="33"/>
    </row>
    <row r="4" spans="2:14" ht="14.25" customHeight="1">
      <c r="B4" s="33"/>
      <c r="C4" s="33"/>
      <c r="D4" s="33"/>
      <c r="E4" s="33"/>
      <c r="F4" s="33"/>
      <c r="G4" s="33"/>
      <c r="H4" s="33"/>
      <c r="I4" s="33"/>
      <c r="J4" s="33"/>
      <c r="K4" s="33"/>
      <c r="L4" s="33"/>
      <c r="M4" s="33"/>
      <c r="N4" s="33"/>
    </row>
    <row r="5" spans="2:14" ht="14.25" customHeight="1">
      <c r="B5" s="33"/>
      <c r="C5" s="33"/>
      <c r="D5" s="33"/>
      <c r="E5" s="33"/>
      <c r="F5" s="33"/>
      <c r="G5" s="33"/>
      <c r="H5" s="33"/>
      <c r="I5" s="33"/>
      <c r="J5" s="33"/>
      <c r="K5" s="33"/>
      <c r="L5" s="33"/>
      <c r="M5" s="33"/>
      <c r="N5" s="33"/>
    </row>
    <row r="6" spans="2:14">
      <c r="B6" s="33"/>
      <c r="C6" s="33"/>
      <c r="D6" s="33"/>
      <c r="E6" s="33"/>
      <c r="F6" s="33"/>
      <c r="G6" s="33"/>
      <c r="H6" s="33"/>
      <c r="I6" s="33"/>
      <c r="J6" s="33"/>
      <c r="K6" s="33"/>
      <c r="L6" s="33"/>
      <c r="M6" s="33"/>
      <c r="N6" s="33"/>
    </row>
    <row r="7" spans="2:14" ht="45">
      <c r="B7" s="5" t="s">
        <v>324</v>
      </c>
      <c r="C7" s="5" t="s">
        <v>3</v>
      </c>
      <c r="D7" s="5" t="s">
        <v>4</v>
      </c>
      <c r="E7" s="5" t="s">
        <v>337</v>
      </c>
      <c r="F7" s="47" t="s">
        <v>5</v>
      </c>
      <c r="G7" s="48" t="s">
        <v>6</v>
      </c>
      <c r="H7" s="5" t="s">
        <v>7</v>
      </c>
      <c r="I7" s="22" t="s">
        <v>265</v>
      </c>
      <c r="J7" s="22" t="s">
        <v>8</v>
      </c>
      <c r="K7" s="22" t="s">
        <v>9</v>
      </c>
      <c r="L7" s="22" t="s">
        <v>10</v>
      </c>
      <c r="M7" s="22" t="s">
        <v>11</v>
      </c>
      <c r="N7" s="5" t="s">
        <v>12</v>
      </c>
    </row>
    <row r="8" spans="2:14" ht="28.5" customHeight="1">
      <c r="B8" s="21">
        <f>MATCH(C8,{"Koffie,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v>
      </c>
      <c r="C8" s="6" t="s">
        <v>1</v>
      </c>
      <c r="D8" s="6" t="s">
        <v>98</v>
      </c>
      <c r="E8" s="46" t="s">
        <v>328</v>
      </c>
      <c r="F8" s="98">
        <v>80</v>
      </c>
      <c r="G8" s="46" t="s">
        <v>21</v>
      </c>
      <c r="H8" s="15">
        <v>6</v>
      </c>
      <c r="I8" s="95"/>
      <c r="J8" s="96"/>
      <c r="K8" s="96"/>
      <c r="L8" s="97">
        <f>IF(K8="",H8*I8,IF(OR(F8="",K8=""),"",H8*F8/K8*I8))</f>
        <v>0</v>
      </c>
      <c r="M8" s="96"/>
      <c r="N8" s="6" t="str">
        <f>IF($I8="","Prijs ontbreekt",IF($I8&lt;=0,"Prijs moet &gt;0 zijn",""))</f>
        <v>Prijs ontbreekt</v>
      </c>
    </row>
    <row r="9" spans="2:14" ht="28.5" customHeight="1">
      <c r="B9" s="21">
        <f>MATCH(C9,{"Koffie,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v>
      </c>
      <c r="C9" s="6" t="s">
        <v>1</v>
      </c>
      <c r="D9" s="6" t="s">
        <v>99</v>
      </c>
      <c r="E9" s="46" t="s">
        <v>328</v>
      </c>
      <c r="F9" s="98">
        <v>200</v>
      </c>
      <c r="G9" s="46" t="s">
        <v>21</v>
      </c>
      <c r="H9" s="15">
        <v>5</v>
      </c>
      <c r="I9" s="95"/>
      <c r="J9" s="96"/>
      <c r="K9" s="96"/>
      <c r="L9" s="97">
        <f>IF(K9="",H9*I9,IF(OR(F9="",K9=""),"",H9*F9/K9*I9))</f>
        <v>0</v>
      </c>
      <c r="M9" s="96"/>
      <c r="N9" s="6" t="str">
        <f>IF($I9="","Prijs ontbreekt",IF($I9&lt;=0,"Prijs moet &gt;0 zijn",""))</f>
        <v>Prijs ontbreekt</v>
      </c>
    </row>
    <row r="10" spans="2:14" ht="28.5" customHeight="1">
      <c r="B10" s="21">
        <f>MATCH(C10,{"Koffie,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v>
      </c>
      <c r="C10" s="6" t="s">
        <v>1</v>
      </c>
      <c r="D10" s="16" t="s">
        <v>100</v>
      </c>
      <c r="E10" s="46" t="s">
        <v>328</v>
      </c>
      <c r="F10" s="98">
        <v>240</v>
      </c>
      <c r="G10" s="46" t="s">
        <v>21</v>
      </c>
      <c r="H10" s="17">
        <v>129</v>
      </c>
      <c r="I10" s="95"/>
      <c r="J10" s="96"/>
      <c r="K10" s="96"/>
      <c r="L10" s="97">
        <f>IF(K10="",H10*I10,IF(OR(F10="",K10=""),"",H10*F10/K10*I10))</f>
        <v>0</v>
      </c>
      <c r="M10" s="96"/>
      <c r="N10" s="6" t="str">
        <f>IF($I10="","Prijs ontbreekt",IF($I10&lt;=0,"Prijs moet &gt;0 zijn",""))</f>
        <v>Prijs ontbreekt</v>
      </c>
    </row>
    <row r="11" spans="2:14" ht="28.5" customHeight="1">
      <c r="B11" s="21">
        <f>MATCH(C11,{"Koffie,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v>
      </c>
      <c r="C11" s="6" t="s">
        <v>1</v>
      </c>
      <c r="D11" s="18" t="s">
        <v>309</v>
      </c>
      <c r="E11" s="46" t="s">
        <v>67</v>
      </c>
      <c r="F11" s="98">
        <v>1</v>
      </c>
      <c r="G11" s="46" t="s">
        <v>67</v>
      </c>
      <c r="H11" s="19">
        <v>2669.4</v>
      </c>
      <c r="I11" s="95"/>
      <c r="J11" s="96"/>
      <c r="K11" s="96"/>
      <c r="L11" s="97">
        <f>IF(K11="",H11*I11,IF(OR(F11="",K11=""),"",H11*F11/K11*I11))</f>
        <v>0</v>
      </c>
      <c r="M11" s="96"/>
      <c r="N11" s="6" t="str">
        <f>IF($I11="","Prijs ontbreekt",IF($I11&lt;=0,"Prijs moet &gt;0 zijn",""))</f>
        <v>Prijs ontbreekt</v>
      </c>
    </row>
    <row r="12" spans="2:14" ht="28.5" customHeight="1">
      <c r="B12" s="21">
        <f>MATCH(C12,{"Koffie,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v>
      </c>
      <c r="C12" s="6" t="s">
        <v>1</v>
      </c>
      <c r="D12" s="6" t="s">
        <v>101</v>
      </c>
      <c r="E12" s="46" t="s">
        <v>328</v>
      </c>
      <c r="F12" s="98">
        <v>1000</v>
      </c>
      <c r="G12" s="46" t="s">
        <v>21</v>
      </c>
      <c r="H12" s="15">
        <v>3</v>
      </c>
      <c r="I12" s="95"/>
      <c r="J12" s="96"/>
      <c r="K12" s="96"/>
      <c r="L12" s="97">
        <f>IF(K12="",H12*I12,IF(OR(F12="",K12=""),"",H12*F12/K12*I12))</f>
        <v>0</v>
      </c>
      <c r="M12" s="96"/>
      <c r="N12" s="6" t="str">
        <f>IF($I12="","Prijs ontbreekt",IF($I12&lt;=0,"Prijs moet &gt;0 zijn",""))</f>
        <v>Prijs ontbreekt</v>
      </c>
    </row>
    <row r="13" spans="2:14" ht="28.5" customHeight="1">
      <c r="B13" s="21">
        <f>MATCH(C13,{"Koffie,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v>
      </c>
      <c r="C13" s="6" t="s">
        <v>1</v>
      </c>
      <c r="D13" s="6" t="s">
        <v>102</v>
      </c>
      <c r="E13" s="46" t="s">
        <v>329</v>
      </c>
      <c r="F13" s="98">
        <v>9</v>
      </c>
      <c r="G13" s="46" t="s">
        <v>32</v>
      </c>
      <c r="H13" s="15">
        <v>2</v>
      </c>
      <c r="I13" s="95"/>
      <c r="J13" s="96"/>
      <c r="K13" s="96"/>
      <c r="L13" s="97">
        <f>IF(K13="",H13*I13,IF(OR(F13="",K13=""),"",H13*F13/K13*I13))</f>
        <v>0</v>
      </c>
      <c r="M13" s="96"/>
      <c r="N13" s="6" t="str">
        <f>IF($I13="","Prijs ontbreekt",IF($I13&lt;=0,"Prijs moet &gt;0 zijn",""))</f>
        <v>Prijs ontbreekt</v>
      </c>
    </row>
    <row r="14" spans="2:14" ht="28.5" customHeight="1">
      <c r="B14" s="21">
        <f>MATCH(C14,{"Koffie,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v>
      </c>
      <c r="C14" s="6" t="s">
        <v>1</v>
      </c>
      <c r="D14" s="6" t="s">
        <v>103</v>
      </c>
      <c r="E14" s="46" t="s">
        <v>328</v>
      </c>
      <c r="F14" s="98">
        <v>6</v>
      </c>
      <c r="G14" s="46" t="s">
        <v>21</v>
      </c>
      <c r="H14" s="15">
        <v>107</v>
      </c>
      <c r="I14" s="95"/>
      <c r="J14" s="96"/>
      <c r="K14" s="96"/>
      <c r="L14" s="97">
        <f>IF(K14="",H14*I14,IF(OR(F14="",K14=""),"",H14*F14/K14*I14))</f>
        <v>0</v>
      </c>
      <c r="M14" s="96"/>
      <c r="N14" s="6" t="str">
        <f>IF($I14="","Prijs ontbreekt",IF($I14&lt;=0,"Prijs moet &gt;0 zijn",""))</f>
        <v>Prijs ontbreekt</v>
      </c>
    </row>
    <row r="15" spans="2:14" ht="28.5" customHeight="1">
      <c r="B15" s="21">
        <f>MATCH(C15,{"Koffie,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v>
      </c>
      <c r="C15" s="6" t="s">
        <v>1</v>
      </c>
      <c r="D15" s="6" t="s">
        <v>104</v>
      </c>
      <c r="E15" s="46" t="s">
        <v>328</v>
      </c>
      <c r="F15" s="98">
        <v>6</v>
      </c>
      <c r="G15" s="46" t="s">
        <v>21</v>
      </c>
      <c r="H15" s="15">
        <v>179</v>
      </c>
      <c r="I15" s="95"/>
      <c r="J15" s="96"/>
      <c r="K15" s="96"/>
      <c r="L15" s="97">
        <f>IF(K15="",H15*I15,IF(OR(F15="",K15=""),"",H15*F15/K15*I15))</f>
        <v>0</v>
      </c>
      <c r="M15" s="96"/>
      <c r="N15" s="6" t="str">
        <f>IF($I15="","Prijs ontbreekt",IF($I15&lt;=0,"Prijs moet &gt;0 zijn",""))</f>
        <v>Prijs ontbreekt</v>
      </c>
    </row>
    <row r="16" spans="2:14" ht="28.5" customHeight="1">
      <c r="B16" s="21">
        <f>MATCH(C16,{"Koffie,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v>
      </c>
      <c r="C16" s="6" t="s">
        <v>1</v>
      </c>
      <c r="D16" s="6" t="s">
        <v>278</v>
      </c>
      <c r="E16" s="46" t="s">
        <v>328</v>
      </c>
      <c r="F16" s="98">
        <v>100</v>
      </c>
      <c r="G16" s="46" t="s">
        <v>21</v>
      </c>
      <c r="H16" s="15">
        <v>800</v>
      </c>
      <c r="I16" s="95"/>
      <c r="J16" s="96"/>
      <c r="K16" s="96"/>
      <c r="L16" s="97">
        <f>IF(K16="",H16*I16,IF(OR(F16="",K16=""),"",H16*F16/K16*I16))</f>
        <v>0</v>
      </c>
      <c r="M16" s="96"/>
      <c r="N16" s="6" t="str">
        <f>IF($I16="","Prijs ontbreekt",IF($I16&lt;=0,"Prijs moet &gt;0 zijn",""))</f>
        <v>Prijs ontbreekt</v>
      </c>
    </row>
    <row r="17" spans="2:14" ht="28.5" customHeight="1">
      <c r="B17" s="21">
        <f>MATCH(C17,{"Koffie,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v>
      </c>
      <c r="C17" s="6" t="s">
        <v>1</v>
      </c>
      <c r="D17" s="6" t="s">
        <v>106</v>
      </c>
      <c r="E17" s="46" t="s">
        <v>328</v>
      </c>
      <c r="F17" s="98">
        <v>200</v>
      </c>
      <c r="G17" s="46" t="s">
        <v>21</v>
      </c>
      <c r="H17" s="15">
        <v>98</v>
      </c>
      <c r="I17" s="95"/>
      <c r="J17" s="96"/>
      <c r="K17" s="96"/>
      <c r="L17" s="97">
        <f>IF(K17="",H17*I17,IF(OR(F17="",K17=""),"",H17*F17/K17*I17))</f>
        <v>0</v>
      </c>
      <c r="M17" s="96"/>
      <c r="N17" s="6" t="str">
        <f>IF($I17="","Prijs ontbreekt",IF($I17&lt;=0,"Prijs moet &gt;0 zijn",""))</f>
        <v>Prijs ontbreekt</v>
      </c>
    </row>
    <row r="18" spans="2:14" ht="28.5" customHeight="1">
      <c r="B18" s="21">
        <f>MATCH(C18,{"Koffie,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v>
      </c>
      <c r="C18" s="6" t="s">
        <v>1</v>
      </c>
      <c r="D18" s="6" t="s">
        <v>208</v>
      </c>
      <c r="E18" s="46" t="s">
        <v>328</v>
      </c>
      <c r="F18" s="98">
        <v>1000</v>
      </c>
      <c r="G18" s="46" t="s">
        <v>21</v>
      </c>
      <c r="H18" s="15">
        <v>19</v>
      </c>
      <c r="I18" s="95"/>
      <c r="J18" s="96"/>
      <c r="K18" s="96"/>
      <c r="L18" s="97">
        <f>IF(K18="",H18*I18,IF(OR(F18="",K18=""),"",H18*F18/K18*I18))</f>
        <v>0</v>
      </c>
      <c r="M18" s="96"/>
      <c r="N18" s="6" t="str">
        <f>IF($I18="","Prijs ontbreekt",IF($I18&lt;=0,"Prijs moet &gt;0 zijn",""))</f>
        <v>Prijs ontbreekt</v>
      </c>
    </row>
    <row r="19" spans="2:14" ht="28.5" customHeight="1">
      <c r="B19" s="21">
        <f>MATCH(C19,{"Koffie,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v>
      </c>
      <c r="C19" s="6" t="s">
        <v>1</v>
      </c>
      <c r="D19" s="6" t="s">
        <v>105</v>
      </c>
      <c r="E19" s="46" t="s">
        <v>328</v>
      </c>
      <c r="F19" s="98">
        <v>2500</v>
      </c>
      <c r="G19" s="46" t="s">
        <v>21</v>
      </c>
      <c r="H19" s="15">
        <v>136</v>
      </c>
      <c r="I19" s="95"/>
      <c r="J19" s="96"/>
      <c r="K19" s="96"/>
      <c r="L19" s="97">
        <f>IF(K19="",H19*I19,IF(OR(F19="",K19=""),"",H19*F19/K19*I19))</f>
        <v>0</v>
      </c>
      <c r="M19" s="96"/>
      <c r="N19" s="6" t="str">
        <f>IF($I19="","Prijs ontbreekt",IF($I19&lt;=0,"Prijs moet &gt;0 zijn",""))</f>
        <v>Prijs ontbreekt</v>
      </c>
    </row>
    <row r="20" spans="2:14" ht="28.5" customHeight="1">
      <c r="B20" s="21">
        <f>MATCH(C20,{"Koffie,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v>
      </c>
      <c r="C20" s="6" t="s">
        <v>1</v>
      </c>
      <c r="D20" s="6" t="s">
        <v>31</v>
      </c>
      <c r="E20" s="46" t="s">
        <v>328</v>
      </c>
      <c r="F20" s="98">
        <v>2000</v>
      </c>
      <c r="G20" s="46" t="s">
        <v>21</v>
      </c>
      <c r="H20" s="15">
        <v>42</v>
      </c>
      <c r="I20" s="95"/>
      <c r="J20" s="96"/>
      <c r="K20" s="96"/>
      <c r="L20" s="97">
        <f>IF(K20="",H20*I20,IF(OR(F20="",K20=""),"",H20*F20/K20*I20))</f>
        <v>0</v>
      </c>
      <c r="M20" s="96"/>
      <c r="N20" s="6" t="str">
        <f>IF($I20="","Prijs ontbreekt",IF($I20&lt;=0,"Prijs moet &gt;0 zijn",""))</f>
        <v>Prijs ontbreekt</v>
      </c>
    </row>
    <row r="21" spans="2:14" ht="28.5" customHeight="1">
      <c r="B21" s="21">
        <f>MATCH(C21,{"Koffie,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v>
      </c>
      <c r="C21" s="6" t="s">
        <v>1</v>
      </c>
      <c r="D21" s="6" t="s">
        <v>136</v>
      </c>
      <c r="E21" s="46" t="s">
        <v>329</v>
      </c>
      <c r="F21" s="98">
        <v>8</v>
      </c>
      <c r="G21" s="46" t="s">
        <v>21</v>
      </c>
      <c r="H21" s="15">
        <v>17</v>
      </c>
      <c r="I21" s="95"/>
      <c r="J21" s="96"/>
      <c r="K21" s="96"/>
      <c r="L21" s="97">
        <f>IF(K21="",H21*I21,IF(OR(F21="",K21=""),"",H21*F21/K21*I21))</f>
        <v>0</v>
      </c>
      <c r="M21" s="96"/>
      <c r="N21" s="6" t="str">
        <f>IF($I21="","Prijs ontbreekt",IF($I21&lt;=0,"Prijs moet &gt;0 zijn",""))</f>
        <v>Prijs ontbreekt</v>
      </c>
    </row>
    <row r="22" spans="2:14" ht="28.5" customHeight="1">
      <c r="B22" s="21">
        <f>MATCH(C22,{"Koffie,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v>
      </c>
      <c r="C22" s="6" t="s">
        <v>1</v>
      </c>
      <c r="D22" s="6" t="s">
        <v>111</v>
      </c>
      <c r="E22" s="46" t="s">
        <v>328</v>
      </c>
      <c r="F22" s="98">
        <v>500</v>
      </c>
      <c r="G22" s="46" t="s">
        <v>21</v>
      </c>
      <c r="H22" s="15">
        <v>19</v>
      </c>
      <c r="I22" s="95"/>
      <c r="J22" s="96"/>
      <c r="K22" s="96"/>
      <c r="L22" s="97">
        <f>IF(K22="",H22*I22,IF(OR(F22="",K22=""),"",H22*F22/K22*I22))</f>
        <v>0</v>
      </c>
      <c r="M22" s="96"/>
      <c r="N22" s="6" t="str">
        <f>IF($I22="","Prijs ontbreekt",IF($I22&lt;=0,"Prijs moet &gt;0 zijn",""))</f>
        <v>Prijs ontbreekt</v>
      </c>
    </row>
    <row r="23" spans="2:14" ht="28.5" customHeight="1">
      <c r="B23" s="21">
        <f>MATCH(C23,{"Koffie,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v>
      </c>
      <c r="C23" s="6" t="s">
        <v>1</v>
      </c>
      <c r="D23" s="6" t="s">
        <v>207</v>
      </c>
      <c r="E23" s="46" t="s">
        <v>328</v>
      </c>
      <c r="F23" s="98">
        <v>100</v>
      </c>
      <c r="G23" s="46" t="s">
        <v>21</v>
      </c>
      <c r="H23" s="15">
        <v>10</v>
      </c>
      <c r="I23" s="95"/>
      <c r="J23" s="96"/>
      <c r="K23" s="96"/>
      <c r="L23" s="97">
        <f>IF(K23="",H23*I23,IF(OR(F23="",K23=""),"",H23*F23/K23*I23))</f>
        <v>0</v>
      </c>
      <c r="M23" s="96"/>
      <c r="N23" s="6" t="str">
        <f>IF($I23="","Prijs ontbreekt",IF($I23&lt;=0,"Prijs moet &gt;0 zijn",""))</f>
        <v>Prijs ontbreekt</v>
      </c>
    </row>
    <row r="24" spans="2:14" ht="28.5" customHeight="1">
      <c r="B24" s="21">
        <f>MATCH(C24,{"Koffie,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2</v>
      </c>
      <c r="C24" s="6" t="s">
        <v>245</v>
      </c>
      <c r="D24" s="6" t="s">
        <v>35</v>
      </c>
      <c r="E24" s="46" t="s">
        <v>329</v>
      </c>
      <c r="F24" s="98">
        <v>24</v>
      </c>
      <c r="G24" s="46" t="s">
        <v>14</v>
      </c>
      <c r="H24" s="15">
        <v>26</v>
      </c>
      <c r="I24" s="95"/>
      <c r="J24" s="96"/>
      <c r="K24" s="96"/>
      <c r="L24" s="97">
        <f>IF(K24="",H24*I24,IF(OR(F24="",K24=""),"",H24*F24/K24*I24))</f>
        <v>0</v>
      </c>
      <c r="M24" s="96"/>
      <c r="N24" s="6" t="str">
        <f>IF($I24="","Prijs ontbreekt",IF($I24&lt;=0,"Prijs moet &gt;0 zijn",""))</f>
        <v>Prijs ontbreekt</v>
      </c>
    </row>
    <row r="25" spans="2:14" ht="28.5" customHeight="1">
      <c r="B25" s="21">
        <f>MATCH(C25,{"Koffie,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2</v>
      </c>
      <c r="C25" s="6" t="s">
        <v>245</v>
      </c>
      <c r="D25" s="6" t="s">
        <v>36</v>
      </c>
      <c r="E25" s="46" t="s">
        <v>329</v>
      </c>
      <c r="F25" s="98">
        <v>24</v>
      </c>
      <c r="G25" s="46" t="s">
        <v>14</v>
      </c>
      <c r="H25" s="15">
        <v>21</v>
      </c>
      <c r="I25" s="95"/>
      <c r="J25" s="96"/>
      <c r="K25" s="96"/>
      <c r="L25" s="97">
        <f>IF(K25="",H25*I25,IF(OR(F25="",K25=""),"",H25*F25/K25*I25))</f>
        <v>0</v>
      </c>
      <c r="M25" s="96"/>
      <c r="N25" s="6" t="str">
        <f>IF($I25="","Prijs ontbreekt",IF($I25&lt;=0,"Prijs moet &gt;0 zijn",""))</f>
        <v>Prijs ontbreekt</v>
      </c>
    </row>
    <row r="26" spans="2:14" ht="28.5" customHeight="1">
      <c r="B26" s="21">
        <f>MATCH(C26,{"Koffie,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2</v>
      </c>
      <c r="C26" s="6" t="s">
        <v>245</v>
      </c>
      <c r="D26" s="6" t="s">
        <v>37</v>
      </c>
      <c r="E26" s="46" t="s">
        <v>329</v>
      </c>
      <c r="F26" s="98">
        <v>24</v>
      </c>
      <c r="G26" s="46" t="s">
        <v>330</v>
      </c>
      <c r="H26" s="15">
        <v>39</v>
      </c>
      <c r="I26" s="95"/>
      <c r="J26" s="96"/>
      <c r="K26" s="96"/>
      <c r="L26" s="97">
        <f>IF(K26="",H26*I26,IF(OR(F26="",K26=""),"",H26*F26/K26*I26))</f>
        <v>0</v>
      </c>
      <c r="M26" s="96"/>
      <c r="N26" s="6" t="str">
        <f>IF($I26="","Prijs ontbreekt",IF($I26&lt;=0,"Prijs moet &gt;0 zijn",""))</f>
        <v>Prijs ontbreekt</v>
      </c>
    </row>
    <row r="27" spans="2:14" ht="28.5" customHeight="1">
      <c r="B27" s="21">
        <f>MATCH(C27,{"Koffie,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2</v>
      </c>
      <c r="C27" s="6" t="s">
        <v>245</v>
      </c>
      <c r="D27" s="6" t="s">
        <v>40</v>
      </c>
      <c r="E27" s="46" t="s">
        <v>329</v>
      </c>
      <c r="F27" s="98">
        <v>24</v>
      </c>
      <c r="G27" s="46" t="s">
        <v>330</v>
      </c>
      <c r="H27" s="15">
        <v>69</v>
      </c>
      <c r="I27" s="95"/>
      <c r="J27" s="96"/>
      <c r="K27" s="96"/>
      <c r="L27" s="97">
        <f>IF(K27="",H27*I27,IF(OR(F27="",K27=""),"",H27*F27/K27*I27))</f>
        <v>0</v>
      </c>
      <c r="M27" s="96"/>
      <c r="N27" s="6" t="str">
        <f>IF($I27="","Prijs ontbreekt",IF($I27&lt;=0,"Prijs moet &gt;0 zijn",""))</f>
        <v>Prijs ontbreekt</v>
      </c>
    </row>
    <row r="28" spans="2:14" ht="28.5" customHeight="1">
      <c r="B28" s="21">
        <f>MATCH(C28,{"Koffie,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2</v>
      </c>
      <c r="C28" s="6" t="s">
        <v>245</v>
      </c>
      <c r="D28" s="6" t="s">
        <v>41</v>
      </c>
      <c r="E28" s="46" t="s">
        <v>329</v>
      </c>
      <c r="F28" s="98">
        <v>24</v>
      </c>
      <c r="G28" s="46" t="s">
        <v>330</v>
      </c>
      <c r="H28" s="15">
        <v>104</v>
      </c>
      <c r="I28" s="95"/>
      <c r="J28" s="96"/>
      <c r="K28" s="96"/>
      <c r="L28" s="97">
        <f>IF(K28="",H28*I28,IF(OR(F28="",K28=""),"",H28*F28/K28*I28))</f>
        <v>0</v>
      </c>
      <c r="M28" s="96"/>
      <c r="N28" s="6" t="str">
        <f>IF($I28="","Prijs ontbreekt",IF($I28&lt;=0,"Prijs moet &gt;0 zijn",""))</f>
        <v>Prijs ontbreekt</v>
      </c>
    </row>
    <row r="29" spans="2:14" ht="28.5" customHeight="1">
      <c r="B29" s="21">
        <f>MATCH(C29,{"Koffie,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2</v>
      </c>
      <c r="C29" s="6" t="s">
        <v>245</v>
      </c>
      <c r="D29" s="6" t="s">
        <v>42</v>
      </c>
      <c r="E29" s="46" t="s">
        <v>328</v>
      </c>
      <c r="F29" s="98">
        <v>6</v>
      </c>
      <c r="G29" s="46" t="s">
        <v>14</v>
      </c>
      <c r="H29" s="15">
        <v>46</v>
      </c>
      <c r="I29" s="95"/>
      <c r="J29" s="96"/>
      <c r="K29" s="96"/>
      <c r="L29" s="97">
        <f>IF(K29="",H29*I29,IF(OR(F29="",K29=""),"",H29*F29/K29*I29))</f>
        <v>0</v>
      </c>
      <c r="M29" s="96"/>
      <c r="N29" s="6" t="str">
        <f>IF($I29="","Prijs ontbreekt",IF($I29&lt;=0,"Prijs moet &gt;0 zijn",""))</f>
        <v>Prijs ontbreekt</v>
      </c>
    </row>
    <row r="30" spans="2:14" ht="28.5" customHeight="1">
      <c r="B30" s="21">
        <f>MATCH(C30,{"Koffie,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2</v>
      </c>
      <c r="C30" s="6" t="s">
        <v>245</v>
      </c>
      <c r="D30" s="6" t="s">
        <v>13</v>
      </c>
      <c r="E30" s="46" t="s">
        <v>333</v>
      </c>
      <c r="F30" s="49">
        <v>0.75</v>
      </c>
      <c r="G30" s="46" t="s">
        <v>69</v>
      </c>
      <c r="H30" s="15">
        <v>6</v>
      </c>
      <c r="I30" s="95"/>
      <c r="J30" s="96"/>
      <c r="K30" s="96"/>
      <c r="L30" s="97">
        <f>IF(K30="",H30*I30,IF(OR(F30="",K30=""),"",H30*F30/K30*I30))</f>
        <v>0</v>
      </c>
      <c r="M30" s="96"/>
      <c r="N30" s="6" t="str">
        <f>IF($I30="","Prijs ontbreekt",IF($I30&lt;=0,"Prijs moet &gt;0 zijn",""))</f>
        <v>Prijs ontbreekt</v>
      </c>
    </row>
    <row r="31" spans="2:14" ht="28.5" customHeight="1">
      <c r="B31" s="21">
        <f>MATCH(C31,{"Koffie,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2</v>
      </c>
      <c r="C31" s="6" t="s">
        <v>245</v>
      </c>
      <c r="D31" s="6" t="s">
        <v>15</v>
      </c>
      <c r="E31" s="46" t="s">
        <v>333</v>
      </c>
      <c r="F31" s="49">
        <v>0.75</v>
      </c>
      <c r="G31" s="46" t="s">
        <v>69</v>
      </c>
      <c r="H31" s="15">
        <v>18</v>
      </c>
      <c r="I31" s="95"/>
      <c r="J31" s="96"/>
      <c r="K31" s="96"/>
      <c r="L31" s="97">
        <f>IF(K31="",H31*I31,IF(OR(F31="",K31=""),"",H31*F31/K31*I31))</f>
        <v>0</v>
      </c>
      <c r="M31" s="96"/>
      <c r="N31" s="6" t="str">
        <f>IF($I31="","Prijs ontbreekt",IF($I31&lt;=0,"Prijs moet &gt;0 zijn",""))</f>
        <v>Prijs ontbreekt</v>
      </c>
    </row>
    <row r="32" spans="2:14" ht="28.5" customHeight="1">
      <c r="B32" s="21">
        <f>MATCH(C32,{"Koffie,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2</v>
      </c>
      <c r="C32" s="6" t="s">
        <v>245</v>
      </c>
      <c r="D32" s="6" t="s">
        <v>43</v>
      </c>
      <c r="E32" s="46" t="s">
        <v>328</v>
      </c>
      <c r="F32" s="98">
        <v>24</v>
      </c>
      <c r="G32" s="46" t="s">
        <v>14</v>
      </c>
      <c r="H32" s="15">
        <v>17</v>
      </c>
      <c r="I32" s="95"/>
      <c r="J32" s="96"/>
      <c r="K32" s="96"/>
      <c r="L32" s="97">
        <f>IF(K32="",H32*I32,IF(OR(F32="",K32=""),"",H32*F32/K32*I32))</f>
        <v>0</v>
      </c>
      <c r="M32" s="96"/>
      <c r="N32" s="6" t="str">
        <f>IF($I32="","Prijs ontbreekt",IF($I32&lt;=0,"Prijs moet &gt;0 zijn",""))</f>
        <v>Prijs ontbreekt</v>
      </c>
    </row>
    <row r="33" spans="2:14" ht="28.5" customHeight="1">
      <c r="B33" s="21">
        <f>MATCH(C33,{"Koffie,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2</v>
      </c>
      <c r="C33" s="6" t="s">
        <v>245</v>
      </c>
      <c r="D33" s="6" t="s">
        <v>16</v>
      </c>
      <c r="E33" s="46" t="s">
        <v>328</v>
      </c>
      <c r="F33" s="98">
        <v>24</v>
      </c>
      <c r="G33" s="46" t="s">
        <v>14</v>
      </c>
      <c r="H33" s="15">
        <v>44</v>
      </c>
      <c r="I33" s="95"/>
      <c r="J33" s="96"/>
      <c r="K33" s="96"/>
      <c r="L33" s="97">
        <f>IF(K33="",H33*I33,IF(OR(F33="",K33=""),"",H33*F33/K33*I33))</f>
        <v>0</v>
      </c>
      <c r="M33" s="96"/>
      <c r="N33" s="6" t="str">
        <f>IF($I33="","Prijs ontbreekt",IF($I33&lt;=0,"Prijs moet &gt;0 zijn",""))</f>
        <v>Prijs ontbreekt</v>
      </c>
    </row>
    <row r="34" spans="2:14" ht="28.5" customHeight="1">
      <c r="B34" s="21">
        <f>MATCH(C34,{"Koffie,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2</v>
      </c>
      <c r="C34" s="6" t="s">
        <v>245</v>
      </c>
      <c r="D34" s="6" t="s">
        <v>44</v>
      </c>
      <c r="E34" s="46" t="s">
        <v>329</v>
      </c>
      <c r="F34" s="98">
        <v>24</v>
      </c>
      <c r="G34" s="46" t="s">
        <v>330</v>
      </c>
      <c r="H34" s="15">
        <v>27</v>
      </c>
      <c r="I34" s="95"/>
      <c r="J34" s="96"/>
      <c r="K34" s="96"/>
      <c r="L34" s="97">
        <f>IF(K34="",H34*I34,IF(OR(F34="",K34=""),"",H34*F34/K34*I34))</f>
        <v>0</v>
      </c>
      <c r="M34" s="96"/>
      <c r="N34" s="6" t="str">
        <f>IF($I34="","Prijs ontbreekt",IF($I34&lt;=0,"Prijs moet &gt;0 zijn",""))</f>
        <v>Prijs ontbreekt</v>
      </c>
    </row>
    <row r="35" spans="2:14" ht="28.5" customHeight="1">
      <c r="B35" s="21">
        <f>MATCH(C35,{"Koffie,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2</v>
      </c>
      <c r="C35" s="6" t="s">
        <v>245</v>
      </c>
      <c r="D35" s="6" t="s">
        <v>17</v>
      </c>
      <c r="E35" s="46" t="s">
        <v>333</v>
      </c>
      <c r="F35" s="49">
        <v>0.75</v>
      </c>
      <c r="G35" s="46" t="s">
        <v>69</v>
      </c>
      <c r="H35" s="15">
        <v>6</v>
      </c>
      <c r="I35" s="95"/>
      <c r="J35" s="96"/>
      <c r="K35" s="96"/>
      <c r="L35" s="97">
        <f>IF(K35="",H35*I35,IF(OR(F35="",K35=""),"",H35*F35/K35*I35))</f>
        <v>0</v>
      </c>
      <c r="M35" s="96"/>
      <c r="N35" s="6" t="str">
        <f>IF($I35="","Prijs ontbreekt",IF($I35&lt;=0,"Prijs moet &gt;0 zijn",""))</f>
        <v>Prijs ontbreekt</v>
      </c>
    </row>
    <row r="36" spans="2:14" ht="28.5" customHeight="1">
      <c r="B36" s="21">
        <f>MATCH(C36,{"Koffie,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2</v>
      </c>
      <c r="C36" s="6" t="s">
        <v>245</v>
      </c>
      <c r="D36" s="6" t="s">
        <v>18</v>
      </c>
      <c r="E36" s="46" t="s">
        <v>333</v>
      </c>
      <c r="F36" s="49">
        <v>0.75</v>
      </c>
      <c r="G36" s="46" t="s">
        <v>69</v>
      </c>
      <c r="H36" s="15">
        <v>121</v>
      </c>
      <c r="I36" s="95"/>
      <c r="J36" s="96"/>
      <c r="K36" s="96"/>
      <c r="L36" s="97">
        <f>IF(K36="",H36*I36,IF(OR(F36="",K36=""),"",H36*F36/K36*I36))</f>
        <v>0</v>
      </c>
      <c r="M36" s="96"/>
      <c r="N36" s="6" t="str">
        <f>IF($I36="","Prijs ontbreekt",IF($I36&lt;=0,"Prijs moet &gt;0 zijn",""))</f>
        <v>Prijs ontbreekt</v>
      </c>
    </row>
    <row r="37" spans="2:14" ht="28.5" customHeight="1">
      <c r="B37" s="21">
        <f>MATCH(C37,{"Koffie,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2</v>
      </c>
      <c r="C37" s="6" t="s">
        <v>245</v>
      </c>
      <c r="D37" s="6" t="s">
        <v>19</v>
      </c>
      <c r="E37" s="46" t="s">
        <v>333</v>
      </c>
      <c r="F37" s="49">
        <v>0.25</v>
      </c>
      <c r="G37" s="46" t="s">
        <v>69</v>
      </c>
      <c r="H37" s="15">
        <v>12</v>
      </c>
      <c r="I37" s="95"/>
      <c r="J37" s="96"/>
      <c r="K37" s="96"/>
      <c r="L37" s="97">
        <f>IF(K37="",H37*I37,IF(OR(F37="",K37=""),"",H37*F37/K37*I37))</f>
        <v>0</v>
      </c>
      <c r="M37" s="96"/>
      <c r="N37" s="6" t="str">
        <f>IF($I37="","Prijs ontbreekt",IF($I37&lt;=0,"Prijs moet &gt;0 zijn",""))</f>
        <v>Prijs ontbreekt</v>
      </c>
    </row>
    <row r="38" spans="2:14" ht="28.5" customHeight="1">
      <c r="B38" s="21">
        <f>MATCH(C38,{"Koffie,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2</v>
      </c>
      <c r="C38" s="6" t="s">
        <v>245</v>
      </c>
      <c r="D38" s="6" t="s">
        <v>47</v>
      </c>
      <c r="E38" s="46" t="s">
        <v>329</v>
      </c>
      <c r="F38" s="98">
        <v>24</v>
      </c>
      <c r="G38" s="46" t="s">
        <v>330</v>
      </c>
      <c r="H38" s="15">
        <v>2</v>
      </c>
      <c r="I38" s="95"/>
      <c r="J38" s="96"/>
      <c r="K38" s="96"/>
      <c r="L38" s="97">
        <f>IF(K38="",H38*I38,IF(OR(F38="",K38=""),"",H38*F38/K38*I38))</f>
        <v>0</v>
      </c>
      <c r="M38" s="96"/>
      <c r="N38" s="6" t="str">
        <f>IF($I38="","Prijs ontbreekt",IF($I38&lt;=0,"Prijs moet &gt;0 zijn",""))</f>
        <v>Prijs ontbreekt</v>
      </c>
    </row>
    <row r="39" spans="2:14" ht="28.5" customHeight="1">
      <c r="B39" s="21">
        <f>MATCH(C39,{"Koffie,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2</v>
      </c>
      <c r="C39" s="6" t="s">
        <v>245</v>
      </c>
      <c r="D39" s="6" t="s">
        <v>48</v>
      </c>
      <c r="E39" s="46" t="s">
        <v>328</v>
      </c>
      <c r="F39" s="98">
        <v>12</v>
      </c>
      <c r="G39" s="46" t="s">
        <v>14</v>
      </c>
      <c r="H39" s="15">
        <v>14</v>
      </c>
      <c r="I39" s="95"/>
      <c r="J39" s="96"/>
      <c r="K39" s="96"/>
      <c r="L39" s="97">
        <f>IF(K39="",H39*I39,IF(OR(F39="",K39=""),"",H39*F39/K39*I39))</f>
        <v>0</v>
      </c>
      <c r="M39" s="96"/>
      <c r="N39" s="6" t="str">
        <f>IF($I39="","Prijs ontbreekt",IF($I39&lt;=0,"Prijs moet &gt;0 zijn",""))</f>
        <v>Prijs ontbreekt</v>
      </c>
    </row>
    <row r="40" spans="2:14" ht="28.5" customHeight="1">
      <c r="B40" s="21">
        <f>MATCH(C40,{"Koffie,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2</v>
      </c>
      <c r="C40" s="6" t="s">
        <v>245</v>
      </c>
      <c r="D40" s="6" t="s">
        <v>49</v>
      </c>
      <c r="E40" s="46" t="s">
        <v>329</v>
      </c>
      <c r="F40" s="98">
        <v>6</v>
      </c>
      <c r="G40" s="46" t="s">
        <v>14</v>
      </c>
      <c r="H40" s="15">
        <v>3</v>
      </c>
      <c r="I40" s="95"/>
      <c r="J40" s="96"/>
      <c r="K40" s="96"/>
      <c r="L40" s="97">
        <f>IF(K40="",H40*I40,IF(OR(F40="",K40=""),"",H40*F40/K40*I40))</f>
        <v>0</v>
      </c>
      <c r="M40" s="96"/>
      <c r="N40" s="6" t="str">
        <f>IF($I40="","Prijs ontbreekt",IF($I40&lt;=0,"Prijs moet &gt;0 zijn",""))</f>
        <v>Prijs ontbreekt</v>
      </c>
    </row>
    <row r="41" spans="2:14" ht="28.5" customHeight="1">
      <c r="B41" s="21">
        <f>MATCH(C41,{"Koffie,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2</v>
      </c>
      <c r="C41" s="6" t="s">
        <v>245</v>
      </c>
      <c r="D41" s="6" t="s">
        <v>50</v>
      </c>
      <c r="E41" s="46" t="s">
        <v>329</v>
      </c>
      <c r="F41" s="98">
        <v>24</v>
      </c>
      <c r="G41" s="46" t="s">
        <v>330</v>
      </c>
      <c r="H41" s="15">
        <v>31</v>
      </c>
      <c r="I41" s="95"/>
      <c r="J41" s="96"/>
      <c r="K41" s="96"/>
      <c r="L41" s="97">
        <f>IF(K41="",H41*I41,IF(OR(F41="",K41=""),"",H41*F41/K41*I41))</f>
        <v>0</v>
      </c>
      <c r="M41" s="96"/>
      <c r="N41" s="6" t="str">
        <f>IF($I41="","Prijs ontbreekt",IF($I41&lt;=0,"Prijs moet &gt;0 zijn",""))</f>
        <v>Prijs ontbreekt</v>
      </c>
    </row>
    <row r="42" spans="2:14" ht="28.5" customHeight="1">
      <c r="B42" s="21">
        <f>MATCH(C42,{"Koffie,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2</v>
      </c>
      <c r="C42" s="6" t="s">
        <v>245</v>
      </c>
      <c r="D42" s="6" t="s">
        <v>51</v>
      </c>
      <c r="E42" s="46" t="s">
        <v>328</v>
      </c>
      <c r="F42" s="98">
        <v>12</v>
      </c>
      <c r="G42" s="46" t="s">
        <v>14</v>
      </c>
      <c r="H42" s="15">
        <v>16</v>
      </c>
      <c r="I42" s="95"/>
      <c r="J42" s="96"/>
      <c r="K42" s="96"/>
      <c r="L42" s="97">
        <f>IF(K42="",H42*I42,IF(OR(F42="",K42=""),"",H42*F42/K42*I42))</f>
        <v>0</v>
      </c>
      <c r="M42" s="96"/>
      <c r="N42" s="6" t="str">
        <f>IF($I42="","Prijs ontbreekt",IF($I42&lt;=0,"Prijs moet &gt;0 zijn",""))</f>
        <v>Prijs ontbreekt</v>
      </c>
    </row>
    <row r="43" spans="2:14" ht="28.5" customHeight="1">
      <c r="B43" s="21">
        <f>MATCH(C43,{"Koffie,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2</v>
      </c>
      <c r="C43" s="6" t="s">
        <v>245</v>
      </c>
      <c r="D43" s="6" t="s">
        <v>279</v>
      </c>
      <c r="E43" s="46" t="s">
        <v>329</v>
      </c>
      <c r="F43" s="98">
        <v>15</v>
      </c>
      <c r="G43" s="46" t="s">
        <v>14</v>
      </c>
      <c r="H43" s="15">
        <v>50</v>
      </c>
      <c r="I43" s="95"/>
      <c r="J43" s="96"/>
      <c r="K43" s="96"/>
      <c r="L43" s="97">
        <f>IF(K43="",H43*I43,IF(OR(F43="",K43=""),"",H43*F43/K43*I43))</f>
        <v>0</v>
      </c>
      <c r="M43" s="96"/>
      <c r="N43" s="6" t="str">
        <f>IF($I43="","Prijs ontbreekt",IF($I43&lt;=0,"Prijs moet &gt;0 zijn",""))</f>
        <v>Prijs ontbreekt</v>
      </c>
    </row>
    <row r="44" spans="2:14" ht="28.5" customHeight="1">
      <c r="B44" s="21">
        <f>MATCH(C44,{"Koffie,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2</v>
      </c>
      <c r="C44" s="6" t="s">
        <v>245</v>
      </c>
      <c r="D44" s="16" t="s">
        <v>53</v>
      </c>
      <c r="E44" s="46" t="s">
        <v>328</v>
      </c>
      <c r="F44" s="98">
        <v>28</v>
      </c>
      <c r="G44" s="46" t="s">
        <v>14</v>
      </c>
      <c r="H44" s="15">
        <v>4</v>
      </c>
      <c r="I44" s="95"/>
      <c r="J44" s="96"/>
      <c r="K44" s="96"/>
      <c r="L44" s="97">
        <f>IF(K44="",H44*I44,IF(OR(F44="",K44=""),"",H44*F44/K44*I44))</f>
        <v>0</v>
      </c>
      <c r="M44" s="96"/>
      <c r="N44" s="6" t="str">
        <f>IF($I44="","Prijs ontbreekt",IF($I44&lt;=0,"Prijs moet &gt;0 zijn",""))</f>
        <v>Prijs ontbreekt</v>
      </c>
    </row>
    <row r="45" spans="2:14" ht="28.5" customHeight="1">
      <c r="B45" s="21">
        <f>MATCH(C45,{"Koffie,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2</v>
      </c>
      <c r="C45" s="6" t="s">
        <v>245</v>
      </c>
      <c r="D45" s="6" t="s">
        <v>54</v>
      </c>
      <c r="E45" s="46" t="s">
        <v>329</v>
      </c>
      <c r="F45" s="98">
        <v>24</v>
      </c>
      <c r="G45" s="46" t="s">
        <v>14</v>
      </c>
      <c r="H45" s="15">
        <v>4</v>
      </c>
      <c r="I45" s="95"/>
      <c r="J45" s="96"/>
      <c r="K45" s="96"/>
      <c r="L45" s="97">
        <f>IF(K45="",H45*I45,IF(OR(F45="",K45=""),"",H45*F45/K45*I45))</f>
        <v>0</v>
      </c>
      <c r="M45" s="96"/>
      <c r="N45" s="6" t="str">
        <f>IF($I45="","Prijs ontbreekt",IF($I45&lt;=0,"Prijs moet &gt;0 zijn",""))</f>
        <v>Prijs ontbreekt</v>
      </c>
    </row>
    <row r="46" spans="2:14" ht="28.5" customHeight="1">
      <c r="B46" s="21">
        <f>MATCH(C46,{"Koffie,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2</v>
      </c>
      <c r="C46" s="6" t="s">
        <v>245</v>
      </c>
      <c r="D46" s="6" t="s">
        <v>129</v>
      </c>
      <c r="E46" s="46" t="s">
        <v>329</v>
      </c>
      <c r="F46" s="98">
        <v>6</v>
      </c>
      <c r="G46" s="46" t="s">
        <v>32</v>
      </c>
      <c r="H46" s="15">
        <v>13</v>
      </c>
      <c r="I46" s="95"/>
      <c r="J46" s="96"/>
      <c r="K46" s="96"/>
      <c r="L46" s="97">
        <f>IF(K46="",H46*I46,IF(OR(F46="",K46=""),"",H46*F46/K46*I46))</f>
        <v>0</v>
      </c>
      <c r="M46" s="96"/>
      <c r="N46" s="6" t="str">
        <f>IF($I46="","Prijs ontbreekt",IF($I46&lt;=0,"Prijs moet &gt;0 zijn",""))</f>
        <v>Prijs ontbreekt</v>
      </c>
    </row>
    <row r="47" spans="2:14" ht="28.5" customHeight="1">
      <c r="B47" s="21">
        <f>MATCH(C47,{"Koffie,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3</v>
      </c>
      <c r="C47" s="6" t="s">
        <v>248</v>
      </c>
      <c r="D47" s="6" t="s">
        <v>336</v>
      </c>
      <c r="E47" s="46" t="s">
        <v>328</v>
      </c>
      <c r="F47" s="98">
        <v>24</v>
      </c>
      <c r="G47" s="46" t="s">
        <v>21</v>
      </c>
      <c r="H47" s="15">
        <v>1393</v>
      </c>
      <c r="I47" s="95"/>
      <c r="J47" s="96"/>
      <c r="K47" s="96"/>
      <c r="L47" s="97">
        <f>IF(K47="",H47*I47,IF(OR(F47="",K47=""),"",H47*F47/K47*I47))</f>
        <v>0</v>
      </c>
      <c r="M47" s="96"/>
      <c r="N47" s="6" t="str">
        <f>IF($I47="","Prijs ontbreekt",IF($I47&lt;=0,"Prijs moet &gt;0 zijn",""))</f>
        <v>Prijs ontbreekt</v>
      </c>
    </row>
    <row r="48" spans="2:14" ht="28.5" customHeight="1">
      <c r="B48" s="21">
        <f>MATCH(C48,{"Koffie,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3</v>
      </c>
      <c r="C48" s="6" t="s">
        <v>248</v>
      </c>
      <c r="D48" s="45" t="s">
        <v>335</v>
      </c>
      <c r="E48" s="46" t="s">
        <v>328</v>
      </c>
      <c r="F48" s="98">
        <v>24</v>
      </c>
      <c r="G48" s="46" t="s">
        <v>22</v>
      </c>
      <c r="H48" s="15">
        <v>316.7</v>
      </c>
      <c r="I48" s="95"/>
      <c r="J48" s="96"/>
      <c r="K48" s="96"/>
      <c r="L48" s="97">
        <f>IF(K48="",H48*I48,IF(OR(F48="",K48=""),"",H48*F48/K48*I48))</f>
        <v>0</v>
      </c>
      <c r="M48" s="96"/>
      <c r="N48" s="6" t="str">
        <f>IF($I48="","Prijs ontbreekt",IF($I48&lt;=0,"Prijs moet &gt;0 zijn",""))</f>
        <v>Prijs ontbreekt</v>
      </c>
    </row>
    <row r="49" spans="2:14" ht="28.5" customHeight="1">
      <c r="B49" s="21">
        <f>MATCH(C49,{"Koffie,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3</v>
      </c>
      <c r="C49" s="6" t="s">
        <v>248</v>
      </c>
      <c r="D49" s="6" t="s">
        <v>284</v>
      </c>
      <c r="E49" s="46" t="s">
        <v>329</v>
      </c>
      <c r="F49" s="98">
        <v>2300</v>
      </c>
      <c r="G49" s="46" t="s">
        <v>22</v>
      </c>
      <c r="H49" s="15">
        <v>14</v>
      </c>
      <c r="I49" s="95"/>
      <c r="J49" s="96"/>
      <c r="K49" s="96"/>
      <c r="L49" s="97">
        <f>IF(K49="",H49*I49,IF(OR(F49="",K49=""),"",H49*F49/K49*I49))</f>
        <v>0</v>
      </c>
      <c r="M49" s="96"/>
      <c r="N49" s="6" t="str">
        <f>IF($I49="","Prijs ontbreekt",IF($I49&lt;=0,"Prijs moet &gt;0 zijn",""))</f>
        <v>Prijs ontbreekt</v>
      </c>
    </row>
    <row r="50" spans="2:14" ht="28.5" customHeight="1">
      <c r="B50" s="21">
        <f>MATCH(C50,{"Koffie,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3</v>
      </c>
      <c r="C50" s="6" t="s">
        <v>248</v>
      </c>
      <c r="D50" s="6" t="s">
        <v>285</v>
      </c>
      <c r="E50" s="46" t="s">
        <v>328</v>
      </c>
      <c r="F50" s="98">
        <v>20</v>
      </c>
      <c r="G50" s="46" t="s">
        <v>21</v>
      </c>
      <c r="H50" s="15">
        <v>187</v>
      </c>
      <c r="I50" s="95"/>
      <c r="J50" s="96"/>
      <c r="K50" s="96"/>
      <c r="L50" s="97">
        <f>IF(K50="",H50*I50,IF(OR(F50="",K50=""),"",H50*F50/K50*I50))</f>
        <v>0</v>
      </c>
      <c r="M50" s="96"/>
      <c r="N50" s="6" t="str">
        <f>IF($I50="","Prijs ontbreekt",IF($I50&lt;=0,"Prijs moet &gt;0 zijn",""))</f>
        <v>Prijs ontbreekt</v>
      </c>
    </row>
    <row r="51" spans="2:14" ht="28.5" customHeight="1">
      <c r="B51" s="21">
        <f>MATCH(C51,{"Koffie,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4</v>
      </c>
      <c r="C51" s="6" t="s">
        <v>247</v>
      </c>
      <c r="D51" s="6" t="s">
        <v>170</v>
      </c>
      <c r="E51" s="46" t="s">
        <v>328</v>
      </c>
      <c r="F51" s="98">
        <v>6</v>
      </c>
      <c r="G51" s="46" t="s">
        <v>32</v>
      </c>
      <c r="H51" s="15">
        <v>10</v>
      </c>
      <c r="I51" s="95"/>
      <c r="J51" s="96"/>
      <c r="K51" s="96"/>
      <c r="L51" s="97">
        <f>IF(K51="",H51*I51,IF(OR(F51="",K51=""),"",H51*F51/K51*I51))</f>
        <v>0</v>
      </c>
      <c r="M51" s="96"/>
      <c r="N51" s="6" t="str">
        <f>IF($I51="","Prijs ontbreekt",IF($I51&lt;=0,"Prijs moet &gt;0 zijn",""))</f>
        <v>Prijs ontbreekt</v>
      </c>
    </row>
    <row r="52" spans="2:14" ht="28.5" customHeight="1">
      <c r="B52" s="21">
        <f>MATCH(C52,{"Koffie,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4</v>
      </c>
      <c r="C52" s="6" t="s">
        <v>247</v>
      </c>
      <c r="D52" s="6" t="s">
        <v>286</v>
      </c>
      <c r="E52" s="46" t="s">
        <v>328</v>
      </c>
      <c r="F52" s="98">
        <v>60</v>
      </c>
      <c r="G52" s="46" t="s">
        <v>21</v>
      </c>
      <c r="H52" s="15">
        <v>18</v>
      </c>
      <c r="I52" s="95"/>
      <c r="J52" s="96"/>
      <c r="K52" s="96"/>
      <c r="L52" s="97">
        <f>IF(K52="",H52*I52,IF(OR(F52="",K52=""),"",H52*F52/K52*I52))</f>
        <v>0</v>
      </c>
      <c r="M52" s="96"/>
      <c r="N52" s="6" t="str">
        <f>IF($I52="","Prijs ontbreekt",IF($I52&lt;=0,"Prijs moet &gt;0 zijn",""))</f>
        <v>Prijs ontbreekt</v>
      </c>
    </row>
    <row r="53" spans="2:14" ht="28.5" customHeight="1">
      <c r="B53" s="21">
        <f>MATCH(C53,{"Koffie,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4</v>
      </c>
      <c r="C53" s="6" t="s">
        <v>247</v>
      </c>
      <c r="D53" s="6" t="s">
        <v>171</v>
      </c>
      <c r="E53" s="46" t="s">
        <v>328</v>
      </c>
      <c r="F53" s="98">
        <v>900</v>
      </c>
      <c r="G53" s="46" t="s">
        <v>22</v>
      </c>
      <c r="H53" s="15">
        <v>8</v>
      </c>
      <c r="I53" s="95"/>
      <c r="J53" s="96"/>
      <c r="K53" s="96"/>
      <c r="L53" s="97">
        <f>IF(K53="",H53*I53,IF(OR(F53="",K53=""),"",H53*F53/K53*I53))</f>
        <v>0</v>
      </c>
      <c r="M53" s="96"/>
      <c r="N53" s="6" t="str">
        <f>IF($I53="","Prijs ontbreekt",IF($I53&lt;=0,"Prijs moet &gt;0 zijn",""))</f>
        <v>Prijs ontbreekt</v>
      </c>
    </row>
    <row r="54" spans="2:14" ht="28.5" customHeight="1">
      <c r="B54" s="21">
        <f>MATCH(C54,{"Koffie,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4</v>
      </c>
      <c r="C54" s="6" t="s">
        <v>247</v>
      </c>
      <c r="D54" s="6" t="s">
        <v>280</v>
      </c>
      <c r="E54" s="46" t="s">
        <v>328</v>
      </c>
      <c r="F54" s="98">
        <v>35</v>
      </c>
      <c r="G54" s="46" t="s">
        <v>21</v>
      </c>
      <c r="H54" s="15">
        <v>42</v>
      </c>
      <c r="I54" s="95"/>
      <c r="J54" s="96"/>
      <c r="K54" s="96"/>
      <c r="L54" s="97">
        <f>IF(K54="",H54*I54,IF(OR(F54="",K54=""),"",H54*F54/K54*I54))</f>
        <v>0</v>
      </c>
      <c r="M54" s="96"/>
      <c r="N54" s="6" t="str">
        <f>IF($I54="","Prijs ontbreekt",IF($I54&lt;=0,"Prijs moet &gt;0 zijn",""))</f>
        <v>Prijs ontbreekt</v>
      </c>
    </row>
    <row r="55" spans="2:14" ht="28.5" customHeight="1">
      <c r="B55" s="21">
        <f>MATCH(C55,{"Koffie,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4</v>
      </c>
      <c r="C55" s="6" t="s">
        <v>247</v>
      </c>
      <c r="D55" s="6" t="s">
        <v>162</v>
      </c>
      <c r="E55" s="46" t="s">
        <v>20</v>
      </c>
      <c r="F55" s="98">
        <v>1</v>
      </c>
      <c r="G55" s="46" t="s">
        <v>67</v>
      </c>
      <c r="H55" s="15">
        <v>3</v>
      </c>
      <c r="I55" s="95"/>
      <c r="J55" s="96"/>
      <c r="K55" s="96"/>
      <c r="L55" s="97">
        <f>IF(K55="",H55*I55,IF(OR(F55="",K55=""),"",H55*F55/K55*I55))</f>
        <v>0</v>
      </c>
      <c r="M55" s="96"/>
      <c r="N55" s="6" t="str">
        <f>IF($I55="","Prijs ontbreekt",IF($I55&lt;=0,"Prijs moet &gt;0 zijn",""))</f>
        <v>Prijs ontbreekt</v>
      </c>
    </row>
    <row r="56" spans="2:14" ht="28.5" customHeight="1">
      <c r="B56" s="21">
        <f>MATCH(C56,{"Koffie,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4</v>
      </c>
      <c r="C56" s="6" t="s">
        <v>247</v>
      </c>
      <c r="D56" s="6" t="s">
        <v>163</v>
      </c>
      <c r="E56" s="46" t="s">
        <v>328</v>
      </c>
      <c r="F56" s="98">
        <v>8</v>
      </c>
      <c r="G56" s="46" t="s">
        <v>21</v>
      </c>
      <c r="H56" s="15">
        <v>7</v>
      </c>
      <c r="I56" s="95"/>
      <c r="J56" s="96"/>
      <c r="K56" s="96"/>
      <c r="L56" s="97">
        <f>IF(K56="",H56*I56,IF(OR(F56="",K56=""),"",H56*F56/K56*I56))</f>
        <v>0</v>
      </c>
      <c r="M56" s="96"/>
      <c r="N56" s="6" t="str">
        <f>IF($I56="","Prijs ontbreekt",IF($I56&lt;=0,"Prijs moet &gt;0 zijn",""))</f>
        <v>Prijs ontbreekt</v>
      </c>
    </row>
    <row r="57" spans="2:14" ht="28.5" customHeight="1">
      <c r="B57" s="21">
        <f>MATCH(C57,{"Koffie,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4</v>
      </c>
      <c r="C57" s="6" t="s">
        <v>247</v>
      </c>
      <c r="D57" s="6" t="s">
        <v>164</v>
      </c>
      <c r="E57" s="46" t="s">
        <v>328</v>
      </c>
      <c r="F57" s="98">
        <v>20</v>
      </c>
      <c r="G57" s="46" t="s">
        <v>21</v>
      </c>
      <c r="H57" s="15">
        <v>4</v>
      </c>
      <c r="I57" s="95"/>
      <c r="J57" s="96"/>
      <c r="K57" s="96"/>
      <c r="L57" s="97">
        <f>IF(K57="",H57*I57,IF(OR(F57="",K57=""),"",H57*F57/K57*I57))</f>
        <v>0</v>
      </c>
      <c r="M57" s="96"/>
      <c r="N57" s="6" t="str">
        <f>IF($I57="","Prijs ontbreekt",IF($I57&lt;=0,"Prijs moet &gt;0 zijn",""))</f>
        <v>Prijs ontbreekt</v>
      </c>
    </row>
    <row r="58" spans="2:14" ht="28.5" customHeight="1">
      <c r="B58" s="21">
        <f>MATCH(C58,{"Koffie,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5</v>
      </c>
      <c r="C58" s="6" t="s">
        <v>246</v>
      </c>
      <c r="D58" s="6" t="s">
        <v>194</v>
      </c>
      <c r="E58" s="46" t="s">
        <v>329</v>
      </c>
      <c r="F58" s="98">
        <v>6</v>
      </c>
      <c r="G58" s="46" t="s">
        <v>32</v>
      </c>
      <c r="H58" s="15">
        <v>560</v>
      </c>
      <c r="I58" s="95"/>
      <c r="J58" s="96"/>
      <c r="K58" s="96"/>
      <c r="L58" s="97">
        <f>IF(K58="",H58*I58,IF(OR(F58="",K58=""),"",H58*F58/K58*I58))</f>
        <v>0</v>
      </c>
      <c r="M58" s="96"/>
      <c r="N58" s="6" t="str">
        <f>IF($I58="","Prijs ontbreekt",IF($I58&lt;=0,"Prijs moet &gt;0 zijn",""))</f>
        <v>Prijs ontbreekt</v>
      </c>
    </row>
    <row r="59" spans="2:14" ht="28.5" customHeight="1">
      <c r="B59" s="21">
        <f>MATCH(C59,{"Koffie,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5</v>
      </c>
      <c r="C59" s="6" t="s">
        <v>246</v>
      </c>
      <c r="D59" s="6" t="s">
        <v>195</v>
      </c>
      <c r="E59" s="46" t="s">
        <v>329</v>
      </c>
      <c r="F59" s="98">
        <v>6</v>
      </c>
      <c r="G59" s="46" t="s">
        <v>32</v>
      </c>
      <c r="H59" s="15">
        <v>685</v>
      </c>
      <c r="I59" s="95"/>
      <c r="J59" s="96"/>
      <c r="K59" s="96"/>
      <c r="L59" s="97">
        <f>IF(K59="",H59*I59,IF(OR(F59="",K59=""),"",H59*F59/K59*I59))</f>
        <v>0</v>
      </c>
      <c r="M59" s="96"/>
      <c r="N59" s="6" t="str">
        <f>IF($I59="","Prijs ontbreekt",IF($I59&lt;=0,"Prijs moet &gt;0 zijn",""))</f>
        <v>Prijs ontbreekt</v>
      </c>
    </row>
    <row r="60" spans="2:14" ht="28.5" customHeight="1">
      <c r="B60" s="21">
        <f>MATCH(C60,{"Koffie,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5</v>
      </c>
      <c r="C60" s="6" t="s">
        <v>246</v>
      </c>
      <c r="D60" s="6" t="s">
        <v>196</v>
      </c>
      <c r="E60" s="46" t="s">
        <v>328</v>
      </c>
      <c r="F60" s="98">
        <v>100</v>
      </c>
      <c r="G60" s="46" t="s">
        <v>21</v>
      </c>
      <c r="H60" s="15">
        <v>18</v>
      </c>
      <c r="I60" s="95"/>
      <c r="J60" s="96"/>
      <c r="K60" s="96"/>
      <c r="L60" s="97">
        <f>IF(K60="",H60*I60,IF(OR(F60="",K60=""),"",H60*F60/K60*I60))</f>
        <v>0</v>
      </c>
      <c r="M60" s="96"/>
      <c r="N60" s="6" t="str">
        <f>IF($I60="","Prijs ontbreekt",IF($I60&lt;=0,"Prijs moet &gt;0 zijn",""))</f>
        <v>Prijs ontbreekt</v>
      </c>
    </row>
    <row r="61" spans="2:14" ht="28.5" customHeight="1">
      <c r="B61" s="21">
        <f>MATCH(C61,{"Koffie,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5</v>
      </c>
      <c r="C61" s="6" t="s">
        <v>246</v>
      </c>
      <c r="D61" s="6" t="s">
        <v>197</v>
      </c>
      <c r="E61" s="46" t="s">
        <v>328</v>
      </c>
      <c r="F61" s="98">
        <v>16</v>
      </c>
      <c r="G61" s="46" t="s">
        <v>21</v>
      </c>
      <c r="H61" s="15">
        <v>3</v>
      </c>
      <c r="I61" s="95"/>
      <c r="J61" s="96"/>
      <c r="K61" s="96"/>
      <c r="L61" s="97">
        <f>IF(K61="",H61*I61,IF(OR(F61="",K61=""),"",H61*F61/K61*I61))</f>
        <v>0</v>
      </c>
      <c r="M61" s="96"/>
      <c r="N61" s="6" t="str">
        <f>IF($I61="","Prijs ontbreekt",IF($I61&lt;=0,"Prijs moet &gt;0 zijn",""))</f>
        <v>Prijs ontbreekt</v>
      </c>
    </row>
    <row r="62" spans="2:14" ht="28.5" customHeight="1">
      <c r="B62" s="21">
        <f>MATCH(C62,{"Koffie,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5</v>
      </c>
      <c r="C62" s="6" t="s">
        <v>246</v>
      </c>
      <c r="D62" s="6" t="s">
        <v>203</v>
      </c>
      <c r="E62" s="46" t="s">
        <v>33</v>
      </c>
      <c r="F62" s="98">
        <v>250</v>
      </c>
      <c r="G62" s="46" t="s">
        <v>22</v>
      </c>
      <c r="H62" s="15">
        <v>210</v>
      </c>
      <c r="I62" s="95"/>
      <c r="J62" s="96"/>
      <c r="K62" s="96"/>
      <c r="L62" s="97">
        <f>IF(K62="",H62*I62,IF(OR(F62="",K62=""),"",H62*F62/K62*I62))</f>
        <v>0</v>
      </c>
      <c r="M62" s="96"/>
      <c r="N62" s="6" t="str">
        <f>IF($I62="","Prijs ontbreekt",IF($I62&lt;=0,"Prijs moet &gt;0 zijn",""))</f>
        <v>Prijs ontbreekt</v>
      </c>
    </row>
    <row r="63" spans="2:14" ht="28.5" customHeight="1">
      <c r="B63" s="21">
        <f>MATCH(C63,{"Koffie,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5</v>
      </c>
      <c r="C63" s="6" t="s">
        <v>246</v>
      </c>
      <c r="D63" s="6" t="s">
        <v>198</v>
      </c>
      <c r="E63" s="46" t="s">
        <v>328</v>
      </c>
      <c r="F63" s="98">
        <v>18</v>
      </c>
      <c r="G63" s="46" t="s">
        <v>32</v>
      </c>
      <c r="H63" s="15">
        <v>37</v>
      </c>
      <c r="I63" s="95"/>
      <c r="J63" s="96"/>
      <c r="K63" s="96"/>
      <c r="L63" s="97">
        <f>IF(K63="",H63*I63,IF(OR(F63="",K63=""),"",H63*F63/K63*I63))</f>
        <v>0</v>
      </c>
      <c r="M63" s="96"/>
      <c r="N63" s="6" t="str">
        <f>IF($I63="","Prijs ontbreekt",IF($I63&lt;=0,"Prijs moet &gt;0 zijn",""))</f>
        <v>Prijs ontbreekt</v>
      </c>
    </row>
    <row r="64" spans="2:14" ht="28.5" customHeight="1">
      <c r="B64" s="21">
        <f>MATCH(C64,{"Koffie,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5</v>
      </c>
      <c r="C64" s="6" t="s">
        <v>246</v>
      </c>
      <c r="D64" s="6" t="s">
        <v>199</v>
      </c>
      <c r="E64" s="46" t="s">
        <v>333</v>
      </c>
      <c r="F64" s="98">
        <v>1</v>
      </c>
      <c r="G64" s="46" t="s">
        <v>69</v>
      </c>
      <c r="H64" s="15">
        <v>80</v>
      </c>
      <c r="I64" s="95"/>
      <c r="J64" s="96"/>
      <c r="K64" s="96"/>
      <c r="L64" s="97">
        <f>IF(K64="",H64*I64,IF(OR(F64="",K64=""),"",H64*F64/K64*I64))</f>
        <v>0</v>
      </c>
      <c r="M64" s="96"/>
      <c r="N64" s="6" t="str">
        <f>IF($I64="","Prijs ontbreekt",IF($I64&lt;=0,"Prijs moet &gt;0 zijn",""))</f>
        <v>Prijs ontbreekt</v>
      </c>
    </row>
    <row r="65" spans="2:14" ht="28.5" customHeight="1">
      <c r="B65" s="21">
        <f>MATCH(C65,{"Koffie,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5</v>
      </c>
      <c r="C65" s="6" t="s">
        <v>246</v>
      </c>
      <c r="D65" s="6" t="s">
        <v>201</v>
      </c>
      <c r="E65" s="46" t="s">
        <v>33</v>
      </c>
      <c r="F65" s="98">
        <v>1</v>
      </c>
      <c r="G65" s="46" t="s">
        <v>69</v>
      </c>
      <c r="H65" s="15">
        <v>204</v>
      </c>
      <c r="I65" s="95"/>
      <c r="J65" s="96"/>
      <c r="K65" s="96"/>
      <c r="L65" s="97">
        <f>IF(K65="",H65*I65,IF(OR(F65="",K65=""),"",H65*F65/K65*I65))</f>
        <v>0</v>
      </c>
      <c r="M65" s="96"/>
      <c r="N65" s="6" t="str">
        <f>IF($I65="","Prijs ontbreekt",IF($I65&lt;=0,"Prijs moet &gt;0 zijn",""))</f>
        <v>Prijs ontbreekt</v>
      </c>
    </row>
    <row r="66" spans="2:14" ht="28.5" customHeight="1">
      <c r="B66" s="21">
        <f>MATCH(C66,{"Koffie,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5</v>
      </c>
      <c r="C66" s="6" t="s">
        <v>246</v>
      </c>
      <c r="D66" s="6" t="s">
        <v>202</v>
      </c>
      <c r="E66" s="46" t="s">
        <v>33</v>
      </c>
      <c r="F66" s="98">
        <v>1</v>
      </c>
      <c r="G66" s="46" t="s">
        <v>69</v>
      </c>
      <c r="H66" s="15">
        <v>14</v>
      </c>
      <c r="I66" s="95"/>
      <c r="J66" s="96"/>
      <c r="K66" s="96"/>
      <c r="L66" s="97">
        <f>IF(K66="",H66*I66,IF(OR(F66="",K66=""),"",H66*F66/K66*I66))</f>
        <v>0</v>
      </c>
      <c r="M66" s="96"/>
      <c r="N66" s="6" t="str">
        <f>IF($I66="","Prijs ontbreekt",IF($I66&lt;=0,"Prijs moet &gt;0 zijn",""))</f>
        <v>Prijs ontbreekt</v>
      </c>
    </row>
    <row r="67" spans="2:14" ht="28.5" customHeight="1">
      <c r="B67" s="21">
        <f>MATCH(C67,{"Koffie,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5</v>
      </c>
      <c r="C67" s="6" t="s">
        <v>246</v>
      </c>
      <c r="D67" s="6" t="s">
        <v>281</v>
      </c>
      <c r="E67" s="46" t="s">
        <v>329</v>
      </c>
      <c r="F67" s="98">
        <v>6</v>
      </c>
      <c r="G67" s="46" t="s">
        <v>32</v>
      </c>
      <c r="H67" s="15">
        <v>1670</v>
      </c>
      <c r="I67" s="95"/>
      <c r="J67" s="96"/>
      <c r="K67" s="96"/>
      <c r="L67" s="97">
        <f>IF(K67="",H67*I67,IF(OR(F67="",K67=""),"",H67*F67/K67*I67))</f>
        <v>0</v>
      </c>
      <c r="M67" s="96"/>
      <c r="N67" s="6" t="str">
        <f>IF($I67="","Prijs ontbreekt",IF($I67&lt;=0,"Prijs moet &gt;0 zijn",""))</f>
        <v>Prijs ontbreekt</v>
      </c>
    </row>
    <row r="68" spans="2:14" ht="28.5" customHeight="1">
      <c r="B68" s="21">
        <f>MATCH(C68,{"Koffie,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5</v>
      </c>
      <c r="C68" s="6" t="s">
        <v>246</v>
      </c>
      <c r="D68" s="6" t="s">
        <v>204</v>
      </c>
      <c r="E68" s="46" t="s">
        <v>333</v>
      </c>
      <c r="F68" s="98">
        <v>1</v>
      </c>
      <c r="G68" s="46" t="s">
        <v>69</v>
      </c>
      <c r="H68" s="15">
        <v>38</v>
      </c>
      <c r="I68" s="95"/>
      <c r="J68" s="96"/>
      <c r="K68" s="96"/>
      <c r="L68" s="97">
        <f>IF(K68="",H68*I68,IF(OR(F68="",K68=""),"",H68*F68/K68*I68))</f>
        <v>0</v>
      </c>
      <c r="M68" s="96"/>
      <c r="N68" s="6" t="str">
        <f>IF($I68="","Prijs ontbreekt",IF($I68&lt;=0,"Prijs moet &gt;0 zijn",""))</f>
        <v>Prijs ontbreekt</v>
      </c>
    </row>
    <row r="69" spans="2:14" ht="28.5" customHeight="1">
      <c r="B69" s="21">
        <f>MATCH(C69,{"Koffie,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5</v>
      </c>
      <c r="C69" s="6" t="s">
        <v>246</v>
      </c>
      <c r="D69" s="6" t="s">
        <v>206</v>
      </c>
      <c r="E69" s="46" t="s">
        <v>333</v>
      </c>
      <c r="F69" s="98">
        <v>1</v>
      </c>
      <c r="G69" s="46" t="s">
        <v>69</v>
      </c>
      <c r="H69" s="15">
        <v>105</v>
      </c>
      <c r="I69" s="95"/>
      <c r="J69" s="96"/>
      <c r="K69" s="96"/>
      <c r="L69" s="97">
        <f>IF(K69="",H69*I69,IF(OR(F69="",K69=""),"",H69*F69/K69*I69))</f>
        <v>0</v>
      </c>
      <c r="M69" s="96"/>
      <c r="N69" s="6" t="str">
        <f>IF($I69="","Prijs ontbreekt",IF($I69&lt;=0,"Prijs moet &gt;0 zijn",""))</f>
        <v>Prijs ontbreekt</v>
      </c>
    </row>
    <row r="70" spans="2:14" ht="28.5" customHeight="1">
      <c r="B70" s="21">
        <f>MATCH(C70,{"Koffie,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6</v>
      </c>
      <c r="C70" s="6" t="s">
        <v>2</v>
      </c>
      <c r="D70" s="6" t="s">
        <v>83</v>
      </c>
      <c r="E70" s="46" t="s">
        <v>67</v>
      </c>
      <c r="F70" s="98">
        <v>1</v>
      </c>
      <c r="G70" s="46" t="s">
        <v>67</v>
      </c>
      <c r="H70" s="15">
        <v>19.974</v>
      </c>
      <c r="I70" s="95"/>
      <c r="J70" s="96"/>
      <c r="K70" s="96"/>
      <c r="L70" s="97">
        <f>IF(K70="",H70*I70,IF(OR(F70="",K70=""),"",H70*F70/K70*I70))</f>
        <v>0</v>
      </c>
      <c r="M70" s="96"/>
      <c r="N70" s="6" t="str">
        <f>IF($I70="","Prijs ontbreekt",IF($I70&lt;=0,"Prijs moet &gt;0 zijn",""))</f>
        <v>Prijs ontbreekt</v>
      </c>
    </row>
    <row r="71" spans="2:14" ht="28.5" customHeight="1">
      <c r="B71" s="21">
        <f>MATCH(C71,{"Koffie,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6</v>
      </c>
      <c r="C71" s="6" t="s">
        <v>2</v>
      </c>
      <c r="D71" s="6" t="s">
        <v>292</v>
      </c>
      <c r="E71" s="46" t="s">
        <v>33</v>
      </c>
      <c r="F71" s="98">
        <v>650</v>
      </c>
      <c r="G71" s="46" t="s">
        <v>22</v>
      </c>
      <c r="H71" s="15">
        <v>68</v>
      </c>
      <c r="I71" s="95"/>
      <c r="J71" s="96"/>
      <c r="K71" s="96"/>
      <c r="L71" s="97">
        <f>IF(K71="",H71*I71,IF(OR(F71="",K71=""),"",H71*F71/K71*I71))</f>
        <v>0</v>
      </c>
      <c r="M71" s="96"/>
      <c r="N71" s="6" t="str">
        <f>IF($I71="","Prijs ontbreekt",IF($I71&lt;=0,"Prijs moet &gt;0 zijn",""))</f>
        <v>Prijs ontbreekt</v>
      </c>
    </row>
    <row r="72" spans="2:14" ht="28.5" customHeight="1">
      <c r="B72" s="21">
        <f>MATCH(C72,{"Koffie,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6</v>
      </c>
      <c r="C72" s="6" t="s">
        <v>2</v>
      </c>
      <c r="D72" s="6" t="s">
        <v>85</v>
      </c>
      <c r="E72" s="46" t="s">
        <v>331</v>
      </c>
      <c r="F72" s="98">
        <v>1</v>
      </c>
      <c r="G72" s="46" t="s">
        <v>67</v>
      </c>
      <c r="H72" s="15">
        <v>270</v>
      </c>
      <c r="I72" s="95"/>
      <c r="J72" s="96"/>
      <c r="K72" s="96"/>
      <c r="L72" s="97">
        <f>IF(K72="",H72*I72,IF(OR(F72="",K72=""),"",H72*F72/K72*I72))</f>
        <v>0</v>
      </c>
      <c r="M72" s="96"/>
      <c r="N72" s="6" t="str">
        <f>IF($I72="","Prijs ontbreekt",IF($I72&lt;=0,"Prijs moet &gt;0 zijn",""))</f>
        <v>Prijs ontbreekt</v>
      </c>
    </row>
    <row r="73" spans="2:14" ht="28.5" customHeight="1">
      <c r="B73" s="21">
        <f>MATCH(C73,{"Koffie,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6</v>
      </c>
      <c r="C73" s="6" t="s">
        <v>2</v>
      </c>
      <c r="D73" s="6" t="s">
        <v>288</v>
      </c>
      <c r="E73" s="46" t="s">
        <v>33</v>
      </c>
      <c r="F73" s="98">
        <v>500</v>
      </c>
      <c r="G73" s="46" t="s">
        <v>22</v>
      </c>
      <c r="H73" s="15">
        <v>50</v>
      </c>
      <c r="I73" s="95"/>
      <c r="J73" s="96"/>
      <c r="K73" s="96"/>
      <c r="L73" s="97">
        <f>IF(K73="",H73*I73,IF(OR(F73="",K73=""),"",H73*F73/K73*I73))</f>
        <v>0</v>
      </c>
      <c r="M73" s="96"/>
      <c r="N73" s="6" t="str">
        <f>IF($I73="","Prijs ontbreekt",IF($I73&lt;=0,"Prijs moet &gt;0 zijn",""))</f>
        <v>Prijs ontbreekt</v>
      </c>
    </row>
    <row r="74" spans="2:14" ht="28.5" customHeight="1">
      <c r="B74" s="21">
        <f>MATCH(C74,{"Koffie,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6</v>
      </c>
      <c r="C74" s="6" t="s">
        <v>2</v>
      </c>
      <c r="D74" s="6" t="s">
        <v>290</v>
      </c>
      <c r="E74" s="46" t="s">
        <v>33</v>
      </c>
      <c r="F74" s="98">
        <v>30</v>
      </c>
      <c r="G74" s="46" t="s">
        <v>21</v>
      </c>
      <c r="H74" s="15">
        <v>113</v>
      </c>
      <c r="I74" s="95"/>
      <c r="J74" s="96"/>
      <c r="K74" s="96"/>
      <c r="L74" s="97">
        <f>IF(K74="",H74*I74,IF(OR(F74="",K74=""),"",H74*F74/K74*I74))</f>
        <v>0</v>
      </c>
      <c r="M74" s="96"/>
      <c r="N74" s="6" t="str">
        <f>IF($I74="","Prijs ontbreekt",IF($I74&lt;=0,"Prijs moet &gt;0 zijn",""))</f>
        <v>Prijs ontbreekt</v>
      </c>
    </row>
    <row r="75" spans="2:14" ht="28.5" customHeight="1">
      <c r="B75" s="21">
        <f>MATCH(C75,{"Koffie,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6</v>
      </c>
      <c r="C75" s="6" t="s">
        <v>2</v>
      </c>
      <c r="D75" s="6" t="s">
        <v>291</v>
      </c>
      <c r="E75" s="46" t="s">
        <v>33</v>
      </c>
      <c r="F75" s="98">
        <v>50</v>
      </c>
      <c r="G75" s="46" t="s">
        <v>21</v>
      </c>
      <c r="H75" s="15">
        <v>144</v>
      </c>
      <c r="I75" s="95"/>
      <c r="J75" s="96"/>
      <c r="K75" s="96"/>
      <c r="L75" s="97">
        <f>IF(K75="",H75*I75,IF(OR(F75="",K75=""),"",H75*F75/K75*I75))</f>
        <v>0</v>
      </c>
      <c r="M75" s="96"/>
      <c r="N75" s="6" t="str">
        <f>IF($I75="","Prijs ontbreekt",IF($I75&lt;=0,"Prijs moet &gt;0 zijn",""))</f>
        <v>Prijs ontbreekt</v>
      </c>
    </row>
    <row r="76" spans="2:14" ht="28.5" customHeight="1">
      <c r="B76" s="21">
        <f>MATCH(C76,{"Koffie,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6</v>
      </c>
      <c r="C76" s="6" t="s">
        <v>2</v>
      </c>
      <c r="D76" s="6" t="s">
        <v>289</v>
      </c>
      <c r="E76" s="46" t="s">
        <v>329</v>
      </c>
      <c r="F76" s="98">
        <v>30</v>
      </c>
      <c r="G76" s="46" t="s">
        <v>21</v>
      </c>
      <c r="H76" s="15">
        <v>62</v>
      </c>
      <c r="I76" s="95"/>
      <c r="J76" s="96"/>
      <c r="K76" s="96"/>
      <c r="L76" s="97">
        <f>IF(K76="",H76*I76,IF(OR(F76="",K76=""),"",H76*F76/K76*I76))</f>
        <v>0</v>
      </c>
      <c r="M76" s="96"/>
      <c r="N76" s="6" t="str">
        <f>IF($I76="","Prijs ontbreekt",IF($I76&lt;=0,"Prijs moet &gt;0 zijn",""))</f>
        <v>Prijs ontbreekt</v>
      </c>
    </row>
    <row r="77" spans="2:14" ht="28.5" customHeight="1">
      <c r="B77" s="21">
        <f>MATCH(C77,{"Koffie,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6</v>
      </c>
      <c r="C77" s="6" t="s">
        <v>2</v>
      </c>
      <c r="D77" s="6" t="s">
        <v>87</v>
      </c>
      <c r="E77" s="46" t="s">
        <v>33</v>
      </c>
      <c r="F77" s="98">
        <v>500</v>
      </c>
      <c r="G77" s="46" t="s">
        <v>22</v>
      </c>
      <c r="H77" s="15">
        <v>136</v>
      </c>
      <c r="I77" s="95"/>
      <c r="J77" s="96"/>
      <c r="K77" s="96"/>
      <c r="L77" s="97">
        <f>IF(K77="",H77*I77,IF(OR(F77="",K77=""),"",H77*F77/K77*I77))</f>
        <v>0</v>
      </c>
      <c r="M77" s="96"/>
      <c r="N77" s="6" t="str">
        <f>IF($I77="","Prijs ontbreekt",IF($I77&lt;=0,"Prijs moet &gt;0 zijn",""))</f>
        <v>Prijs ontbreekt</v>
      </c>
    </row>
    <row r="78" spans="2:14" ht="28.5" customHeight="1">
      <c r="B78" s="21">
        <f>MATCH(C78,{"Koffie,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6</v>
      </c>
      <c r="C78" s="6" t="s">
        <v>2</v>
      </c>
      <c r="D78" s="6" t="s">
        <v>88</v>
      </c>
      <c r="E78" s="46" t="s">
        <v>33</v>
      </c>
      <c r="F78" s="98">
        <v>1</v>
      </c>
      <c r="G78" s="46" t="s">
        <v>67</v>
      </c>
      <c r="H78" s="15">
        <v>222</v>
      </c>
      <c r="I78" s="95"/>
      <c r="J78" s="96"/>
      <c r="K78" s="96"/>
      <c r="L78" s="97">
        <f>IF(K78="",H78*I78,IF(OR(F78="",K78=""),"",H78*F78/K78*I78))</f>
        <v>0</v>
      </c>
      <c r="M78" s="96"/>
      <c r="N78" s="6" t="str">
        <f>IF($I78="","Prijs ontbreekt",IF($I78&lt;=0,"Prijs moet &gt;0 zijn",""))</f>
        <v>Prijs ontbreekt</v>
      </c>
    </row>
    <row r="79" spans="2:14" ht="28.5" customHeight="1">
      <c r="B79" s="21">
        <f>MATCH(C79,{"Koffie,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6</v>
      </c>
      <c r="C79" s="6" t="s">
        <v>2</v>
      </c>
      <c r="D79" s="6" t="s">
        <v>89</v>
      </c>
      <c r="E79" s="46" t="s">
        <v>67</v>
      </c>
      <c r="F79" s="98">
        <v>1</v>
      </c>
      <c r="G79" s="46" t="s">
        <v>67</v>
      </c>
      <c r="H79" s="15">
        <v>32.601999999999997</v>
      </c>
      <c r="I79" s="95"/>
      <c r="J79" s="96"/>
      <c r="K79" s="96"/>
      <c r="L79" s="97">
        <f>IF(K79="",H79*I79,IF(OR(F79="",K79=""),"",H79*F79/K79*I79))</f>
        <v>0</v>
      </c>
      <c r="M79" s="96"/>
      <c r="N79" s="6" t="str">
        <f>IF($I79="","Prijs ontbreekt",IF($I79&lt;=0,"Prijs moet &gt;0 zijn",""))</f>
        <v>Prijs ontbreekt</v>
      </c>
    </row>
    <row r="80" spans="2:14" ht="28.5" customHeight="1">
      <c r="B80" s="21">
        <f>MATCH(C80,{"Koffie,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6</v>
      </c>
      <c r="C80" s="6" t="s">
        <v>2</v>
      </c>
      <c r="D80" s="6" t="s">
        <v>90</v>
      </c>
      <c r="E80" s="46" t="s">
        <v>67</v>
      </c>
      <c r="F80" s="98">
        <v>1</v>
      </c>
      <c r="G80" s="46" t="s">
        <v>67</v>
      </c>
      <c r="H80" s="15">
        <v>47.741999999999997</v>
      </c>
      <c r="I80" s="95"/>
      <c r="J80" s="96"/>
      <c r="K80" s="96"/>
      <c r="L80" s="97">
        <f>IF(K80="",H80*I80,IF(OR(F80="",K80=""),"",H80*F80/K80*I80))</f>
        <v>0</v>
      </c>
      <c r="M80" s="96"/>
      <c r="N80" s="6" t="str">
        <f>IF($I80="","Prijs ontbreekt",IF($I80&lt;=0,"Prijs moet &gt;0 zijn",""))</f>
        <v>Prijs ontbreekt</v>
      </c>
    </row>
    <row r="81" spans="2:14" ht="28.5" customHeight="1">
      <c r="B81" s="21">
        <f>MATCH(C81,{"Koffie,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6</v>
      </c>
      <c r="C81" s="6" t="s">
        <v>2</v>
      </c>
      <c r="D81" s="6" t="s">
        <v>91</v>
      </c>
      <c r="E81" s="46" t="s">
        <v>67</v>
      </c>
      <c r="F81" s="98">
        <v>1</v>
      </c>
      <c r="G81" s="46" t="s">
        <v>67</v>
      </c>
      <c r="H81" s="15">
        <v>33.845999999999997</v>
      </c>
      <c r="I81" s="95"/>
      <c r="J81" s="96"/>
      <c r="K81" s="96"/>
      <c r="L81" s="97">
        <f>IF(K81="",H81*I81,IF(OR(F81="",K81=""),"",H81*F81/K81*I81))</f>
        <v>0</v>
      </c>
      <c r="M81" s="96"/>
      <c r="N81" s="6" t="str">
        <f>IF($I81="","Prijs ontbreekt",IF($I81&lt;=0,"Prijs moet &gt;0 zijn",""))</f>
        <v>Prijs ontbreekt</v>
      </c>
    </row>
    <row r="82" spans="2:14" ht="28.5" customHeight="1">
      <c r="B82" s="21">
        <f>MATCH(C82,{"Koffie,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6</v>
      </c>
      <c r="C82" s="6" t="s">
        <v>2</v>
      </c>
      <c r="D82" s="6" t="s">
        <v>92</v>
      </c>
      <c r="E82" s="46" t="s">
        <v>331</v>
      </c>
      <c r="F82" s="98">
        <v>400</v>
      </c>
      <c r="G82" s="46" t="s">
        <v>22</v>
      </c>
      <c r="H82" s="15">
        <v>260</v>
      </c>
      <c r="I82" s="95"/>
      <c r="J82" s="96"/>
      <c r="K82" s="96"/>
      <c r="L82" s="97">
        <f>IF(K82="",H82*I82,IF(OR(F82="",K82=""),"",H82*F82/K82*I82))</f>
        <v>0</v>
      </c>
      <c r="M82" s="96"/>
      <c r="N82" s="6" t="str">
        <f>IF($I82="","Prijs ontbreekt",IF($I82&lt;=0,"Prijs moet &gt;0 zijn",""))</f>
        <v>Prijs ontbreekt</v>
      </c>
    </row>
    <row r="83" spans="2:14" ht="28.5" customHeight="1">
      <c r="B83" s="21">
        <f>MATCH(C83,{"Koffie,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6</v>
      </c>
      <c r="C83" s="6" t="s">
        <v>2</v>
      </c>
      <c r="D83" s="6" t="s">
        <v>86</v>
      </c>
      <c r="E83" s="46" t="s">
        <v>331</v>
      </c>
      <c r="F83" s="98">
        <v>60</v>
      </c>
      <c r="G83" s="46" t="s">
        <v>21</v>
      </c>
      <c r="H83" s="15">
        <v>289</v>
      </c>
      <c r="I83" s="95"/>
      <c r="J83" s="96"/>
      <c r="K83" s="96"/>
      <c r="L83" s="97">
        <f>IF(K83="",H83*I83,IF(OR(F83="",K83=""),"",H83*F83/K83*I83))</f>
        <v>0</v>
      </c>
      <c r="M83" s="96"/>
      <c r="N83" s="6" t="str">
        <f>IF($I83="","Prijs ontbreekt",IF($I83&lt;=0,"Prijs moet &gt;0 zijn",""))</f>
        <v>Prijs ontbreekt</v>
      </c>
    </row>
    <row r="84" spans="2:14" ht="28.5" customHeight="1">
      <c r="B84" s="21">
        <f>MATCH(C84,{"Koffie,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84" s="6" t="s">
        <v>242</v>
      </c>
      <c r="D84" s="6" t="s">
        <v>52</v>
      </c>
      <c r="E84" s="46" t="s">
        <v>20</v>
      </c>
      <c r="F84" s="98">
        <v>250</v>
      </c>
      <c r="G84" s="46" t="s">
        <v>22</v>
      </c>
      <c r="H84" s="15">
        <v>4</v>
      </c>
      <c r="I84" s="95"/>
      <c r="J84" s="96"/>
      <c r="K84" s="96"/>
      <c r="L84" s="97">
        <f>IF(K84="",H84*I84,IF(OR(F84="",K84=""),"",H84*F84/K84*I84))</f>
        <v>0</v>
      </c>
      <c r="M84" s="96"/>
      <c r="N84" s="6" t="str">
        <f>IF($I84="","Prijs ontbreekt",IF($I84&lt;=0,"Prijs moet &gt;0 zijn",""))</f>
        <v>Prijs ontbreekt</v>
      </c>
    </row>
    <row r="85" spans="2:14" ht="28.5" customHeight="1">
      <c r="B85" s="21">
        <f>MATCH(C85,{"Koffie,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85" s="6" t="s">
        <v>242</v>
      </c>
      <c r="D85" s="6" t="s">
        <v>62</v>
      </c>
      <c r="E85" s="46" t="s">
        <v>332</v>
      </c>
      <c r="F85" s="98">
        <v>1</v>
      </c>
      <c r="G85" s="46" t="s">
        <v>332</v>
      </c>
      <c r="H85" s="15">
        <v>16</v>
      </c>
      <c r="I85" s="95"/>
      <c r="J85" s="96"/>
      <c r="K85" s="96"/>
      <c r="L85" s="97">
        <f>IF(K85="",H85*I85,IF(OR(F85="",K85=""),"",H85*F85/K85*I85))</f>
        <v>0</v>
      </c>
      <c r="M85" s="96"/>
      <c r="N85" s="6" t="str">
        <f>IF($I85="","Prijs ontbreekt",IF($I85&lt;=0,"Prijs moet &gt;0 zijn",""))</f>
        <v>Prijs ontbreekt</v>
      </c>
    </row>
    <row r="86" spans="2:14" ht="28.5" customHeight="1">
      <c r="B86" s="21">
        <f>MATCH(C86,{"Koffie,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86" s="6" t="s">
        <v>242</v>
      </c>
      <c r="D86" s="6" t="s">
        <v>64</v>
      </c>
      <c r="E86" s="46" t="s">
        <v>67</v>
      </c>
      <c r="F86" s="98">
        <v>1</v>
      </c>
      <c r="G86" s="46" t="s">
        <v>67</v>
      </c>
      <c r="H86" s="15">
        <v>22.28</v>
      </c>
      <c r="I86" s="95"/>
      <c r="J86" s="96"/>
      <c r="K86" s="96"/>
      <c r="L86" s="97">
        <f>IF(K86="",H86*I86,IF(OR(F86="",K86=""),"",H86*F86/K86*I86))</f>
        <v>0</v>
      </c>
      <c r="M86" s="96"/>
      <c r="N86" s="6" t="str">
        <f>IF($I86="","Prijs ontbreekt",IF($I86&lt;=0,"Prijs moet &gt;0 zijn",""))</f>
        <v>Prijs ontbreekt</v>
      </c>
    </row>
    <row r="87" spans="2:14" ht="28.5" customHeight="1">
      <c r="B87" s="21">
        <f>MATCH(C87,{"Koffie,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87" s="6" t="s">
        <v>242</v>
      </c>
      <c r="D87" s="6" t="s">
        <v>126</v>
      </c>
      <c r="E87" s="46" t="s">
        <v>330</v>
      </c>
      <c r="F87" s="98">
        <v>3</v>
      </c>
      <c r="G87" s="46" t="s">
        <v>69</v>
      </c>
      <c r="H87" s="15">
        <v>62</v>
      </c>
      <c r="I87" s="95"/>
      <c r="J87" s="96"/>
      <c r="K87" s="96"/>
      <c r="L87" s="97">
        <f>IF(K87="",H87*I87,IF(OR(F87="",K87=""),"",H87*F87/K87*I87))</f>
        <v>0</v>
      </c>
      <c r="M87" s="96"/>
      <c r="N87" s="6" t="str">
        <f>IF($I87="","Prijs ontbreekt",IF($I87&lt;=0,"Prijs moet &gt;0 zijn",""))</f>
        <v>Prijs ontbreekt</v>
      </c>
    </row>
    <row r="88" spans="2:14" ht="28.5" customHeight="1">
      <c r="B88" s="21">
        <f>MATCH(C88,{"Koffie,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88" s="6" t="s">
        <v>242</v>
      </c>
      <c r="D88" s="6" t="s">
        <v>135</v>
      </c>
      <c r="E88" s="46" t="s">
        <v>33</v>
      </c>
      <c r="F88" s="98">
        <v>700</v>
      </c>
      <c r="G88" s="46" t="s">
        <v>22</v>
      </c>
      <c r="H88" s="15">
        <v>2</v>
      </c>
      <c r="I88" s="95"/>
      <c r="J88" s="96"/>
      <c r="K88" s="96"/>
      <c r="L88" s="97">
        <f>IF(K88="",H88*I88,IF(OR(F88="",K88=""),"",H88*F88/K88*I88))</f>
        <v>0</v>
      </c>
      <c r="M88" s="96"/>
      <c r="N88" s="6" t="str">
        <f>IF($I88="","Prijs ontbreekt",IF($I88&lt;=0,"Prijs moet &gt;0 zijn",""))</f>
        <v>Prijs ontbreekt</v>
      </c>
    </row>
    <row r="89" spans="2:14" ht="28.5" customHeight="1">
      <c r="B89" s="21">
        <f>MATCH(C89,{"Koffie,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89" s="6" t="s">
        <v>242</v>
      </c>
      <c r="D89" s="6" t="s">
        <v>144</v>
      </c>
      <c r="E89" s="46" t="s">
        <v>67</v>
      </c>
      <c r="F89" s="98">
        <v>1</v>
      </c>
      <c r="G89" s="46" t="s">
        <v>67</v>
      </c>
      <c r="H89" s="15">
        <v>1040.8900000000001</v>
      </c>
      <c r="I89" s="95"/>
      <c r="J89" s="96"/>
      <c r="K89" s="96"/>
      <c r="L89" s="97">
        <f>IF(K89="",H89*I89,IF(OR(F89="",K89=""),"",H89*F89/K89*I89))</f>
        <v>0</v>
      </c>
      <c r="M89" s="96"/>
      <c r="N89" s="6" t="str">
        <f>IF($I89="","Prijs ontbreekt",IF($I89&lt;=0,"Prijs moet &gt;0 zijn",""))</f>
        <v>Prijs ontbreekt</v>
      </c>
    </row>
    <row r="90" spans="2:14" ht="28.5" customHeight="1">
      <c r="B90" s="21">
        <f>MATCH(C90,{"Koffie,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90" s="6" t="s">
        <v>242</v>
      </c>
      <c r="D90" s="6" t="s">
        <v>57</v>
      </c>
      <c r="E90" s="46" t="s">
        <v>67</v>
      </c>
      <c r="F90" s="98">
        <v>1</v>
      </c>
      <c r="G90" s="46" t="s">
        <v>67</v>
      </c>
      <c r="H90" s="15">
        <v>16.190000000000001</v>
      </c>
      <c r="I90" s="95"/>
      <c r="J90" s="96"/>
      <c r="K90" s="96"/>
      <c r="L90" s="97">
        <f>IF(K90="",H90*I90,IF(OR(F90="",K90=""),"",H90*F90/K90*I90))</f>
        <v>0</v>
      </c>
      <c r="M90" s="96"/>
      <c r="N90" s="6" t="str">
        <f>IF($I90="","Prijs ontbreekt",IF($I90&lt;=0,"Prijs moet &gt;0 zijn",""))</f>
        <v>Prijs ontbreekt</v>
      </c>
    </row>
    <row r="91" spans="2:14" ht="28.5" customHeight="1">
      <c r="B91" s="21">
        <f>MATCH(C91,{"Koffie,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91" s="6" t="s">
        <v>242</v>
      </c>
      <c r="D91" s="6" t="s">
        <v>287</v>
      </c>
      <c r="E91" s="46" t="s">
        <v>67</v>
      </c>
      <c r="F91" s="98">
        <v>1</v>
      </c>
      <c r="G91" s="46" t="s">
        <v>67</v>
      </c>
      <c r="H91" s="15">
        <v>12.5</v>
      </c>
      <c r="I91" s="95"/>
      <c r="J91" s="96"/>
      <c r="K91" s="96"/>
      <c r="L91" s="97">
        <f>IF(K91="",H91*I91,IF(OR(F91="",K91=""),"",H91*F91/K91*I91))</f>
        <v>0</v>
      </c>
      <c r="M91" s="96"/>
      <c r="N91" s="6" t="str">
        <f>IF($I91="","Prijs ontbreekt",IF($I91&lt;=0,"Prijs moet &gt;0 zijn",""))</f>
        <v>Prijs ontbreekt</v>
      </c>
    </row>
    <row r="92" spans="2:14" ht="28.5" customHeight="1">
      <c r="B92" s="21">
        <f>MATCH(C92,{"Koffie,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92" s="6" t="s">
        <v>242</v>
      </c>
      <c r="D92" s="6" t="s">
        <v>143</v>
      </c>
      <c r="E92" s="46" t="s">
        <v>67</v>
      </c>
      <c r="F92" s="98">
        <v>1</v>
      </c>
      <c r="G92" s="46" t="s">
        <v>67</v>
      </c>
      <c r="H92" s="15">
        <v>2.4900000000000002</v>
      </c>
      <c r="I92" s="95"/>
      <c r="J92" s="96"/>
      <c r="K92" s="96"/>
      <c r="L92" s="97">
        <f>IF(K92="",H92*I92,IF(OR(F92="",K92=""),"",H92*F92/K92*I92))</f>
        <v>0</v>
      </c>
      <c r="M92" s="96"/>
      <c r="N92" s="6" t="str">
        <f>IF($I92="","Prijs ontbreekt",IF($I92&lt;=0,"Prijs moet &gt;0 zijn",""))</f>
        <v>Prijs ontbreekt</v>
      </c>
    </row>
    <row r="93" spans="2:14" ht="28.5" customHeight="1">
      <c r="B93" s="21">
        <f>MATCH(C93,{"Koffie,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93" s="6" t="s">
        <v>242</v>
      </c>
      <c r="D93" s="6" t="s">
        <v>58</v>
      </c>
      <c r="E93" s="46" t="s">
        <v>67</v>
      </c>
      <c r="F93" s="98">
        <v>1</v>
      </c>
      <c r="G93" s="46" t="s">
        <v>67</v>
      </c>
      <c r="H93" s="15">
        <v>16.11</v>
      </c>
      <c r="I93" s="95"/>
      <c r="J93" s="96"/>
      <c r="K93" s="96"/>
      <c r="L93" s="97">
        <f>IF(K93="",H93*I93,IF(OR(F93="",K93=""),"",H93*F93/K93*I93))</f>
        <v>0</v>
      </c>
      <c r="M93" s="96"/>
      <c r="N93" s="6" t="str">
        <f>IF($I93="","Prijs ontbreekt",IF($I93&lt;=0,"Prijs moet &gt;0 zijn",""))</f>
        <v>Prijs ontbreekt</v>
      </c>
    </row>
    <row r="94" spans="2:14" ht="28.5" customHeight="1">
      <c r="B94" s="21">
        <f>MATCH(C94,{"Koffie,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94" s="6" t="s">
        <v>242</v>
      </c>
      <c r="D94" s="6" t="s">
        <v>23</v>
      </c>
      <c r="E94" s="46" t="s">
        <v>332</v>
      </c>
      <c r="F94" s="98">
        <v>1</v>
      </c>
      <c r="G94" s="46" t="s">
        <v>332</v>
      </c>
      <c r="H94" s="15">
        <v>16</v>
      </c>
      <c r="I94" s="95"/>
      <c r="J94" s="96"/>
      <c r="K94" s="96"/>
      <c r="L94" s="97">
        <f>IF(K94="",H94*I94,IF(OR(F94="",K94=""),"",H94*F94/K94*I94))</f>
        <v>0</v>
      </c>
      <c r="M94" s="96"/>
      <c r="N94" s="6" t="str">
        <f>IF($I94="","Prijs ontbreekt",IF($I94&lt;=0,"Prijs moet &gt;0 zijn",""))</f>
        <v>Prijs ontbreekt</v>
      </c>
    </row>
    <row r="95" spans="2:14" ht="28.5" customHeight="1">
      <c r="B95" s="21">
        <f>MATCH(C95,{"Koffie,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95" s="6" t="s">
        <v>242</v>
      </c>
      <c r="D95" s="6" t="s">
        <v>160</v>
      </c>
      <c r="E95" s="46" t="s">
        <v>67</v>
      </c>
      <c r="F95" s="98">
        <v>1</v>
      </c>
      <c r="G95" s="46" t="s">
        <v>67</v>
      </c>
      <c r="H95" s="15">
        <v>26.2</v>
      </c>
      <c r="I95" s="95"/>
      <c r="J95" s="96"/>
      <c r="K95" s="96"/>
      <c r="L95" s="97">
        <f>IF(K95="",H95*I95,IF(OR(F95="",K95=""),"",H95*F95/K95*I95))</f>
        <v>0</v>
      </c>
      <c r="M95" s="96"/>
      <c r="N95" s="6" t="str">
        <f>IF($I95="","Prijs ontbreekt",IF($I95&lt;=0,"Prijs moet &gt;0 zijn",""))</f>
        <v>Prijs ontbreekt</v>
      </c>
    </row>
    <row r="96" spans="2:14" ht="28.5" customHeight="1">
      <c r="B96" s="21">
        <f>MATCH(C96,{"Koffie,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96" s="6" t="s">
        <v>242</v>
      </c>
      <c r="D96" s="6" t="s">
        <v>59</v>
      </c>
      <c r="E96" s="46" t="s">
        <v>20</v>
      </c>
      <c r="F96" s="98">
        <v>500</v>
      </c>
      <c r="G96" s="46" t="s">
        <v>22</v>
      </c>
      <c r="H96" s="15">
        <v>16</v>
      </c>
      <c r="I96" s="95"/>
      <c r="J96" s="96"/>
      <c r="K96" s="96"/>
      <c r="L96" s="97">
        <f>IF(K96="",H96*I96,IF(OR(F96="",K96=""),"",H96*F96/K96*I96))</f>
        <v>0</v>
      </c>
      <c r="M96" s="96"/>
      <c r="N96" s="6" t="str">
        <f>IF($I96="","Prijs ontbreekt",IF($I96&lt;=0,"Prijs moet &gt;0 zijn",""))</f>
        <v>Prijs ontbreekt</v>
      </c>
    </row>
    <row r="97" spans="2:14" ht="28.5" customHeight="1">
      <c r="B97" s="21">
        <f>MATCH(C97,{"Koffie,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97" s="6" t="s">
        <v>242</v>
      </c>
      <c r="D97" s="6" t="s">
        <v>60</v>
      </c>
      <c r="E97" s="46" t="s">
        <v>67</v>
      </c>
      <c r="F97" s="98">
        <v>1</v>
      </c>
      <c r="G97" s="46" t="s">
        <v>67</v>
      </c>
      <c r="H97" s="15">
        <v>26</v>
      </c>
      <c r="I97" s="95"/>
      <c r="J97" s="96"/>
      <c r="K97" s="96"/>
      <c r="L97" s="97">
        <f>IF(K97="",H97*I97,IF(OR(F97="",K97=""),"",H97*F97/K97*I97))</f>
        <v>0</v>
      </c>
      <c r="M97" s="96"/>
      <c r="N97" s="6" t="str">
        <f>IF($I97="","Prijs ontbreekt",IF($I97&lt;=0,"Prijs moet &gt;0 zijn",""))</f>
        <v>Prijs ontbreekt</v>
      </c>
    </row>
    <row r="98" spans="2:14" ht="28.5" customHeight="1">
      <c r="B98" s="21">
        <f>MATCH(C98,{"Koffie,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98" s="6" t="s">
        <v>242</v>
      </c>
      <c r="D98" s="6" t="s">
        <v>177</v>
      </c>
      <c r="E98" s="46" t="s">
        <v>67</v>
      </c>
      <c r="F98" s="98">
        <v>1</v>
      </c>
      <c r="G98" s="46" t="s">
        <v>67</v>
      </c>
      <c r="H98" s="15">
        <v>23</v>
      </c>
      <c r="I98" s="95"/>
      <c r="J98" s="96"/>
      <c r="K98" s="96"/>
      <c r="L98" s="97">
        <f>IF(K98="",H98*I98,IF(OR(F98="",K98=""),"",H98*F98/K98*I98))</f>
        <v>0</v>
      </c>
      <c r="M98" s="96"/>
      <c r="N98" s="6" t="str">
        <f>IF($I98="","Prijs ontbreekt",IF($I98&lt;=0,"Prijs moet &gt;0 zijn",""))</f>
        <v>Prijs ontbreekt</v>
      </c>
    </row>
    <row r="99" spans="2:14" ht="28.5" customHeight="1">
      <c r="B99" s="21">
        <f>MATCH(C99,{"Koffie,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99" s="6" t="s">
        <v>242</v>
      </c>
      <c r="D99" s="6" t="s">
        <v>61</v>
      </c>
      <c r="E99" s="46" t="s">
        <v>67</v>
      </c>
      <c r="F99" s="98">
        <v>1</v>
      </c>
      <c r="G99" s="46" t="s">
        <v>67</v>
      </c>
      <c r="H99" s="15">
        <v>2.12</v>
      </c>
      <c r="I99" s="95"/>
      <c r="J99" s="96"/>
      <c r="K99" s="96"/>
      <c r="L99" s="97">
        <f>IF(K99="",H99*I99,IF(OR(F99="",K99=""),"",H99*F99/K99*I99))</f>
        <v>0</v>
      </c>
      <c r="M99" s="96"/>
      <c r="N99" s="6" t="str">
        <f>IF($I99="","Prijs ontbreekt",IF($I99&lt;=0,"Prijs moet &gt;0 zijn",""))</f>
        <v>Prijs ontbreekt</v>
      </c>
    </row>
    <row r="100" spans="2:14" ht="28.5" customHeight="1">
      <c r="B100" s="21">
        <f>MATCH(C100,{"Koffie,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100" s="6" t="s">
        <v>242</v>
      </c>
      <c r="D100" s="6" t="s">
        <v>145</v>
      </c>
      <c r="E100" s="46" t="s">
        <v>67</v>
      </c>
      <c r="F100" s="98">
        <v>1</v>
      </c>
      <c r="G100" s="46" t="s">
        <v>67</v>
      </c>
      <c r="H100" s="15">
        <v>17.96</v>
      </c>
      <c r="I100" s="95"/>
      <c r="J100" s="96"/>
      <c r="K100" s="96"/>
      <c r="L100" s="97">
        <f>IF(K100="",H100*I100,IF(OR(F100="",K100=""),"",H100*F100/K100*I100))</f>
        <v>0</v>
      </c>
      <c r="M100" s="96"/>
      <c r="N100" s="6" t="str">
        <f>IF($I100="","Prijs ontbreekt",IF($I100&lt;=0,"Prijs moet &gt;0 zijn",""))</f>
        <v>Prijs ontbreekt</v>
      </c>
    </row>
    <row r="101" spans="2:14" ht="28.5" customHeight="1">
      <c r="B101" s="21">
        <f>MATCH(C101,{"Koffie,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101" s="6" t="s">
        <v>242</v>
      </c>
      <c r="D101" s="6" t="s">
        <v>68</v>
      </c>
      <c r="E101" s="46" t="s">
        <v>328</v>
      </c>
      <c r="F101" s="98">
        <v>12</v>
      </c>
      <c r="G101" s="46" t="s">
        <v>21</v>
      </c>
      <c r="H101" s="15">
        <v>10</v>
      </c>
      <c r="I101" s="95"/>
      <c r="J101" s="96"/>
      <c r="K101" s="96"/>
      <c r="L101" s="97">
        <f>IF(K101="",H101*I101,IF(OR(F101="",K101=""),"",H101*F101/K101*I101))</f>
        <v>0</v>
      </c>
      <c r="M101" s="96"/>
      <c r="N101" s="6" t="str">
        <f>IF($I101="","Prijs ontbreekt",IF($I101&lt;=0,"Prijs moet &gt;0 zijn",""))</f>
        <v>Prijs ontbreekt</v>
      </c>
    </row>
    <row r="102" spans="2:14" ht="28.5" customHeight="1">
      <c r="B102" s="21">
        <f>MATCH(C102,{"Koffie,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102" s="6" t="s">
        <v>242</v>
      </c>
      <c r="D102" s="6" t="s">
        <v>293</v>
      </c>
      <c r="E102" s="46" t="s">
        <v>329</v>
      </c>
      <c r="F102" s="98">
        <v>12</v>
      </c>
      <c r="G102" s="46" t="s">
        <v>45</v>
      </c>
      <c r="H102" s="15">
        <v>10</v>
      </c>
      <c r="I102" s="95"/>
      <c r="J102" s="96"/>
      <c r="K102" s="96"/>
      <c r="L102" s="97">
        <f>IF(K102="",H102*I102,IF(OR(F102="",K102=""),"",H102*F102/K102*I102))</f>
        <v>0</v>
      </c>
      <c r="M102" s="96"/>
      <c r="N102" s="6" t="str">
        <f>IF($I102="","Prijs ontbreekt",IF($I102&lt;=0,"Prijs moet &gt;0 zijn",""))</f>
        <v>Prijs ontbreekt</v>
      </c>
    </row>
    <row r="103" spans="2:14" ht="28.5" customHeight="1">
      <c r="B103" s="21">
        <f>MATCH(C103,{"Koffie,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103" s="6" t="s">
        <v>242</v>
      </c>
      <c r="D103" s="6" t="s">
        <v>146</v>
      </c>
      <c r="E103" s="46" t="s">
        <v>67</v>
      </c>
      <c r="F103" s="98">
        <v>1</v>
      </c>
      <c r="G103" s="46" t="s">
        <v>67</v>
      </c>
      <c r="H103" s="15">
        <v>14.47</v>
      </c>
      <c r="I103" s="95"/>
      <c r="J103" s="96"/>
      <c r="K103" s="96"/>
      <c r="L103" s="97">
        <f>IF(K103="",H103*I103,IF(OR(F103="",K103=""),"",H103*F103/K103*I103))</f>
        <v>0</v>
      </c>
      <c r="M103" s="96"/>
      <c r="N103" s="6" t="str">
        <f>IF($I103="","Prijs ontbreekt",IF($I103&lt;=0,"Prijs moet &gt;0 zijn",""))</f>
        <v>Prijs ontbreekt</v>
      </c>
    </row>
    <row r="104" spans="2:14" ht="28.5" customHeight="1">
      <c r="B104" s="21">
        <f>MATCH(C104,{"Koffie,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104" s="6" t="s">
        <v>242</v>
      </c>
      <c r="D104" s="6" t="s">
        <v>71</v>
      </c>
      <c r="E104" s="46" t="s">
        <v>332</v>
      </c>
      <c r="F104" s="98">
        <v>1</v>
      </c>
      <c r="G104" s="46" t="s">
        <v>332</v>
      </c>
      <c r="H104" s="15">
        <v>71</v>
      </c>
      <c r="I104" s="95"/>
      <c r="J104" s="96"/>
      <c r="K104" s="96"/>
      <c r="L104" s="97">
        <f>IF(K104="",H104*I104,IF(OR(F104="",K104=""),"",H104*F104/K104*I104))</f>
        <v>0</v>
      </c>
      <c r="M104" s="96"/>
      <c r="N104" s="6" t="str">
        <f>IF($I104="","Prijs ontbreekt",IF($I104&lt;=0,"Prijs moet &gt;0 zijn",""))</f>
        <v>Prijs ontbreekt</v>
      </c>
    </row>
    <row r="105" spans="2:14" ht="28.5" customHeight="1">
      <c r="B105" s="21">
        <f>MATCH(C105,{"Koffie,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105" s="6" t="s">
        <v>242</v>
      </c>
      <c r="D105" s="6" t="s">
        <v>147</v>
      </c>
      <c r="E105" s="46" t="s">
        <v>67</v>
      </c>
      <c r="F105" s="98">
        <v>1</v>
      </c>
      <c r="G105" s="46" t="s">
        <v>67</v>
      </c>
      <c r="H105" s="15">
        <v>2.09</v>
      </c>
      <c r="I105" s="95"/>
      <c r="J105" s="96"/>
      <c r="K105" s="96"/>
      <c r="L105" s="97">
        <f>IF(K105="",H105*I105,IF(OR(F105="",K105=""),"",H105*F105/K105*I105))</f>
        <v>0</v>
      </c>
      <c r="M105" s="96"/>
      <c r="N105" s="6" t="str">
        <f>IF($I105="","Prijs ontbreekt",IF($I105&lt;=0,"Prijs moet &gt;0 zijn",""))</f>
        <v>Prijs ontbreekt</v>
      </c>
    </row>
    <row r="106" spans="2:14" ht="28.5" customHeight="1">
      <c r="B106" s="21">
        <f>MATCH(C106,{"Koffie,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106" s="6" t="s">
        <v>242</v>
      </c>
      <c r="D106" s="6" t="s">
        <v>72</v>
      </c>
      <c r="E106" s="46" t="s">
        <v>67</v>
      </c>
      <c r="F106" s="98">
        <v>1</v>
      </c>
      <c r="G106" s="46" t="s">
        <v>67</v>
      </c>
      <c r="H106" s="15">
        <v>6.73</v>
      </c>
      <c r="I106" s="95"/>
      <c r="J106" s="96"/>
      <c r="K106" s="96"/>
      <c r="L106" s="97">
        <f>IF(K106="",H106*I106,IF(OR(F106="",K106=""),"",H106*F106/K106*I106))</f>
        <v>0</v>
      </c>
      <c r="M106" s="96"/>
      <c r="N106" s="6" t="str">
        <f>IF($I106="","Prijs ontbreekt",IF($I106&lt;=0,"Prijs moet &gt;0 zijn",""))</f>
        <v>Prijs ontbreekt</v>
      </c>
    </row>
    <row r="107" spans="2:14" ht="28.5" customHeight="1">
      <c r="B107" s="21">
        <f>MATCH(C107,{"Koffie,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107" s="6" t="s">
        <v>242</v>
      </c>
      <c r="D107" s="6" t="s">
        <v>74</v>
      </c>
      <c r="E107" s="46" t="s">
        <v>20</v>
      </c>
      <c r="F107" s="98">
        <v>2500</v>
      </c>
      <c r="G107" s="46" t="s">
        <v>22</v>
      </c>
      <c r="H107" s="15">
        <v>18</v>
      </c>
      <c r="I107" s="95"/>
      <c r="J107" s="96"/>
      <c r="K107" s="96"/>
      <c r="L107" s="97">
        <f>IF(K107="",H107*I107,IF(OR(F107="",K107=""),"",H107*F107/K107*I107))</f>
        <v>0</v>
      </c>
      <c r="M107" s="96"/>
      <c r="N107" s="6" t="str">
        <f>IF($I107="","Prijs ontbreekt",IF($I107&lt;=0,"Prijs moet &gt;0 zijn",""))</f>
        <v>Prijs ontbreekt</v>
      </c>
    </row>
    <row r="108" spans="2:14" ht="28.5" customHeight="1">
      <c r="B108" s="21">
        <f>MATCH(C108,{"Koffie,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108" s="6" t="s">
        <v>242</v>
      </c>
      <c r="D108" s="6" t="s">
        <v>75</v>
      </c>
      <c r="E108" s="46" t="s">
        <v>332</v>
      </c>
      <c r="F108" s="98">
        <v>1</v>
      </c>
      <c r="G108" s="46" t="s">
        <v>332</v>
      </c>
      <c r="H108" s="15">
        <v>10</v>
      </c>
      <c r="I108" s="95"/>
      <c r="J108" s="96"/>
      <c r="K108" s="96"/>
      <c r="L108" s="97">
        <f>IF(K108="",H108*I108,IF(OR(F108="",K108=""),"",H108*F108/K108*I108))</f>
        <v>0</v>
      </c>
      <c r="M108" s="96"/>
      <c r="N108" s="6" t="str">
        <f>IF($I108="","Prijs ontbreekt",IF($I108&lt;=0,"Prijs moet &gt;0 zijn",""))</f>
        <v>Prijs ontbreekt</v>
      </c>
    </row>
    <row r="109" spans="2:14" ht="28.5" customHeight="1">
      <c r="B109" s="21">
        <f>MATCH(C109,{"Koffie,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109" s="6" t="s">
        <v>242</v>
      </c>
      <c r="D109" s="6" t="s">
        <v>148</v>
      </c>
      <c r="E109" s="46" t="s">
        <v>67</v>
      </c>
      <c r="F109" s="98">
        <v>1</v>
      </c>
      <c r="G109" s="46" t="s">
        <v>67</v>
      </c>
      <c r="H109" s="15">
        <v>9.89</v>
      </c>
      <c r="I109" s="95"/>
      <c r="J109" s="96"/>
      <c r="K109" s="96"/>
      <c r="L109" s="97">
        <f>IF(K109="",H109*I109,IF(OR(F109="",K109=""),"",H109*F109/K109*I109))</f>
        <v>0</v>
      </c>
      <c r="M109" s="96"/>
      <c r="N109" s="6" t="str">
        <f>IF($I109="","Prijs ontbreekt",IF($I109&lt;=0,"Prijs moet &gt;0 zijn",""))</f>
        <v>Prijs ontbreekt</v>
      </c>
    </row>
    <row r="110" spans="2:14" ht="28.5" customHeight="1">
      <c r="B110" s="21">
        <f>MATCH(C110,{"Koffie,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110" s="6" t="s">
        <v>242</v>
      </c>
      <c r="D110" s="6" t="s">
        <v>76</v>
      </c>
      <c r="E110" s="46" t="s">
        <v>67</v>
      </c>
      <c r="F110" s="98">
        <v>1</v>
      </c>
      <c r="G110" s="46" t="s">
        <v>67</v>
      </c>
      <c r="H110" s="15">
        <v>33.979999999999997</v>
      </c>
      <c r="I110" s="95"/>
      <c r="J110" s="96"/>
      <c r="K110" s="96"/>
      <c r="L110" s="97">
        <f>IF(K110="",H110*I110,IF(OR(F110="",K110=""),"",H110*F110/K110*I110))</f>
        <v>0</v>
      </c>
      <c r="M110" s="96"/>
      <c r="N110" s="6" t="str">
        <f>IF($I110="","Prijs ontbreekt",IF($I110&lt;=0,"Prijs moet &gt;0 zijn",""))</f>
        <v>Prijs ontbreekt</v>
      </c>
    </row>
    <row r="111" spans="2:14" ht="28.5" customHeight="1">
      <c r="B111" s="21">
        <f>MATCH(C111,{"Koffie,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111" s="6" t="s">
        <v>242</v>
      </c>
      <c r="D111" s="6" t="s">
        <v>77</v>
      </c>
      <c r="E111" s="46" t="s">
        <v>20</v>
      </c>
      <c r="F111" s="98">
        <v>2500</v>
      </c>
      <c r="G111" s="46" t="s">
        <v>22</v>
      </c>
      <c r="H111" s="15">
        <v>14</v>
      </c>
      <c r="I111" s="95"/>
      <c r="J111" s="96"/>
      <c r="K111" s="96"/>
      <c r="L111" s="97">
        <f>IF(K111="",H111*I111,IF(OR(F111="",K111=""),"",H111*F111/K111*I111))</f>
        <v>0</v>
      </c>
      <c r="M111" s="96"/>
      <c r="N111" s="6" t="str">
        <f>IF($I111="","Prijs ontbreekt",IF($I111&lt;=0,"Prijs moet &gt;0 zijn",""))</f>
        <v>Prijs ontbreekt</v>
      </c>
    </row>
    <row r="112" spans="2:14" ht="28.5" customHeight="1">
      <c r="B112" s="21">
        <f>MATCH(C112,{"Koffie,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112" s="6" t="s">
        <v>242</v>
      </c>
      <c r="D112" s="6" t="s">
        <v>294</v>
      </c>
      <c r="E112" s="46" t="s">
        <v>67</v>
      </c>
      <c r="F112" s="98">
        <v>1</v>
      </c>
      <c r="G112" s="46" t="s">
        <v>67</v>
      </c>
      <c r="H112" s="15">
        <v>25.1</v>
      </c>
      <c r="I112" s="95"/>
      <c r="J112" s="96"/>
      <c r="K112" s="96"/>
      <c r="L112" s="97">
        <f>IF(K112="",H112*I112,IF(OR(F112="",K112=""),"",H112*F112/K112*I112))</f>
        <v>0</v>
      </c>
      <c r="M112" s="96"/>
      <c r="N112" s="6" t="str">
        <f>IF($I112="","Prijs ontbreekt",IF($I112&lt;=0,"Prijs moet &gt;0 zijn",""))</f>
        <v>Prijs ontbreekt</v>
      </c>
    </row>
    <row r="113" spans="2:14" ht="28.5" customHeight="1">
      <c r="B113" s="21">
        <f>MATCH(C113,{"Koffie,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113" s="6" t="s">
        <v>242</v>
      </c>
      <c r="D113" s="6" t="s">
        <v>78</v>
      </c>
      <c r="E113" s="46" t="s">
        <v>330</v>
      </c>
      <c r="F113" s="98">
        <v>4100</v>
      </c>
      <c r="G113" s="46" t="s">
        <v>22</v>
      </c>
      <c r="H113" s="15">
        <v>73</v>
      </c>
      <c r="I113" s="95"/>
      <c r="J113" s="96"/>
      <c r="K113" s="96"/>
      <c r="L113" s="97">
        <f>IF(K113="",H113*I113,IF(OR(F113="",K113=""),"",H113*F113/K113*I113))</f>
        <v>0</v>
      </c>
      <c r="M113" s="96"/>
      <c r="N113" s="6" t="str">
        <f>IF($I113="","Prijs ontbreekt",IF($I113&lt;=0,"Prijs moet &gt;0 zijn",""))</f>
        <v>Prijs ontbreekt</v>
      </c>
    </row>
    <row r="114" spans="2:14" ht="28.5" customHeight="1">
      <c r="B114" s="21">
        <f>MATCH(C114,{"Koffie,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114" s="6" t="s">
        <v>242</v>
      </c>
      <c r="D114" s="6" t="s">
        <v>295</v>
      </c>
      <c r="E114" s="46" t="s">
        <v>67</v>
      </c>
      <c r="F114" s="98">
        <v>1</v>
      </c>
      <c r="G114" s="46" t="s">
        <v>67</v>
      </c>
      <c r="H114" s="15">
        <v>70</v>
      </c>
      <c r="I114" s="95"/>
      <c r="J114" s="96"/>
      <c r="K114" s="96"/>
      <c r="L114" s="97">
        <f>IF(K114="",H114*I114,IF(OR(F114="",K114=""),"",H114*F114/K114*I114))</f>
        <v>0</v>
      </c>
      <c r="M114" s="96"/>
      <c r="N114" s="6" t="str">
        <f>IF($I114="","Prijs ontbreekt",IF($I114&lt;=0,"Prijs moet &gt;0 zijn",""))</f>
        <v>Prijs ontbreekt</v>
      </c>
    </row>
    <row r="115" spans="2:14" ht="28.5" customHeight="1">
      <c r="B115" s="21">
        <f>MATCH(C115,{"Koffie,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115" s="6" t="s">
        <v>242</v>
      </c>
      <c r="D115" s="6" t="s">
        <v>79</v>
      </c>
      <c r="E115" s="46" t="s">
        <v>331</v>
      </c>
      <c r="F115" s="98">
        <v>1</v>
      </c>
      <c r="G115" s="46" t="s">
        <v>21</v>
      </c>
      <c r="H115" s="15">
        <v>9</v>
      </c>
      <c r="I115" s="95"/>
      <c r="J115" s="96"/>
      <c r="K115" s="96"/>
      <c r="L115" s="97">
        <f>IF(K115="",H115*I115,IF(OR(F115="",K115=""),"",H115*F115/K115*I115))</f>
        <v>0</v>
      </c>
      <c r="M115" s="96"/>
      <c r="N115" s="6" t="str">
        <f>IF($I115="","Prijs ontbreekt",IF($I115&lt;=0,"Prijs moet &gt;0 zijn",""))</f>
        <v>Prijs ontbreekt</v>
      </c>
    </row>
    <row r="116" spans="2:14" ht="28.5" customHeight="1">
      <c r="B116" s="21">
        <f>MATCH(C116,{"Koffie,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116" s="6" t="s">
        <v>242</v>
      </c>
      <c r="D116" s="6" t="s">
        <v>80</v>
      </c>
      <c r="E116" s="46" t="s">
        <v>67</v>
      </c>
      <c r="F116" s="98">
        <v>1</v>
      </c>
      <c r="G116" s="46" t="s">
        <v>67</v>
      </c>
      <c r="H116" s="15">
        <v>8.36</v>
      </c>
      <c r="I116" s="95"/>
      <c r="J116" s="96"/>
      <c r="K116" s="96"/>
      <c r="L116" s="97">
        <f>IF(K116="",H116*I116,IF(OR(F116="",K116=""),"",H116*F116/K116*I116))</f>
        <v>0</v>
      </c>
      <c r="M116" s="96"/>
      <c r="N116" s="6" t="str">
        <f>IF($I116="","Prijs ontbreekt",IF($I116&lt;=0,"Prijs moet &gt;0 zijn",""))</f>
        <v>Prijs ontbreekt</v>
      </c>
    </row>
    <row r="117" spans="2:14" ht="28.5" customHeight="1">
      <c r="B117" s="21">
        <f>MATCH(C117,{"Koffie,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117" s="6" t="s">
        <v>242</v>
      </c>
      <c r="D117" s="6" t="s">
        <v>81</v>
      </c>
      <c r="E117" s="46" t="s">
        <v>67</v>
      </c>
      <c r="F117" s="98">
        <v>1</v>
      </c>
      <c r="G117" s="46" t="s">
        <v>67</v>
      </c>
      <c r="H117" s="15">
        <v>14</v>
      </c>
      <c r="I117" s="95"/>
      <c r="J117" s="96"/>
      <c r="K117" s="96"/>
      <c r="L117" s="97">
        <f>IF(K117="",H117*I117,IF(OR(F117="",K117=""),"",H117*F117/K117*I117))</f>
        <v>0</v>
      </c>
      <c r="M117" s="96"/>
      <c r="N117" s="6" t="str">
        <f>IF($I117="","Prijs ontbreekt",IF($I117&lt;=0,"Prijs moet &gt;0 zijn",""))</f>
        <v>Prijs ontbreekt</v>
      </c>
    </row>
    <row r="118" spans="2:14" ht="28.5" customHeight="1">
      <c r="B118" s="21">
        <f>MATCH(C118,{"Koffie,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118" s="6" t="s">
        <v>242</v>
      </c>
      <c r="D118" s="6" t="s">
        <v>70</v>
      </c>
      <c r="E118" s="46" t="s">
        <v>331</v>
      </c>
      <c r="F118" s="98">
        <v>1</v>
      </c>
      <c r="G118" s="46" t="s">
        <v>21</v>
      </c>
      <c r="H118" s="15">
        <v>2</v>
      </c>
      <c r="I118" s="95"/>
      <c r="J118" s="96"/>
      <c r="K118" s="96"/>
      <c r="L118" s="97">
        <f>IF(K118="",H118*I118,IF(OR(F118="",K118=""),"",H118*F118/K118*I118))</f>
        <v>0</v>
      </c>
      <c r="M118" s="96"/>
      <c r="N118" s="6" t="str">
        <f>IF($I118="","Prijs ontbreekt",IF($I118&lt;=0,"Prijs moet &gt;0 zijn",""))</f>
        <v>Prijs ontbreekt</v>
      </c>
    </row>
    <row r="119" spans="2:14" ht="28.5" customHeight="1">
      <c r="B119" s="21">
        <f>MATCH(C119,{"Koffie,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119" s="6" t="s">
        <v>242</v>
      </c>
      <c r="D119" s="6" t="s">
        <v>296</v>
      </c>
      <c r="E119" s="46" t="s">
        <v>330</v>
      </c>
      <c r="F119" s="98">
        <v>3000</v>
      </c>
      <c r="G119" s="46" t="s">
        <v>22</v>
      </c>
      <c r="H119" s="15">
        <v>28</v>
      </c>
      <c r="I119" s="95"/>
      <c r="J119" s="96"/>
      <c r="K119" s="96"/>
      <c r="L119" s="97">
        <f>IF(K119="",H119*I119,IF(OR(F119="",K119=""),"",H119*F119/K119*I119))</f>
        <v>0</v>
      </c>
      <c r="M119" s="96"/>
      <c r="N119" s="6" t="str">
        <f>IF($I119="","Prijs ontbreekt",IF($I119&lt;=0,"Prijs moet &gt;0 zijn",""))</f>
        <v>Prijs ontbreekt</v>
      </c>
    </row>
    <row r="120" spans="2:14" ht="28.5" customHeight="1">
      <c r="B120" s="21">
        <f>MATCH(C120,{"Koffie,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120" s="6" t="s">
        <v>242</v>
      </c>
      <c r="D120" s="50" t="s">
        <v>55</v>
      </c>
      <c r="E120" s="46" t="s">
        <v>67</v>
      </c>
      <c r="F120" s="98">
        <v>5</v>
      </c>
      <c r="G120" s="46" t="s">
        <v>67</v>
      </c>
      <c r="H120" s="15">
        <v>5</v>
      </c>
      <c r="I120" s="95"/>
      <c r="J120" s="96"/>
      <c r="K120" s="96"/>
      <c r="L120" s="97">
        <f>IF(K120="",H120*I120,IF(OR(F120="",K120=""),"",H120*F120/K120*I120))</f>
        <v>0</v>
      </c>
      <c r="M120" s="96"/>
      <c r="N120" s="6" t="str">
        <f>IF($I120="","Prijs ontbreekt",IF($I120&lt;=0,"Prijs moet &gt;0 zijn",""))</f>
        <v>Prijs ontbreekt</v>
      </c>
    </row>
    <row r="121" spans="2:14" ht="28.5" customHeight="1">
      <c r="B121" s="21">
        <f>MATCH(C121,{"Koffie,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121" s="6" t="s">
        <v>242</v>
      </c>
      <c r="D121" s="6" t="s">
        <v>149</v>
      </c>
      <c r="E121" s="46" t="s">
        <v>331</v>
      </c>
      <c r="F121" s="98">
        <v>9</v>
      </c>
      <c r="G121" s="46" t="s">
        <v>21</v>
      </c>
      <c r="H121" s="15">
        <v>2</v>
      </c>
      <c r="I121" s="95"/>
      <c r="J121" s="96"/>
      <c r="K121" s="96"/>
      <c r="L121" s="97">
        <f>IF(K121="",H121*I121,IF(OR(F121="",K121=""),"",H121*F121/K121*I121))</f>
        <v>0</v>
      </c>
      <c r="M121" s="96"/>
      <c r="N121" s="6" t="str">
        <f>IF($I121="","Prijs ontbreekt",IF($I121&lt;=0,"Prijs moet &gt;0 zijn",""))</f>
        <v>Prijs ontbreekt</v>
      </c>
    </row>
    <row r="122" spans="2:14" ht="28.5" customHeight="1">
      <c r="B122" s="21">
        <f>MATCH(C122,{"Koffie,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7</v>
      </c>
      <c r="C122" s="6" t="s">
        <v>242</v>
      </c>
      <c r="D122" s="6" t="s">
        <v>184</v>
      </c>
      <c r="E122" s="46" t="s">
        <v>33</v>
      </c>
      <c r="F122" s="98">
        <v>450</v>
      </c>
      <c r="G122" s="46" t="s">
        <v>22</v>
      </c>
      <c r="H122" s="15">
        <v>10</v>
      </c>
      <c r="I122" s="95"/>
      <c r="J122" s="96"/>
      <c r="K122" s="96"/>
      <c r="L122" s="97">
        <f>IF(K122="",H122*I122,IF(OR(F122="",K122=""),"",H122*F122/K122*I122))</f>
        <v>0</v>
      </c>
      <c r="M122" s="96"/>
      <c r="N122" s="6" t="str">
        <f>IF($I122="","Prijs ontbreekt",IF($I122&lt;=0,"Prijs moet &gt;0 zijn",""))</f>
        <v>Prijs ontbreekt</v>
      </c>
    </row>
    <row r="123" spans="2:14" ht="28.5" customHeight="1">
      <c r="B123" s="21">
        <f>MATCH(C123,{"Koffie,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8</v>
      </c>
      <c r="C123" s="6" t="s">
        <v>243</v>
      </c>
      <c r="D123" s="6" t="s">
        <v>188</v>
      </c>
      <c r="E123" s="46" t="s">
        <v>67</v>
      </c>
      <c r="F123" s="98">
        <v>1</v>
      </c>
      <c r="G123" s="46" t="s">
        <v>67</v>
      </c>
      <c r="H123" s="15">
        <v>53</v>
      </c>
      <c r="I123" s="95"/>
      <c r="J123" s="96"/>
      <c r="K123" s="96"/>
      <c r="L123" s="97">
        <f>IF(K123="",H123*I123,IF(OR(F123="",K123=""),"",H123*F123/K123*I123))</f>
        <v>0</v>
      </c>
      <c r="M123" s="96"/>
      <c r="N123" s="6" t="str">
        <f>IF($I123="","Prijs ontbreekt",IF($I123&lt;=0,"Prijs moet &gt;0 zijn",""))</f>
        <v>Prijs ontbreekt</v>
      </c>
    </row>
    <row r="124" spans="2:14" ht="28.5" customHeight="1">
      <c r="B124" s="21">
        <f>MATCH(C124,{"Koffie,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8</v>
      </c>
      <c r="C124" s="6" t="s">
        <v>243</v>
      </c>
      <c r="D124" s="6" t="s">
        <v>310</v>
      </c>
      <c r="E124" s="46" t="s">
        <v>331</v>
      </c>
      <c r="F124" s="98">
        <v>400</v>
      </c>
      <c r="G124" s="46" t="s">
        <v>22</v>
      </c>
      <c r="H124" s="15">
        <v>53.2</v>
      </c>
      <c r="I124" s="95"/>
      <c r="J124" s="96"/>
      <c r="K124" s="96"/>
      <c r="L124" s="97">
        <f>IF(K124="",H124*I124,IF(OR(F124="",K124=""),"",H124*F124/K124*I124))</f>
        <v>0</v>
      </c>
      <c r="M124" s="96"/>
      <c r="N124" s="6" t="str">
        <f>IF($I124="","Prijs ontbreekt",IF($I124&lt;=0,"Prijs moet &gt;0 zijn",""))</f>
        <v>Prijs ontbreekt</v>
      </c>
    </row>
    <row r="125" spans="2:14" ht="28.5" customHeight="1">
      <c r="B125" s="21">
        <f>MATCH(C125,{"Koffie,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8</v>
      </c>
      <c r="C125" s="6" t="s">
        <v>243</v>
      </c>
      <c r="D125" s="6" t="s">
        <v>178</v>
      </c>
      <c r="E125" s="46" t="s">
        <v>33</v>
      </c>
      <c r="F125" s="98">
        <v>360</v>
      </c>
      <c r="G125" s="46" t="s">
        <v>22</v>
      </c>
      <c r="H125" s="15">
        <v>134</v>
      </c>
      <c r="I125" s="95"/>
      <c r="J125" s="96"/>
      <c r="K125" s="96"/>
      <c r="L125" s="97">
        <f>IF(K125="",H125*I125,IF(OR(F125="",K125=""),"",H125*F125/K125*I125))</f>
        <v>0</v>
      </c>
      <c r="M125" s="96"/>
      <c r="N125" s="6" t="str">
        <f>IF($I125="","Prijs ontbreekt",IF($I125&lt;=0,"Prijs moet &gt;0 zijn",""))</f>
        <v>Prijs ontbreekt</v>
      </c>
    </row>
    <row r="126" spans="2:14" ht="28.5" customHeight="1">
      <c r="B126" s="21">
        <f>MATCH(C126,{"Koffie,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8</v>
      </c>
      <c r="C126" s="6" t="s">
        <v>243</v>
      </c>
      <c r="D126" s="6" t="s">
        <v>166</v>
      </c>
      <c r="E126" s="46" t="s">
        <v>328</v>
      </c>
      <c r="F126" s="98">
        <v>2</v>
      </c>
      <c r="G126" s="46" t="s">
        <v>67</v>
      </c>
      <c r="H126" s="15">
        <v>116</v>
      </c>
      <c r="I126" s="95"/>
      <c r="J126" s="96"/>
      <c r="K126" s="96"/>
      <c r="L126" s="97">
        <f>IF(K126="",H126*I126,IF(OR(F126="",K126=""),"",H126*F126/K126*I126))</f>
        <v>0</v>
      </c>
      <c r="M126" s="96"/>
      <c r="N126" s="6" t="str">
        <f>IF($I126="","Prijs ontbreekt",IF($I126&lt;=0,"Prijs moet &gt;0 zijn",""))</f>
        <v>Prijs ontbreekt</v>
      </c>
    </row>
    <row r="127" spans="2:14" ht="28.5" customHeight="1">
      <c r="B127" s="21">
        <f>MATCH(C127,{"Koffie,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8</v>
      </c>
      <c r="C127" s="6" t="s">
        <v>243</v>
      </c>
      <c r="D127" s="6" t="s">
        <v>179</v>
      </c>
      <c r="E127" s="46" t="s">
        <v>27</v>
      </c>
      <c r="F127" s="98">
        <v>500</v>
      </c>
      <c r="G127" s="46" t="s">
        <v>22</v>
      </c>
      <c r="H127" s="15">
        <v>199</v>
      </c>
      <c r="I127" s="95"/>
      <c r="J127" s="96"/>
      <c r="K127" s="96"/>
      <c r="L127" s="97">
        <f>IF(K127="",H127*I127,IF(OR(F127="",K127=""),"",H127*F127/K127*I127))</f>
        <v>0</v>
      </c>
      <c r="M127" s="96"/>
      <c r="N127" s="6" t="str">
        <f>IF($I127="","Prijs ontbreekt",IF($I127&lt;=0,"Prijs moet &gt;0 zijn",""))</f>
        <v>Prijs ontbreekt</v>
      </c>
    </row>
    <row r="128" spans="2:14" ht="28.5" customHeight="1">
      <c r="B128" s="21">
        <f>MATCH(C128,{"Koffie,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8</v>
      </c>
      <c r="C128" s="6" t="s">
        <v>243</v>
      </c>
      <c r="D128" s="6" t="s">
        <v>180</v>
      </c>
      <c r="E128" s="46" t="s">
        <v>33</v>
      </c>
      <c r="F128" s="98">
        <v>500</v>
      </c>
      <c r="G128" s="46" t="s">
        <v>22</v>
      </c>
      <c r="H128" s="15">
        <v>83</v>
      </c>
      <c r="I128" s="95"/>
      <c r="J128" s="96"/>
      <c r="K128" s="96"/>
      <c r="L128" s="97">
        <f>IF(K128="",H128*I128,IF(OR(F128="",K128=""),"",H128*F128/K128*I128))</f>
        <v>0</v>
      </c>
      <c r="M128" s="96"/>
      <c r="N128" s="6" t="str">
        <f>IF($I128="","Prijs ontbreekt",IF($I128&lt;=0,"Prijs moet &gt;0 zijn",""))</f>
        <v>Prijs ontbreekt</v>
      </c>
    </row>
    <row r="129" spans="2:14" ht="28.5" customHeight="1">
      <c r="B129" s="21">
        <f>MATCH(C129,{"Koffie,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8</v>
      </c>
      <c r="C129" s="6" t="s">
        <v>243</v>
      </c>
      <c r="D129" s="6" t="s">
        <v>181</v>
      </c>
      <c r="E129" s="46" t="s">
        <v>33</v>
      </c>
      <c r="F129" s="98">
        <v>500</v>
      </c>
      <c r="G129" s="46" t="s">
        <v>22</v>
      </c>
      <c r="H129" s="15">
        <v>160</v>
      </c>
      <c r="I129" s="95"/>
      <c r="J129" s="96"/>
      <c r="K129" s="96"/>
      <c r="L129" s="97">
        <f>IF(K129="",H129*I129,IF(OR(F129="",K129=""),"",H129*F129/K129*I129))</f>
        <v>0</v>
      </c>
      <c r="M129" s="96"/>
      <c r="N129" s="6" t="str">
        <f>IF($I129="","Prijs ontbreekt",IF($I129&lt;=0,"Prijs moet &gt;0 zijn",""))</f>
        <v>Prijs ontbreekt</v>
      </c>
    </row>
    <row r="130" spans="2:14" ht="28.5" customHeight="1">
      <c r="B130" s="21">
        <f>MATCH(C130,{"Koffie,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8</v>
      </c>
      <c r="C130" s="6" t="s">
        <v>243</v>
      </c>
      <c r="D130" s="6" t="s">
        <v>182</v>
      </c>
      <c r="E130" s="46" t="s">
        <v>33</v>
      </c>
      <c r="F130" s="98">
        <v>1</v>
      </c>
      <c r="G130" s="46" t="s">
        <v>67</v>
      </c>
      <c r="H130" s="15">
        <v>3</v>
      </c>
      <c r="I130" s="95"/>
      <c r="J130" s="96"/>
      <c r="K130" s="96"/>
      <c r="L130" s="97">
        <f>IF(K130="",H130*I130,IF(OR(F130="",K130=""),"",H130*F130/K130*I130))</f>
        <v>0</v>
      </c>
      <c r="M130" s="96"/>
      <c r="N130" s="6" t="str">
        <f>IF($I130="","Prijs ontbreekt",IF($I130&lt;=0,"Prijs moet &gt;0 zijn",""))</f>
        <v>Prijs ontbreekt</v>
      </c>
    </row>
    <row r="131" spans="2:14" ht="28.5" customHeight="1">
      <c r="B131" s="21">
        <f>MATCH(C131,{"Koffie,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8</v>
      </c>
      <c r="C131" s="6" t="s">
        <v>243</v>
      </c>
      <c r="D131" s="6" t="s">
        <v>183</v>
      </c>
      <c r="E131" s="46" t="s">
        <v>67</v>
      </c>
      <c r="F131" s="98">
        <v>1</v>
      </c>
      <c r="G131" s="46" t="s">
        <v>67</v>
      </c>
      <c r="H131" s="15">
        <v>22.18</v>
      </c>
      <c r="I131" s="95"/>
      <c r="J131" s="96"/>
      <c r="K131" s="96"/>
      <c r="L131" s="97">
        <f>IF(K131="",H131*I131,IF(OR(F131="",K131=""),"",H131*F131/K131*I131))</f>
        <v>0</v>
      </c>
      <c r="M131" s="96"/>
      <c r="N131" s="6" t="str">
        <f>IF($I131="","Prijs ontbreekt",IF($I131&lt;=0,"Prijs moet &gt;0 zijn",""))</f>
        <v>Prijs ontbreekt</v>
      </c>
    </row>
    <row r="132" spans="2:14" ht="28.5" customHeight="1">
      <c r="B132" s="21">
        <f>MATCH(C132,{"Koffie,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8</v>
      </c>
      <c r="C132" s="6" t="s">
        <v>243</v>
      </c>
      <c r="D132" s="6" t="s">
        <v>186</v>
      </c>
      <c r="E132" s="46" t="s">
        <v>33</v>
      </c>
      <c r="F132" s="98">
        <v>8</v>
      </c>
      <c r="G132" s="46" t="s">
        <v>21</v>
      </c>
      <c r="H132" s="15">
        <v>188</v>
      </c>
      <c r="I132" s="95"/>
      <c r="J132" s="96"/>
      <c r="K132" s="96"/>
      <c r="L132" s="97">
        <f>IF(K132="",H132*I132,IF(OR(F132="",K132=""),"",H132*F132/K132*I132))</f>
        <v>0</v>
      </c>
      <c r="M132" s="96"/>
      <c r="N132" s="6" t="str">
        <f>IF($I132="","Prijs ontbreekt",IF($I132&lt;=0,"Prijs moet &gt;0 zijn",""))</f>
        <v>Prijs ontbreekt</v>
      </c>
    </row>
    <row r="133" spans="2:14" ht="28.5" customHeight="1">
      <c r="B133" s="21">
        <f>MATCH(C133,{"Koffie,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8</v>
      </c>
      <c r="C133" s="6" t="s">
        <v>243</v>
      </c>
      <c r="D133" s="6" t="s">
        <v>187</v>
      </c>
      <c r="E133" s="46" t="s">
        <v>33</v>
      </c>
      <c r="F133" s="98">
        <v>400</v>
      </c>
      <c r="G133" s="46" t="s">
        <v>22</v>
      </c>
      <c r="H133" s="15">
        <v>23</v>
      </c>
      <c r="I133" s="95"/>
      <c r="J133" s="96"/>
      <c r="K133" s="96"/>
      <c r="L133" s="97">
        <f>IF(K133="",H133*I133,IF(OR(F133="",K133=""),"",H133*F133/K133*I133))</f>
        <v>0</v>
      </c>
      <c r="M133" s="96"/>
      <c r="N133" s="6" t="str">
        <f>IF($I133="","Prijs ontbreekt",IF($I133&lt;=0,"Prijs moet &gt;0 zijn",""))</f>
        <v>Prijs ontbreekt</v>
      </c>
    </row>
    <row r="134" spans="2:14" ht="28.5" customHeight="1">
      <c r="B134" s="21">
        <f>MATCH(C134,{"Koffie,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8</v>
      </c>
      <c r="C134" s="6" t="s">
        <v>243</v>
      </c>
      <c r="D134" s="6" t="s">
        <v>189</v>
      </c>
      <c r="E134" s="46" t="s">
        <v>33</v>
      </c>
      <c r="F134" s="98">
        <v>10</v>
      </c>
      <c r="G134" s="46" t="s">
        <v>21</v>
      </c>
      <c r="H134" s="15">
        <v>20</v>
      </c>
      <c r="I134" s="95"/>
      <c r="J134" s="96"/>
      <c r="K134" s="96"/>
      <c r="L134" s="97">
        <f>IF(K134="",H134*I134,IF(OR(F134="",K134=""),"",H134*F134/K134*I134))</f>
        <v>0</v>
      </c>
      <c r="M134" s="96"/>
      <c r="N134" s="6" t="str">
        <f>IF($I134="","Prijs ontbreekt",IF($I134&lt;=0,"Prijs moet &gt;0 zijn",""))</f>
        <v>Prijs ontbreekt</v>
      </c>
    </row>
    <row r="135" spans="2:14" ht="28.5" customHeight="1">
      <c r="B135" s="21">
        <f>MATCH(C135,{"Koffie,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8</v>
      </c>
      <c r="C135" s="6" t="s">
        <v>243</v>
      </c>
      <c r="D135" s="6" t="s">
        <v>190</v>
      </c>
      <c r="E135" s="46" t="s">
        <v>33</v>
      </c>
      <c r="F135" s="98">
        <v>1</v>
      </c>
      <c r="G135" s="46" t="s">
        <v>67</v>
      </c>
      <c r="H135" s="15">
        <v>18</v>
      </c>
      <c r="I135" s="95"/>
      <c r="J135" s="96"/>
      <c r="K135" s="96"/>
      <c r="L135" s="97">
        <f>IF(K135="",H135*I135,IF(OR(F135="",K135=""),"",H135*F135/K135*I135))</f>
        <v>0</v>
      </c>
      <c r="M135" s="96"/>
      <c r="N135" s="6" t="str">
        <f>IF($I135="","Prijs ontbreekt",IF($I135&lt;=0,"Prijs moet &gt;0 zijn",""))</f>
        <v>Prijs ontbreekt</v>
      </c>
    </row>
    <row r="136" spans="2:14" ht="28.5" customHeight="1">
      <c r="B136" s="21">
        <f>MATCH(C136,{"Koffie,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8</v>
      </c>
      <c r="C136" s="6" t="s">
        <v>243</v>
      </c>
      <c r="D136" s="6" t="s">
        <v>191</v>
      </c>
      <c r="E136" s="46" t="s">
        <v>328</v>
      </c>
      <c r="F136" s="98">
        <v>2</v>
      </c>
      <c r="G136" s="46" t="s">
        <v>21</v>
      </c>
      <c r="H136" s="15">
        <v>104</v>
      </c>
      <c r="I136" s="95"/>
      <c r="J136" s="96"/>
      <c r="K136" s="96"/>
      <c r="L136" s="97">
        <f>IF(K136="",H136*I136,IF(OR(F136="",K136=""),"",H136*F136/K136*I136))</f>
        <v>0</v>
      </c>
      <c r="M136" s="96"/>
      <c r="N136" s="6" t="str">
        <f>IF($I136="","Prijs ontbreekt",IF($I136&lt;=0,"Prijs moet &gt;0 zijn",""))</f>
        <v>Prijs ontbreekt</v>
      </c>
    </row>
    <row r="137" spans="2:14" ht="28.5" customHeight="1">
      <c r="B137" s="21">
        <f>MATCH(C137,{"Koffie,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8</v>
      </c>
      <c r="C137" s="6" t="s">
        <v>243</v>
      </c>
      <c r="D137" s="6" t="s">
        <v>192</v>
      </c>
      <c r="E137" s="46" t="s">
        <v>67</v>
      </c>
      <c r="F137" s="98">
        <v>1</v>
      </c>
      <c r="G137" s="46" t="s">
        <v>67</v>
      </c>
      <c r="H137" s="15">
        <v>17.510000000000002</v>
      </c>
      <c r="I137" s="95"/>
      <c r="J137" s="96"/>
      <c r="K137" s="96"/>
      <c r="L137" s="97">
        <f>IF(K137="",H137*I137,IF(OR(F137="",K137=""),"",H137*F137/K137*I137))</f>
        <v>0</v>
      </c>
      <c r="M137" s="96"/>
      <c r="N137" s="6" t="str">
        <f>IF($I137="","Prijs ontbreekt",IF($I137&lt;=0,"Prijs moet &gt;0 zijn",""))</f>
        <v>Prijs ontbreekt</v>
      </c>
    </row>
    <row r="138" spans="2:14" ht="28.5" customHeight="1">
      <c r="B138" s="21">
        <f>MATCH(C138,{"Koffie,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8</v>
      </c>
      <c r="C138" s="6" t="s">
        <v>243</v>
      </c>
      <c r="D138" s="6" t="s">
        <v>193</v>
      </c>
      <c r="E138" s="46" t="s">
        <v>67</v>
      </c>
      <c r="F138" s="98">
        <v>1</v>
      </c>
      <c r="G138" s="46" t="s">
        <v>67</v>
      </c>
      <c r="H138" s="15">
        <v>9.4250000000000007</v>
      </c>
      <c r="I138" s="95"/>
      <c r="J138" s="96"/>
      <c r="K138" s="96"/>
      <c r="L138" s="97">
        <f>IF(K138="",H138*I138,IF(OR(F138="",K138=""),"",H138*F138/K138*I138))</f>
        <v>0</v>
      </c>
      <c r="M138" s="96"/>
      <c r="N138" s="6" t="str">
        <f>IF($I138="","Prijs ontbreekt",IF($I138&lt;=0,"Prijs moet &gt;0 zijn",""))</f>
        <v>Prijs ontbreekt</v>
      </c>
    </row>
    <row r="139" spans="2:14" ht="28.5" customHeight="1">
      <c r="B139" s="21">
        <f>MATCH(C139,{"Koffie,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8</v>
      </c>
      <c r="C139" s="6" t="s">
        <v>243</v>
      </c>
      <c r="D139" s="6" t="s">
        <v>96</v>
      </c>
      <c r="E139" s="46" t="s">
        <v>328</v>
      </c>
      <c r="F139" s="98">
        <v>15</v>
      </c>
      <c r="G139" s="46" t="s">
        <v>21</v>
      </c>
      <c r="H139" s="15">
        <v>20</v>
      </c>
      <c r="I139" s="95"/>
      <c r="J139" s="96"/>
      <c r="K139" s="96"/>
      <c r="L139" s="97">
        <f>IF(K139="",H139*I139,IF(OR(F139="",K139=""),"",H139*F139/K139*I139))</f>
        <v>0</v>
      </c>
      <c r="M139" s="96"/>
      <c r="N139" s="6" t="str">
        <f>IF($I139="","Prijs ontbreekt",IF($I139&lt;=0,"Prijs moet &gt;0 zijn",""))</f>
        <v>Prijs ontbreekt</v>
      </c>
    </row>
    <row r="140" spans="2:14" ht="28.5" customHeight="1">
      <c r="B140" s="21">
        <f>MATCH(C140,{"Koffie,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8</v>
      </c>
      <c r="C140" s="6" t="s">
        <v>243</v>
      </c>
      <c r="D140" s="6" t="s">
        <v>167</v>
      </c>
      <c r="E140" s="46" t="s">
        <v>33</v>
      </c>
      <c r="F140" s="98">
        <v>1</v>
      </c>
      <c r="G140" s="46" t="s">
        <v>67</v>
      </c>
      <c r="H140" s="15">
        <v>200</v>
      </c>
      <c r="I140" s="95"/>
      <c r="J140" s="96"/>
      <c r="K140" s="96"/>
      <c r="L140" s="97">
        <f>IF(K140="",H140*I140,IF(OR(F140="",K140=""),"",H140*F140/K140*I140))</f>
        <v>0</v>
      </c>
      <c r="M140" s="96"/>
      <c r="N140" s="6" t="str">
        <f>IF($I140="","Prijs ontbreekt",IF($I140&lt;=0,"Prijs moet &gt;0 zijn",""))</f>
        <v>Prijs ontbreekt</v>
      </c>
    </row>
    <row r="141" spans="2:14" ht="28.5" customHeight="1">
      <c r="B141" s="21">
        <f>MATCH(C141,{"Koffie,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8</v>
      </c>
      <c r="C141" s="6" t="s">
        <v>243</v>
      </c>
      <c r="D141" s="6" t="s">
        <v>185</v>
      </c>
      <c r="E141" s="46" t="s">
        <v>330</v>
      </c>
      <c r="F141" s="98">
        <v>1.7</v>
      </c>
      <c r="G141" s="46" t="s">
        <v>67</v>
      </c>
      <c r="H141" s="15">
        <v>10</v>
      </c>
      <c r="I141" s="95"/>
      <c r="J141" s="96"/>
      <c r="K141" s="96"/>
      <c r="L141" s="97">
        <f>IF(K141="",H141*I141,IF(OR(F141="",K141=""),"",H141*F141/K141*I141))</f>
        <v>0</v>
      </c>
      <c r="M141" s="96"/>
      <c r="N141" s="6" t="str">
        <f>IF($I141="","Prijs ontbreekt",IF($I141&lt;=0,"Prijs moet &gt;0 zijn",""))</f>
        <v>Prijs ontbreekt</v>
      </c>
    </row>
    <row r="142" spans="2:14" ht="28.5" customHeight="1">
      <c r="B142" s="21">
        <f>MATCH(C142,{"Koffie,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9</v>
      </c>
      <c r="C142" s="6" t="s">
        <v>249</v>
      </c>
      <c r="D142" s="6" t="s">
        <v>159</v>
      </c>
      <c r="E142" s="46" t="s">
        <v>328</v>
      </c>
      <c r="F142" s="98">
        <v>4</v>
      </c>
      <c r="G142" s="46" t="s">
        <v>21</v>
      </c>
      <c r="H142" s="15">
        <v>7</v>
      </c>
      <c r="I142" s="95"/>
      <c r="J142" s="96"/>
      <c r="K142" s="96"/>
      <c r="L142" s="97">
        <f>IF(K142="",H142*I142,IF(OR(F142="",K142=""),"",H142*F142/K142*I142))</f>
        <v>0</v>
      </c>
      <c r="M142" s="96"/>
      <c r="N142" s="6" t="str">
        <f>IF($I142="","Prijs ontbreekt",IF($I142&lt;=0,"Prijs moet &gt;0 zijn",""))</f>
        <v>Prijs ontbreekt</v>
      </c>
    </row>
    <row r="143" spans="2:14" ht="28.5" customHeight="1">
      <c r="B143" s="21">
        <f>MATCH(C143,{"Koffie,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9</v>
      </c>
      <c r="C143" s="6" t="s">
        <v>249</v>
      </c>
      <c r="D143" s="6" t="s">
        <v>161</v>
      </c>
      <c r="E143" s="46" t="s">
        <v>328</v>
      </c>
      <c r="F143" s="98">
        <v>20</v>
      </c>
      <c r="G143" s="46" t="s">
        <v>21</v>
      </c>
      <c r="H143" s="15">
        <v>170</v>
      </c>
      <c r="I143" s="95"/>
      <c r="J143" s="96"/>
      <c r="K143" s="96"/>
      <c r="L143" s="97">
        <f>IF(K143="",H143*I143,IF(OR(F143="",K143=""),"",H143*F143/K143*I143))</f>
        <v>0</v>
      </c>
      <c r="M143" s="96"/>
      <c r="N143" s="6" t="str">
        <f>IF($I143="","Prijs ontbreekt",IF($I143&lt;=0,"Prijs moet &gt;0 zijn",""))</f>
        <v>Prijs ontbreekt</v>
      </c>
    </row>
    <row r="144" spans="2:14" ht="28.5" customHeight="1">
      <c r="B144" s="21">
        <f>MATCH(C144,{"Koffie,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9</v>
      </c>
      <c r="C144" s="6" t="s">
        <v>249</v>
      </c>
      <c r="D144" s="6" t="s">
        <v>165</v>
      </c>
      <c r="E144" s="46" t="s">
        <v>328</v>
      </c>
      <c r="F144" s="98">
        <v>18</v>
      </c>
      <c r="G144" s="46" t="s">
        <v>21</v>
      </c>
      <c r="H144" s="15">
        <v>127</v>
      </c>
      <c r="I144" s="95"/>
      <c r="J144" s="96"/>
      <c r="K144" s="96"/>
      <c r="L144" s="97">
        <f>IF(K144="",H144*I144,IF(OR(F144="",K144=""),"",H144*F144/K144*I144))</f>
        <v>0</v>
      </c>
      <c r="M144" s="96"/>
      <c r="N144" s="6" t="str">
        <f>IF($I144="","Prijs ontbreekt",IF($I144&lt;=0,"Prijs moet &gt;0 zijn",""))</f>
        <v>Prijs ontbreekt</v>
      </c>
    </row>
    <row r="145" spans="2:14" ht="28.5" customHeight="1">
      <c r="B145" s="21">
        <f>MATCH(C145,{"Koffie,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9</v>
      </c>
      <c r="C145" s="6" t="s">
        <v>249</v>
      </c>
      <c r="D145" s="6" t="s">
        <v>63</v>
      </c>
      <c r="E145" s="46" t="s">
        <v>20</v>
      </c>
      <c r="F145" s="98">
        <v>2500</v>
      </c>
      <c r="G145" s="46" t="s">
        <v>22</v>
      </c>
      <c r="H145" s="15">
        <v>13</v>
      </c>
      <c r="I145" s="95"/>
      <c r="J145" s="96"/>
      <c r="K145" s="96"/>
      <c r="L145" s="97">
        <f>IF(K145="",H145*I145,IF(OR(F145="",K145=""),"",H145*F145/K145*I145))</f>
        <v>0</v>
      </c>
      <c r="M145" s="96"/>
      <c r="N145" s="6" t="str">
        <f>IF($I145="","Prijs ontbreekt",IF($I145&lt;=0,"Prijs moet &gt;0 zijn",""))</f>
        <v>Prijs ontbreekt</v>
      </c>
    </row>
    <row r="146" spans="2:14" ht="28.5" customHeight="1">
      <c r="B146" s="21">
        <f>MATCH(C146,{"Koffie,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9</v>
      </c>
      <c r="C146" s="6" t="s">
        <v>249</v>
      </c>
      <c r="D146" s="6" t="s">
        <v>168</v>
      </c>
      <c r="E146" s="46" t="s">
        <v>328</v>
      </c>
      <c r="F146" s="98">
        <v>20</v>
      </c>
      <c r="G146" s="46" t="s">
        <v>21</v>
      </c>
      <c r="H146" s="15">
        <v>59</v>
      </c>
      <c r="I146" s="95"/>
      <c r="J146" s="96"/>
      <c r="K146" s="96"/>
      <c r="L146" s="97">
        <f>IF(K146="",H146*I146,IF(OR(F146="",K146=""),"",H146*F146/K146*I146))</f>
        <v>0</v>
      </c>
      <c r="M146" s="96"/>
      <c r="N146" s="6" t="str">
        <f>IF($I146="","Prijs ontbreekt",IF($I146&lt;=0,"Prijs moet &gt;0 zijn",""))</f>
        <v>Prijs ontbreekt</v>
      </c>
    </row>
    <row r="147" spans="2:14" ht="28.5" customHeight="1">
      <c r="B147" s="21">
        <f>MATCH(C147,{"Koffie,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9</v>
      </c>
      <c r="C147" s="6" t="s">
        <v>249</v>
      </c>
      <c r="D147" s="6" t="s">
        <v>169</v>
      </c>
      <c r="E147" s="46" t="s">
        <v>328</v>
      </c>
      <c r="F147" s="98">
        <v>40</v>
      </c>
      <c r="G147" s="46" t="s">
        <v>21</v>
      </c>
      <c r="H147" s="15">
        <v>39</v>
      </c>
      <c r="I147" s="95"/>
      <c r="J147" s="96"/>
      <c r="K147" s="96"/>
      <c r="L147" s="97">
        <f>IF(K147="",H147*I147,IF(OR(F147="",K147=""),"",H147*F147/K147*I147))</f>
        <v>0</v>
      </c>
      <c r="M147" s="96"/>
      <c r="N147" s="6" t="str">
        <f>IF($I147="","Prijs ontbreekt",IF($I147&lt;=0,"Prijs moet &gt;0 zijn",""))</f>
        <v>Prijs ontbreekt</v>
      </c>
    </row>
    <row r="148" spans="2:14" ht="28.5" customHeight="1">
      <c r="B148" s="21">
        <f>MATCH(C148,{"Koffie,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9</v>
      </c>
      <c r="C148" s="6" t="s">
        <v>249</v>
      </c>
      <c r="D148" s="6" t="s">
        <v>117</v>
      </c>
      <c r="E148" s="46" t="s">
        <v>330</v>
      </c>
      <c r="F148" s="98">
        <v>20</v>
      </c>
      <c r="G148" s="46" t="s">
        <v>69</v>
      </c>
      <c r="H148" s="15">
        <v>23</v>
      </c>
      <c r="I148" s="95"/>
      <c r="J148" s="96"/>
      <c r="K148" s="96"/>
      <c r="L148" s="97">
        <f>IF(K148="",H148*I148,IF(OR(F148="",K148=""),"",H148*F148/K148*I148))</f>
        <v>0</v>
      </c>
      <c r="M148" s="96"/>
      <c r="N148" s="6" t="str">
        <f>IF($I148="","Prijs ontbreekt",IF($I148&lt;=0,"Prijs moet &gt;0 zijn",""))</f>
        <v>Prijs ontbreekt</v>
      </c>
    </row>
    <row r="149" spans="2:14" ht="28.5" customHeight="1">
      <c r="B149" s="21">
        <f>MATCH(C149,{"Koffie,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9</v>
      </c>
      <c r="C149" s="6" t="s">
        <v>249</v>
      </c>
      <c r="D149" s="6" t="s">
        <v>172</v>
      </c>
      <c r="E149" s="46" t="s">
        <v>33</v>
      </c>
      <c r="F149" s="98">
        <v>1380</v>
      </c>
      <c r="G149" s="46" t="s">
        <v>22</v>
      </c>
      <c r="H149" s="15">
        <v>5</v>
      </c>
      <c r="I149" s="95"/>
      <c r="J149" s="96"/>
      <c r="K149" s="96"/>
      <c r="L149" s="97">
        <f>IF(K149="",H149*I149,IF(OR(F149="",K149=""),"",H149*F149/K149*I149))</f>
        <v>0</v>
      </c>
      <c r="M149" s="96"/>
      <c r="N149" s="6" t="str">
        <f>IF($I149="","Prijs ontbreekt",IF($I149&lt;=0,"Prijs moet &gt;0 zijn",""))</f>
        <v>Prijs ontbreekt</v>
      </c>
    </row>
    <row r="150" spans="2:14" ht="28.5" customHeight="1">
      <c r="B150" s="21">
        <f>MATCH(C150,{"Koffie,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10</v>
      </c>
      <c r="C150" s="6" t="s">
        <v>260</v>
      </c>
      <c r="D150" s="6" t="s">
        <v>65</v>
      </c>
      <c r="E150" s="46" t="s">
        <v>330</v>
      </c>
      <c r="F150" s="98">
        <v>400</v>
      </c>
      <c r="G150" s="46" t="s">
        <v>22</v>
      </c>
      <c r="H150" s="15">
        <v>255</v>
      </c>
      <c r="I150" s="95"/>
      <c r="J150" s="96"/>
      <c r="K150" s="96"/>
      <c r="L150" s="97">
        <f>IF(K150="",H150*I150,IF(OR(F150="",K150=""),"",H150*F150/K150*I150))</f>
        <v>0</v>
      </c>
      <c r="M150" s="96"/>
      <c r="N150" s="6" t="str">
        <f>IF($I150="","Prijs ontbreekt",IF($I150&lt;=0,"Prijs moet &gt;0 zijn",""))</f>
        <v>Prijs ontbreekt</v>
      </c>
    </row>
    <row r="151" spans="2:14" ht="28.5" customHeight="1">
      <c r="B151" s="21">
        <f>MATCH(C151,{"Koffie,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10</v>
      </c>
      <c r="C151" s="6" t="s">
        <v>260</v>
      </c>
      <c r="D151" s="6" t="s">
        <v>56</v>
      </c>
      <c r="E151" s="46" t="s">
        <v>329</v>
      </c>
      <c r="F151" s="98">
        <v>12</v>
      </c>
      <c r="G151" s="46" t="s">
        <v>32</v>
      </c>
      <c r="H151" s="15">
        <v>8</v>
      </c>
      <c r="I151" s="95"/>
      <c r="J151" s="96"/>
      <c r="K151" s="96"/>
      <c r="L151" s="97">
        <f>IF(K151="",H151*I151,IF(OR(F151="",K151=""),"",H151*F151/K151*I151))</f>
        <v>0</v>
      </c>
      <c r="M151" s="96"/>
      <c r="N151" s="6" t="str">
        <f>IF($I151="","Prijs ontbreekt",IF($I151&lt;=0,"Prijs moet &gt;0 zijn",""))</f>
        <v>Prijs ontbreekt</v>
      </c>
    </row>
    <row r="152" spans="2:14" ht="28.5" customHeight="1">
      <c r="B152" s="21">
        <f>MATCH(C152,{"Koffie,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10</v>
      </c>
      <c r="C152" s="6" t="s">
        <v>260</v>
      </c>
      <c r="D152" s="6" t="s">
        <v>298</v>
      </c>
      <c r="E152" s="46" t="s">
        <v>20</v>
      </c>
      <c r="F152" s="98">
        <v>1000</v>
      </c>
      <c r="G152" s="46" t="s">
        <v>22</v>
      </c>
      <c r="H152" s="15">
        <v>109</v>
      </c>
      <c r="I152" s="95"/>
      <c r="J152" s="96"/>
      <c r="K152" s="96"/>
      <c r="L152" s="97">
        <f>IF(K152="",H152*I152,IF(OR(F152="",K152=""),"",H152*F152/K152*I152))</f>
        <v>0</v>
      </c>
      <c r="M152" s="96"/>
      <c r="N152" s="6" t="str">
        <f>IF($I152="","Prijs ontbreekt",IF($I152&lt;=0,"Prijs moet &gt;0 zijn",""))</f>
        <v>Prijs ontbreekt</v>
      </c>
    </row>
    <row r="153" spans="2:14" ht="28.5" customHeight="1">
      <c r="B153" s="21">
        <f>MATCH(C153,{"Koffie,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10</v>
      </c>
      <c r="C153" s="6" t="s">
        <v>260</v>
      </c>
      <c r="D153" s="6" t="s">
        <v>125</v>
      </c>
      <c r="E153" s="46" t="s">
        <v>328</v>
      </c>
      <c r="F153" s="98">
        <v>5</v>
      </c>
      <c r="G153" s="46" t="s">
        <v>67</v>
      </c>
      <c r="H153" s="15">
        <v>11</v>
      </c>
      <c r="I153" s="95"/>
      <c r="J153" s="96"/>
      <c r="K153" s="96"/>
      <c r="L153" s="97">
        <f>IF(K153="",H153*I153,IF(OR(F153="",K153=""),"",H153*F153/K153*I153))</f>
        <v>0</v>
      </c>
      <c r="M153" s="96"/>
      <c r="N153" s="6" t="str">
        <f>IF($I153="","Prijs ontbreekt",IF($I153&lt;=0,"Prijs moet &gt;0 zijn",""))</f>
        <v>Prijs ontbreekt</v>
      </c>
    </row>
    <row r="154" spans="2:14" ht="28.5" customHeight="1">
      <c r="B154" s="21">
        <f>MATCH(C154,{"Koffie,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10</v>
      </c>
      <c r="C154" s="6" t="s">
        <v>260</v>
      </c>
      <c r="D154" s="6" t="s">
        <v>128</v>
      </c>
      <c r="E154" s="46" t="s">
        <v>20</v>
      </c>
      <c r="F154" s="98">
        <v>270</v>
      </c>
      <c r="G154" s="46" t="s">
        <v>22</v>
      </c>
      <c r="H154" s="15">
        <v>56</v>
      </c>
      <c r="I154" s="95"/>
      <c r="J154" s="96"/>
      <c r="K154" s="96"/>
      <c r="L154" s="97">
        <f>IF(K154="",H154*I154,IF(OR(F154="",K154=""),"",H154*F154/K154*I154))</f>
        <v>0</v>
      </c>
      <c r="M154" s="96"/>
      <c r="N154" s="6" t="str">
        <f>IF($I154="","Prijs ontbreekt",IF($I154&lt;=0,"Prijs moet &gt;0 zijn",""))</f>
        <v>Prijs ontbreekt</v>
      </c>
    </row>
    <row r="155" spans="2:14" ht="28.5" customHeight="1">
      <c r="B155" s="21">
        <f>MATCH(C155,{"Koffie,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10</v>
      </c>
      <c r="C155" s="6" t="s">
        <v>260</v>
      </c>
      <c r="D155" s="6" t="s">
        <v>174</v>
      </c>
      <c r="E155" s="46" t="s">
        <v>20</v>
      </c>
      <c r="F155" s="98">
        <v>20</v>
      </c>
      <c r="G155" s="46" t="s">
        <v>67</v>
      </c>
      <c r="H155" s="15">
        <v>11</v>
      </c>
      <c r="I155" s="95"/>
      <c r="J155" s="96"/>
      <c r="K155" s="96"/>
      <c r="L155" s="97">
        <f>IF(K155="",H155*I155,IF(OR(F155="",K155=""),"",H155*F155/K155*I155))</f>
        <v>0</v>
      </c>
      <c r="M155" s="96"/>
      <c r="N155" s="6" t="str">
        <f>IF($I155="","Prijs ontbreekt",IF($I155&lt;=0,"Prijs moet &gt;0 zijn",""))</f>
        <v>Prijs ontbreekt</v>
      </c>
    </row>
    <row r="156" spans="2:14" ht="28.5" customHeight="1">
      <c r="B156" s="21">
        <f>MATCH(C156,{"Koffie,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10</v>
      </c>
      <c r="C156" s="6" t="s">
        <v>260</v>
      </c>
      <c r="D156" s="6" t="s">
        <v>142</v>
      </c>
      <c r="E156" s="46" t="s">
        <v>328</v>
      </c>
      <c r="F156" s="98">
        <v>6</v>
      </c>
      <c r="G156" s="46" t="s">
        <v>32</v>
      </c>
      <c r="H156" s="15">
        <v>6</v>
      </c>
      <c r="I156" s="95"/>
      <c r="J156" s="96"/>
      <c r="K156" s="96"/>
      <c r="L156" s="97">
        <f>IF(K156="",H156*I156,IF(OR(F156="",K156=""),"",H156*F156/K156*I156))</f>
        <v>0</v>
      </c>
      <c r="M156" s="96"/>
      <c r="N156" s="6" t="str">
        <f>IF($I156="","Prijs ontbreekt",IF($I156&lt;=0,"Prijs moet &gt;0 zijn",""))</f>
        <v>Prijs ontbreekt</v>
      </c>
    </row>
    <row r="157" spans="2:14" ht="28.5" customHeight="1">
      <c r="B157" s="21">
        <f>MATCH(C157,{"Koffie,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10</v>
      </c>
      <c r="C157" s="6" t="s">
        <v>260</v>
      </c>
      <c r="D157" s="6" t="s">
        <v>112</v>
      </c>
      <c r="E157" s="46" t="s">
        <v>330</v>
      </c>
      <c r="F157" s="98">
        <v>400</v>
      </c>
      <c r="G157" s="46" t="s">
        <v>22</v>
      </c>
      <c r="H157" s="15">
        <v>79</v>
      </c>
      <c r="I157" s="95"/>
      <c r="J157" s="96"/>
      <c r="K157" s="96"/>
      <c r="L157" s="97">
        <f>IF(K157="",H157*I157,IF(OR(F157="",K157=""),"",H157*F157/K157*I157))</f>
        <v>0</v>
      </c>
      <c r="M157" s="96"/>
      <c r="N157" s="6" t="str">
        <f>IF($I157="","Prijs ontbreekt",IF($I157&lt;=0,"Prijs moet &gt;0 zijn",""))</f>
        <v>Prijs ontbreekt</v>
      </c>
    </row>
    <row r="158" spans="2:14" ht="28.5" customHeight="1">
      <c r="B158" s="21">
        <f>MATCH(C158,{"Koffie,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10</v>
      </c>
      <c r="C158" s="6" t="s">
        <v>260</v>
      </c>
      <c r="D158" s="6" t="s">
        <v>122</v>
      </c>
      <c r="E158" s="46" t="s">
        <v>328</v>
      </c>
      <c r="F158" s="98">
        <v>3</v>
      </c>
      <c r="G158" s="46" t="s">
        <v>67</v>
      </c>
      <c r="H158" s="15">
        <v>4</v>
      </c>
      <c r="I158" s="95"/>
      <c r="J158" s="96"/>
      <c r="K158" s="96"/>
      <c r="L158" s="97">
        <f>IF(K158="",H158*I158,IF(OR(F158="",K158=""),"",H158*F158/K158*I158))</f>
        <v>0</v>
      </c>
      <c r="M158" s="96"/>
      <c r="N158" s="6" t="str">
        <f>IF($I158="","Prijs ontbreekt",IF($I158&lt;=0,"Prijs moet &gt;0 zijn",""))</f>
        <v>Prijs ontbreekt</v>
      </c>
    </row>
    <row r="159" spans="2:14" ht="28.5" customHeight="1">
      <c r="B159" s="21">
        <f>MATCH(C159,{"Koffie,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10</v>
      </c>
      <c r="C159" s="6" t="s">
        <v>260</v>
      </c>
      <c r="D159" s="6" t="s">
        <v>132</v>
      </c>
      <c r="E159" s="46" t="s">
        <v>20</v>
      </c>
      <c r="F159" s="98">
        <v>1000</v>
      </c>
      <c r="G159" s="46" t="s">
        <v>22</v>
      </c>
      <c r="H159" s="15">
        <v>32</v>
      </c>
      <c r="I159" s="95"/>
      <c r="J159" s="96"/>
      <c r="K159" s="96"/>
      <c r="L159" s="97">
        <f>IF(K159="",H159*I159,IF(OR(F159="",K159=""),"",H159*F159/K159*I159))</f>
        <v>0</v>
      </c>
      <c r="M159" s="96"/>
      <c r="N159" s="6" t="str">
        <f>IF($I159="","Prijs ontbreekt",IF($I159&lt;=0,"Prijs moet &gt;0 zijn",""))</f>
        <v>Prijs ontbreekt</v>
      </c>
    </row>
    <row r="160" spans="2:14" ht="28.5" customHeight="1">
      <c r="B160" s="21">
        <f>MATCH(C160,{"Koffie,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10</v>
      </c>
      <c r="C160" s="6" t="s">
        <v>260</v>
      </c>
      <c r="D160" s="6" t="s">
        <v>130</v>
      </c>
      <c r="E160" s="46" t="s">
        <v>20</v>
      </c>
      <c r="F160" s="98">
        <v>500</v>
      </c>
      <c r="G160" s="46" t="s">
        <v>22</v>
      </c>
      <c r="H160" s="15">
        <v>19</v>
      </c>
      <c r="I160" s="95"/>
      <c r="J160" s="96"/>
      <c r="K160" s="96"/>
      <c r="L160" s="97">
        <f>IF(K160="",H160*I160,IF(OR(F160="",K160=""),"",H160*F160/K160*I160))</f>
        <v>0</v>
      </c>
      <c r="M160" s="96"/>
      <c r="N160" s="6" t="str">
        <f>IF($I160="","Prijs ontbreekt",IF($I160&lt;=0,"Prijs moet &gt;0 zijn",""))</f>
        <v>Prijs ontbreekt</v>
      </c>
    </row>
    <row r="161" spans="2:14" ht="28.5" customHeight="1">
      <c r="B161" s="21">
        <f>MATCH(C161,{"Koffie,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10</v>
      </c>
      <c r="C161" s="6" t="s">
        <v>260</v>
      </c>
      <c r="D161" s="6" t="s">
        <v>297</v>
      </c>
      <c r="E161" s="46" t="s">
        <v>20</v>
      </c>
      <c r="F161" s="98">
        <v>500</v>
      </c>
      <c r="G161" s="46" t="s">
        <v>22</v>
      </c>
      <c r="H161" s="15">
        <v>164</v>
      </c>
      <c r="I161" s="95"/>
      <c r="J161" s="96"/>
      <c r="K161" s="96"/>
      <c r="L161" s="97">
        <f>IF(K161="",H161*I161,IF(OR(F161="",K161=""),"",H161*F161/K161*I161))</f>
        <v>0</v>
      </c>
      <c r="M161" s="96"/>
      <c r="N161" s="6" t="str">
        <f>IF($I161="","Prijs ontbreekt",IF($I161&lt;=0,"Prijs moet &gt;0 zijn",""))</f>
        <v>Prijs ontbreekt</v>
      </c>
    </row>
    <row r="162" spans="2:14" ht="28.5" customHeight="1">
      <c r="B162" s="21">
        <f>MATCH(C162,{"Koffie,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10</v>
      </c>
      <c r="C162" s="6" t="s">
        <v>260</v>
      </c>
      <c r="D162" s="6" t="s">
        <v>119</v>
      </c>
      <c r="E162" s="46" t="s">
        <v>20</v>
      </c>
      <c r="F162" s="98">
        <v>10</v>
      </c>
      <c r="G162" s="46" t="s">
        <v>67</v>
      </c>
      <c r="H162" s="15">
        <v>8</v>
      </c>
      <c r="I162" s="95"/>
      <c r="J162" s="96"/>
      <c r="K162" s="96"/>
      <c r="L162" s="97">
        <f>IF(K162="",H162*I162,IF(OR(F162="",K162=""),"",H162*F162/K162*I162))</f>
        <v>0</v>
      </c>
      <c r="M162" s="96"/>
      <c r="N162" s="6" t="str">
        <f>IF($I162="","Prijs ontbreekt",IF($I162&lt;=0,"Prijs moet &gt;0 zijn",""))</f>
        <v>Prijs ontbreekt</v>
      </c>
    </row>
    <row r="163" spans="2:14" ht="28.5" customHeight="1">
      <c r="B163" s="21">
        <f>MATCH(C163,{"Koffie,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10</v>
      </c>
      <c r="C163" s="6" t="s">
        <v>260</v>
      </c>
      <c r="D163" s="6" t="s">
        <v>173</v>
      </c>
      <c r="E163" s="46" t="s">
        <v>331</v>
      </c>
      <c r="F163" s="98">
        <v>1</v>
      </c>
      <c r="G163" s="46" t="s">
        <v>21</v>
      </c>
      <c r="H163" s="15">
        <v>29</v>
      </c>
      <c r="I163" s="95"/>
      <c r="J163" s="96"/>
      <c r="K163" s="96"/>
      <c r="L163" s="97">
        <f>IF(K163="",H163*I163,IF(OR(F163="",K163=""),"",H163*F163/K163*I163))</f>
        <v>0</v>
      </c>
      <c r="M163" s="96"/>
      <c r="N163" s="6" t="str">
        <f>IF($I163="","Prijs ontbreekt",IF($I163&lt;=0,"Prijs moet &gt;0 zijn",""))</f>
        <v>Prijs ontbreekt</v>
      </c>
    </row>
    <row r="164" spans="2:14" ht="28.5" customHeight="1">
      <c r="B164" s="21">
        <f>MATCH(C164,{"Koffie,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10</v>
      </c>
      <c r="C164" s="6" t="s">
        <v>260</v>
      </c>
      <c r="D164" s="6" t="s">
        <v>108</v>
      </c>
      <c r="E164" s="46" t="s">
        <v>33</v>
      </c>
      <c r="F164" s="98">
        <v>300</v>
      </c>
      <c r="G164" s="46" t="s">
        <v>22</v>
      </c>
      <c r="H164" s="15">
        <v>3</v>
      </c>
      <c r="I164" s="95"/>
      <c r="J164" s="96"/>
      <c r="K164" s="96"/>
      <c r="L164" s="97">
        <f>IF(K164="",H164*I164,IF(OR(F164="",K164=""),"",H164*F164/K164*I164))</f>
        <v>0</v>
      </c>
      <c r="M164" s="96"/>
      <c r="N164" s="6" t="str">
        <f>IF($I164="","Prijs ontbreekt",IF($I164&lt;=0,"Prijs moet &gt;0 zijn",""))</f>
        <v>Prijs ontbreekt</v>
      </c>
    </row>
    <row r="165" spans="2:14" ht="28.5" customHeight="1">
      <c r="B165" s="21">
        <f>MATCH(C165,{"Koffie,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10</v>
      </c>
      <c r="C165" s="6" t="s">
        <v>260</v>
      </c>
      <c r="D165" s="6" t="s">
        <v>127</v>
      </c>
      <c r="E165" s="46" t="s">
        <v>330</v>
      </c>
      <c r="F165" s="98">
        <v>2900</v>
      </c>
      <c r="G165" s="46" t="s">
        <v>22</v>
      </c>
      <c r="H165" s="15">
        <v>13</v>
      </c>
      <c r="I165" s="95"/>
      <c r="J165" s="96"/>
      <c r="K165" s="96"/>
      <c r="L165" s="97">
        <f>IF(K165="",H165*I165,IF(OR(F165="",K165=""),"",H165*F165/K165*I165))</f>
        <v>0</v>
      </c>
      <c r="M165" s="96"/>
      <c r="N165" s="6" t="str">
        <f>IF($I165="","Prijs ontbreekt",IF($I165&lt;=0,"Prijs moet &gt;0 zijn",""))</f>
        <v>Prijs ontbreekt</v>
      </c>
    </row>
    <row r="166" spans="2:14" ht="28.5" customHeight="1">
      <c r="B166" s="21">
        <f>MATCH(C166,{"Koffie,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10</v>
      </c>
      <c r="C166" s="6" t="s">
        <v>260</v>
      </c>
      <c r="D166" s="6" t="s">
        <v>152</v>
      </c>
      <c r="E166" s="46" t="s">
        <v>33</v>
      </c>
      <c r="F166" s="98">
        <v>520</v>
      </c>
      <c r="G166" s="46" t="s">
        <v>22</v>
      </c>
      <c r="H166" s="15">
        <v>3</v>
      </c>
      <c r="I166" s="95"/>
      <c r="J166" s="96"/>
      <c r="K166" s="96"/>
      <c r="L166" s="97">
        <f>IF(K166="",H166*I166,IF(OR(F166="",K166=""),"",H166*F166/K166*I166))</f>
        <v>0</v>
      </c>
      <c r="M166" s="96"/>
      <c r="N166" s="6" t="str">
        <f>IF($I166="","Prijs ontbreekt",IF($I166&lt;=0,"Prijs moet &gt;0 zijn",""))</f>
        <v>Prijs ontbreekt</v>
      </c>
    </row>
    <row r="167" spans="2:14" ht="28.5" customHeight="1">
      <c r="B167" s="21">
        <f>MATCH(C167,{"Koffie,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67" s="6" t="s">
        <v>262</v>
      </c>
      <c r="D167" s="6" t="s">
        <v>114</v>
      </c>
      <c r="E167" s="46" t="s">
        <v>33</v>
      </c>
      <c r="F167" s="98">
        <v>500</v>
      </c>
      <c r="G167" s="46" t="s">
        <v>22</v>
      </c>
      <c r="H167" s="15">
        <v>33</v>
      </c>
      <c r="I167" s="95"/>
      <c r="J167" s="96"/>
      <c r="K167" s="96"/>
      <c r="L167" s="97">
        <f>IF(K167="",H167*I167,IF(OR(F167="",K167=""),"",H167*F167/K167*I167))</f>
        <v>0</v>
      </c>
      <c r="M167" s="96"/>
      <c r="N167" s="6" t="str">
        <f>IF($I167="","Prijs ontbreekt",IF($I167&lt;=0,"Prijs moet &gt;0 zijn",""))</f>
        <v>Prijs ontbreekt</v>
      </c>
    </row>
    <row r="168" spans="2:14" ht="28.5" customHeight="1">
      <c r="B168" s="21">
        <f>MATCH(C168,{"Koffie,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68" s="6" t="s">
        <v>262</v>
      </c>
      <c r="D168" s="6" t="s">
        <v>115</v>
      </c>
      <c r="E168" s="46" t="s">
        <v>33</v>
      </c>
      <c r="F168" s="98">
        <v>900</v>
      </c>
      <c r="G168" s="46" t="s">
        <v>22</v>
      </c>
      <c r="H168" s="15">
        <v>10</v>
      </c>
      <c r="I168" s="95"/>
      <c r="J168" s="96"/>
      <c r="K168" s="96"/>
      <c r="L168" s="97">
        <f>IF(K168="",H168*I168,IF(OR(F168="",K168=""),"",H168*F168/K168*I168))</f>
        <v>0</v>
      </c>
      <c r="M168" s="96"/>
      <c r="N168" s="6" t="str">
        <f>IF($I168="","Prijs ontbreekt",IF($I168&lt;=0,"Prijs moet &gt;0 zijn",""))</f>
        <v>Prijs ontbreekt</v>
      </c>
    </row>
    <row r="169" spans="2:14" ht="28.5" customHeight="1">
      <c r="B169" s="21">
        <f>MATCH(C169,{"Koffie,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69" s="6" t="s">
        <v>262</v>
      </c>
      <c r="D169" s="6" t="s">
        <v>133</v>
      </c>
      <c r="E169" s="46" t="s">
        <v>331</v>
      </c>
      <c r="F169" s="98">
        <v>800</v>
      </c>
      <c r="G169" s="46" t="s">
        <v>39</v>
      </c>
      <c r="H169" s="15">
        <v>10</v>
      </c>
      <c r="I169" s="95"/>
      <c r="J169" s="96"/>
      <c r="K169" s="96"/>
      <c r="L169" s="97">
        <f>IF(K169="",H169*I169,IF(OR(F169="",K169=""),"",H169*F169/K169*I169))</f>
        <v>0</v>
      </c>
      <c r="M169" s="96"/>
      <c r="N169" s="6" t="str">
        <f>IF($I169="","Prijs ontbreekt",IF($I169&lt;=0,"Prijs moet &gt;0 zijn",""))</f>
        <v>Prijs ontbreekt</v>
      </c>
    </row>
    <row r="170" spans="2:14" ht="28.5" customHeight="1">
      <c r="B170" s="21">
        <f>MATCH(C170,{"Koffie,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70" s="6" t="s">
        <v>262</v>
      </c>
      <c r="D170" s="6" t="s">
        <v>134</v>
      </c>
      <c r="E170" s="46" t="s">
        <v>33</v>
      </c>
      <c r="F170" s="98">
        <v>400</v>
      </c>
      <c r="G170" s="46" t="s">
        <v>22</v>
      </c>
      <c r="H170" s="15">
        <v>17</v>
      </c>
      <c r="I170" s="95"/>
      <c r="J170" s="96"/>
      <c r="K170" s="96"/>
      <c r="L170" s="97">
        <f>IF(K170="",H170*I170,IF(OR(F170="",K170=""),"",H170*F170/K170*I170))</f>
        <v>0</v>
      </c>
      <c r="M170" s="96"/>
      <c r="N170" s="6" t="str">
        <f>IF($I170="","Prijs ontbreekt",IF($I170&lt;=0,"Prijs moet &gt;0 zijn",""))</f>
        <v>Prijs ontbreekt</v>
      </c>
    </row>
    <row r="171" spans="2:14" ht="28.5" customHeight="1">
      <c r="B171" s="21">
        <f>MATCH(C171,{"Koffie,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71" s="6" t="s">
        <v>262</v>
      </c>
      <c r="D171" s="6" t="s">
        <v>205</v>
      </c>
      <c r="E171" s="46" t="s">
        <v>333</v>
      </c>
      <c r="F171" s="98">
        <v>1</v>
      </c>
      <c r="G171" s="46" t="s">
        <v>69</v>
      </c>
      <c r="H171" s="15">
        <v>18</v>
      </c>
      <c r="I171" s="95"/>
      <c r="J171" s="96"/>
      <c r="K171" s="96"/>
      <c r="L171" s="97">
        <f>IF(K171="",H171*I171,IF(OR(F171="",K171=""),"",H171*F171/K171*I171))</f>
        <v>0</v>
      </c>
      <c r="M171" s="96"/>
      <c r="N171" s="6" t="str">
        <f>IF($I171="","Prijs ontbreekt",IF($I171&lt;=0,"Prijs moet &gt;0 zijn",""))</f>
        <v>Prijs ontbreekt</v>
      </c>
    </row>
    <row r="172" spans="2:14" ht="28.5" customHeight="1">
      <c r="B172" s="21">
        <f>MATCH(C172,{"Koffie,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72" s="6" t="s">
        <v>262</v>
      </c>
      <c r="D172" s="6" t="s">
        <v>110</v>
      </c>
      <c r="E172" s="46" t="s">
        <v>20</v>
      </c>
      <c r="F172" s="98">
        <v>1000</v>
      </c>
      <c r="G172" s="46" t="s">
        <v>22</v>
      </c>
      <c r="H172" s="15">
        <v>11</v>
      </c>
      <c r="I172" s="95"/>
      <c r="J172" s="96"/>
      <c r="K172" s="96"/>
      <c r="L172" s="97">
        <f>IF(K172="",H172*I172,IF(OR(F172="",K172=""),"",H172*F172/K172*I172))</f>
        <v>0</v>
      </c>
      <c r="M172" s="96"/>
      <c r="N172" s="6" t="str">
        <f>IF($I172="","Prijs ontbreekt",IF($I172&lt;=0,"Prijs moet &gt;0 zijn",""))</f>
        <v>Prijs ontbreekt</v>
      </c>
    </row>
    <row r="173" spans="2:14" ht="28.5" customHeight="1">
      <c r="B173" s="21">
        <f>MATCH(C173,{"Koffie,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73" s="6" t="s">
        <v>262</v>
      </c>
      <c r="D173" s="6" t="s">
        <v>200</v>
      </c>
      <c r="E173" s="46" t="s">
        <v>330</v>
      </c>
      <c r="F173" s="98">
        <v>2900</v>
      </c>
      <c r="G173" s="46" t="s">
        <v>39</v>
      </c>
      <c r="H173" s="15">
        <v>56</v>
      </c>
      <c r="I173" s="95"/>
      <c r="J173" s="96"/>
      <c r="K173" s="96"/>
      <c r="L173" s="97">
        <f>IF(K173="",H173*I173,IF(OR(F173="",K173=""),"",H173*F173/K173*I173))</f>
        <v>0</v>
      </c>
      <c r="M173" s="96"/>
      <c r="N173" s="6" t="str">
        <f>IF($I173="","Prijs ontbreekt",IF($I173&lt;=0,"Prijs moet &gt;0 zijn",""))</f>
        <v>Prijs ontbreekt</v>
      </c>
    </row>
    <row r="174" spans="2:14" ht="28.5" customHeight="1">
      <c r="B174" s="21">
        <f>MATCH(C174,{"Koffie,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74" s="6" t="s">
        <v>262</v>
      </c>
      <c r="D174" s="6" t="s">
        <v>113</v>
      </c>
      <c r="E174" s="46" t="s">
        <v>20</v>
      </c>
      <c r="F174" s="98">
        <v>950</v>
      </c>
      <c r="G174" s="46" t="s">
        <v>22</v>
      </c>
      <c r="H174" s="15">
        <v>19</v>
      </c>
      <c r="I174" s="95"/>
      <c r="J174" s="96"/>
      <c r="K174" s="96"/>
      <c r="L174" s="97">
        <f>IF(K174="",H174*I174,IF(OR(F174="",K174=""),"",H174*F174/K174*I174))</f>
        <v>0</v>
      </c>
      <c r="M174" s="96"/>
      <c r="N174" s="6" t="str">
        <f>IF($I174="","Prijs ontbreekt",IF($I174&lt;=0,"Prijs moet &gt;0 zijn",""))</f>
        <v>Prijs ontbreekt</v>
      </c>
    </row>
    <row r="175" spans="2:14" ht="28.5" customHeight="1">
      <c r="B175" s="21">
        <f>MATCH(C175,{"Koffie,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75" s="6" t="s">
        <v>262</v>
      </c>
      <c r="D175" s="6" t="s">
        <v>46</v>
      </c>
      <c r="E175" s="46" t="s">
        <v>331</v>
      </c>
      <c r="F175" s="98">
        <v>1</v>
      </c>
      <c r="G175" s="46" t="s">
        <v>21</v>
      </c>
      <c r="H175" s="15">
        <v>21</v>
      </c>
      <c r="I175" s="95"/>
      <c r="J175" s="96"/>
      <c r="K175" s="96"/>
      <c r="L175" s="97">
        <f>IF(K175="",H175*I175,IF(OR(F175="",K175=""),"",H175*F175/K175*I175))</f>
        <v>0</v>
      </c>
      <c r="M175" s="96"/>
      <c r="N175" s="6" t="str">
        <f>IF($I175="","Prijs ontbreekt",IF($I175&lt;=0,"Prijs moet &gt;0 zijn",""))</f>
        <v>Prijs ontbreekt</v>
      </c>
    </row>
    <row r="176" spans="2:14" ht="28.5" customHeight="1">
      <c r="B176" s="21">
        <f>MATCH(C176,{"Koffie,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76" s="6" t="s">
        <v>262</v>
      </c>
      <c r="D176" s="16" t="s">
        <v>66</v>
      </c>
      <c r="E176" s="46" t="s">
        <v>67</v>
      </c>
      <c r="F176" s="98">
        <v>10</v>
      </c>
      <c r="G176" s="46" t="s">
        <v>67</v>
      </c>
      <c r="H176" s="15">
        <v>14</v>
      </c>
      <c r="I176" s="95"/>
      <c r="J176" s="96"/>
      <c r="K176" s="96"/>
      <c r="L176" s="97">
        <f>IF(K176="",H176*I176,IF(OR(F176="",K176=""),"",H176*F176/K176*I176))</f>
        <v>0</v>
      </c>
      <c r="M176" s="96"/>
      <c r="N176" s="6" t="str">
        <f>IF($I176="","Prijs ontbreekt",IF($I176&lt;=0,"Prijs moet &gt;0 zijn",""))</f>
        <v>Prijs ontbreekt</v>
      </c>
    </row>
    <row r="177" spans="2:14" ht="28.5" customHeight="1">
      <c r="B177" s="21">
        <f>MATCH(C177,{"Koffie,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77" s="6" t="s">
        <v>262</v>
      </c>
      <c r="D177" s="6" t="s">
        <v>38</v>
      </c>
      <c r="E177" s="46" t="s">
        <v>333</v>
      </c>
      <c r="F177" s="98">
        <v>1</v>
      </c>
      <c r="G177" s="46" t="s">
        <v>69</v>
      </c>
      <c r="H177" s="15">
        <v>15</v>
      </c>
      <c r="I177" s="95"/>
      <c r="J177" s="96"/>
      <c r="K177" s="96"/>
      <c r="L177" s="97">
        <f>IF(K177="",H177*I177,IF(OR(F177="",K177=""),"",H177*F177/K177*I177))</f>
        <v>0</v>
      </c>
      <c r="M177" s="96"/>
      <c r="N177" s="6" t="str">
        <f>IF($I177="","Prijs ontbreekt",IF($I177&lt;=0,"Prijs moet &gt;0 zijn",""))</f>
        <v>Prijs ontbreekt</v>
      </c>
    </row>
    <row r="178" spans="2:14" ht="28.5" customHeight="1">
      <c r="B178" s="21">
        <f>MATCH(C178,{"Koffie,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78" s="6" t="s">
        <v>262</v>
      </c>
      <c r="D178" s="6" t="s">
        <v>118</v>
      </c>
      <c r="E178" s="46" t="s">
        <v>20</v>
      </c>
      <c r="F178" s="98">
        <v>900</v>
      </c>
      <c r="G178" s="46" t="s">
        <v>22</v>
      </c>
      <c r="H178" s="15">
        <v>21</v>
      </c>
      <c r="I178" s="95"/>
      <c r="J178" s="96"/>
      <c r="K178" s="96"/>
      <c r="L178" s="97">
        <f>IF(K178="",H178*I178,IF(OR(F178="",K178=""),"",H178*F178/K178*I178))</f>
        <v>0</v>
      </c>
      <c r="M178" s="96"/>
      <c r="N178" s="6" t="str">
        <f>IF($I178="","Prijs ontbreekt",IF($I178&lt;=0,"Prijs moet &gt;0 zijn",""))</f>
        <v>Prijs ontbreekt</v>
      </c>
    </row>
    <row r="179" spans="2:14" ht="28.5" customHeight="1">
      <c r="B179" s="21">
        <f>MATCH(C179,{"Koffie,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79" s="6" t="s">
        <v>262</v>
      </c>
      <c r="D179" s="6" t="s">
        <v>308</v>
      </c>
      <c r="E179" s="46" t="s">
        <v>67</v>
      </c>
      <c r="F179" s="98">
        <v>1</v>
      </c>
      <c r="G179" s="46" t="s">
        <v>67</v>
      </c>
      <c r="H179" s="15">
        <v>12.8</v>
      </c>
      <c r="I179" s="95"/>
      <c r="J179" s="96"/>
      <c r="K179" s="96"/>
      <c r="L179" s="97">
        <f>IF(K179="",H179*I179,IF(OR(F179="",K179=""),"",H179*F179/K179*I179))</f>
        <v>0</v>
      </c>
      <c r="M179" s="96"/>
      <c r="N179" s="6" t="str">
        <f>IF($I179="","Prijs ontbreekt",IF($I179&lt;=0,"Prijs moet &gt;0 zijn",""))</f>
        <v>Prijs ontbreekt</v>
      </c>
    </row>
    <row r="180" spans="2:14" ht="28.5" customHeight="1">
      <c r="B180" s="21">
        <f>MATCH(C180,{"Koffie,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80" s="6" t="s">
        <v>262</v>
      </c>
      <c r="D180" s="6" t="s">
        <v>121</v>
      </c>
      <c r="E180" s="46" t="s">
        <v>33</v>
      </c>
      <c r="F180" s="98">
        <v>200</v>
      </c>
      <c r="G180" s="46" t="s">
        <v>22</v>
      </c>
      <c r="H180" s="15">
        <v>12</v>
      </c>
      <c r="I180" s="95"/>
      <c r="J180" s="96"/>
      <c r="K180" s="96"/>
      <c r="L180" s="97">
        <f>IF(K180="",H180*I180,IF(OR(F180="",K180=""),"",H180*F180/K180*I180))</f>
        <v>0</v>
      </c>
      <c r="M180" s="96"/>
      <c r="N180" s="6" t="str">
        <f>IF($I180="","Prijs ontbreekt",IF($I180&lt;=0,"Prijs moet &gt;0 zijn",""))</f>
        <v>Prijs ontbreekt</v>
      </c>
    </row>
    <row r="181" spans="2:14" ht="28.5" customHeight="1">
      <c r="B181" s="21">
        <f>MATCH(C181,{"Koffie,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81" s="6" t="s">
        <v>262</v>
      </c>
      <c r="D181" s="18" t="s">
        <v>299</v>
      </c>
      <c r="E181" s="46" t="s">
        <v>333</v>
      </c>
      <c r="F181" s="98">
        <v>1</v>
      </c>
      <c r="G181" s="46" t="s">
        <v>69</v>
      </c>
      <c r="H181" s="15">
        <v>436</v>
      </c>
      <c r="I181" s="95"/>
      <c r="J181" s="96"/>
      <c r="K181" s="96"/>
      <c r="L181" s="97">
        <f>IF(K181="",H181*I181,IF(OR(F181="",K181=""),"",H181*F181/K181*I181))</f>
        <v>0</v>
      </c>
      <c r="M181" s="96"/>
      <c r="N181" s="6" t="str">
        <f>IF($I181="","Prijs ontbreekt",IF($I181&lt;=0,"Prijs moet &gt;0 zijn",""))</f>
        <v>Prijs ontbreekt</v>
      </c>
    </row>
    <row r="182" spans="2:14" ht="28.5" customHeight="1">
      <c r="B182" s="21">
        <f>MATCH(C182,{"Koffie,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82" s="6" t="s">
        <v>262</v>
      </c>
      <c r="D182" s="6" t="s">
        <v>123</v>
      </c>
      <c r="E182" s="46" t="s">
        <v>333</v>
      </c>
      <c r="F182" s="98">
        <v>3</v>
      </c>
      <c r="G182" s="46" t="s">
        <v>69</v>
      </c>
      <c r="H182" s="15">
        <v>50</v>
      </c>
      <c r="I182" s="95"/>
      <c r="J182" s="96"/>
      <c r="K182" s="96"/>
      <c r="L182" s="97">
        <f>IF(K182="",H182*I182,IF(OR(F182="",K182=""),"",H182*F182/K182*I182))</f>
        <v>0</v>
      </c>
      <c r="M182" s="96"/>
      <c r="N182" s="6" t="str">
        <f>IF($I182="","Prijs ontbreekt",IF($I182&lt;=0,"Prijs moet &gt;0 zijn",""))</f>
        <v>Prijs ontbreekt</v>
      </c>
    </row>
    <row r="183" spans="2:14" ht="28.5" customHeight="1">
      <c r="B183" s="21">
        <f>MATCH(C183,{"Koffie,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83" s="6" t="s">
        <v>262</v>
      </c>
      <c r="D183" s="6" t="s">
        <v>124</v>
      </c>
      <c r="E183" s="46" t="s">
        <v>333</v>
      </c>
      <c r="F183" s="98">
        <v>0.75</v>
      </c>
      <c r="G183" s="46" t="s">
        <v>69</v>
      </c>
      <c r="H183" s="15">
        <v>10</v>
      </c>
      <c r="I183" s="95"/>
      <c r="J183" s="96"/>
      <c r="K183" s="96"/>
      <c r="L183" s="97">
        <f>IF(K183="",H183*I183,IF(OR(F183="",K183=""),"",H183*F183/K183*I183))</f>
        <v>0</v>
      </c>
      <c r="M183" s="96"/>
      <c r="N183" s="6" t="str">
        <f>IF($I183="","Prijs ontbreekt",IF($I183&lt;=0,"Prijs moet &gt;0 zijn",""))</f>
        <v>Prijs ontbreekt</v>
      </c>
    </row>
    <row r="184" spans="2:14" ht="28.5" customHeight="1">
      <c r="B184" s="21">
        <f>MATCH(C184,{"Koffie,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84" s="6" t="s">
        <v>262</v>
      </c>
      <c r="D184" s="50" t="s">
        <v>153</v>
      </c>
      <c r="E184" s="46" t="s">
        <v>333</v>
      </c>
      <c r="F184" s="98">
        <v>1</v>
      </c>
      <c r="G184" s="46" t="s">
        <v>69</v>
      </c>
      <c r="H184" s="15">
        <v>6</v>
      </c>
      <c r="I184" s="95"/>
      <c r="J184" s="96"/>
      <c r="K184" s="96"/>
      <c r="L184" s="97">
        <f>IF(K184="",H184*I184,IF(OR(F184="",K184=""),"",H184*F184/K184*I184))</f>
        <v>0</v>
      </c>
      <c r="M184" s="96"/>
      <c r="N184" s="6" t="str">
        <f>IF($I184="","Prijs ontbreekt",IF($I184&lt;=0,"Prijs moet &gt;0 zijn",""))</f>
        <v>Prijs ontbreekt</v>
      </c>
    </row>
    <row r="185" spans="2:14" ht="28.5" customHeight="1">
      <c r="B185" s="21">
        <f>MATCH(C185,{"Koffie,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85" s="6" t="s">
        <v>262</v>
      </c>
      <c r="D185" s="107" t="s">
        <v>300</v>
      </c>
      <c r="E185" s="46" t="s">
        <v>333</v>
      </c>
      <c r="F185" s="98">
        <v>1</v>
      </c>
      <c r="G185" s="46" t="s">
        <v>69</v>
      </c>
      <c r="H185" s="15">
        <v>60.7</v>
      </c>
      <c r="I185" s="95"/>
      <c r="J185" s="96"/>
      <c r="K185" s="96"/>
      <c r="L185" s="97">
        <f>IF(K185="",H185*I185,IF(OR(F185="",K185=""),"",H185*F185/K185*I185))</f>
        <v>0</v>
      </c>
      <c r="M185" s="96"/>
      <c r="N185" s="6" t="str">
        <f>IF($I185="","Prijs ontbreekt",IF($I185&lt;=0,"Prijs moet &gt;0 zijn",""))</f>
        <v>Prijs ontbreekt</v>
      </c>
    </row>
    <row r="186" spans="2:14" ht="28.5" customHeight="1">
      <c r="B186" s="21">
        <f>MATCH(C186,{"Koffie,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86" s="6" t="s">
        <v>262</v>
      </c>
      <c r="D186" s="6" t="s">
        <v>73</v>
      </c>
      <c r="E186" s="46" t="s">
        <v>330</v>
      </c>
      <c r="F186" s="98">
        <v>160</v>
      </c>
      <c r="G186" s="46" t="s">
        <v>22</v>
      </c>
      <c r="H186" s="15">
        <v>3</v>
      </c>
      <c r="I186" s="95"/>
      <c r="J186" s="96"/>
      <c r="K186" s="96"/>
      <c r="L186" s="97">
        <f>IF(K186="",H186*I186,IF(OR(F186="",K186=""),"",H186*F186/K186*I186))</f>
        <v>0</v>
      </c>
      <c r="M186" s="96"/>
      <c r="N186" s="6" t="str">
        <f>IF($I186="","Prijs ontbreekt",IF($I186&lt;=0,"Prijs moet &gt;0 zijn",""))</f>
        <v>Prijs ontbreekt</v>
      </c>
    </row>
    <row r="187" spans="2:14" ht="28.5" customHeight="1">
      <c r="B187" s="21">
        <f>MATCH(C187,{"Koffie,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87" s="6" t="s">
        <v>262</v>
      </c>
      <c r="D187" s="6" t="s">
        <v>131</v>
      </c>
      <c r="E187" s="46" t="s">
        <v>20</v>
      </c>
      <c r="F187" s="98">
        <v>650</v>
      </c>
      <c r="G187" s="46" t="s">
        <v>22</v>
      </c>
      <c r="H187" s="15">
        <v>27</v>
      </c>
      <c r="I187" s="95"/>
      <c r="J187" s="96"/>
      <c r="K187" s="96"/>
      <c r="L187" s="97">
        <f>IF(K187="",H187*I187,IF(OR(F187="",K187=""),"",H187*F187/K187*I187))</f>
        <v>0</v>
      </c>
      <c r="M187" s="96"/>
      <c r="N187" s="6" t="str">
        <f>IF($I187="","Prijs ontbreekt",IF($I187&lt;=0,"Prijs moet &gt;0 zijn",""))</f>
        <v>Prijs ontbreekt</v>
      </c>
    </row>
    <row r="188" spans="2:14" ht="28.5" customHeight="1">
      <c r="B188" s="21">
        <f>MATCH(C188,{"Koffie,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88" s="6" t="s">
        <v>262</v>
      </c>
      <c r="D188" s="6" t="s">
        <v>109</v>
      </c>
      <c r="E188" s="46" t="s">
        <v>20</v>
      </c>
      <c r="F188" s="98">
        <v>1</v>
      </c>
      <c r="G188" s="46" t="s">
        <v>67</v>
      </c>
      <c r="H188" s="15">
        <v>2</v>
      </c>
      <c r="I188" s="95"/>
      <c r="J188" s="96"/>
      <c r="K188" s="96"/>
      <c r="L188" s="97">
        <f>IF(K188="",H188*I188,IF(OR(F188="",K188=""),"",H188*F188/K188*I188))</f>
        <v>0</v>
      </c>
      <c r="M188" s="96"/>
      <c r="N188" s="6" t="str">
        <f>IF($I188="","Prijs ontbreekt",IF($I188&lt;=0,"Prijs moet &gt;0 zijn",""))</f>
        <v>Prijs ontbreekt</v>
      </c>
    </row>
    <row r="189" spans="2:14" ht="28.5" customHeight="1">
      <c r="B189" s="21">
        <f>MATCH(C189,{"Koffie,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89" s="6" t="s">
        <v>262</v>
      </c>
      <c r="D189" s="6" t="s">
        <v>301</v>
      </c>
      <c r="E189" s="46" t="s">
        <v>33</v>
      </c>
      <c r="F189" s="98">
        <v>450</v>
      </c>
      <c r="G189" s="46" t="s">
        <v>22</v>
      </c>
      <c r="H189" s="15">
        <v>61</v>
      </c>
      <c r="I189" s="95"/>
      <c r="J189" s="96"/>
      <c r="K189" s="96"/>
      <c r="L189" s="97">
        <f>IF(K189="",H189*I189,IF(OR(F189="",K189=""),"",H189*F189/K189*I189))</f>
        <v>0</v>
      </c>
      <c r="M189" s="96"/>
      <c r="N189" s="6" t="str">
        <f>IF($I189="","Prijs ontbreekt",IF($I189&lt;=0,"Prijs moet &gt;0 zijn",""))</f>
        <v>Prijs ontbreekt</v>
      </c>
    </row>
    <row r="190" spans="2:14" ht="28.5" customHeight="1">
      <c r="B190" s="21">
        <f>MATCH(C190,{"Koffie,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90" s="6" t="s">
        <v>262</v>
      </c>
      <c r="D190" s="6" t="s">
        <v>116</v>
      </c>
      <c r="E190" s="46" t="s">
        <v>331</v>
      </c>
      <c r="F190" s="98">
        <v>290</v>
      </c>
      <c r="G190" s="46" t="s">
        <v>39</v>
      </c>
      <c r="H190" s="15">
        <v>12</v>
      </c>
      <c r="I190" s="95"/>
      <c r="J190" s="96"/>
      <c r="K190" s="96"/>
      <c r="L190" s="97">
        <f>IF(K190="",H190*I190,IF(OR(F190="",K190=""),"",H190*F190/K190*I190))</f>
        <v>0</v>
      </c>
      <c r="M190" s="96"/>
      <c r="N190" s="6" t="str">
        <f>IF($I190="","Prijs ontbreekt",IF($I190&lt;=0,"Prijs moet &gt;0 zijn",""))</f>
        <v>Prijs ontbreekt</v>
      </c>
    </row>
    <row r="191" spans="2:14" ht="28.5" customHeight="1">
      <c r="B191" s="21">
        <f>MATCH(C191,{"Koffie,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91" s="6" t="s">
        <v>262</v>
      </c>
      <c r="D191" s="6" t="s">
        <v>137</v>
      </c>
      <c r="E191" s="46" t="s">
        <v>328</v>
      </c>
      <c r="F191" s="98">
        <v>750</v>
      </c>
      <c r="G191" s="46" t="s">
        <v>21</v>
      </c>
      <c r="H191" s="15">
        <v>7</v>
      </c>
      <c r="I191" s="95"/>
      <c r="J191" s="96"/>
      <c r="K191" s="96"/>
      <c r="L191" s="97">
        <f>IF(K191="",H191*I191,IF(OR(F191="",K191=""),"",H191*F191/K191*I191))</f>
        <v>0</v>
      </c>
      <c r="M191" s="96"/>
      <c r="N191" s="6" t="str">
        <f>IF($I191="","Prijs ontbreekt",IF($I191&lt;=0,"Prijs moet &gt;0 zijn",""))</f>
        <v>Prijs ontbreekt</v>
      </c>
    </row>
    <row r="192" spans="2:14" ht="28.5" customHeight="1">
      <c r="B192" s="21">
        <f>MATCH(C192,{"Koffie,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92" s="6" t="s">
        <v>262</v>
      </c>
      <c r="D192" s="6" t="s">
        <v>138</v>
      </c>
      <c r="E192" s="46" t="s">
        <v>328</v>
      </c>
      <c r="F192" s="98">
        <v>750</v>
      </c>
      <c r="G192" s="46" t="s">
        <v>21</v>
      </c>
      <c r="H192" s="15">
        <v>7</v>
      </c>
      <c r="I192" s="95"/>
      <c r="J192" s="96"/>
      <c r="K192" s="96"/>
      <c r="L192" s="97">
        <f>IF(K192="",H192*I192,IF(OR(F192="",K192=""),"",H192*F192/K192*I192))</f>
        <v>0</v>
      </c>
      <c r="M192" s="96"/>
      <c r="N192" s="6" t="str">
        <f>IF($I192="","Prijs ontbreekt",IF($I192&lt;=0,"Prijs moet &gt;0 zijn",""))</f>
        <v>Prijs ontbreekt</v>
      </c>
    </row>
    <row r="193" spans="2:14" ht="28.5" customHeight="1">
      <c r="B193" s="21">
        <f>MATCH(C193,{"Koffie,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93" s="6" t="s">
        <v>262</v>
      </c>
      <c r="D193" s="6" t="s">
        <v>139</v>
      </c>
      <c r="E193" s="46" t="s">
        <v>20</v>
      </c>
      <c r="F193" s="98">
        <v>650</v>
      </c>
      <c r="G193" s="46" t="s">
        <v>22</v>
      </c>
      <c r="H193" s="15">
        <v>18</v>
      </c>
      <c r="I193" s="95"/>
      <c r="J193" s="96"/>
      <c r="K193" s="96"/>
      <c r="L193" s="97">
        <f>IF(K193="",H193*I193,IF(OR(F193="",K193=""),"",H193*F193/K193*I193))</f>
        <v>0</v>
      </c>
      <c r="M193" s="96"/>
      <c r="N193" s="6" t="str">
        <f>IF($I193="","Prijs ontbreekt",IF($I193&lt;=0,"Prijs moet &gt;0 zijn",""))</f>
        <v>Prijs ontbreekt</v>
      </c>
    </row>
    <row r="194" spans="2:14" ht="28.5" customHeight="1">
      <c r="B194" s="21">
        <f>MATCH(C194,{"Koffie,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94" s="6" t="s">
        <v>262</v>
      </c>
      <c r="D194" s="6" t="s">
        <v>140</v>
      </c>
      <c r="E194" s="46" t="s">
        <v>333</v>
      </c>
      <c r="F194" s="98">
        <v>1</v>
      </c>
      <c r="G194" s="46" t="s">
        <v>69</v>
      </c>
      <c r="H194" s="15">
        <v>17</v>
      </c>
      <c r="I194" s="95"/>
      <c r="J194" s="96"/>
      <c r="K194" s="96"/>
      <c r="L194" s="97">
        <f>IF(K194="",H194*I194,IF(OR(F194="",K194=""),"",H194*F194/K194*I194))</f>
        <v>0</v>
      </c>
      <c r="M194" s="96"/>
      <c r="N194" s="6" t="str">
        <f>IF($I194="","Prijs ontbreekt",IF($I194&lt;=0,"Prijs moet &gt;0 zijn",""))</f>
        <v>Prijs ontbreekt</v>
      </c>
    </row>
    <row r="195" spans="2:14" ht="28.5" customHeight="1">
      <c r="B195" s="21">
        <f>MATCH(C195,{"Koffie,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95" s="6" t="s">
        <v>262</v>
      </c>
      <c r="D195" s="6" t="s">
        <v>141</v>
      </c>
      <c r="E195" s="46" t="s">
        <v>333</v>
      </c>
      <c r="F195" s="98">
        <v>1</v>
      </c>
      <c r="G195" s="46" t="s">
        <v>69</v>
      </c>
      <c r="H195" s="15">
        <v>40</v>
      </c>
      <c r="I195" s="95"/>
      <c r="J195" s="96"/>
      <c r="K195" s="96"/>
      <c r="L195" s="97">
        <f>IF(K195="",H195*I195,IF(OR(F195="",K195=""),"",H195*F195/K195*I195))</f>
        <v>0</v>
      </c>
      <c r="M195" s="96"/>
      <c r="N195" s="6" t="str">
        <f>IF($I195="","Prijs ontbreekt",IF($I195&lt;=0,"Prijs moet &gt;0 zijn",""))</f>
        <v>Prijs ontbreekt</v>
      </c>
    </row>
    <row r="196" spans="2:14" ht="28.5" customHeight="1">
      <c r="B196" s="21">
        <f>MATCH(C196,{"Koffie,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96" s="6" t="s">
        <v>262</v>
      </c>
      <c r="D196" s="6" t="s">
        <v>151</v>
      </c>
      <c r="E196" s="46" t="s">
        <v>33</v>
      </c>
      <c r="F196" s="98">
        <v>2450</v>
      </c>
      <c r="G196" s="46" t="s">
        <v>22</v>
      </c>
      <c r="H196" s="15">
        <v>2</v>
      </c>
      <c r="I196" s="95"/>
      <c r="J196" s="96"/>
      <c r="K196" s="96"/>
      <c r="L196" s="97">
        <f>IF(K196="",H196*I196,IF(OR(F196="",K196=""),"",H196*F196/K196*I196))</f>
        <v>0</v>
      </c>
      <c r="M196" s="96"/>
      <c r="N196" s="6" t="str">
        <f>IF($I196="","Prijs ontbreekt",IF($I196&lt;=0,"Prijs moet &gt;0 zijn",""))</f>
        <v>Prijs ontbreekt</v>
      </c>
    </row>
    <row r="197" spans="2:14" ht="28.5" customHeight="1">
      <c r="B197" s="21">
        <f>MATCH(C197,{"Koffie,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11</v>
      </c>
      <c r="C197" s="6" t="s">
        <v>262</v>
      </c>
      <c r="D197" s="6" t="s">
        <v>120</v>
      </c>
      <c r="E197" s="46" t="s">
        <v>331</v>
      </c>
      <c r="F197" s="98">
        <v>370</v>
      </c>
      <c r="G197" s="46" t="s">
        <v>39</v>
      </c>
      <c r="H197" s="15">
        <v>18</v>
      </c>
      <c r="I197" s="95"/>
      <c r="J197" s="96"/>
      <c r="K197" s="96"/>
      <c r="L197" s="97">
        <f>IF(K197="",H197*I197,IF(OR(F197="",K197=""),"",H197*F197/K197*I197))</f>
        <v>0</v>
      </c>
      <c r="M197" s="96"/>
      <c r="N197" s="6" t="str">
        <f>IF($I197="","Prijs ontbreekt",IF($I197&lt;=0,"Prijs moet &gt;0 zijn",""))</f>
        <v>Prijs ontbreekt</v>
      </c>
    </row>
    <row r="198" spans="2:14" ht="28.5" customHeight="1">
      <c r="B198" s="21">
        <f>MATCH(C198,{"Koffie,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198" s="6" t="s">
        <v>244</v>
      </c>
      <c r="D198" s="6" t="s">
        <v>155</v>
      </c>
      <c r="E198" s="46" t="s">
        <v>333</v>
      </c>
      <c r="F198" s="98">
        <v>10</v>
      </c>
      <c r="G198" s="46" t="s">
        <v>69</v>
      </c>
      <c r="H198" s="15">
        <v>3</v>
      </c>
      <c r="I198" s="95"/>
      <c r="J198" s="96"/>
      <c r="K198" s="96"/>
      <c r="L198" s="97">
        <f>IF(K198="",H198*I198,IF(OR(F198="",K198=""),"",H198*F198/K198*I198))</f>
        <v>0</v>
      </c>
      <c r="M198" s="96"/>
      <c r="N198" s="6" t="str">
        <f>IF($I198="","Prijs ontbreekt",IF($I198&lt;=0,"Prijs moet &gt;0 zijn",""))</f>
        <v>Prijs ontbreekt</v>
      </c>
    </row>
    <row r="199" spans="2:14" ht="28.5" customHeight="1">
      <c r="B199" s="21">
        <f>MATCH(C199,{"Koffie,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199" s="6" t="s">
        <v>244</v>
      </c>
      <c r="D199" s="108" t="s">
        <v>302</v>
      </c>
      <c r="E199" s="46" t="s">
        <v>331</v>
      </c>
      <c r="F199" s="98">
        <v>1</v>
      </c>
      <c r="G199" s="46" t="s">
        <v>21</v>
      </c>
      <c r="H199" s="15">
        <v>9100</v>
      </c>
      <c r="I199" s="95"/>
      <c r="J199" s="96"/>
      <c r="K199" s="96"/>
      <c r="L199" s="97">
        <f>IF(K199="",H199*I199,IF(OR(F199="",K199=""),"",H199*F199/K199*I199))</f>
        <v>0</v>
      </c>
      <c r="M199" s="96"/>
      <c r="N199" s="6" t="str">
        <f>IF($I199="","Prijs ontbreekt",IF($I199&lt;=0,"Prijs moet &gt;0 zijn",""))</f>
        <v>Prijs ontbreekt</v>
      </c>
    </row>
    <row r="200" spans="2:14" ht="28.5" customHeight="1">
      <c r="B200" s="21">
        <f>MATCH(C200,{"Koffie,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00" s="6" t="s">
        <v>244</v>
      </c>
      <c r="D200" s="50" t="s">
        <v>150</v>
      </c>
      <c r="E200" s="46" t="s">
        <v>27</v>
      </c>
      <c r="F200" s="98">
        <v>150</v>
      </c>
      <c r="G200" s="46" t="s">
        <v>334</v>
      </c>
      <c r="H200" s="15">
        <v>8</v>
      </c>
      <c r="I200" s="95"/>
      <c r="J200" s="96"/>
      <c r="K200" s="96"/>
      <c r="L200" s="97">
        <f>IF(K200="",H200*I200,IF(OR(F200="",K200=""),"",H200*F200/K200*I200))</f>
        <v>0</v>
      </c>
      <c r="M200" s="96"/>
      <c r="N200" s="6" t="str">
        <f>IF($I200="","Prijs ontbreekt",IF($I200&lt;=0,"Prijs moet &gt;0 zijn",""))</f>
        <v>Prijs ontbreekt</v>
      </c>
    </row>
    <row r="201" spans="2:14" ht="28.5" customHeight="1">
      <c r="B201" s="21">
        <f>MATCH(C201,{"Koffie,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01" s="6" t="s">
        <v>244</v>
      </c>
      <c r="D201" s="6" t="s">
        <v>97</v>
      </c>
      <c r="E201" s="46" t="s">
        <v>33</v>
      </c>
      <c r="F201" s="98">
        <v>6</v>
      </c>
      <c r="G201" s="46" t="s">
        <v>21</v>
      </c>
      <c r="H201" s="15">
        <v>11</v>
      </c>
      <c r="I201" s="95"/>
      <c r="J201" s="96"/>
      <c r="K201" s="96"/>
      <c r="L201" s="97">
        <f>IF(K201="",H201*I201,IF(OR(F201="",K201=""),"",H201*F201/K201*I201))</f>
        <v>0</v>
      </c>
      <c r="M201" s="96"/>
      <c r="N201" s="6" t="str">
        <f>IF($I201="","Prijs ontbreekt",IF($I201&lt;=0,"Prijs moet &gt;0 zijn",""))</f>
        <v>Prijs ontbreekt</v>
      </c>
    </row>
    <row r="202" spans="2:14" ht="28.5" customHeight="1">
      <c r="B202" s="21">
        <f>MATCH(C202,{"Koffie,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02" s="6" t="s">
        <v>244</v>
      </c>
      <c r="D202" s="6" t="s">
        <v>24</v>
      </c>
      <c r="E202" s="46" t="s">
        <v>328</v>
      </c>
      <c r="F202" s="98">
        <v>100</v>
      </c>
      <c r="G202" s="46" t="s">
        <v>21</v>
      </c>
      <c r="H202" s="15">
        <v>12</v>
      </c>
      <c r="I202" s="95"/>
      <c r="J202" s="96"/>
      <c r="K202" s="96"/>
      <c r="L202" s="97">
        <f>IF(K202="",H202*I202,IF(OR(F202="",K202=""),"",H202*F202/K202*I202))</f>
        <v>0</v>
      </c>
      <c r="M202" s="96"/>
      <c r="N202" s="6" t="str">
        <f>IF($I202="","Prijs ontbreekt",IF($I202&lt;=0,"Prijs moet &gt;0 zijn",""))</f>
        <v>Prijs ontbreekt</v>
      </c>
    </row>
    <row r="203" spans="2:14" ht="28.5" customHeight="1">
      <c r="B203" s="21">
        <f>MATCH(C203,{"Koffie,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03" s="6" t="s">
        <v>244</v>
      </c>
      <c r="D203" s="20" t="s">
        <v>303</v>
      </c>
      <c r="E203" s="46" t="s">
        <v>331</v>
      </c>
      <c r="F203" s="98">
        <v>1</v>
      </c>
      <c r="G203" s="46" t="s">
        <v>21</v>
      </c>
      <c r="H203" s="15">
        <v>168</v>
      </c>
      <c r="I203" s="95"/>
      <c r="J203" s="96"/>
      <c r="K203" s="96"/>
      <c r="L203" s="97">
        <f>IF(K203="",H203*I203,IF(OR(F203="",K203=""),"",H203*F203/K203*I203))</f>
        <v>0</v>
      </c>
      <c r="M203" s="96"/>
      <c r="N203" s="6" t="str">
        <f>IF($I203="","Prijs ontbreekt",IF($I203&lt;=0,"Prijs moet &gt;0 zijn",""))</f>
        <v>Prijs ontbreekt</v>
      </c>
    </row>
    <row r="204" spans="2:14" ht="28.5" customHeight="1">
      <c r="B204" s="21">
        <f>MATCH(C204,{"Koffie,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04" s="6" t="s">
        <v>244</v>
      </c>
      <c r="D204" s="6" t="s">
        <v>107</v>
      </c>
      <c r="E204" s="46" t="s">
        <v>33</v>
      </c>
      <c r="F204" s="98">
        <v>900</v>
      </c>
      <c r="G204" s="46" t="s">
        <v>22</v>
      </c>
      <c r="H204" s="15">
        <v>12</v>
      </c>
      <c r="I204" s="95"/>
      <c r="J204" s="96"/>
      <c r="K204" s="96"/>
      <c r="L204" s="97">
        <f>IF(K204="",H204*I204,IF(OR(F204="",K204=""),"",H204*F204/K204*I204))</f>
        <v>0</v>
      </c>
      <c r="M204" s="96"/>
      <c r="N204" s="6" t="str">
        <f>IF($I204="","Prijs ontbreekt",IF($I204&lt;=0,"Prijs moet &gt;0 zijn",""))</f>
        <v>Prijs ontbreekt</v>
      </c>
    </row>
    <row r="205" spans="2:14" ht="28.5" customHeight="1">
      <c r="B205" s="21">
        <f>MATCH(C205,{"Koffie,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05" s="6" t="s">
        <v>244</v>
      </c>
      <c r="D205" s="6" t="s">
        <v>82</v>
      </c>
      <c r="E205" s="46" t="s">
        <v>328</v>
      </c>
      <c r="F205" s="98">
        <v>250</v>
      </c>
      <c r="G205" s="46" t="s">
        <v>21</v>
      </c>
      <c r="H205" s="15">
        <v>4</v>
      </c>
      <c r="I205" s="95"/>
      <c r="J205" s="96"/>
      <c r="K205" s="96"/>
      <c r="L205" s="97">
        <f>IF(K205="",H205*I205,IF(OR(F205="",K205=""),"",H205*F205/K205*I205))</f>
        <v>0</v>
      </c>
      <c r="M205" s="96"/>
      <c r="N205" s="6" t="str">
        <f>IF($I205="","Prijs ontbreekt",IF($I205&lt;=0,"Prijs moet &gt;0 zijn",""))</f>
        <v>Prijs ontbreekt</v>
      </c>
    </row>
    <row r="206" spans="2:14" ht="28.5" customHeight="1">
      <c r="B206" s="21">
        <f>MATCH(C206,{"Koffie,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06" s="6" t="s">
        <v>244</v>
      </c>
      <c r="D206" s="6" t="s">
        <v>25</v>
      </c>
      <c r="E206" s="46" t="s">
        <v>328</v>
      </c>
      <c r="F206" s="98">
        <v>25</v>
      </c>
      <c r="G206" s="46" t="s">
        <v>21</v>
      </c>
      <c r="H206" s="15">
        <v>24</v>
      </c>
      <c r="I206" s="95"/>
      <c r="J206" s="96"/>
      <c r="K206" s="96"/>
      <c r="L206" s="97">
        <f>IF(K206="",H206*I206,IF(OR(F206="",K206=""),"",H206*F206/K206*I206))</f>
        <v>0</v>
      </c>
      <c r="M206" s="96"/>
      <c r="N206" s="6" t="str">
        <f>IF($I206="","Prijs ontbreekt",IF($I206&lt;=0,"Prijs moet &gt;0 zijn",""))</f>
        <v>Prijs ontbreekt</v>
      </c>
    </row>
    <row r="207" spans="2:14" ht="28.5" customHeight="1">
      <c r="B207" s="21">
        <f>MATCH(C207,{"Koffie,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07" s="6" t="s">
        <v>244</v>
      </c>
      <c r="D207" s="6" t="s">
        <v>26</v>
      </c>
      <c r="E207" s="46" t="s">
        <v>328</v>
      </c>
      <c r="F207" s="98">
        <v>500</v>
      </c>
      <c r="G207" s="46" t="s">
        <v>21</v>
      </c>
      <c r="H207" s="15">
        <v>30</v>
      </c>
      <c r="I207" s="95"/>
      <c r="J207" s="96"/>
      <c r="K207" s="96"/>
      <c r="L207" s="97">
        <f>IF(K207="",H207*I207,IF(OR(F207="",K207=""),"",H207*F207/K207*I207))</f>
        <v>0</v>
      </c>
      <c r="M207" s="96"/>
      <c r="N207" s="6" t="str">
        <f>IF($I207="","Prijs ontbreekt",IF($I207&lt;=0,"Prijs moet &gt;0 zijn",""))</f>
        <v>Prijs ontbreekt</v>
      </c>
    </row>
    <row r="208" spans="2:14" ht="28.5" customHeight="1">
      <c r="B208" s="21">
        <f>MATCH(C208,{"Koffie,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08" s="6" t="s">
        <v>244</v>
      </c>
      <c r="D208" s="6" t="s">
        <v>282</v>
      </c>
      <c r="E208" s="46" t="s">
        <v>328</v>
      </c>
      <c r="F208" s="98">
        <v>100</v>
      </c>
      <c r="G208" s="46" t="s">
        <v>21</v>
      </c>
      <c r="H208" s="15">
        <v>80</v>
      </c>
      <c r="I208" s="95"/>
      <c r="J208" s="96"/>
      <c r="K208" s="96"/>
      <c r="L208" s="97">
        <f>IF(K208="",H208*I208,IF(OR(F208="",K208=""),"",H208*F208/K208*I208))</f>
        <v>0</v>
      </c>
      <c r="M208" s="96"/>
      <c r="N208" s="6" t="str">
        <f>IF($I208="","Prijs ontbreekt",IF($I208&lt;=0,"Prijs moet &gt;0 zijn",""))</f>
        <v>Prijs ontbreekt</v>
      </c>
    </row>
    <row r="209" spans="2:14" ht="28.5" customHeight="1">
      <c r="B209" s="21">
        <f>MATCH(C209,{"Koffie,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09" s="6" t="s">
        <v>244</v>
      </c>
      <c r="D209" s="6" t="s">
        <v>28</v>
      </c>
      <c r="E209" s="46" t="s">
        <v>328</v>
      </c>
      <c r="F209" s="98">
        <v>2000</v>
      </c>
      <c r="G209" s="46" t="s">
        <v>21</v>
      </c>
      <c r="H209" s="15">
        <v>3</v>
      </c>
      <c r="I209" s="95"/>
      <c r="J209" s="96"/>
      <c r="K209" s="96"/>
      <c r="L209" s="97">
        <f>IF(K209="",H209*I209,IF(OR(F209="",K209=""),"",H209*F209/K209*I209))</f>
        <v>0</v>
      </c>
      <c r="M209" s="96"/>
      <c r="N209" s="6" t="str">
        <f>IF($I209="","Prijs ontbreekt",IF($I209&lt;=0,"Prijs moet &gt;0 zijn",""))</f>
        <v>Prijs ontbreekt</v>
      </c>
    </row>
    <row r="210" spans="2:14" ht="28.5" customHeight="1">
      <c r="B210" s="21">
        <f>MATCH(C210,{"Koffie,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10" s="6" t="s">
        <v>244</v>
      </c>
      <c r="D210" s="6" t="s">
        <v>29</v>
      </c>
      <c r="E210" s="46" t="s">
        <v>328</v>
      </c>
      <c r="F210" s="98">
        <v>250</v>
      </c>
      <c r="G210" s="46" t="s">
        <v>21</v>
      </c>
      <c r="H210" s="15">
        <v>6</v>
      </c>
      <c r="I210" s="95"/>
      <c r="J210" s="96"/>
      <c r="K210" s="96"/>
      <c r="L210" s="97">
        <f>IF(K210="",H210*I210,IF(OR(F210="",K210=""),"",H210*F210/K210*I210))</f>
        <v>0</v>
      </c>
      <c r="M210" s="96"/>
      <c r="N210" s="6" t="str">
        <f>IF($I210="","Prijs ontbreekt",IF($I210&lt;=0,"Prijs moet &gt;0 zijn",""))</f>
        <v>Prijs ontbreekt</v>
      </c>
    </row>
    <row r="211" spans="2:14" ht="28.5" customHeight="1">
      <c r="B211" s="21">
        <f>MATCH(C211,{"Koffie,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11" s="6" t="s">
        <v>244</v>
      </c>
      <c r="D211" s="6" t="s">
        <v>30</v>
      </c>
      <c r="E211" s="46" t="s">
        <v>328</v>
      </c>
      <c r="F211" s="98">
        <v>25</v>
      </c>
      <c r="G211" s="46" t="s">
        <v>21</v>
      </c>
      <c r="H211" s="15">
        <v>24</v>
      </c>
      <c r="I211" s="95"/>
      <c r="J211" s="96"/>
      <c r="K211" s="96"/>
      <c r="L211" s="97">
        <f>IF(K211="",H211*I211,IF(OR(F211="",K211=""),"",H211*F211/K211*I211))</f>
        <v>0</v>
      </c>
      <c r="M211" s="96"/>
      <c r="N211" s="6" t="str">
        <f>IF($I211="","Prijs ontbreekt",IF($I211&lt;=0,"Prijs moet &gt;0 zijn",""))</f>
        <v>Prijs ontbreekt</v>
      </c>
    </row>
    <row r="212" spans="2:14" ht="28.5" customHeight="1">
      <c r="B212" s="21">
        <f>MATCH(C212,{"Koffie,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12" s="6" t="s">
        <v>244</v>
      </c>
      <c r="D212" s="6" t="s">
        <v>93</v>
      </c>
      <c r="E212" s="46" t="s">
        <v>20</v>
      </c>
      <c r="F212" s="98">
        <v>10</v>
      </c>
      <c r="G212" s="46" t="s">
        <v>67</v>
      </c>
      <c r="H212" s="15">
        <v>25</v>
      </c>
      <c r="I212" s="95"/>
      <c r="J212" s="96"/>
      <c r="K212" s="96"/>
      <c r="L212" s="97">
        <f>IF(K212="",H212*I212,IF(OR(F212="",K212=""),"",H212*F212/K212*I212))</f>
        <v>0</v>
      </c>
      <c r="M212" s="96"/>
      <c r="N212" s="6" t="str">
        <f>IF($I212="","Prijs ontbreekt",IF($I212&lt;=0,"Prijs moet &gt;0 zijn",""))</f>
        <v>Prijs ontbreekt</v>
      </c>
    </row>
    <row r="213" spans="2:14" ht="28.5" customHeight="1">
      <c r="B213" s="21">
        <f>MATCH(C213,{"Koffie,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13" s="6" t="s">
        <v>244</v>
      </c>
      <c r="D213" s="6" t="s">
        <v>94</v>
      </c>
      <c r="E213" s="46" t="s">
        <v>328</v>
      </c>
      <c r="F213" s="98">
        <v>250</v>
      </c>
      <c r="G213" s="46" t="s">
        <v>21</v>
      </c>
      <c r="H213" s="15">
        <v>2</v>
      </c>
      <c r="I213" s="95"/>
      <c r="J213" s="96"/>
      <c r="K213" s="96"/>
      <c r="L213" s="97">
        <f>IF(K213="",H213*I213,IF(OR(F213="",K213=""),"",H213*F213/K213*I213))</f>
        <v>0</v>
      </c>
      <c r="M213" s="96"/>
      <c r="N213" s="6" t="str">
        <f>IF($I213="","Prijs ontbreekt",IF($I213&lt;=0,"Prijs moet &gt;0 zijn",""))</f>
        <v>Prijs ontbreekt</v>
      </c>
    </row>
    <row r="214" spans="2:14" ht="28.5" customHeight="1">
      <c r="B214" s="21">
        <f>MATCH(C214,{"Koffie,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14" s="6" t="s">
        <v>244</v>
      </c>
      <c r="D214" s="6" t="s">
        <v>95</v>
      </c>
      <c r="E214" s="46" t="s">
        <v>333</v>
      </c>
      <c r="F214" s="98">
        <v>1</v>
      </c>
      <c r="G214" s="46" t="s">
        <v>69</v>
      </c>
      <c r="H214" s="15">
        <v>35</v>
      </c>
      <c r="I214" s="95"/>
      <c r="J214" s="96"/>
      <c r="K214" s="96"/>
      <c r="L214" s="97">
        <f>IF(K214="",H214*I214,IF(OR(F214="",K214=""),"",H214*F214/K214*I214))</f>
        <v>0</v>
      </c>
      <c r="M214" s="96"/>
      <c r="N214" s="6" t="str">
        <f>IF($I214="","Prijs ontbreekt",IF($I214&lt;=0,"Prijs moet &gt;0 zijn",""))</f>
        <v>Prijs ontbreekt</v>
      </c>
    </row>
    <row r="215" spans="2:14" ht="28.5" customHeight="1">
      <c r="B215" s="21">
        <f>MATCH(C215,{"Koffie,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15" s="6" t="s">
        <v>244</v>
      </c>
      <c r="D215" s="6" t="s">
        <v>283</v>
      </c>
      <c r="E215" s="46" t="s">
        <v>33</v>
      </c>
      <c r="F215" s="98">
        <v>10</v>
      </c>
      <c r="G215" s="46" t="s">
        <v>21</v>
      </c>
      <c r="H215" s="15">
        <v>8</v>
      </c>
      <c r="I215" s="95"/>
      <c r="J215" s="96"/>
      <c r="K215" s="96"/>
      <c r="L215" s="97">
        <f>IF(K215="",H215*I215,IF(OR(F215="",K215=""),"",H215*F215/K215*I215))</f>
        <v>0</v>
      </c>
      <c r="M215" s="96"/>
      <c r="N215" s="6" t="str">
        <f>IF($I215="","Prijs ontbreekt",IF($I215&lt;=0,"Prijs moet &gt;0 zijn",""))</f>
        <v>Prijs ontbreekt</v>
      </c>
    </row>
    <row r="216" spans="2:14" ht="28.5" customHeight="1">
      <c r="B216" s="21">
        <f>MATCH(C216,{"Koffie,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16" s="6" t="s">
        <v>244</v>
      </c>
      <c r="D216" s="6" t="s">
        <v>307</v>
      </c>
      <c r="E216" s="46" t="s">
        <v>27</v>
      </c>
      <c r="F216" s="98">
        <v>300</v>
      </c>
      <c r="G216" s="46" t="s">
        <v>334</v>
      </c>
      <c r="H216" s="15">
        <v>35</v>
      </c>
      <c r="I216" s="95"/>
      <c r="J216" s="96"/>
      <c r="K216" s="96"/>
      <c r="L216" s="97">
        <f>IF(K216="",H216*I216,IF(OR(F216="",K216=""),"",H216*F216/K216*I216))</f>
        <v>0</v>
      </c>
      <c r="M216" s="96"/>
      <c r="N216" s="6" t="str">
        <f>IF($I216="","Prijs ontbreekt",IF($I216&lt;=0,"Prijs moet &gt;0 zijn",""))</f>
        <v>Prijs ontbreekt</v>
      </c>
    </row>
    <row r="217" spans="2:14" ht="28.5" customHeight="1">
      <c r="B217" s="21">
        <f>MATCH(C217,{"Koffie,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17" s="6" t="s">
        <v>244</v>
      </c>
      <c r="D217" s="6" t="s">
        <v>154</v>
      </c>
      <c r="E217" s="46" t="s">
        <v>33</v>
      </c>
      <c r="F217" s="98">
        <v>10</v>
      </c>
      <c r="G217" s="46" t="s">
        <v>21</v>
      </c>
      <c r="H217" s="15">
        <v>5</v>
      </c>
      <c r="I217" s="95"/>
      <c r="J217" s="96"/>
      <c r="K217" s="96"/>
      <c r="L217" s="97">
        <f>IF(K217="",H217*I217,IF(OR(F217="",K217=""),"",H217*F217/K217*I217))</f>
        <v>0</v>
      </c>
      <c r="M217" s="96"/>
      <c r="N217" s="6" t="str">
        <f>IF($I217="","Prijs ontbreekt",IF($I217&lt;=0,"Prijs moet &gt;0 zijn",""))</f>
        <v>Prijs ontbreekt</v>
      </c>
    </row>
    <row r="218" spans="2:14" ht="28.5" customHeight="1">
      <c r="B218" s="21">
        <f>MATCH(C218,{"Koffie,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18" s="6" t="s">
        <v>244</v>
      </c>
      <c r="D218" s="20" t="s">
        <v>306</v>
      </c>
      <c r="E218" s="46" t="s">
        <v>33</v>
      </c>
      <c r="F218" s="98">
        <v>500</v>
      </c>
      <c r="G218" s="46" t="s">
        <v>21</v>
      </c>
      <c r="H218" s="15">
        <v>182</v>
      </c>
      <c r="I218" s="95"/>
      <c r="J218" s="96"/>
      <c r="K218" s="96"/>
      <c r="L218" s="97">
        <f>IF(K218="",H218*I218,IF(OR(F218="",K218=""),"",H218*F218/K218*I218))</f>
        <v>0</v>
      </c>
      <c r="M218" s="96"/>
      <c r="N218" s="6" t="str">
        <f>IF($I218="","Prijs ontbreekt",IF($I218&lt;=0,"Prijs moet &gt;0 zijn",""))</f>
        <v>Prijs ontbreekt</v>
      </c>
    </row>
    <row r="219" spans="2:14" ht="28.5" customHeight="1">
      <c r="B219" s="21">
        <f>MATCH(C219,{"Koffie,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19" s="6" t="s">
        <v>244</v>
      </c>
      <c r="D219" s="6" t="s">
        <v>84</v>
      </c>
      <c r="E219" s="46" t="s">
        <v>328</v>
      </c>
      <c r="F219" s="98">
        <v>100</v>
      </c>
      <c r="G219" s="46" t="s">
        <v>21</v>
      </c>
      <c r="H219" s="15">
        <v>4</v>
      </c>
      <c r="I219" s="95"/>
      <c r="J219" s="96"/>
      <c r="K219" s="96"/>
      <c r="L219" s="97">
        <f>IF(K219="",H219*I219,IF(OR(F219="",K219=""),"",H219*F219/K219*I219))</f>
        <v>0</v>
      </c>
      <c r="M219" s="96"/>
      <c r="N219" s="6" t="str">
        <f>IF($I219="","Prijs ontbreekt",IF($I219&lt;=0,"Prijs moet &gt;0 zijn",""))</f>
        <v>Prijs ontbreekt</v>
      </c>
    </row>
    <row r="220" spans="2:14" ht="28.5" customHeight="1">
      <c r="B220" s="21">
        <f>MATCH(C220,{"Koffie,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20" s="6" t="s">
        <v>244</v>
      </c>
      <c r="D220" s="6" t="s">
        <v>34</v>
      </c>
      <c r="E220" s="46" t="s">
        <v>27</v>
      </c>
      <c r="F220" s="98">
        <v>5</v>
      </c>
      <c r="G220" s="46" t="s">
        <v>21</v>
      </c>
      <c r="H220" s="15">
        <v>4</v>
      </c>
      <c r="I220" s="95"/>
      <c r="J220" s="96"/>
      <c r="K220" s="96"/>
      <c r="L220" s="97">
        <f>IF(K220="",H220*I220,IF(OR(F220="",K220=""),"",H220*F220/K220*I220))</f>
        <v>0</v>
      </c>
      <c r="M220" s="96"/>
      <c r="N220" s="6" t="str">
        <f>IF($I220="","Prijs ontbreekt",IF($I220&lt;=0,"Prijs moet &gt;0 zijn",""))</f>
        <v>Prijs ontbreekt</v>
      </c>
    </row>
    <row r="221" spans="2:14" ht="28.5" customHeight="1">
      <c r="B221" s="21">
        <f>MATCH(C221,{"Koffie,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21" s="6" t="s">
        <v>244</v>
      </c>
      <c r="D221" s="6" t="s">
        <v>305</v>
      </c>
      <c r="E221" s="46" t="s">
        <v>328</v>
      </c>
      <c r="F221" s="98">
        <v>1000</v>
      </c>
      <c r="G221" s="46" t="s">
        <v>21</v>
      </c>
      <c r="H221" s="15">
        <v>54</v>
      </c>
      <c r="I221" s="95"/>
      <c r="J221" s="96"/>
      <c r="K221" s="96"/>
      <c r="L221" s="97">
        <f>IF(K221="",H221*I221,IF(OR(F221="",K221=""),"",H221*F221/K221*I221))</f>
        <v>0</v>
      </c>
      <c r="M221" s="96"/>
      <c r="N221" s="6" t="str">
        <f>IF($I221="","Prijs ontbreekt",IF($I221&lt;=0,"Prijs moet &gt;0 zijn",""))</f>
        <v>Prijs ontbreekt</v>
      </c>
    </row>
    <row r="222" spans="2:14" ht="28.5" customHeight="1">
      <c r="B222" s="21">
        <f>MATCH(C222,{"Koffie,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22" s="6" t="s">
        <v>244</v>
      </c>
      <c r="D222" s="6" t="s">
        <v>175</v>
      </c>
      <c r="E222" s="46" t="s">
        <v>33</v>
      </c>
      <c r="F222" s="98">
        <v>25</v>
      </c>
      <c r="G222" s="46" t="s">
        <v>21</v>
      </c>
      <c r="H222" s="15">
        <v>22</v>
      </c>
      <c r="I222" s="95"/>
      <c r="J222" s="96"/>
      <c r="K222" s="96"/>
      <c r="L222" s="97">
        <f>IF(K222="",H222*I222,IF(OR(F222="",K222=""),"",H222*F222/K222*I222))</f>
        <v>0</v>
      </c>
      <c r="M222" s="96"/>
      <c r="N222" s="6" t="str">
        <f>IF($I222="","Prijs ontbreekt",IF($I222&lt;=0,"Prijs moet &gt;0 zijn",""))</f>
        <v>Prijs ontbreekt</v>
      </c>
    </row>
    <row r="223" spans="2:14" ht="28.5" customHeight="1">
      <c r="B223" s="21">
        <f>MATCH(C223,{"Koffie,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23" s="6" t="s">
        <v>244</v>
      </c>
      <c r="D223" s="6" t="s">
        <v>176</v>
      </c>
      <c r="E223" s="46" t="s">
        <v>328</v>
      </c>
      <c r="F223" s="98">
        <v>500</v>
      </c>
      <c r="G223" s="46" t="s">
        <v>21</v>
      </c>
      <c r="H223" s="15">
        <v>3</v>
      </c>
      <c r="I223" s="95"/>
      <c r="J223" s="96"/>
      <c r="K223" s="96"/>
      <c r="L223" s="97">
        <f>IF(K223="",H223*I223,IF(OR(F223="",K223=""),"",H223*F223/K223*I223))</f>
        <v>0</v>
      </c>
      <c r="M223" s="96"/>
      <c r="N223" s="6" t="str">
        <f>IF($I223="","Prijs ontbreekt",IF($I223&lt;=0,"Prijs moet &gt;0 zijn",""))</f>
        <v>Prijs ontbreekt</v>
      </c>
    </row>
    <row r="224" spans="2:14" ht="28.5" customHeight="1">
      <c r="B224" s="21">
        <f>MATCH(C224,{"Koffie,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24" s="6" t="s">
        <v>244</v>
      </c>
      <c r="D224" s="6" t="s">
        <v>156</v>
      </c>
      <c r="E224" s="46" t="s">
        <v>328</v>
      </c>
      <c r="F224" s="98">
        <v>188</v>
      </c>
      <c r="G224" s="46" t="s">
        <v>21</v>
      </c>
      <c r="H224" s="15">
        <v>2</v>
      </c>
      <c r="I224" s="95"/>
      <c r="J224" s="96"/>
      <c r="K224" s="96"/>
      <c r="L224" s="97">
        <f>IF(K224="",H224*I224,IF(OR(F224="",K224=""),"",H224*F224/K224*I224))</f>
        <v>0</v>
      </c>
      <c r="M224" s="96"/>
      <c r="N224" s="6" t="str">
        <f>IF($I224="","Prijs ontbreekt",IF($I224&lt;=0,"Prijs moet &gt;0 zijn",""))</f>
        <v>Prijs ontbreekt</v>
      </c>
    </row>
    <row r="225" spans="2:14" ht="28.5" customHeight="1">
      <c r="B225" s="21">
        <f>MATCH(C225,{"Koffie,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25" s="6" t="s">
        <v>244</v>
      </c>
      <c r="D225" s="6" t="s">
        <v>157</v>
      </c>
      <c r="E225" s="46" t="s">
        <v>333</v>
      </c>
      <c r="F225" s="98">
        <v>1</v>
      </c>
      <c r="G225" s="46" t="s">
        <v>69</v>
      </c>
      <c r="H225" s="15">
        <v>12</v>
      </c>
      <c r="I225" s="95"/>
      <c r="J225" s="96"/>
      <c r="K225" s="96"/>
      <c r="L225" s="97">
        <f>IF(K225="",H225*I225,IF(OR(F225="",K225=""),"",H225*F225/K225*I225))</f>
        <v>0</v>
      </c>
      <c r="M225" s="96"/>
      <c r="N225" s="6" t="str">
        <f>IF($I225="","Prijs ontbreekt",IF($I225&lt;=0,"Prijs moet &gt;0 zijn",""))</f>
        <v>Prijs ontbreekt</v>
      </c>
    </row>
    <row r="226" spans="2:14" ht="28.5" customHeight="1">
      <c r="B226" s="21">
        <f>MATCH(C226,{"Koffie,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26" s="6" t="s">
        <v>244</v>
      </c>
      <c r="D226" s="6" t="s">
        <v>158</v>
      </c>
      <c r="E226" s="46" t="s">
        <v>329</v>
      </c>
      <c r="F226" s="98">
        <v>6</v>
      </c>
      <c r="G226" s="46" t="s">
        <v>27</v>
      </c>
      <c r="H226" s="15">
        <v>13</v>
      </c>
      <c r="I226" s="95"/>
      <c r="J226" s="96"/>
      <c r="K226" s="96"/>
      <c r="L226" s="97">
        <f>IF(K226="",H226*I226,IF(OR(F226="",K226=""),"",H226*F226/K226*I226))</f>
        <v>0</v>
      </c>
      <c r="M226" s="96"/>
      <c r="N226" s="6" t="str">
        <f>IF($I226="","Prijs ontbreekt",IF($I226&lt;=0,"Prijs moet &gt;0 zijn",""))</f>
        <v>Prijs ontbreekt</v>
      </c>
    </row>
    <row r="227" spans="2:14" ht="28.5" customHeight="1">
      <c r="B227" s="21">
        <f>MATCH(C227,{"Koffie, thee en automateningrediënten";"Dranken &amp; Alcohol";"Brood &amp; banket";"Koek en zoetwaren";"Zuivel";"Kaas en eieren";"Groente, fruit, salades en versproducten";"Vlees, vis, gevogelte en vegetarisch/vegan";"Snacks, diepvries en maaltijdcomponenten";"Droge waren";"Kruidenierswaren, sauzen en smaakmakers";"Non-food cateringproducten"},0)</f>
        <v>12</v>
      </c>
      <c r="C227" s="6" t="s">
        <v>244</v>
      </c>
      <c r="D227" s="20" t="s">
        <v>304</v>
      </c>
      <c r="E227" s="46" t="s">
        <v>331</v>
      </c>
      <c r="F227" s="98">
        <v>1</v>
      </c>
      <c r="G227" s="46" t="s">
        <v>21</v>
      </c>
      <c r="H227" s="15">
        <v>800</v>
      </c>
      <c r="I227" s="95"/>
      <c r="J227" s="96"/>
      <c r="K227" s="96"/>
      <c r="L227" s="97">
        <f>IF(K227="",H227*I227,IF(OR(F227="",K227=""),"",H227*F227/K227*I227))</f>
        <v>0</v>
      </c>
      <c r="M227" s="96"/>
      <c r="N227" s="6" t="str">
        <f>IF($I227="","Prijs ontbreekt",IF($I227&lt;=0,"Prijs moet &gt;0 zijn",""))</f>
        <v>Prijs ontbreekt</v>
      </c>
    </row>
  </sheetData>
  <sheetProtection algorithmName="SHA-512" hashValue="rmLYArFrAIRndcMpjJX4ioPYPCr0eoAAwBIlTtGMFHCNyfR0pY13u6CVLdrTyeBtMMsxG5C+lETgO18vZMaS4g==" saltValue="oQa10F+osPS8/MaMpo9vfw==" spinCount="100000" sheet="1" objects="1" scenarios="1"/>
  <mergeCells count="2">
    <mergeCell ref="B3:N6"/>
    <mergeCell ref="B2:N2"/>
  </mergeCells>
  <conditionalFormatting sqref="N8:N227">
    <cfRule type="expression" dxfId="1" priority="1">
      <formula>N8&lt;&gt;""</formula>
    </cfRule>
  </conditionalFormatting>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19"/>
  <sheetViews>
    <sheetView tabSelected="1" workbookViewId="0">
      <selection activeCell="D25" sqref="D25:D26"/>
    </sheetView>
  </sheetViews>
  <sheetFormatPr defaultRowHeight="14.25"/>
  <cols>
    <col min="1" max="1" width="1.25" style="1" customWidth="1"/>
    <col min="2" max="2" width="38" style="1" customWidth="1"/>
    <col min="3" max="3" width="80" style="1" customWidth="1"/>
    <col min="4" max="4" width="20.25" style="1" customWidth="1"/>
    <col min="5" max="5" width="40" style="1" customWidth="1"/>
    <col min="6" max="6" width="20" style="1" customWidth="1"/>
    <col min="7" max="16384" width="9" style="1"/>
  </cols>
  <sheetData>
    <row r="1" spans="2:6" ht="9" customHeight="1"/>
    <row r="2" spans="2:6">
      <c r="B2" s="41" t="s">
        <v>209</v>
      </c>
      <c r="C2" s="42"/>
      <c r="D2" s="42"/>
      <c r="E2" s="42"/>
      <c r="F2" s="42"/>
    </row>
    <row r="3" spans="2:6" ht="14.25" customHeight="1">
      <c r="B3" s="43" t="s">
        <v>326</v>
      </c>
      <c r="C3" s="43"/>
      <c r="D3" s="43"/>
      <c r="E3" s="43"/>
      <c r="F3" s="43"/>
    </row>
    <row r="4" spans="2:6" ht="14.25" customHeight="1">
      <c r="B4" s="43"/>
      <c r="C4" s="43"/>
      <c r="D4" s="43"/>
      <c r="E4" s="43"/>
      <c r="F4" s="43"/>
    </row>
    <row r="5" spans="2:6" ht="35.25" customHeight="1">
      <c r="B5" s="44"/>
      <c r="C5" s="44"/>
      <c r="D5" s="44"/>
      <c r="E5" s="44"/>
      <c r="F5" s="44"/>
    </row>
    <row r="6" spans="2:6" ht="15">
      <c r="B6" s="7" t="s">
        <v>3</v>
      </c>
      <c r="C6" s="8" t="s">
        <v>210</v>
      </c>
      <c r="D6" s="23" t="s">
        <v>211</v>
      </c>
      <c r="E6" s="8" t="s">
        <v>212</v>
      </c>
      <c r="F6" s="9" t="s">
        <v>12</v>
      </c>
    </row>
    <row r="7" spans="2:6" ht="28.5">
      <c r="B7" s="10" t="s">
        <v>1</v>
      </c>
      <c r="C7" s="11" t="s">
        <v>266</v>
      </c>
      <c r="D7" s="99"/>
      <c r="E7" s="100"/>
      <c r="F7" s="12" t="str">
        <f t="shared" ref="F7:F18" si="0">IF($D7="","Korting ontbreekt",IF($D7&lt;0,"Korting mag niet negatief zijn",""))</f>
        <v>Korting ontbreekt</v>
      </c>
    </row>
    <row r="8" spans="2:6" ht="28.5">
      <c r="B8" s="13" t="s">
        <v>245</v>
      </c>
      <c r="C8" s="14" t="s">
        <v>267</v>
      </c>
      <c r="D8" s="99"/>
      <c r="E8" s="100"/>
      <c r="F8" s="12" t="str">
        <f t="shared" si="0"/>
        <v>Korting ontbreekt</v>
      </c>
    </row>
    <row r="9" spans="2:6" ht="28.5">
      <c r="B9" s="10" t="s">
        <v>248</v>
      </c>
      <c r="C9" s="11" t="s">
        <v>268</v>
      </c>
      <c r="D9" s="99"/>
      <c r="E9" s="100"/>
      <c r="F9" s="12" t="str">
        <f t="shared" si="0"/>
        <v>Korting ontbreekt</v>
      </c>
    </row>
    <row r="10" spans="2:6" ht="28.5">
      <c r="B10" s="13" t="s">
        <v>247</v>
      </c>
      <c r="C10" s="14" t="s">
        <v>269</v>
      </c>
      <c r="D10" s="99"/>
      <c r="E10" s="100"/>
      <c r="F10" s="12" t="str">
        <f t="shared" si="0"/>
        <v>Korting ontbreekt</v>
      </c>
    </row>
    <row r="11" spans="2:6" ht="28.5">
      <c r="B11" s="10" t="s">
        <v>246</v>
      </c>
      <c r="C11" s="11" t="s">
        <v>270</v>
      </c>
      <c r="D11" s="99"/>
      <c r="E11" s="100"/>
      <c r="F11" s="12" t="str">
        <f t="shared" si="0"/>
        <v>Korting ontbreekt</v>
      </c>
    </row>
    <row r="12" spans="2:6" ht="28.5">
      <c r="B12" s="13" t="s">
        <v>2</v>
      </c>
      <c r="C12" s="14" t="s">
        <v>271</v>
      </c>
      <c r="D12" s="99"/>
      <c r="E12" s="100"/>
      <c r="F12" s="12" t="str">
        <f t="shared" si="0"/>
        <v>Korting ontbreekt</v>
      </c>
    </row>
    <row r="13" spans="2:6" ht="28.5">
      <c r="B13" s="10" t="s">
        <v>242</v>
      </c>
      <c r="C13" s="11" t="s">
        <v>272</v>
      </c>
      <c r="D13" s="99"/>
      <c r="E13" s="100"/>
      <c r="F13" s="12" t="str">
        <f t="shared" si="0"/>
        <v>Korting ontbreekt</v>
      </c>
    </row>
    <row r="14" spans="2:6" ht="28.5">
      <c r="B14" s="13" t="s">
        <v>243</v>
      </c>
      <c r="C14" s="14" t="s">
        <v>273</v>
      </c>
      <c r="D14" s="99"/>
      <c r="E14" s="100"/>
      <c r="F14" s="12" t="str">
        <f t="shared" si="0"/>
        <v>Korting ontbreekt</v>
      </c>
    </row>
    <row r="15" spans="2:6" ht="28.5">
      <c r="B15" s="10" t="s">
        <v>249</v>
      </c>
      <c r="C15" s="11" t="s">
        <v>274</v>
      </c>
      <c r="D15" s="99"/>
      <c r="E15" s="100"/>
      <c r="F15" s="12" t="str">
        <f t="shared" si="0"/>
        <v>Korting ontbreekt</v>
      </c>
    </row>
    <row r="16" spans="2:6" ht="28.5">
      <c r="B16" s="13" t="s">
        <v>260</v>
      </c>
      <c r="C16" s="14" t="s">
        <v>275</v>
      </c>
      <c r="D16" s="99"/>
      <c r="E16" s="100"/>
      <c r="F16" s="12" t="str">
        <f t="shared" si="0"/>
        <v>Korting ontbreekt</v>
      </c>
    </row>
    <row r="17" spans="2:6" ht="42.75">
      <c r="B17" s="10" t="s">
        <v>262</v>
      </c>
      <c r="C17" s="11" t="s">
        <v>276</v>
      </c>
      <c r="D17" s="99"/>
      <c r="E17" s="100"/>
      <c r="F17" s="12" t="str">
        <f t="shared" si="0"/>
        <v>Korting ontbreekt</v>
      </c>
    </row>
    <row r="18" spans="2:6" ht="42.75">
      <c r="B18" s="13" t="s">
        <v>244</v>
      </c>
      <c r="C18" s="14" t="s">
        <v>277</v>
      </c>
      <c r="D18" s="99"/>
      <c r="E18" s="100"/>
      <c r="F18" s="12" t="str">
        <f t="shared" si="0"/>
        <v>Korting ontbreekt</v>
      </c>
    </row>
    <row r="19" spans="2:6">
      <c r="B19" s="101"/>
      <c r="C19" s="101"/>
      <c r="D19" s="101"/>
      <c r="E19" s="101"/>
      <c r="F19" s="101"/>
    </row>
  </sheetData>
  <sheetProtection algorithmName="SHA-512" hashValue="4DSfUZAfOclNjijOlJl3MIwjt6q/7qpcNbKbnjzOvT2/5Y15fRGtRTKkdqvDhELu6NT2hXh/J8j0krPH60iuag==" saltValue="4+1t0Ns9jgc45zQcz/Af/w==" spinCount="100000" sheet="1" objects="1" scenarios="1"/>
  <mergeCells count="2">
    <mergeCell ref="B2:F2"/>
    <mergeCell ref="B3:F5"/>
  </mergeCells>
  <conditionalFormatting sqref="F7:F18">
    <cfRule type="expression" dxfId="0" priority="1">
      <formula>F7&lt;&gt;""</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Productgroepen</vt:lpstr>
      <vt:lpstr>Inschrijvingsoverzicht</vt:lpstr>
      <vt:lpstr>Kernassortiment SWF</vt:lpstr>
      <vt:lpstr>Randassortiment SWF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Friso Dijkstra</cp:lastModifiedBy>
  <dcterms:created xsi:type="dcterms:W3CDTF">2026-07-13T11:32:50Z</dcterms:created>
  <dcterms:modified xsi:type="dcterms:W3CDTF">2026-09-04T15:25:19Z</dcterms:modified>
</cp:coreProperties>
</file>