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365tno-my.sharepoint.com/personal/madelon_vanderschans_tno_nl/Documents/Desktop/"/>
    </mc:Choice>
  </mc:AlternateContent>
  <xr:revisionPtr revIDLastSave="250" documentId="8_{FE21E346-8671-4F1C-B30D-9BE5E9E2518D}" xr6:coauthVersionLast="47" xr6:coauthVersionMax="47" xr10:uidLastSave="{A746DC74-97E1-48A2-8F9D-3A2092B7FA5F}"/>
  <bookViews>
    <workbookView xWindow="-98" yWindow="-98" windowWidth="21795" windowHeight="13875" xr2:uid="{A2B1B9ED-80DB-49A2-B720-D5743F44A317}"/>
  </bookViews>
  <sheets>
    <sheet name="Telefonie en data " sheetId="1" r:id="rId1"/>
    <sheet name="Zone-indeling" sheetId="4" r:id="rId2"/>
    <sheet name="Jaargebruik" sheetId="5" r:id="rId3"/>
  </sheets>
  <definedNames>
    <definedName name="_xlnm._FilterDatabase" localSheetId="1" hidden="1">'Zone-indeling'!$B$4:$E$216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F46" i="5" l="1"/>
  <c r="H42" i="1"/>
  <c r="J42" i="1" s="1"/>
  <c r="H55" i="1"/>
  <c r="J55" i="1" s="1"/>
  <c r="I46" i="5"/>
  <c r="G46" i="5"/>
  <c r="H46" i="5"/>
  <c r="E46" i="5"/>
  <c r="D46" i="5"/>
  <c r="C46" i="5"/>
  <c r="B46" i="5"/>
  <c r="B2"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J40" i="1"/>
  <c r="G47" i="1"/>
  <c r="J47" i="1" s="1"/>
  <c r="F48" i="5" l="1"/>
  <c r="G73" i="1" s="1"/>
  <c r="F49" i="5"/>
  <c r="G74" i="1" s="1"/>
  <c r="G48" i="1"/>
  <c r="G49" i="1" s="1"/>
  <c r="J49" i="1" s="1"/>
  <c r="F47" i="5"/>
  <c r="F50" i="5"/>
  <c r="G75" i="1" s="1"/>
  <c r="G48" i="5"/>
  <c r="H44" i="1"/>
  <c r="J44" i="1" s="1"/>
  <c r="H56" i="1"/>
  <c r="H57" i="1" s="1"/>
  <c r="H58" i="1" s="1"/>
  <c r="H59" i="1" s="1"/>
  <c r="H61" i="1" s="1"/>
  <c r="H62" i="1" s="1"/>
  <c r="H63" i="1" s="1"/>
  <c r="H65" i="1" s="1"/>
  <c r="H66" i="1" s="1"/>
  <c r="H67" i="1" s="1"/>
  <c r="D47" i="5"/>
  <c r="E47" i="5"/>
  <c r="C47" i="5"/>
  <c r="D50" i="5"/>
  <c r="G67" i="1" s="1"/>
  <c r="E50" i="5"/>
  <c r="G71" i="1" s="1"/>
  <c r="C49" i="5"/>
  <c r="G78" i="1" s="1"/>
  <c r="E48" i="5"/>
  <c r="G69" i="1" s="1"/>
  <c r="C48" i="5"/>
  <c r="G77" i="1" s="1"/>
  <c r="E49" i="5"/>
  <c r="G70" i="1" s="1"/>
  <c r="D48" i="5"/>
  <c r="G65" i="1" s="1"/>
  <c r="D49" i="5"/>
  <c r="G66" i="1" s="1"/>
  <c r="C50" i="5"/>
  <c r="G79" i="1" s="1"/>
  <c r="G50" i="1" l="1"/>
  <c r="G51" i="1" s="1"/>
  <c r="I49" i="5"/>
  <c r="G58" i="1" s="1"/>
  <c r="J58" i="1" s="1"/>
  <c r="H49" i="5"/>
  <c r="G82" i="1" s="1"/>
  <c r="H47" i="5"/>
  <c r="G50" i="5"/>
  <c r="G63" i="1" s="1"/>
  <c r="J63" i="1" s="1"/>
  <c r="I47" i="5"/>
  <c r="G56" i="1" s="1"/>
  <c r="J56" i="1" s="1"/>
  <c r="H48" i="5"/>
  <c r="G81" i="1" s="1"/>
  <c r="I50" i="5"/>
  <c r="G59" i="1" s="1"/>
  <c r="J59" i="1" s="1"/>
  <c r="I48" i="5"/>
  <c r="G57" i="1" s="1"/>
  <c r="J57" i="1" s="1"/>
  <c r="G49" i="5"/>
  <c r="G62" i="1" s="1"/>
  <c r="J62" i="1" s="1"/>
  <c r="H50" i="5"/>
  <c r="G83" i="1" s="1"/>
  <c r="G47" i="5"/>
  <c r="H69" i="1"/>
  <c r="H70" i="1" s="1"/>
  <c r="H71" i="1" s="1"/>
  <c r="J71" i="1" s="1"/>
  <c r="H73" i="1"/>
  <c r="J66" i="1"/>
  <c r="J67" i="1"/>
  <c r="G61" i="1"/>
  <c r="J61" i="1" s="1"/>
  <c r="J65" i="1"/>
  <c r="J48" i="1"/>
  <c r="J50" i="1" l="1"/>
  <c r="J70" i="1"/>
  <c r="J69" i="1"/>
  <c r="H74" i="1"/>
  <c r="J73" i="1"/>
  <c r="H77" i="1"/>
  <c r="G52" i="1"/>
  <c r="J51" i="1"/>
  <c r="H78" i="1" l="1"/>
  <c r="J77" i="1"/>
  <c r="H75" i="1"/>
  <c r="J75" i="1" s="1"/>
  <c r="J74" i="1"/>
  <c r="G53" i="1"/>
  <c r="J53" i="1" s="1"/>
  <c r="J52" i="1"/>
  <c r="J78" i="1" l="1"/>
  <c r="H79" i="1"/>
  <c r="J79" i="1" l="1"/>
  <c r="H81" i="1"/>
  <c r="H82" i="1" l="1"/>
  <c r="J81" i="1"/>
  <c r="H83" i="1" l="1"/>
  <c r="H85" i="1" s="1"/>
  <c r="J82" i="1"/>
  <c r="J83" i="1" l="1"/>
  <c r="J85" i="1" l="1"/>
  <c r="J88" i="1" l="1"/>
</calcChain>
</file>

<file path=xl/sharedStrings.xml><?xml version="1.0" encoding="utf-8"?>
<sst xmlns="http://schemas.openxmlformats.org/spreadsheetml/2006/main" count="356" uniqueCount="310">
  <si>
    <t>Europese aanbesteding Mobiele Telefonie en Spraak</t>
  </si>
  <si>
    <t>Opdrachtgever: TNO</t>
  </si>
  <si>
    <t>Invulblad mbt Mobiele telefonie en data</t>
  </si>
  <si>
    <t>Maandtarief (excl. BTW)</t>
  </si>
  <si>
    <t>Aantal maanden tbv TKI</t>
  </si>
  <si>
    <t>Totaal tbv TKI</t>
  </si>
  <si>
    <t>Seychellen</t>
  </si>
  <si>
    <t>Sao Tomé en Principe</t>
  </si>
  <si>
    <t>Nieuw Caledonie</t>
  </si>
  <si>
    <t>Nepal</t>
  </si>
  <si>
    <t>Namibie</t>
  </si>
  <si>
    <t>Mauretanie</t>
  </si>
  <si>
    <t>Malediven</t>
  </si>
  <si>
    <t>Zimbabwe</t>
  </si>
  <si>
    <t>Libanon</t>
  </si>
  <si>
    <t>Turkmenistan</t>
  </si>
  <si>
    <t>Kosovo</t>
  </si>
  <si>
    <t>Tunesie</t>
  </si>
  <si>
    <t>Iran</t>
  </si>
  <si>
    <t>Tadzjikistan</t>
  </si>
  <si>
    <t>Groenland</t>
  </si>
  <si>
    <t>Gambia</t>
  </si>
  <si>
    <t>Falklandeilanden</t>
  </si>
  <si>
    <t>Ethiopie</t>
  </si>
  <si>
    <t>Oost-Timor</t>
  </si>
  <si>
    <t>Djibouti</t>
  </si>
  <si>
    <t>Cuba</t>
  </si>
  <si>
    <t>Cookeilanden</t>
  </si>
  <si>
    <t>Tsjaad</t>
  </si>
  <si>
    <t>Bermuda</t>
  </si>
  <si>
    <t>Benin</t>
  </si>
  <si>
    <t>Angola</t>
  </si>
  <si>
    <t>Zuid-Korea</t>
  </si>
  <si>
    <t>Zuid-Georgie en Zuidelijke Sandwicheilanden</t>
  </si>
  <si>
    <t>Zuid-Afrika</t>
  </si>
  <si>
    <t>Zuid Soedan</t>
  </si>
  <si>
    <t>Zambia</t>
  </si>
  <si>
    <t>Wit-Rusland</t>
  </si>
  <si>
    <t>Westelijke Sahara</t>
  </si>
  <si>
    <t>Wallis en Futuna</t>
  </si>
  <si>
    <t>Vietnam</t>
  </si>
  <si>
    <t>Verenigde Staten van Amerika</t>
  </si>
  <si>
    <t>Verenigde Arabische Emiraten</t>
  </si>
  <si>
    <t>Venezuela</t>
  </si>
  <si>
    <t>Vanuatu</t>
  </si>
  <si>
    <t>Uruguay</t>
  </si>
  <si>
    <t>Tuvalu</t>
  </si>
  <si>
    <t>Turks- En Caicoseilanden</t>
  </si>
  <si>
    <t>Trinidad en Tobago</t>
  </si>
  <si>
    <t>Tonga</t>
  </si>
  <si>
    <t>Tokelau</t>
  </si>
  <si>
    <t>Togo</t>
  </si>
  <si>
    <t>Thailand</t>
  </si>
  <si>
    <t>Tanzania</t>
  </si>
  <si>
    <t>Taiwan</t>
  </si>
  <si>
    <t>Syrie</t>
  </si>
  <si>
    <t>Swaziland</t>
  </si>
  <si>
    <t>Svalbard En Jan Mayen</t>
  </si>
  <si>
    <t>Suriname</t>
  </si>
  <si>
    <t>Sri Lanka</t>
  </si>
  <si>
    <t>Somalie</t>
  </si>
  <si>
    <t>Soedan</t>
  </si>
  <si>
    <t>Sint-Helena</t>
  </si>
  <si>
    <t>Sint Maarten</t>
  </si>
  <si>
    <t>Sint-Bartholomeus</t>
  </si>
  <si>
    <t>Singapore</t>
  </si>
  <si>
    <t>Sierra Leone</t>
  </si>
  <si>
    <t>Servie</t>
  </si>
  <si>
    <t>Senegal</t>
  </si>
  <si>
    <t>Saoedi-Arabie</t>
  </si>
  <si>
    <t>Samoa</t>
  </si>
  <si>
    <t>Salomonseilanden</t>
  </si>
  <si>
    <t>Saint Vincent en de Grenadines</t>
  </si>
  <si>
    <t>Saint Pierre en Miquelon</t>
  </si>
  <si>
    <t>Saint Lucia</t>
  </si>
  <si>
    <t>Saint Kitts en Nevis</t>
  </si>
  <si>
    <t>Rwanda</t>
  </si>
  <si>
    <t>Rusland</t>
  </si>
  <si>
    <t>Qatar</t>
  </si>
  <si>
    <t>Puerto Rico</t>
  </si>
  <si>
    <t>Pitcairn</t>
  </si>
  <si>
    <t>Peru</t>
  </si>
  <si>
    <t>Paraguay</t>
  </si>
  <si>
    <t>Papoea-Nieuw-Guinea</t>
  </si>
  <si>
    <t>Panama</t>
  </si>
  <si>
    <t>Palestijns Gebied</t>
  </si>
  <si>
    <t>Palau</t>
  </si>
  <si>
    <t>Pakistan</t>
  </si>
  <si>
    <t>Oman</t>
  </si>
  <si>
    <t>Oezbekistan</t>
  </si>
  <si>
    <t>Oeganda</t>
  </si>
  <si>
    <t>Norfolkeiland</t>
  </si>
  <si>
    <t>Noordelijke Marianeneilanden</t>
  </si>
  <si>
    <t>Noord-Macedonie</t>
  </si>
  <si>
    <t>Noord-Korea</t>
  </si>
  <si>
    <t>Niue</t>
  </si>
  <si>
    <t>Nigeria</t>
  </si>
  <si>
    <t>Niger</t>
  </si>
  <si>
    <t>Nieuw-Zeeland</t>
  </si>
  <si>
    <t>Nicaragua</t>
  </si>
  <si>
    <t>Nederlandse Antillen</t>
  </si>
  <si>
    <t>Nauru</t>
  </si>
  <si>
    <t>Myanmar</t>
  </si>
  <si>
    <t>Mozambique</t>
  </si>
  <si>
    <t>Montserrat</t>
  </si>
  <si>
    <t>Montenegro</t>
  </si>
  <si>
    <t>Mongolie</t>
  </si>
  <si>
    <t>Moldavie</t>
  </si>
  <si>
    <t>Micronesie</t>
  </si>
  <si>
    <t>Mexico</t>
  </si>
  <si>
    <t>Mauritius</t>
  </si>
  <si>
    <t>Marshalleilanden</t>
  </si>
  <si>
    <t>Marokko</t>
  </si>
  <si>
    <t>Mali</t>
  </si>
  <si>
    <t>Maleisie</t>
  </si>
  <si>
    <t>Malawi</t>
  </si>
  <si>
    <t>Madagaskar</t>
  </si>
  <si>
    <t>Macao</t>
  </si>
  <si>
    <t>Libie</t>
  </si>
  <si>
    <t>Liberia</t>
  </si>
  <si>
    <t>Lesotho</t>
  </si>
  <si>
    <t>Laos</t>
  </si>
  <si>
    <t>Koeweit</t>
  </si>
  <si>
    <t>Kiribati</t>
  </si>
  <si>
    <t>Kirgizie</t>
  </si>
  <si>
    <t>Kenia</t>
  </si>
  <si>
    <t>Kazachstan</t>
  </si>
  <si>
    <t>Kameroen</t>
  </si>
  <si>
    <t>Kaapverdie</t>
  </si>
  <si>
    <t>Kaaimaneilanden</t>
  </si>
  <si>
    <t>Jordanie</t>
  </si>
  <si>
    <t>Jemen</t>
  </si>
  <si>
    <t>Japan</t>
  </si>
  <si>
    <t>Ivoorkust</t>
  </si>
  <si>
    <t>Israel</t>
  </si>
  <si>
    <t>Irak</t>
  </si>
  <si>
    <t>Indonesie</t>
  </si>
  <si>
    <t>India</t>
  </si>
  <si>
    <t>Hong Kong</t>
  </si>
  <si>
    <t>Honduras</t>
  </si>
  <si>
    <t>Heard- En McDonaldeilanden</t>
  </si>
  <si>
    <t>Haïti</t>
  </si>
  <si>
    <t>Guyana</t>
  </si>
  <si>
    <t>Guinee-Bissau</t>
  </si>
  <si>
    <t>Guinee</t>
  </si>
  <si>
    <t>Guatemala</t>
  </si>
  <si>
    <t>Guam</t>
  </si>
  <si>
    <t>Grenada</t>
  </si>
  <si>
    <t>Ghana</t>
  </si>
  <si>
    <t>Georgie</t>
  </si>
  <si>
    <t>Gabon</t>
  </si>
  <si>
    <t>Franse Gebieden in de Zuidelijke Indische Oceaan</t>
  </si>
  <si>
    <t>Filipijnen</t>
  </si>
  <si>
    <t>Fiji</t>
  </si>
  <si>
    <t>Faeroer</t>
  </si>
  <si>
    <t>Eritrea</t>
  </si>
  <si>
    <t>Equatoriaal-Guinea</t>
  </si>
  <si>
    <t>El Salvador</t>
  </si>
  <si>
    <t>Egypte</t>
  </si>
  <si>
    <t>Ecuador</t>
  </si>
  <si>
    <t>Dominicaanse Republiek</t>
  </si>
  <si>
    <t>Dominica</t>
  </si>
  <si>
    <t>Costa Rica</t>
  </si>
  <si>
    <t>Congo-Kinshasa</t>
  </si>
  <si>
    <t>Congo</t>
  </si>
  <si>
    <t>Comoren</t>
  </si>
  <si>
    <t>Colombia</t>
  </si>
  <si>
    <t>Cocoseilanden</t>
  </si>
  <si>
    <t>Christmaseiland</t>
  </si>
  <si>
    <t>China</t>
  </si>
  <si>
    <t>Chili</t>
  </si>
  <si>
    <t>Centraal-Afrikaanse Republiek</t>
  </si>
  <si>
    <t>Canada</t>
  </si>
  <si>
    <t>Cambodja</t>
  </si>
  <si>
    <t>Burundi</t>
  </si>
  <si>
    <t>Burkina Faso</t>
  </si>
  <si>
    <t>Brunei</t>
  </si>
  <si>
    <t>Britse Maagdeneilanden</t>
  </si>
  <si>
    <t>Britse Gebieden in de Indische Oceaan</t>
  </si>
  <si>
    <t>Brazilie</t>
  </si>
  <si>
    <t>Bouveteiland</t>
  </si>
  <si>
    <t>Botswana</t>
  </si>
  <si>
    <t>Bosnie en Herzegovina</t>
  </si>
  <si>
    <t>Bonaire, Sint Eustatius en Saba</t>
  </si>
  <si>
    <t>Bolivia</t>
  </si>
  <si>
    <t>Bhutan</t>
  </si>
  <si>
    <t>Belize</t>
  </si>
  <si>
    <t>Barbados</t>
  </si>
  <si>
    <t>Bangladesh</t>
  </si>
  <si>
    <t>Bahrein</t>
  </si>
  <si>
    <t>Bahama's</t>
  </si>
  <si>
    <t>Azerbeidzjan</t>
  </si>
  <si>
    <t>Australie</t>
  </si>
  <si>
    <t>Armenie</t>
  </si>
  <si>
    <t>Argentinie</t>
  </si>
  <si>
    <t>Antigua en Barbuda</t>
  </si>
  <si>
    <t>Anguilla</t>
  </si>
  <si>
    <t>Amerikaanse Maagdeneilanden</t>
  </si>
  <si>
    <t>Amerikaanse Kleinere Afgelegen Eilanden</t>
  </si>
  <si>
    <t>Amerikaans Samoa</t>
  </si>
  <si>
    <t>Algerije</t>
  </si>
  <si>
    <t>Alandeilanden</t>
  </si>
  <si>
    <t>Afghanistan</t>
  </si>
  <si>
    <t>Zwitserland</t>
  </si>
  <si>
    <t>Verenigd Koninkrijk</t>
  </si>
  <si>
    <t>Turkije</t>
  </si>
  <si>
    <t>San Marino</t>
  </si>
  <si>
    <t>Monaco</t>
  </si>
  <si>
    <t>Jersey</t>
  </si>
  <si>
    <t>Isle of Man</t>
  </si>
  <si>
    <t>Guernsey</t>
  </si>
  <si>
    <t>Gibraltar</t>
  </si>
  <si>
    <t>Andorra</t>
  </si>
  <si>
    <t>Albanie</t>
  </si>
  <si>
    <t>Zone</t>
  </si>
  <si>
    <t>Land</t>
  </si>
  <si>
    <t>SMS</t>
  </si>
  <si>
    <t>Bellen uit NL/EU naar (land)</t>
  </si>
  <si>
    <t>Minuten bellen vanuit (land) naar NL</t>
  </si>
  <si>
    <t>MB dataverkeer in (land)</t>
  </si>
  <si>
    <t>van Zone 2 naar NL, prijs per minuut</t>
  </si>
  <si>
    <t>van Zone 3 naar NL, prijs per minuut</t>
  </si>
  <si>
    <t>van Zone 4 naar NL, prijs per minuut</t>
  </si>
  <si>
    <t>Zone 2, prijs per MB</t>
  </si>
  <si>
    <t>Zone 3, prijs per MB</t>
  </si>
  <si>
    <t>Zone 4, prijs per MB</t>
  </si>
  <si>
    <t>Totalen</t>
  </si>
  <si>
    <t>Zone 2, prijs per SMS</t>
  </si>
  <si>
    <t>Zone 3, prijs per SMS</t>
  </si>
  <si>
    <t>Zone 4, prijs per SMS</t>
  </si>
  <si>
    <t>van Zone 2 naar non-NL, prijs per minuut</t>
  </si>
  <si>
    <t>van Zone 3 naar non-NL, prijs per minuut</t>
  </si>
  <si>
    <t>van Zone 4 naar non-NL, prijs per minuut</t>
  </si>
  <si>
    <t>Minuten bellen vanuit (land) naar non-NL-land</t>
  </si>
  <si>
    <t>Buitenland data</t>
  </si>
  <si>
    <t>Buitenland SMS</t>
  </si>
  <si>
    <t>van Zone 1 naar Zone 2, prijs per minuut</t>
  </si>
  <si>
    <t>van Zone 1 naar Zone 3, prijs per minuut</t>
  </si>
  <si>
    <t>van Zone 1 naar Zone 4, prijs per minuut</t>
  </si>
  <si>
    <t>Buitenland bellen, van Zone 1 naar elders</t>
  </si>
  <si>
    <t>Buitenland bellen, van elders naar NL</t>
  </si>
  <si>
    <t>Buitenland bellen, van elders naar non-NL</t>
  </si>
  <si>
    <t>vast bellen uit NL naar</t>
  </si>
  <si>
    <t>EU ex NL</t>
  </si>
  <si>
    <t>naar Zone 1 (excl. NL), prijs per minuut</t>
  </si>
  <si>
    <t>naar Zone 2, prijs per minuut</t>
  </si>
  <si>
    <t>naar Zone 3, prijs per minuut</t>
  </si>
  <si>
    <t>naar Zone 4, prijs per minuut</t>
  </si>
  <si>
    <t xml:space="preserve">Vast bellen uit NL </t>
  </si>
  <si>
    <t>naar Nederland, prijs per minuut</t>
  </si>
  <si>
    <t>Overig Zone ROW en niet uitzondering</t>
  </si>
  <si>
    <t>Curacao + Bonaire</t>
  </si>
  <si>
    <t>Aruba + Caraiben</t>
  </si>
  <si>
    <t>Jamaica + Caraiben</t>
  </si>
  <si>
    <t>Boot- / Vliegdiensten</t>
  </si>
  <si>
    <t>per 10-gelijktijdige gesprekken</t>
  </si>
  <si>
    <t>Faciliteren integratie met Teams telefonie</t>
  </si>
  <si>
    <t>Aantal</t>
  </si>
  <si>
    <t>Flat fee per abonnement, per maand</t>
  </si>
  <si>
    <t>Meerprijs tov databucket 7, per maand</t>
  </si>
  <si>
    <t>Gebeld worden in het buitenland</t>
  </si>
  <si>
    <t>in Zone 2</t>
  </si>
  <si>
    <t>in Zone 3</t>
  </si>
  <si>
    <t>in Zone 4</t>
  </si>
  <si>
    <t xml:space="preserve">Minuten gebeld worden in het buitenland  </t>
  </si>
  <si>
    <t>Meerprijs tov databucket 1, per maand</t>
  </si>
  <si>
    <t>Meerprijs tov databucket 2, per maand</t>
  </si>
  <si>
    <t>Meerprijs tov databucket 3, per maand</t>
  </si>
  <si>
    <t>Meerprijs tov databucket 4, per maand</t>
  </si>
  <si>
    <t>Meerprijs tov databucket 5, per maand</t>
  </si>
  <si>
    <t>Meerprijs tov databucket 6, per maand</t>
  </si>
  <si>
    <t>databucket onbeperkt</t>
  </si>
  <si>
    <t>databucket 2: 5000-7500 MB</t>
  </si>
  <si>
    <t>databucket 3: 7500-10000 MB</t>
  </si>
  <si>
    <t>databucket 4: 10000-12500 MB</t>
  </si>
  <si>
    <t>databucket 5: 12500-15000 MB</t>
  </si>
  <si>
    <t>databucket 6: 15000-17500 MB</t>
  </si>
  <si>
    <t>databucket 7: 17500-20000 MB</t>
  </si>
  <si>
    <t>Voice only abonnement Zone 1, onbeperkt bellen en SMSsen</t>
  </si>
  <si>
    <t>Voice en Data abonnement Zone 1, onbeperkt bellen en SMSsen, Databucket 1, 0-5000MB</t>
  </si>
  <si>
    <t>Data only abonnement Zone 1, Databucket 1 0-5000MB</t>
  </si>
  <si>
    <t>databucket 1: 5000 MB</t>
  </si>
  <si>
    <t>European Union roaming regulations: the 27 member states of the European Union and their outermost regions plus Iceland, Liechtenstein and Norway, Moldova and Ukraine.</t>
  </si>
  <si>
    <t>Startpunt, opgenomen in (data)abonnement</t>
  </si>
  <si>
    <t>Algemeen</t>
  </si>
  <si>
    <t>Inschrijver dient alle lichtblauw gemarkeerde velden in te vullen.</t>
  </si>
  <si>
    <t>Alle opgegeven prijzen zijn exclusief BTW en betreffen all-in tarieven, tenzij expliciet anders vermeld.</t>
  </si>
  <si>
    <t>Abonnementen</t>
  </si>
  <si>
    <t>Inschrijver dient de maandelijkse abonnementskosten per gebruiker in te vullen.</t>
  </si>
  <si>
    <t>De totale kosten worden automatisch berekend op basis van de in dit prijzenblad opgenomen indicatieve aantallen.</t>
  </si>
  <si>
    <t>De vermelde aantallen zijn uitsluitend bedoeld voor de beoordeling van de inschrijvingen. Hieraan kunnen geen rechten worden ontleend.</t>
  </si>
  <si>
    <t>Databundels</t>
  </si>
  <si>
    <t>De meerprijs van een hogere databucket dient afnemend of gelijk te zijn aan de meerprijs van de voorgaande bucket, zodat de prijs per MB gelijk blijft of afneemt naarmate een grotere databucket wordt afgenomen.</t>
  </si>
  <si>
    <t>Relatie tussen abonnementstypen</t>
  </si>
  <si>
    <t>De prijs van een voice + data-abonnement mag niet hoger zijn dan de som van de prijzen van een voice only-abonnement en een data only-abonnement.</t>
  </si>
  <si>
    <t>Buitenlandbellen en roaming</t>
  </si>
  <si>
    <t>De indeling van pricingzones kan per inschrijver verschillen.</t>
  </si>
  <si>
    <t>De bijbehorende tarieven dienen in dit prijzenblad te worden ingevuld.</t>
  </si>
  <si>
    <t>Zone 1 dient minimaal de landen te bevatten die vallen onder de Europese roamingregelgeving (Roam Like At Home).</t>
  </si>
  <si>
    <t>Verdiscontering van kosten</t>
  </si>
  <si>
    <t>Alle kosten die noodzakelijk zijn om te voldoen aan de eisen uit de aanbestedingsdocumenten, waaronder de eisen met betrekking tot indoor dekking, dienen volledig te zijn verdisconteerd in de opgegeven maandtarieven.</t>
  </si>
  <si>
    <t>Separate implementatie-, investerings-, transitie-, migratie- of dekkingskosten die niet expliciet in het prijzenblad zijn opgenomen, worden geacht onderdeel uit te maken van de opgegeven tarieven.</t>
  </si>
  <si>
    <t>Indien een onderdeel niet van toepassing is, dient de waarde 0,00 te worden ingevuld.</t>
  </si>
  <si>
    <t>Alle in te vullen bedragen dienen groter dan of gelijk aan € 0,00 te zijn en te worden afgerond op twee decimalen.</t>
  </si>
  <si>
    <t>Het contract start met Databucket 1, bestaande uit een groepsbundel voor Zone 1 gebaseerd op 5.000 MB per abonnement.</t>
  </si>
  <si>
    <t>Elke opvolgende databucket bevat 2.500 MB extra ten opzichte van de voorgaande bucket.</t>
  </si>
  <si>
    <t>Inschrijver dient zijn zone-indeling op te nemen in het tabblad ‘Zone-indeling’.</t>
  </si>
  <si>
    <t>De TKI wordt berekend op basis van de kengetallen opgenomen in het tabblad ‘Jaargebruik’.</t>
  </si>
  <si>
    <t>Eisen invulblad</t>
  </si>
  <si>
    <t>Prijs (TP, totaalprijs)  (zie leidraad 6.1 en 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</si>
</sst>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0.0"/>
  </numFmts>
  <fonts count="8">
    <font>
      <sz val="11"/>
      <color theme="1"/>
      <name val="Aptos Narrow"/>
      <family val="2"/>
      <scheme val="minor"/>
    </font>
    <font>
      <b/>
      <sz val="11"/>
      <color theme="1"/>
      <name val="Aptos Narrow"/>
      <family val="2"/>
      <scheme val="minor"/>
    </font>
    <font>
      <sz val="10"/>
      <color theme="1"/>
      <name val="Arial Unicode MS"/>
    </font>
    <font>
      <b/>
      <sz val="10"/>
      <color theme="1"/>
      <name val="Arial"/>
      <family val="2"/>
    </font>
    <font>
      <sz val="10"/>
      <color theme="1"/>
      <name val="Arial"/>
      <family val="2"/>
    </font>
    <font>
      <sz val="10"/>
      <color rgb="FF202122"/>
      <name val="Arial"/>
      <family val="2"/>
    </font>
    <font>
      <sz val="8"/>
      <color theme="1"/>
      <name val="Segoe UI"/>
      <family val="2"/>
    </font>
    <font>
      <b/>
      <sz val="13.5"/>
      <color theme="1"/>
      <name val="Segoe UI"/>
      <family val="2"/>
    </font>
  </fonts>
  <fills count="7">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0" fontId="0" fillId="0" borderId="0" xfId="0" applyAlignment="1">
      <alignment horizontal="left" vertical="top"/>
    </xf>
    <xf numFmtId="0" fontId="0" fillId="5" borderId="6" xfId="0" applyFill="1" applyBorder="1" applyAlignment="1">
      <alignment horizontal="left" vertical="top" wrapText="1"/>
    </xf>
    <xf numFmtId="0" fontId="0" fillId="5" borderId="2" xfId="0" applyFill="1" applyBorder="1"/>
    <xf numFmtId="0" fontId="0" fillId="5" borderId="3" xfId="0" applyFill="1" applyBorder="1"/>
    <xf numFmtId="0" fontId="0" fillId="5" borderId="3" xfId="0" applyFill="1" applyBorder="1" applyAlignment="1">
      <alignment horizontal="left" vertical="top"/>
    </xf>
    <xf numFmtId="0" fontId="0" fillId="5" borderId="4" xfId="0" applyFill="1" applyBorder="1"/>
    <xf numFmtId="0" fontId="0" fillId="5" borderId="5" xfId="0" applyFill="1" applyBorder="1"/>
    <xf numFmtId="0" fontId="0" fillId="5" borderId="6" xfId="0" applyFill="1" applyBorder="1"/>
    <xf numFmtId="0" fontId="0" fillId="5" borderId="7" xfId="0" applyFill="1" applyBorder="1"/>
    <xf numFmtId="0" fontId="0" fillId="5" borderId="8" xfId="0" applyFill="1" applyBorder="1"/>
    <xf numFmtId="0" fontId="0" fillId="5" borderId="8" xfId="0" applyFill="1" applyBorder="1" applyAlignment="1">
      <alignment horizontal="left" vertical="top"/>
    </xf>
    <xf numFmtId="0" fontId="0" fillId="5" borderId="9" xfId="0" applyFill="1" applyBorder="1"/>
    <xf numFmtId="0" fontId="0" fillId="0" borderId="0" xfId="0" applyAlignment="1">
      <alignment horizontal="center"/>
    </xf>
    <xf numFmtId="0" fontId="0" fillId="5" borderId="0" xfId="0" applyFill="1"/>
    <xf numFmtId="0" fontId="0" fillId="5" borderId="0" xfId="0" applyFill="1" applyAlignment="1">
      <alignment horizontal="left" vertical="top"/>
    </xf>
    <xf numFmtId="164" fontId="0" fillId="3" borderId="1" xfId="0" applyNumberFormat="1" applyFill="1" applyBorder="1"/>
    <xf numFmtId="164" fontId="0" fillId="4" borderId="1" xfId="0" applyNumberFormat="1" applyFill="1" applyBorder="1"/>
    <xf numFmtId="0" fontId="0" fillId="5" borderId="6" xfId="0" applyFill="1" applyBorder="1" applyAlignment="1">
      <alignment horizontal="left" vertical="top"/>
    </xf>
    <xf numFmtId="0" fontId="0" fillId="5" borderId="4" xfId="0" applyFill="1" applyBorder="1" applyAlignment="1">
      <alignment horizontal="left" vertical="top"/>
    </xf>
    <xf numFmtId="0" fontId="0" fillId="0" borderId="0" xfId="0" applyAlignment="1">
      <alignment wrapText="1"/>
    </xf>
    <xf numFmtId="0" fontId="0" fillId="0" borderId="0" xfId="0" applyAlignment="1">
      <alignment horizontal="left"/>
    </xf>
    <xf numFmtId="3" fontId="0" fillId="0" borderId="0" xfId="0" applyNumberFormat="1"/>
    <xf numFmtId="0" fontId="3" fillId="0" borderId="0" xfId="0" applyFont="1"/>
    <xf numFmtId="49" fontId="3" fillId="0" borderId="0" xfId="0" applyNumberFormat="1" applyFont="1"/>
    <xf numFmtId="0" fontId="1" fillId="0" borderId="0" xfId="0" applyFont="1"/>
    <xf numFmtId="0" fontId="3" fillId="0" borderId="0" xfId="0" applyFont="1" applyAlignment="1">
      <alignment wrapText="1"/>
    </xf>
    <xf numFmtId="0" fontId="3" fillId="0" borderId="0" xfId="0" applyFont="1" applyAlignment="1">
      <alignment horizontal="right" wrapText="1"/>
    </xf>
    <xf numFmtId="0" fontId="1" fillId="0" borderId="0" xfId="0" applyFont="1" applyAlignment="1">
      <alignment horizontal="right" wrapText="1"/>
    </xf>
    <xf numFmtId="3" fontId="1" fillId="0" borderId="0" xfId="0" applyNumberFormat="1" applyFont="1" applyAlignment="1">
      <alignment horizontal="right" wrapText="1"/>
    </xf>
    <xf numFmtId="49" fontId="3" fillId="0" borderId="0" xfId="0" applyNumberFormat="1" applyFont="1" applyAlignment="1">
      <alignment horizontal="right" wrapText="1"/>
    </xf>
    <xf numFmtId="165" fontId="0" fillId="5" borderId="0" xfId="0" applyNumberFormat="1" applyFill="1"/>
    <xf numFmtId="3" fontId="3" fillId="0" borderId="0" xfId="0" applyNumberFormat="1" applyFont="1" applyAlignment="1">
      <alignment wrapText="1"/>
    </xf>
    <xf numFmtId="0" fontId="1" fillId="0" borderId="10" xfId="0" applyFont="1" applyBorder="1"/>
    <xf numFmtId="0" fontId="1" fillId="0" borderId="11" xfId="0" applyFont="1" applyBorder="1" applyAlignment="1">
      <alignment horizontal="center"/>
    </xf>
    <xf numFmtId="0" fontId="2" fillId="0" borderId="5" xfId="0" applyFont="1" applyBorder="1" applyAlignment="1">
      <alignment vertical="center"/>
    </xf>
    <xf numFmtId="0" fontId="0" fillId="0" borderId="5" xfId="0" applyBorder="1"/>
    <xf numFmtId="0" fontId="4" fillId="0" borderId="0" xfId="0" applyFont="1" applyAlignment="1">
      <alignment wrapText="1"/>
    </xf>
    <xf numFmtId="49" fontId="4" fillId="0" borderId="0" xfId="0" applyNumberFormat="1" applyFont="1"/>
    <xf numFmtId="0" fontId="4" fillId="0" borderId="0" xfId="0" applyFont="1"/>
    <xf numFmtId="164" fontId="0" fillId="5" borderId="0" xfId="0" applyNumberFormat="1" applyFill="1"/>
    <xf numFmtId="0" fontId="0" fillId="5" borderId="0" xfId="0" applyFill="1" applyAlignment="1">
      <alignment wrapText="1"/>
    </xf>
    <xf numFmtId="0" fontId="5" fillId="0" borderId="0" xfId="0" applyFont="1" applyAlignment="1">
      <alignment wrapText="1"/>
    </xf>
    <xf numFmtId="0" fontId="0" fillId="0" borderId="7" xfId="0" applyBorder="1"/>
    <xf numFmtId="0" fontId="0" fillId="0" borderId="5" xfId="0" applyBorder="1" applyAlignment="1">
      <alignment wrapText="1"/>
    </xf>
    <xf numFmtId="0" fontId="0" fillId="0" borderId="6" xfId="0" applyBorder="1" applyAlignment="1">
      <alignment horizontal="center"/>
    </xf>
    <xf numFmtId="164" fontId="0" fillId="2" borderId="1" xfId="0" applyNumberFormat="1" applyFill="1" applyBorder="1" applyProtection="1">
      <protection locked="0"/>
    </xf>
    <xf numFmtId="0" fontId="0" fillId="6" borderId="6" xfId="0" applyFill="1" applyBorder="1" applyAlignment="1" applyProtection="1">
      <alignment horizontal="center"/>
      <protection locked="0"/>
    </xf>
    <xf numFmtId="0" fontId="0" fillId="6" borderId="9" xfId="0" applyFill="1" applyBorder="1" applyAlignment="1" applyProtection="1">
      <alignment horizontal="center"/>
      <protection locked="0"/>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5" borderId="0" xfId="0" applyFill="1" applyAlignment="1">
      <alignment horizontal="left" vertical="top" wrapText="1"/>
    </xf>
    <xf numFmtId="0" fontId="0" fillId="5" borderId="10" xfId="0" applyFill="1" applyBorder="1"/>
    <xf numFmtId="0" fontId="0" fillId="0" borderId="0" xfId="0" applyAlignment="1">
      <alignment vertical="center"/>
    </xf>
    <xf numFmtId="0" fontId="7" fillId="0" borderId="0" xfId="0" applyFont="1" applyAlignment="1">
      <alignment vertical="center"/>
    </xf>
    <xf numFmtId="0" fontId="6" fillId="0" borderId="0" xfId="0" applyFont="1" applyAlignment="1">
      <alignment horizontal="left" vertical="center" indent="1"/>
    </xf>
    <xf numFmtId="0" fontId="1" fillId="5" borderId="3" xfId="0" applyFont="1" applyFill="1" applyBorder="1" applyAlignment="1">
      <alignment horizontal="left" vertical="top" wrapText="1"/>
    </xf>
    <xf numFmtId="0" fontId="1" fillId="5" borderId="0" xfId="0" applyFont="1" applyFill="1" applyAlignment="1">
      <alignment horizontal="left" vertical="top" wrapText="1"/>
    </xf>
    <xf numFmtId="0" fontId="0" fillId="5" borderId="12" xfId="0" applyFill="1" applyBorder="1" applyAlignment="1">
      <alignment horizontal="center"/>
    </xf>
    <xf numFmtId="0" fontId="0" fillId="5" borderId="11" xfId="0" applyFill="1" applyBorder="1" applyAlignment="1">
      <alignment horizontal="center"/>
    </xf>
    <xf numFmtId="0" fontId="1" fillId="5" borderId="12" xfId="0" applyFont="1" applyFill="1" applyBorder="1" applyAlignment="1">
      <alignment horizontal="left"/>
    </xf>
    <xf numFmtId="0" fontId="0" fillId="5" borderId="3" xfId="0" applyFill="1" applyBorder="1" applyAlignment="1">
      <alignment horizontal="center"/>
    </xf>
    <xf numFmtId="0" fontId="0" fillId="5" borderId="4" xfId="0" applyFill="1" applyBorder="1" applyAlignment="1">
      <alignment horizontal="center"/>
    </xf>
    <xf numFmtId="0" fontId="0" fillId="5" borderId="0" xfId="0" applyFill="1" applyAlignment="1">
      <alignment horizontal="center"/>
    </xf>
    <xf numFmtId="0" fontId="0" fillId="5" borderId="6"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0" fillId="0" borderId="0" xfId="0" applyAlignment="1">
      <alignment horizontal="center"/>
    </xf>
    <xf numFmtId="0" fontId="0" fillId="5" borderId="0" xfId="0" applyFill="1" applyAlignment="1">
      <alignment horizontal="left" vertical="top" wrapText="1"/>
    </xf>
    <xf numFmtId="0" fontId="0" fillId="5" borderId="6" xfId="0" applyFill="1" applyBorder="1" applyAlignment="1">
      <alignment horizontal="left" vertical="top"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C14CB-9CA6-499C-BF43-0EFB61D08F5A}">
  <dimension ref="B2:N89"/>
  <sheetViews>
    <sheetView tabSelected="1" topLeftCell="A58" workbookViewId="0">
      <selection activeCell="G32" sqref="G32"/>
    </sheetView>
  </sheetViews>
  <sheetFormatPr defaultRowHeight="14.25"/>
  <cols>
    <col min="1" max="2" width="2.6640625" customWidth="1"/>
    <col min="3" max="3" width="50.1328125" customWidth="1"/>
    <col min="4" max="4" width="37.86328125" customWidth="1"/>
    <col min="5" max="5" width="19.33203125" customWidth="1"/>
    <col min="6" max="6" width="5" customWidth="1"/>
    <col min="7" max="7" width="9" style="1" customWidth="1"/>
    <col min="8" max="8" width="16.86328125" customWidth="1"/>
    <col min="9" max="9" width="4.33203125" customWidth="1"/>
    <col min="10" max="10" width="16.33203125" customWidth="1"/>
    <col min="11" max="11" width="3.46484375" customWidth="1"/>
  </cols>
  <sheetData>
    <row r="2" spans="2:14">
      <c r="B2" s="3"/>
      <c r="C2" s="61" t="s">
        <v>0</v>
      </c>
      <c r="D2" s="61"/>
      <c r="E2" s="61"/>
      <c r="F2" s="61"/>
      <c r="G2" s="61"/>
      <c r="H2" s="61"/>
      <c r="I2" s="61"/>
      <c r="J2" s="61"/>
      <c r="K2" s="62"/>
    </row>
    <row r="3" spans="2:14">
      <c r="B3" s="7"/>
      <c r="C3" s="63" t="s">
        <v>1</v>
      </c>
      <c r="D3" s="63"/>
      <c r="E3" s="63"/>
      <c r="F3" s="63"/>
      <c r="G3" s="63"/>
      <c r="H3" s="63"/>
      <c r="I3" s="63"/>
      <c r="J3" s="63"/>
      <c r="K3" s="64"/>
    </row>
    <row r="4" spans="2:14">
      <c r="B4" s="9"/>
      <c r="C4" s="65" t="s">
        <v>2</v>
      </c>
      <c r="D4" s="65"/>
      <c r="E4" s="65"/>
      <c r="F4" s="65"/>
      <c r="G4" s="65"/>
      <c r="H4" s="65"/>
      <c r="I4" s="65"/>
      <c r="J4" s="65"/>
      <c r="K4" s="66"/>
    </row>
    <row r="5" spans="2:14">
      <c r="C5" s="67"/>
      <c r="D5" s="67"/>
      <c r="E5" s="67"/>
      <c r="F5" s="67"/>
      <c r="G5" s="67"/>
      <c r="H5" s="67"/>
      <c r="I5" s="67"/>
      <c r="J5" s="67"/>
      <c r="K5" s="67"/>
    </row>
    <row r="6" spans="2:14">
      <c r="B6" s="52"/>
      <c r="C6" s="60" t="s">
        <v>308</v>
      </c>
      <c r="D6" s="58"/>
      <c r="E6" s="58"/>
      <c r="F6" s="58"/>
      <c r="G6" s="58"/>
      <c r="H6" s="58"/>
      <c r="I6" s="58"/>
      <c r="J6" s="58"/>
      <c r="K6" s="59"/>
    </row>
    <row r="7" spans="2:14" ht="19.5">
      <c r="B7" s="3"/>
      <c r="C7" s="56" t="s">
        <v>284</v>
      </c>
      <c r="D7" s="49"/>
      <c r="E7" s="49"/>
      <c r="F7" s="49"/>
      <c r="G7" s="49"/>
      <c r="H7" s="49"/>
      <c r="I7" s="49"/>
      <c r="J7" s="49"/>
      <c r="K7" s="50"/>
      <c r="N7" s="54"/>
    </row>
    <row r="8" spans="2:14">
      <c r="B8" s="7"/>
      <c r="C8" s="68" t="s">
        <v>285</v>
      </c>
      <c r="D8" s="68"/>
      <c r="E8" s="68"/>
      <c r="F8" s="68"/>
      <c r="G8" s="68"/>
      <c r="H8" s="68"/>
      <c r="I8" s="68"/>
      <c r="J8" s="68"/>
      <c r="K8" s="2"/>
      <c r="N8" s="55"/>
    </row>
    <row r="9" spans="2:14">
      <c r="B9" s="7"/>
      <c r="C9" s="68" t="s">
        <v>302</v>
      </c>
      <c r="D9" s="68"/>
      <c r="E9" s="68"/>
      <c r="F9" s="68"/>
      <c r="G9" s="68"/>
      <c r="H9" s="68"/>
      <c r="I9" s="68"/>
      <c r="J9" s="68"/>
      <c r="K9" s="69"/>
      <c r="N9" s="55"/>
    </row>
    <row r="10" spans="2:14">
      <c r="B10" s="7"/>
      <c r="C10" s="68" t="s">
        <v>286</v>
      </c>
      <c r="D10" s="68"/>
      <c r="E10" s="68"/>
      <c r="F10" s="68"/>
      <c r="G10" s="68"/>
      <c r="H10" s="68"/>
      <c r="I10" s="68"/>
      <c r="J10" s="68"/>
      <c r="K10" s="69"/>
      <c r="N10" s="55"/>
    </row>
    <row r="11" spans="2:14">
      <c r="B11" s="7"/>
      <c r="C11" s="68" t="s">
        <v>303</v>
      </c>
      <c r="D11" s="68"/>
      <c r="E11" s="68"/>
      <c r="F11" s="68"/>
      <c r="G11" s="68"/>
      <c r="H11" s="68"/>
      <c r="I11" s="68"/>
      <c r="J11" s="68"/>
      <c r="K11" s="69"/>
      <c r="N11" s="55"/>
    </row>
    <row r="12" spans="2:14">
      <c r="B12" s="7"/>
      <c r="C12" s="51"/>
      <c r="D12" s="51"/>
      <c r="E12" s="51"/>
      <c r="F12" s="51"/>
      <c r="G12" s="51"/>
      <c r="H12" s="51"/>
      <c r="I12" s="51"/>
      <c r="J12" s="51"/>
      <c r="K12" s="2"/>
      <c r="N12" s="53"/>
    </row>
    <row r="13" spans="2:14" ht="19.5">
      <c r="B13" s="7"/>
      <c r="C13" s="57" t="s">
        <v>287</v>
      </c>
      <c r="D13" s="51"/>
      <c r="E13" s="51"/>
      <c r="F13" s="51"/>
      <c r="G13" s="51"/>
      <c r="H13" s="51"/>
      <c r="I13" s="51"/>
      <c r="J13" s="51"/>
      <c r="K13" s="2"/>
      <c r="N13" s="54"/>
    </row>
    <row r="14" spans="2:14">
      <c r="B14" s="7"/>
      <c r="C14" s="68" t="s">
        <v>288</v>
      </c>
      <c r="D14" s="68"/>
      <c r="E14" s="68"/>
      <c r="F14" s="68"/>
      <c r="G14" s="68"/>
      <c r="H14" s="68"/>
      <c r="I14" s="68"/>
      <c r="J14" s="68"/>
      <c r="K14" s="69"/>
      <c r="N14" s="55"/>
    </row>
    <row r="15" spans="2:14">
      <c r="B15" s="7"/>
      <c r="C15" s="68" t="s">
        <v>289</v>
      </c>
      <c r="D15" s="68"/>
      <c r="E15" s="68"/>
      <c r="F15" s="68"/>
      <c r="G15" s="68"/>
      <c r="H15" s="68"/>
      <c r="I15" s="68"/>
      <c r="J15" s="68"/>
      <c r="K15" s="2"/>
      <c r="N15" s="55"/>
    </row>
    <row r="16" spans="2:14">
      <c r="B16" s="7"/>
      <c r="C16" s="68" t="s">
        <v>290</v>
      </c>
      <c r="D16" s="68"/>
      <c r="E16" s="68"/>
      <c r="F16" s="68"/>
      <c r="G16" s="68"/>
      <c r="H16" s="68"/>
      <c r="I16" s="68"/>
      <c r="J16" s="68"/>
      <c r="K16" s="69"/>
      <c r="N16" s="55"/>
    </row>
    <row r="17" spans="2:14">
      <c r="B17" s="7"/>
      <c r="C17" s="51"/>
      <c r="D17" s="51"/>
      <c r="E17" s="51"/>
      <c r="F17" s="51"/>
      <c r="G17" s="51"/>
      <c r="H17" s="51"/>
      <c r="I17" s="51"/>
      <c r="J17" s="51"/>
      <c r="K17" s="2"/>
      <c r="N17" s="53"/>
    </row>
    <row r="18" spans="2:14" ht="19.5">
      <c r="B18" s="7"/>
      <c r="C18" s="57" t="s">
        <v>291</v>
      </c>
      <c r="D18" s="51"/>
      <c r="E18" s="51"/>
      <c r="F18" s="51"/>
      <c r="G18" s="51"/>
      <c r="H18" s="51"/>
      <c r="I18" s="51"/>
      <c r="J18" s="51"/>
      <c r="K18" s="2"/>
      <c r="N18" s="54"/>
    </row>
    <row r="19" spans="2:14">
      <c r="B19" s="7"/>
      <c r="C19" s="68" t="s">
        <v>304</v>
      </c>
      <c r="D19" s="68"/>
      <c r="E19" s="68"/>
      <c r="F19" s="68"/>
      <c r="G19" s="68"/>
      <c r="H19" s="68"/>
      <c r="I19" s="68"/>
      <c r="J19" s="68"/>
      <c r="K19" s="69"/>
      <c r="N19" s="55"/>
    </row>
    <row r="20" spans="2:14">
      <c r="B20" s="7"/>
      <c r="C20" s="68" t="s">
        <v>305</v>
      </c>
      <c r="D20" s="68"/>
      <c r="E20" s="68"/>
      <c r="F20" s="68"/>
      <c r="G20" s="68"/>
      <c r="H20" s="68"/>
      <c r="I20" s="68"/>
      <c r="J20" s="68"/>
      <c r="K20" s="69"/>
      <c r="N20" s="55"/>
    </row>
    <row r="21" spans="2:14" ht="28.25" customHeight="1">
      <c r="B21" s="7"/>
      <c r="C21" s="68" t="s">
        <v>292</v>
      </c>
      <c r="D21" s="68"/>
      <c r="E21" s="68"/>
      <c r="F21" s="68"/>
      <c r="G21" s="68"/>
      <c r="H21" s="68"/>
      <c r="I21" s="68"/>
      <c r="J21" s="68"/>
      <c r="K21" s="69"/>
      <c r="N21" s="55"/>
    </row>
    <row r="22" spans="2:14">
      <c r="B22" s="7"/>
      <c r="C22" s="51"/>
      <c r="D22" s="51"/>
      <c r="E22" s="51"/>
      <c r="F22" s="51"/>
      <c r="G22" s="51"/>
      <c r="H22" s="51"/>
      <c r="I22" s="51"/>
      <c r="J22" s="51"/>
      <c r="K22" s="2"/>
      <c r="N22" s="53"/>
    </row>
    <row r="23" spans="2:14" ht="19.5">
      <c r="B23" s="7"/>
      <c r="C23" s="57" t="s">
        <v>293</v>
      </c>
      <c r="D23" s="51"/>
      <c r="E23" s="51"/>
      <c r="F23" s="51"/>
      <c r="G23" s="51"/>
      <c r="H23" s="51"/>
      <c r="I23" s="51"/>
      <c r="J23" s="51"/>
      <c r="K23" s="2"/>
      <c r="N23" s="54"/>
    </row>
    <row r="24" spans="2:14">
      <c r="B24" s="7"/>
      <c r="C24" s="68" t="s">
        <v>294</v>
      </c>
      <c r="D24" s="68"/>
      <c r="E24" s="68"/>
      <c r="F24" s="68"/>
      <c r="G24" s="68"/>
      <c r="H24" s="68"/>
      <c r="I24" s="68"/>
      <c r="J24" s="68"/>
      <c r="K24" s="69"/>
      <c r="N24" s="55"/>
    </row>
    <row r="25" spans="2:14">
      <c r="B25" s="7"/>
      <c r="C25" s="51"/>
      <c r="D25" s="51"/>
      <c r="E25" s="51"/>
      <c r="F25" s="51"/>
      <c r="G25" s="51"/>
      <c r="H25" s="51"/>
      <c r="I25" s="51"/>
      <c r="J25" s="51"/>
      <c r="K25" s="2"/>
    </row>
    <row r="26" spans="2:14" ht="19.5">
      <c r="B26" s="7"/>
      <c r="C26" s="57" t="s">
        <v>295</v>
      </c>
      <c r="D26" s="51"/>
      <c r="E26" s="51"/>
      <c r="F26" s="51"/>
      <c r="G26" s="51"/>
      <c r="H26" s="51"/>
      <c r="I26" s="51"/>
      <c r="J26" s="51"/>
      <c r="K26" s="2"/>
      <c r="N26" s="54"/>
    </row>
    <row r="27" spans="2:14">
      <c r="B27" s="7"/>
      <c r="C27" s="68" t="s">
        <v>296</v>
      </c>
      <c r="D27" s="68"/>
      <c r="E27" s="68"/>
      <c r="F27" s="68"/>
      <c r="G27" s="68"/>
      <c r="H27" s="68"/>
      <c r="I27" s="68"/>
      <c r="J27" s="68"/>
      <c r="K27" s="69"/>
      <c r="N27" s="55"/>
    </row>
    <row r="28" spans="2:14">
      <c r="B28" s="7"/>
      <c r="C28" s="68" t="s">
        <v>306</v>
      </c>
      <c r="D28" s="68"/>
      <c r="E28" s="68"/>
      <c r="F28" s="68"/>
      <c r="G28" s="68"/>
      <c r="H28" s="68"/>
      <c r="I28" s="68"/>
      <c r="J28" s="68"/>
      <c r="K28" s="2"/>
      <c r="N28" s="55"/>
    </row>
    <row r="29" spans="2:14">
      <c r="B29" s="7"/>
      <c r="C29" s="68" t="s">
        <v>297</v>
      </c>
      <c r="D29" s="68"/>
      <c r="E29" s="68"/>
      <c r="F29" s="68"/>
      <c r="G29" s="68"/>
      <c r="H29" s="68"/>
      <c r="I29" s="68"/>
      <c r="J29" s="68"/>
      <c r="K29" s="2"/>
      <c r="N29" s="55"/>
    </row>
    <row r="30" spans="2:14">
      <c r="B30" s="7"/>
      <c r="C30" s="68" t="s">
        <v>307</v>
      </c>
      <c r="D30" s="68"/>
      <c r="E30" s="68"/>
      <c r="F30" s="68"/>
      <c r="G30" s="68"/>
      <c r="H30" s="68"/>
      <c r="I30" s="68"/>
      <c r="J30" s="68"/>
      <c r="K30" s="2"/>
      <c r="N30" s="55"/>
    </row>
    <row r="31" spans="2:14">
      <c r="B31" s="7"/>
      <c r="C31" s="68" t="s">
        <v>298</v>
      </c>
      <c r="D31" s="68"/>
      <c r="E31" s="68"/>
      <c r="F31" s="68"/>
      <c r="G31" s="68"/>
      <c r="H31" s="68"/>
      <c r="I31" s="68"/>
      <c r="J31" s="68"/>
      <c r="K31" s="2"/>
      <c r="N31" s="55"/>
    </row>
    <row r="32" spans="2:14">
      <c r="B32" s="7"/>
      <c r="C32" s="51"/>
      <c r="D32" s="51"/>
      <c r="E32" s="51"/>
      <c r="F32" s="51"/>
      <c r="G32" s="51"/>
      <c r="H32" s="51"/>
      <c r="I32" s="51"/>
      <c r="J32" s="51"/>
      <c r="K32" s="2"/>
    </row>
    <row r="33" spans="2:14" ht="19.5">
      <c r="B33" s="7"/>
      <c r="C33" s="57" t="s">
        <v>299</v>
      </c>
      <c r="D33" s="51"/>
      <c r="E33" s="51"/>
      <c r="F33" s="51"/>
      <c r="G33" s="51"/>
      <c r="H33" s="51"/>
      <c r="I33" s="51"/>
      <c r="J33" s="51"/>
      <c r="K33" s="2"/>
      <c r="N33" s="54"/>
    </row>
    <row r="34" spans="2:14" ht="30" customHeight="1">
      <c r="B34" s="7"/>
      <c r="C34" s="68" t="s">
        <v>300</v>
      </c>
      <c r="D34" s="68"/>
      <c r="E34" s="68"/>
      <c r="F34" s="68"/>
      <c r="G34" s="68"/>
      <c r="H34" s="68"/>
      <c r="I34" s="68"/>
      <c r="J34" s="68"/>
      <c r="K34" s="69"/>
      <c r="N34" s="55"/>
    </row>
    <row r="35" spans="2:14">
      <c r="B35" s="7"/>
      <c r="C35" s="68" t="s">
        <v>301</v>
      </c>
      <c r="D35" s="68"/>
      <c r="E35" s="68"/>
      <c r="F35" s="68"/>
      <c r="G35" s="68"/>
      <c r="H35" s="68"/>
      <c r="I35" s="68"/>
      <c r="J35" s="68"/>
      <c r="K35" s="69"/>
      <c r="N35" s="55"/>
    </row>
    <row r="36" spans="2:14">
      <c r="B36" s="9"/>
      <c r="C36" s="70"/>
      <c r="D36" s="70"/>
      <c r="E36" s="70"/>
      <c r="F36" s="70"/>
      <c r="G36" s="70"/>
      <c r="H36" s="70"/>
      <c r="I36" s="70"/>
      <c r="J36" s="70"/>
      <c r="K36" s="71"/>
    </row>
    <row r="38" spans="2:14">
      <c r="B38" s="3"/>
      <c r="C38" s="4"/>
      <c r="D38" s="4"/>
      <c r="E38" s="4" t="s">
        <v>3</v>
      </c>
      <c r="F38" s="4"/>
      <c r="G38" s="5" t="s">
        <v>257</v>
      </c>
      <c r="H38" s="4" t="s">
        <v>4</v>
      </c>
      <c r="I38" s="4"/>
      <c r="J38" s="4" t="s">
        <v>5</v>
      </c>
      <c r="K38" s="6"/>
    </row>
    <row r="39" spans="2:14">
      <c r="B39" s="7"/>
      <c r="C39" s="14"/>
      <c r="D39" s="14"/>
      <c r="E39" s="14"/>
      <c r="F39" s="14"/>
      <c r="G39" s="15"/>
      <c r="H39" s="14"/>
      <c r="I39" s="14"/>
      <c r="J39" s="14"/>
      <c r="K39" s="8"/>
    </row>
    <row r="40" spans="2:14">
      <c r="B40" s="7"/>
      <c r="C40" s="14" t="s">
        <v>278</v>
      </c>
      <c r="D40" s="14" t="s">
        <v>258</v>
      </c>
      <c r="E40" s="46"/>
      <c r="F40" s="14"/>
      <c r="G40" s="14">
        <v>50</v>
      </c>
      <c r="H40" s="14">
        <v>60</v>
      </c>
      <c r="I40" s="14"/>
      <c r="J40" s="16">
        <f>ROUND(H40*G40*ROUND(E40,2),2)</f>
        <v>0</v>
      </c>
      <c r="K40" s="8"/>
    </row>
    <row r="41" spans="2:14">
      <c r="B41" s="7"/>
      <c r="C41" s="14"/>
      <c r="D41" s="14"/>
      <c r="E41" s="40"/>
      <c r="F41" s="14"/>
      <c r="G41" s="14"/>
      <c r="H41" s="14"/>
      <c r="I41" s="14"/>
      <c r="J41" s="14"/>
      <c r="K41" s="8"/>
    </row>
    <row r="42" spans="2:14">
      <c r="B42" s="7"/>
      <c r="C42" s="14" t="s">
        <v>280</v>
      </c>
      <c r="D42" s="14" t="s">
        <v>258</v>
      </c>
      <c r="E42" s="46"/>
      <c r="F42" s="14"/>
      <c r="G42" s="14">
        <v>400</v>
      </c>
      <c r="H42" s="14">
        <f>H40</f>
        <v>60</v>
      </c>
      <c r="I42" s="14"/>
      <c r="J42" s="16">
        <f>ROUND(H42*G42*ROUND(E42,2),2)</f>
        <v>0</v>
      </c>
      <c r="K42" s="8"/>
    </row>
    <row r="43" spans="2:14">
      <c r="B43" s="7"/>
      <c r="C43" s="14"/>
      <c r="D43" s="14"/>
      <c r="E43" s="14"/>
      <c r="F43" s="14"/>
      <c r="G43" s="14"/>
      <c r="H43" s="14"/>
      <c r="I43" s="14"/>
      <c r="J43" s="14"/>
      <c r="K43" s="8"/>
    </row>
    <row r="44" spans="2:14" ht="28.5">
      <c r="B44" s="7"/>
      <c r="C44" s="41" t="s">
        <v>279</v>
      </c>
      <c r="D44" s="14" t="s">
        <v>258</v>
      </c>
      <c r="E44" s="46"/>
      <c r="F44" s="14"/>
      <c r="G44" s="14">
        <v>4550</v>
      </c>
      <c r="H44" s="14">
        <f>H42</f>
        <v>60</v>
      </c>
      <c r="I44" s="14"/>
      <c r="J44" s="16">
        <f>ROUND(H44*G44*ROUND(E44,2),2)</f>
        <v>0</v>
      </c>
      <c r="K44" s="8"/>
    </row>
    <row r="45" spans="2:14">
      <c r="B45" s="7"/>
      <c r="C45" s="14"/>
      <c r="D45" s="14"/>
      <c r="E45" s="14"/>
      <c r="F45" s="14"/>
      <c r="G45" s="14"/>
      <c r="H45" s="14"/>
      <c r="I45" s="14"/>
      <c r="J45" s="14"/>
      <c r="K45" s="8"/>
    </row>
    <row r="46" spans="2:14">
      <c r="B46" s="7"/>
      <c r="C46" s="14" t="s">
        <v>281</v>
      </c>
      <c r="D46" s="14" t="s">
        <v>283</v>
      </c>
      <c r="E46" s="14"/>
      <c r="F46" s="14"/>
      <c r="G46" s="14"/>
      <c r="H46" s="14"/>
      <c r="I46" s="14"/>
      <c r="J46" s="14"/>
      <c r="K46" s="8"/>
    </row>
    <row r="47" spans="2:14">
      <c r="B47" s="7"/>
      <c r="C47" s="14" t="s">
        <v>272</v>
      </c>
      <c r="D47" s="14" t="s">
        <v>265</v>
      </c>
      <c r="E47" s="46"/>
      <c r="F47" s="14"/>
      <c r="G47" s="14">
        <f>G44+G42</f>
        <v>4950</v>
      </c>
      <c r="H47" s="14">
        <v>24</v>
      </c>
      <c r="I47" s="14"/>
      <c r="J47" s="16">
        <f t="shared" ref="J47:J53" si="0">ROUND(H47*G47*ROUND(E47,2),2)</f>
        <v>0</v>
      </c>
      <c r="K47" s="8"/>
    </row>
    <row r="48" spans="2:14">
      <c r="B48" s="7"/>
      <c r="C48" s="14" t="s">
        <v>273</v>
      </c>
      <c r="D48" s="14" t="s">
        <v>266</v>
      </c>
      <c r="E48" s="46"/>
      <c r="F48" s="14"/>
      <c r="G48" s="14">
        <f t="shared" ref="G48:G53" si="1">G47</f>
        <v>4950</v>
      </c>
      <c r="H48" s="14">
        <v>12</v>
      </c>
      <c r="I48" s="14"/>
      <c r="J48" s="16">
        <f t="shared" si="0"/>
        <v>0</v>
      </c>
      <c r="K48" s="8"/>
    </row>
    <row r="49" spans="2:11">
      <c r="B49" s="7"/>
      <c r="C49" s="14" t="s">
        <v>274</v>
      </c>
      <c r="D49" s="14" t="s">
        <v>267</v>
      </c>
      <c r="E49" s="46"/>
      <c r="F49" s="14"/>
      <c r="G49" s="14">
        <f t="shared" si="1"/>
        <v>4950</v>
      </c>
      <c r="H49" s="14">
        <v>0</v>
      </c>
      <c r="I49" s="14"/>
      <c r="J49" s="16">
        <f t="shared" si="0"/>
        <v>0</v>
      </c>
      <c r="K49" s="8"/>
    </row>
    <row r="50" spans="2:11">
      <c r="B50" s="7"/>
      <c r="C50" s="14" t="s">
        <v>275</v>
      </c>
      <c r="D50" s="14" t="s">
        <v>268</v>
      </c>
      <c r="E50" s="46"/>
      <c r="F50" s="14"/>
      <c r="G50" s="14">
        <f t="shared" si="1"/>
        <v>4950</v>
      </c>
      <c r="H50" s="14">
        <v>0</v>
      </c>
      <c r="I50" s="14"/>
      <c r="J50" s="16">
        <f t="shared" si="0"/>
        <v>0</v>
      </c>
      <c r="K50" s="8"/>
    </row>
    <row r="51" spans="2:11">
      <c r="B51" s="7"/>
      <c r="C51" s="14" t="s">
        <v>276</v>
      </c>
      <c r="D51" s="14" t="s">
        <v>269</v>
      </c>
      <c r="E51" s="46"/>
      <c r="F51" s="14"/>
      <c r="G51" s="14">
        <f t="shared" si="1"/>
        <v>4950</v>
      </c>
      <c r="H51" s="14">
        <v>0</v>
      </c>
      <c r="I51" s="14"/>
      <c r="J51" s="16">
        <f t="shared" si="0"/>
        <v>0</v>
      </c>
      <c r="K51" s="8"/>
    </row>
    <row r="52" spans="2:11">
      <c r="B52" s="7"/>
      <c r="C52" s="14" t="s">
        <v>277</v>
      </c>
      <c r="D52" s="14" t="s">
        <v>270</v>
      </c>
      <c r="E52" s="46"/>
      <c r="F52" s="14"/>
      <c r="G52" s="14">
        <f t="shared" si="1"/>
        <v>4950</v>
      </c>
      <c r="H52" s="14">
        <v>0</v>
      </c>
      <c r="I52" s="14"/>
      <c r="J52" s="16">
        <f t="shared" si="0"/>
        <v>0</v>
      </c>
      <c r="K52" s="8"/>
    </row>
    <row r="53" spans="2:11">
      <c r="B53" s="7"/>
      <c r="C53" s="14" t="s">
        <v>271</v>
      </c>
      <c r="D53" s="14" t="s">
        <v>259</v>
      </c>
      <c r="E53" s="46"/>
      <c r="F53" s="14"/>
      <c r="G53" s="14">
        <f t="shared" si="1"/>
        <v>4950</v>
      </c>
      <c r="H53" s="14">
        <v>0</v>
      </c>
      <c r="I53" s="14"/>
      <c r="J53" s="16">
        <f t="shared" si="0"/>
        <v>0</v>
      </c>
      <c r="K53" s="8"/>
    </row>
    <row r="54" spans="2:11">
      <c r="B54" s="7"/>
      <c r="C54" s="14"/>
      <c r="D54" s="14"/>
      <c r="E54" s="14"/>
      <c r="F54" s="14"/>
      <c r="G54" s="14"/>
      <c r="H54" s="14"/>
      <c r="I54" s="14"/>
      <c r="J54" s="14"/>
      <c r="K54" s="8"/>
    </row>
    <row r="55" spans="2:11">
      <c r="B55" s="7"/>
      <c r="C55" s="14" t="s">
        <v>248</v>
      </c>
      <c r="D55" s="14" t="s">
        <v>249</v>
      </c>
      <c r="E55" s="46"/>
      <c r="F55" s="14"/>
      <c r="G55" s="31">
        <v>9000</v>
      </c>
      <c r="H55" s="14">
        <f>H40</f>
        <v>60</v>
      </c>
      <c r="I55" s="14"/>
      <c r="J55" s="16">
        <f>ROUND(H55*G55*ROUND(E55,2),2)</f>
        <v>0</v>
      </c>
      <c r="K55" s="8"/>
    </row>
    <row r="56" spans="2:11">
      <c r="B56" s="7"/>
      <c r="C56" s="14"/>
      <c r="D56" s="14" t="s">
        <v>244</v>
      </c>
      <c r="E56" s="46"/>
      <c r="F56" s="14"/>
      <c r="G56" s="31">
        <f ca="1">Jaargebruik!I47/12</f>
        <v>333.33333333333331</v>
      </c>
      <c r="H56" s="14">
        <f>H55</f>
        <v>60</v>
      </c>
      <c r="I56" s="14"/>
      <c r="J56" s="16">
        <f ca="1">ROUND(H56*G56*ROUND(E56,2),2)</f>
        <v>0</v>
      </c>
      <c r="K56" s="8"/>
    </row>
    <row r="57" spans="2:11">
      <c r="B57" s="7"/>
      <c r="C57" s="14"/>
      <c r="D57" s="14" t="s">
        <v>245</v>
      </c>
      <c r="E57" s="46"/>
      <c r="F57" s="14"/>
      <c r="G57" s="31">
        <f ca="1">Jaargebruik!I48/12</f>
        <v>0</v>
      </c>
      <c r="H57" s="14">
        <f>H56</f>
        <v>60</v>
      </c>
      <c r="I57" s="14"/>
      <c r="J57" s="16">
        <f ca="1">ROUND(H57*G57*ROUND(E57,2),2)</f>
        <v>0</v>
      </c>
      <c r="K57" s="8"/>
    </row>
    <row r="58" spans="2:11">
      <c r="B58" s="7"/>
      <c r="C58" s="14"/>
      <c r="D58" s="14" t="s">
        <v>246</v>
      </c>
      <c r="E58" s="46"/>
      <c r="F58" s="14"/>
      <c r="G58" s="31">
        <f ca="1">Jaargebruik!I49/12</f>
        <v>0</v>
      </c>
      <c r="H58" s="14">
        <f>H57</f>
        <v>60</v>
      </c>
      <c r="I58" s="14"/>
      <c r="J58" s="16">
        <f ca="1">ROUND(H58*G58*ROUND(E58,2),2)</f>
        <v>0</v>
      </c>
      <c r="K58" s="8"/>
    </row>
    <row r="59" spans="2:11">
      <c r="B59" s="7"/>
      <c r="C59" s="14"/>
      <c r="D59" s="14" t="s">
        <v>247</v>
      </c>
      <c r="E59" s="46"/>
      <c r="F59" s="14"/>
      <c r="G59" s="31">
        <f ca="1">Jaargebruik!I50/12</f>
        <v>0</v>
      </c>
      <c r="H59" s="14">
        <f>H58</f>
        <v>60</v>
      </c>
      <c r="I59" s="14"/>
      <c r="J59" s="16">
        <f ca="1">ROUND(H59*G59*ROUND(E59,2),2)</f>
        <v>0</v>
      </c>
      <c r="K59" s="8"/>
    </row>
    <row r="60" spans="2:11">
      <c r="B60" s="7"/>
      <c r="C60" s="14"/>
      <c r="D60" s="14"/>
      <c r="E60" s="14"/>
      <c r="F60" s="14"/>
      <c r="G60" s="14"/>
      <c r="H60" s="14"/>
      <c r="I60" s="14"/>
      <c r="J60" s="14"/>
      <c r="K60" s="8"/>
    </row>
    <row r="61" spans="2:11">
      <c r="B61" s="7"/>
      <c r="C61" s="14" t="s">
        <v>239</v>
      </c>
      <c r="D61" s="14" t="s">
        <v>236</v>
      </c>
      <c r="E61" s="46"/>
      <c r="F61" s="14"/>
      <c r="G61" s="31">
        <f ca="1">Jaargebruik!G48/12</f>
        <v>0</v>
      </c>
      <c r="H61" s="14">
        <f>H59</f>
        <v>60</v>
      </c>
      <c r="I61" s="14"/>
      <c r="J61" s="16">
        <f ca="1">ROUND(H61*G61*ROUND(E61,2),2)</f>
        <v>0</v>
      </c>
      <c r="K61" s="8"/>
    </row>
    <row r="62" spans="2:11">
      <c r="B62" s="7"/>
      <c r="C62" s="14"/>
      <c r="D62" s="14" t="s">
        <v>237</v>
      </c>
      <c r="E62" s="46"/>
      <c r="F62" s="14"/>
      <c r="G62" s="31">
        <f ca="1">Jaargebruik!G49/12</f>
        <v>0</v>
      </c>
      <c r="H62" s="14">
        <f>H61</f>
        <v>60</v>
      </c>
      <c r="I62" s="14"/>
      <c r="J62" s="16">
        <f ca="1">ROUND(H62*G62*ROUND(E62,2),2)</f>
        <v>0</v>
      </c>
      <c r="K62" s="8"/>
    </row>
    <row r="63" spans="2:11">
      <c r="B63" s="7"/>
      <c r="C63" s="14"/>
      <c r="D63" s="14" t="s">
        <v>238</v>
      </c>
      <c r="E63" s="46"/>
      <c r="F63" s="14"/>
      <c r="G63" s="31">
        <f ca="1">Jaargebruik!G50/12</f>
        <v>0</v>
      </c>
      <c r="H63" s="14">
        <f>H62</f>
        <v>60</v>
      </c>
      <c r="I63" s="14"/>
      <c r="J63" s="16">
        <f ca="1">ROUND(H63*G63*ROUND(E63,2),2)</f>
        <v>0</v>
      </c>
      <c r="K63" s="8"/>
    </row>
    <row r="64" spans="2:11">
      <c r="B64" s="7"/>
      <c r="C64" s="14"/>
      <c r="D64" s="14"/>
      <c r="E64" s="14"/>
      <c r="F64" s="14"/>
      <c r="G64" s="31"/>
      <c r="H64" s="14"/>
      <c r="I64" s="14"/>
      <c r="J64" s="14"/>
      <c r="K64" s="8"/>
    </row>
    <row r="65" spans="2:11">
      <c r="B65" s="7"/>
      <c r="C65" s="14" t="s">
        <v>240</v>
      </c>
      <c r="D65" s="14" t="s">
        <v>220</v>
      </c>
      <c r="E65" s="46"/>
      <c r="F65" s="14"/>
      <c r="G65" s="31">
        <f ca="1">Jaargebruik!D48/12</f>
        <v>0</v>
      </c>
      <c r="H65" s="14">
        <f>H63</f>
        <v>60</v>
      </c>
      <c r="I65" s="14"/>
      <c r="J65" s="16">
        <f ca="1">ROUND(H65*G65*ROUND(E65,2),2)</f>
        <v>0</v>
      </c>
      <c r="K65" s="8"/>
    </row>
    <row r="66" spans="2:11">
      <c r="B66" s="7"/>
      <c r="C66" s="14"/>
      <c r="D66" s="14" t="s">
        <v>221</v>
      </c>
      <c r="E66" s="46"/>
      <c r="F66" s="14"/>
      <c r="G66" s="31">
        <f ca="1">Jaargebruik!D49/12</f>
        <v>0</v>
      </c>
      <c r="H66" s="14">
        <f>H65</f>
        <v>60</v>
      </c>
      <c r="I66" s="14"/>
      <c r="J66" s="16">
        <f ca="1">ROUND(H66*G66*ROUND(E66,2),2)</f>
        <v>0</v>
      </c>
      <c r="K66" s="8"/>
    </row>
    <row r="67" spans="2:11">
      <c r="B67" s="7"/>
      <c r="C67" s="14"/>
      <c r="D67" s="14" t="s">
        <v>222</v>
      </c>
      <c r="E67" s="46"/>
      <c r="F67" s="14"/>
      <c r="G67" s="31">
        <f ca="1">Jaargebruik!D50/12</f>
        <v>0</v>
      </c>
      <c r="H67" s="14">
        <f>H66</f>
        <v>60</v>
      </c>
      <c r="I67" s="14"/>
      <c r="J67" s="16">
        <f ca="1">ROUND(H67*G67*ROUND(E67,2),2)</f>
        <v>0</v>
      </c>
      <c r="K67" s="8"/>
    </row>
    <row r="68" spans="2:11">
      <c r="B68" s="7"/>
      <c r="C68" s="14"/>
      <c r="D68" s="14"/>
      <c r="E68" s="14"/>
      <c r="F68" s="14"/>
      <c r="G68" s="31"/>
      <c r="H68" s="14"/>
      <c r="I68" s="14"/>
      <c r="J68" s="14"/>
      <c r="K68" s="8"/>
    </row>
    <row r="69" spans="2:11">
      <c r="B69" s="7"/>
      <c r="C69" s="14" t="s">
        <v>241</v>
      </c>
      <c r="D69" s="14" t="s">
        <v>230</v>
      </c>
      <c r="E69" s="46"/>
      <c r="F69" s="14"/>
      <c r="G69" s="31">
        <f ca="1">Jaargebruik!E48/12</f>
        <v>0</v>
      </c>
      <c r="H69" s="14">
        <f>H67</f>
        <v>60</v>
      </c>
      <c r="I69" s="14"/>
      <c r="J69" s="16">
        <f ca="1">ROUND(H69*G69*ROUND(E69,2),2)</f>
        <v>0</v>
      </c>
      <c r="K69" s="8"/>
    </row>
    <row r="70" spans="2:11">
      <c r="B70" s="7"/>
      <c r="C70" s="14"/>
      <c r="D70" s="14" t="s">
        <v>231</v>
      </c>
      <c r="E70" s="46"/>
      <c r="F70" s="14"/>
      <c r="G70" s="31">
        <f ca="1">Jaargebruik!E49/12</f>
        <v>0</v>
      </c>
      <c r="H70" s="14">
        <f>H69</f>
        <v>60</v>
      </c>
      <c r="I70" s="14"/>
      <c r="J70" s="16">
        <f ca="1">ROUND(H70*G70*ROUND(E70,2),2)</f>
        <v>0</v>
      </c>
      <c r="K70" s="8"/>
    </row>
    <row r="71" spans="2:11">
      <c r="B71" s="7"/>
      <c r="C71" s="14"/>
      <c r="D71" s="14" t="s">
        <v>232</v>
      </c>
      <c r="E71" s="46"/>
      <c r="F71" s="14"/>
      <c r="G71" s="31">
        <f ca="1">Jaargebruik!E50/12</f>
        <v>0</v>
      </c>
      <c r="H71" s="14">
        <f>H70</f>
        <v>60</v>
      </c>
      <c r="I71" s="14"/>
      <c r="J71" s="16">
        <f ca="1">ROUND(H71*G71*ROUND(E71,2),2)</f>
        <v>0</v>
      </c>
      <c r="K71" s="8"/>
    </row>
    <row r="72" spans="2:11">
      <c r="B72" s="7"/>
      <c r="C72" s="14"/>
      <c r="D72" s="14"/>
      <c r="E72" s="14"/>
      <c r="F72" s="14"/>
      <c r="G72" s="31"/>
      <c r="H72" s="14"/>
      <c r="I72" s="14"/>
      <c r="J72" s="14"/>
      <c r="K72" s="8"/>
    </row>
    <row r="73" spans="2:11">
      <c r="B73" s="7"/>
      <c r="C73" s="14" t="s">
        <v>260</v>
      </c>
      <c r="D73" s="14" t="s">
        <v>261</v>
      </c>
      <c r="E73" s="46"/>
      <c r="F73" s="14"/>
      <c r="G73" s="31">
        <f ca="1">Jaargebruik!F48/12</f>
        <v>0</v>
      </c>
      <c r="H73" s="14">
        <f>H67</f>
        <v>60</v>
      </c>
      <c r="I73" s="14"/>
      <c r="J73" s="16">
        <f ca="1">ROUND(H73*G73*ROUND(E73,2),2)</f>
        <v>0</v>
      </c>
      <c r="K73" s="8"/>
    </row>
    <row r="74" spans="2:11">
      <c r="B74" s="7"/>
      <c r="C74" s="14"/>
      <c r="D74" s="14" t="s">
        <v>262</v>
      </c>
      <c r="E74" s="46"/>
      <c r="F74" s="14"/>
      <c r="G74" s="31">
        <f ca="1">Jaargebruik!F49/12</f>
        <v>0</v>
      </c>
      <c r="H74" s="14">
        <f>H73</f>
        <v>60</v>
      </c>
      <c r="I74" s="14"/>
      <c r="J74" s="16">
        <f ca="1">ROUND(H74*G74*ROUND(E74,2),2)</f>
        <v>0</v>
      </c>
      <c r="K74" s="8"/>
    </row>
    <row r="75" spans="2:11">
      <c r="B75" s="7"/>
      <c r="C75" s="14"/>
      <c r="D75" s="14" t="s">
        <v>263</v>
      </c>
      <c r="E75" s="46"/>
      <c r="F75" s="14"/>
      <c r="G75" s="31">
        <f ca="1">Jaargebruik!F50/12</f>
        <v>0</v>
      </c>
      <c r="H75" s="14">
        <f>H74</f>
        <v>60</v>
      </c>
      <c r="I75" s="14"/>
      <c r="J75" s="16">
        <f ca="1">ROUND(H75*G75*ROUND(E75,2),2)</f>
        <v>0</v>
      </c>
      <c r="K75" s="8"/>
    </row>
    <row r="76" spans="2:11">
      <c r="B76" s="7"/>
      <c r="C76" s="14"/>
      <c r="D76" s="14"/>
      <c r="E76" s="14"/>
      <c r="F76" s="14"/>
      <c r="G76" s="31"/>
      <c r="H76" s="14"/>
      <c r="I76" s="14"/>
      <c r="J76" s="14"/>
      <c r="K76" s="18"/>
    </row>
    <row r="77" spans="2:11">
      <c r="B77" s="7"/>
      <c r="C77" s="14" t="s">
        <v>234</v>
      </c>
      <c r="D77" s="14" t="s">
        <v>223</v>
      </c>
      <c r="E77" s="46"/>
      <c r="F77" s="14"/>
      <c r="G77" s="31">
        <f ca="1">Jaargebruik!C48/12</f>
        <v>0</v>
      </c>
      <c r="H77" s="14">
        <f>H71</f>
        <v>60</v>
      </c>
      <c r="I77" s="14"/>
      <c r="J77" s="16">
        <f ca="1">ROUND(H77*G77*ROUND(E77,2),2)</f>
        <v>0</v>
      </c>
      <c r="K77" s="8"/>
    </row>
    <row r="78" spans="2:11">
      <c r="B78" s="7"/>
      <c r="C78" s="14"/>
      <c r="D78" s="14" t="s">
        <v>224</v>
      </c>
      <c r="E78" s="46"/>
      <c r="F78" s="14"/>
      <c r="G78" s="31">
        <f ca="1">Jaargebruik!C49/12</f>
        <v>0</v>
      </c>
      <c r="H78" s="14">
        <f>H77</f>
        <v>60</v>
      </c>
      <c r="I78" s="14"/>
      <c r="J78" s="16">
        <f ca="1">ROUND(H78*G78*ROUND(E78,2),2)</f>
        <v>0</v>
      </c>
      <c r="K78" s="8"/>
    </row>
    <row r="79" spans="2:11">
      <c r="B79" s="7"/>
      <c r="C79" s="14"/>
      <c r="D79" s="14" t="s">
        <v>225</v>
      </c>
      <c r="E79" s="46"/>
      <c r="F79" s="14"/>
      <c r="G79" s="31">
        <f ca="1">Jaargebruik!C50/12</f>
        <v>0</v>
      </c>
      <c r="H79" s="14">
        <f>H78</f>
        <v>60</v>
      </c>
      <c r="I79" s="14"/>
      <c r="J79" s="16">
        <f ca="1">ROUND(H79*G79*ROUND(E79,2),2)</f>
        <v>0</v>
      </c>
      <c r="K79" s="8"/>
    </row>
    <row r="80" spans="2:11">
      <c r="B80" s="7"/>
      <c r="C80" s="14"/>
      <c r="D80" s="14"/>
      <c r="E80" s="14"/>
      <c r="F80" s="14"/>
      <c r="G80" s="31"/>
      <c r="H80" s="14"/>
      <c r="I80" s="14"/>
      <c r="J80" s="14"/>
      <c r="K80" s="18"/>
    </row>
    <row r="81" spans="2:11">
      <c r="B81" s="7"/>
      <c r="C81" s="14" t="s">
        <v>235</v>
      </c>
      <c r="D81" s="14" t="s">
        <v>227</v>
      </c>
      <c r="E81" s="46"/>
      <c r="F81" s="14"/>
      <c r="G81" s="31">
        <f ca="1">Jaargebruik!H48/12</f>
        <v>0</v>
      </c>
      <c r="H81" s="14">
        <f>H79</f>
        <v>60</v>
      </c>
      <c r="I81" s="14"/>
      <c r="J81" s="16">
        <f ca="1">ROUND(H81*G81*ROUND(E81,2),2)</f>
        <v>0</v>
      </c>
      <c r="K81" s="8"/>
    </row>
    <row r="82" spans="2:11">
      <c r="B82" s="7"/>
      <c r="C82" s="14"/>
      <c r="D82" s="14" t="s">
        <v>228</v>
      </c>
      <c r="E82" s="46"/>
      <c r="F82" s="14"/>
      <c r="G82" s="31">
        <f ca="1">Jaargebruik!H49/12</f>
        <v>0</v>
      </c>
      <c r="H82" s="14">
        <f>H81</f>
        <v>60</v>
      </c>
      <c r="I82" s="14"/>
      <c r="J82" s="16">
        <f ca="1">ROUND(H82*G82*ROUND(E82,2),2)</f>
        <v>0</v>
      </c>
      <c r="K82" s="8"/>
    </row>
    <row r="83" spans="2:11">
      <c r="B83" s="7"/>
      <c r="C83" s="14"/>
      <c r="D83" s="14" t="s">
        <v>229</v>
      </c>
      <c r="E83" s="46"/>
      <c r="F83" s="14"/>
      <c r="G83" s="31">
        <f ca="1">Jaargebruik!H50/12</f>
        <v>0</v>
      </c>
      <c r="H83" s="14">
        <f>H82</f>
        <v>60</v>
      </c>
      <c r="I83" s="14"/>
      <c r="J83" s="16">
        <f ca="1">ROUND(H83*G83*ROUND(E83,2),2)</f>
        <v>0</v>
      </c>
      <c r="K83" s="8"/>
    </row>
    <row r="84" spans="2:11">
      <c r="B84" s="7"/>
      <c r="C84" s="14"/>
      <c r="D84" s="14"/>
      <c r="E84" s="14"/>
      <c r="F84" s="14"/>
      <c r="G84" s="31"/>
      <c r="H84" s="14"/>
      <c r="I84" s="14"/>
      <c r="J84" s="14"/>
      <c r="K84" s="8"/>
    </row>
    <row r="85" spans="2:11">
      <c r="B85" s="7"/>
      <c r="C85" s="14" t="s">
        <v>256</v>
      </c>
      <c r="D85" s="14" t="s">
        <v>255</v>
      </c>
      <c r="E85" s="46"/>
      <c r="F85" s="14"/>
      <c r="G85" s="31">
        <v>9</v>
      </c>
      <c r="H85" s="14">
        <f>H83</f>
        <v>60</v>
      </c>
      <c r="I85" s="14"/>
      <c r="J85" s="16">
        <f>ROUND(H85*G85*ROUND(E85,2),2)</f>
        <v>0</v>
      </c>
      <c r="K85" s="8"/>
    </row>
    <row r="86" spans="2:11">
      <c r="B86" s="9"/>
      <c r="C86" s="14"/>
      <c r="D86" s="14"/>
      <c r="E86" s="14"/>
      <c r="F86" s="14"/>
      <c r="G86" s="15"/>
      <c r="H86" s="15"/>
      <c r="I86" s="15"/>
      <c r="J86" s="15"/>
      <c r="K86" s="18"/>
    </row>
    <row r="87" spans="2:11">
      <c r="B87" s="7"/>
      <c r="C87" s="4"/>
      <c r="D87" s="4"/>
      <c r="E87" s="4"/>
      <c r="F87" s="4"/>
      <c r="G87" s="5"/>
      <c r="H87" s="5"/>
      <c r="I87" s="5"/>
      <c r="J87" s="5"/>
      <c r="K87" s="19"/>
    </row>
    <row r="88" spans="2:11">
      <c r="B88" s="7"/>
      <c r="C88" s="14" t="s">
        <v>309</v>
      </c>
      <c r="D88" s="14"/>
      <c r="E88" s="14"/>
      <c r="F88" s="14"/>
      <c r="G88" s="15"/>
      <c r="H88" s="14"/>
      <c r="I88" s="14"/>
      <c r="J88" s="17">
        <f ca="1">SUM(J40:J85)</f>
        <v>0</v>
      </c>
      <c r="K88" s="8"/>
    </row>
    <row r="89" spans="2:11">
      <c r="B89" s="9"/>
      <c r="C89" s="10"/>
      <c r="D89" s="10"/>
      <c r="E89" s="10"/>
      <c r="F89" s="10"/>
      <c r="G89" s="11"/>
      <c r="H89" s="10"/>
      <c r="I89" s="10"/>
      <c r="J89" s="10"/>
      <c r="K89" s="12"/>
    </row>
  </sheetData>
  <sheetProtection algorithmName="SHA-512" hashValue="DZ1+CucYZ9OKKfb+ty7F+/XbqXdeVKkgEBcJbXOfuW8nPmvIHUi4xpkIG715p16s98zXMbI+xjOz1/mYlP8n8Q==" saltValue="qvpSpVQill33ecaBuW+sRQ==" spinCount="100000" sheet="1" objects="1" scenarios="1"/>
  <mergeCells count="23">
    <mergeCell ref="C36:K36"/>
    <mergeCell ref="C8:J8"/>
    <mergeCell ref="C15:J15"/>
    <mergeCell ref="C28:J28"/>
    <mergeCell ref="C29:J29"/>
    <mergeCell ref="C30:J30"/>
    <mergeCell ref="C31:J31"/>
    <mergeCell ref="C9:K9"/>
    <mergeCell ref="C10:K10"/>
    <mergeCell ref="C14:K14"/>
    <mergeCell ref="C19:K19"/>
    <mergeCell ref="C20:K20"/>
    <mergeCell ref="C34:K34"/>
    <mergeCell ref="C35:K35"/>
    <mergeCell ref="C2:K2"/>
    <mergeCell ref="C3:K3"/>
    <mergeCell ref="C4:K4"/>
    <mergeCell ref="C5:K5"/>
    <mergeCell ref="C27:K27"/>
    <mergeCell ref="C24:K24"/>
    <mergeCell ref="C11:K11"/>
    <mergeCell ref="C16:K16"/>
    <mergeCell ref="C21:K21"/>
  </mergeCells>
  <dataValidations count="3">
    <dataValidation type="decimal" operator="greaterThanOrEqual" allowBlank="1" showInputMessage="1" showErrorMessage="1" errorTitle="Invoer incorrect" error="Bedragen &gt;=0 op centen afgerond invoeren" sqref="E42 E61:E85 E40 E53 E55:E59 E47" xr:uid="{2267A60F-CC8E-4F4E-B415-60715D8F0B48}">
      <formula1>0</formula1>
    </dataValidation>
    <dataValidation type="custom" operator="greaterThanOrEqual" allowBlank="1" showInputMessage="1" showErrorMessage="1" errorTitle="Invoer incorrect" error="Bedragen &gt;=0 op centen afgerond invoeren en kleiner of gelijk aan de voorgaande bucket_x000a_" sqref="E48:E52" xr:uid="{69A56539-002F-44CD-9AD8-E4A1DD0B7F53}">
      <formula1>AND((E48&lt;=E47),E48&gt;=0)</formula1>
    </dataValidation>
    <dataValidation type="custom" errorStyle="information" operator="greaterThanOrEqual" allowBlank="1" showInputMessage="1" showErrorMessage="1" errorTitle="Invoer incorrect" error="Bedragen &gt;=0 op centen afgerond invoeren, som data+voice &lt; data only+voice only_x000a_" sqref="E44" xr:uid="{5D3C5022-48A5-4254-B0F3-6DE76D605ECB}">
      <formula1>AND((E44&lt;=(E42+E40)),E44&gt;=0)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CF008-0133-4192-BC8D-D0D914540CFD}">
  <dimension ref="B2:E216"/>
  <sheetViews>
    <sheetView topLeftCell="A186" workbookViewId="0">
      <selection activeCell="C217" sqref="C217"/>
    </sheetView>
  </sheetViews>
  <sheetFormatPr defaultRowHeight="14.25"/>
  <cols>
    <col min="1" max="1" width="2.53125" customWidth="1"/>
    <col min="2" max="2" width="47.86328125" customWidth="1"/>
    <col min="3" max="3" width="8.86328125" style="13"/>
    <col min="5" max="5" width="96.796875" style="20" customWidth="1"/>
  </cols>
  <sheetData>
    <row r="2" spans="2:5">
      <c r="B2" s="33" t="s">
        <v>215</v>
      </c>
      <c r="C2" s="34" t="s">
        <v>214</v>
      </c>
      <c r="E2" s="42"/>
    </row>
    <row r="3" spans="2:5" ht="44.45" customHeight="1">
      <c r="B3" s="44" t="s">
        <v>282</v>
      </c>
      <c r="C3" s="45">
        <v>1</v>
      </c>
      <c r="E3" s="42"/>
    </row>
    <row r="4" spans="2:5">
      <c r="B4" s="35" t="s">
        <v>213</v>
      </c>
      <c r="C4" s="47"/>
      <c r="E4"/>
    </row>
    <row r="5" spans="2:5">
      <c r="B5" s="35" t="s">
        <v>212</v>
      </c>
      <c r="C5" s="47"/>
      <c r="E5"/>
    </row>
    <row r="6" spans="2:5">
      <c r="B6" s="35" t="s">
        <v>154</v>
      </c>
      <c r="C6" s="47"/>
      <c r="E6"/>
    </row>
    <row r="7" spans="2:5">
      <c r="B7" s="35" t="s">
        <v>211</v>
      </c>
      <c r="C7" s="47"/>
      <c r="E7"/>
    </row>
    <row r="8" spans="2:5">
      <c r="B8" s="35" t="s">
        <v>210</v>
      </c>
      <c r="C8" s="47"/>
      <c r="E8"/>
    </row>
    <row r="9" spans="2:5">
      <c r="B9" s="35" t="s">
        <v>209</v>
      </c>
      <c r="C9" s="47"/>
      <c r="E9"/>
    </row>
    <row r="10" spans="2:5">
      <c r="B10" s="35" t="s">
        <v>208</v>
      </c>
      <c r="C10" s="47"/>
      <c r="E10"/>
    </row>
    <row r="11" spans="2:5">
      <c r="B11" s="35" t="s">
        <v>207</v>
      </c>
      <c r="C11" s="47"/>
      <c r="E11"/>
    </row>
    <row r="12" spans="2:5">
      <c r="B12" s="35" t="s">
        <v>206</v>
      </c>
      <c r="C12" s="47"/>
      <c r="E12"/>
    </row>
    <row r="13" spans="2:5">
      <c r="B13" s="35" t="s">
        <v>205</v>
      </c>
      <c r="C13" s="47"/>
      <c r="E13"/>
    </row>
    <row r="14" spans="2:5">
      <c r="B14" s="35" t="s">
        <v>204</v>
      </c>
      <c r="C14" s="47"/>
      <c r="E14"/>
    </row>
    <row r="15" spans="2:5">
      <c r="B15" s="35" t="s">
        <v>203</v>
      </c>
      <c r="C15" s="47"/>
    </row>
    <row r="16" spans="2:5">
      <c r="B16" s="36" t="s">
        <v>202</v>
      </c>
      <c r="C16" s="47"/>
    </row>
    <row r="17" spans="2:3">
      <c r="B17" s="36" t="s">
        <v>201</v>
      </c>
      <c r="C17" s="47"/>
    </row>
    <row r="18" spans="2:3">
      <c r="B18" s="36" t="s">
        <v>200</v>
      </c>
      <c r="C18" s="47"/>
    </row>
    <row r="19" spans="2:3">
      <c r="B19" s="36" t="s">
        <v>199</v>
      </c>
      <c r="C19" s="47"/>
    </row>
    <row r="20" spans="2:3">
      <c r="B20" s="36" t="s">
        <v>198</v>
      </c>
      <c r="C20" s="47"/>
    </row>
    <row r="21" spans="2:3">
      <c r="B21" s="36" t="s">
        <v>197</v>
      </c>
      <c r="C21" s="47"/>
    </row>
    <row r="22" spans="2:3">
      <c r="B22" s="36" t="s">
        <v>196</v>
      </c>
      <c r="C22" s="47"/>
    </row>
    <row r="23" spans="2:3">
      <c r="B23" s="36" t="s">
        <v>195</v>
      </c>
      <c r="C23" s="47"/>
    </row>
    <row r="24" spans="2:3">
      <c r="B24" s="36" t="s">
        <v>194</v>
      </c>
      <c r="C24" s="47"/>
    </row>
    <row r="25" spans="2:3">
      <c r="B25" s="36" t="s">
        <v>193</v>
      </c>
      <c r="C25" s="47"/>
    </row>
    <row r="26" spans="2:3">
      <c r="B26" s="36" t="s">
        <v>252</v>
      </c>
      <c r="C26" s="47"/>
    </row>
    <row r="27" spans="2:3">
      <c r="B27" s="36" t="s">
        <v>192</v>
      </c>
      <c r="C27" s="47"/>
    </row>
    <row r="28" spans="2:3">
      <c r="B28" s="36" t="s">
        <v>191</v>
      </c>
      <c r="C28" s="47"/>
    </row>
    <row r="29" spans="2:3">
      <c r="B29" s="36" t="s">
        <v>190</v>
      </c>
      <c r="C29" s="47"/>
    </row>
    <row r="30" spans="2:3">
      <c r="B30" s="36" t="s">
        <v>189</v>
      </c>
      <c r="C30" s="47"/>
    </row>
    <row r="31" spans="2:3">
      <c r="B31" s="36" t="s">
        <v>188</v>
      </c>
      <c r="C31" s="47"/>
    </row>
    <row r="32" spans="2:3">
      <c r="B32" s="36" t="s">
        <v>187</v>
      </c>
      <c r="C32" s="47"/>
    </row>
    <row r="33" spans="2:3">
      <c r="B33" s="36" t="s">
        <v>186</v>
      </c>
      <c r="C33" s="47"/>
    </row>
    <row r="34" spans="2:3">
      <c r="B34" s="36" t="s">
        <v>185</v>
      </c>
      <c r="C34" s="47"/>
    </row>
    <row r="35" spans="2:3">
      <c r="B35" s="36" t="s">
        <v>184</v>
      </c>
      <c r="C35" s="47"/>
    </row>
    <row r="36" spans="2:3">
      <c r="B36" s="36" t="s">
        <v>183</v>
      </c>
      <c r="C36" s="47"/>
    </row>
    <row r="37" spans="2:3">
      <c r="B37" s="36" t="s">
        <v>182</v>
      </c>
      <c r="C37" s="47"/>
    </row>
    <row r="38" spans="2:3">
      <c r="B38" s="36" t="s">
        <v>181</v>
      </c>
      <c r="C38" s="47"/>
    </row>
    <row r="39" spans="2:3">
      <c r="B39" s="36" t="s">
        <v>180</v>
      </c>
      <c r="C39" s="47"/>
    </row>
    <row r="40" spans="2:3">
      <c r="B40" s="36" t="s">
        <v>179</v>
      </c>
      <c r="C40" s="47"/>
    </row>
    <row r="41" spans="2:3">
      <c r="B41" s="36" t="s">
        <v>178</v>
      </c>
      <c r="C41" s="47"/>
    </row>
    <row r="42" spans="2:3">
      <c r="B42" s="36" t="s">
        <v>177</v>
      </c>
      <c r="C42" s="47"/>
    </row>
    <row r="43" spans="2:3">
      <c r="B43" s="36" t="s">
        <v>176</v>
      </c>
      <c r="C43" s="47"/>
    </row>
    <row r="44" spans="2:3">
      <c r="B44" s="36" t="s">
        <v>175</v>
      </c>
      <c r="C44" s="47"/>
    </row>
    <row r="45" spans="2:3">
      <c r="B45" s="36" t="s">
        <v>174</v>
      </c>
      <c r="C45" s="47"/>
    </row>
    <row r="46" spans="2:3">
      <c r="B46" s="36" t="s">
        <v>173</v>
      </c>
      <c r="C46" s="47"/>
    </row>
    <row r="47" spans="2:3">
      <c r="B47" s="36" t="s">
        <v>172</v>
      </c>
      <c r="C47" s="47"/>
    </row>
    <row r="48" spans="2:3">
      <c r="B48" s="36" t="s">
        <v>171</v>
      </c>
      <c r="C48" s="47"/>
    </row>
    <row r="49" spans="2:3">
      <c r="B49" s="36" t="s">
        <v>170</v>
      </c>
      <c r="C49" s="47"/>
    </row>
    <row r="50" spans="2:3">
      <c r="B50" s="36" t="s">
        <v>169</v>
      </c>
      <c r="C50" s="47"/>
    </row>
    <row r="51" spans="2:3">
      <c r="B51" s="36" t="s">
        <v>168</v>
      </c>
      <c r="C51" s="47"/>
    </row>
    <row r="52" spans="2:3">
      <c r="B52" s="36" t="s">
        <v>167</v>
      </c>
      <c r="C52" s="47"/>
    </row>
    <row r="53" spans="2:3">
      <c r="B53" s="36" t="s">
        <v>166</v>
      </c>
      <c r="C53" s="47"/>
    </row>
    <row r="54" spans="2:3">
      <c r="B54" s="36" t="s">
        <v>165</v>
      </c>
      <c r="C54" s="47"/>
    </row>
    <row r="55" spans="2:3">
      <c r="B55" s="36" t="s">
        <v>164</v>
      </c>
      <c r="C55" s="47"/>
    </row>
    <row r="56" spans="2:3">
      <c r="B56" s="36" t="s">
        <v>163</v>
      </c>
      <c r="C56" s="47"/>
    </row>
    <row r="57" spans="2:3">
      <c r="B57" s="36" t="s">
        <v>162</v>
      </c>
      <c r="C57" s="47"/>
    </row>
    <row r="58" spans="2:3">
      <c r="B58" s="36" t="s">
        <v>251</v>
      </c>
      <c r="C58" s="47"/>
    </row>
    <row r="59" spans="2:3">
      <c r="B59" s="36" t="s">
        <v>161</v>
      </c>
      <c r="C59" s="47"/>
    </row>
    <row r="60" spans="2:3">
      <c r="B60" s="36" t="s">
        <v>160</v>
      </c>
      <c r="C60" s="47"/>
    </row>
    <row r="61" spans="2:3">
      <c r="B61" s="36" t="s">
        <v>159</v>
      </c>
      <c r="C61" s="47"/>
    </row>
    <row r="62" spans="2:3">
      <c r="B62" s="36" t="s">
        <v>158</v>
      </c>
      <c r="C62" s="47"/>
    </row>
    <row r="63" spans="2:3">
      <c r="B63" s="36" t="s">
        <v>157</v>
      </c>
      <c r="C63" s="47"/>
    </row>
    <row r="64" spans="2:3">
      <c r="B64" s="36" t="s">
        <v>156</v>
      </c>
      <c r="C64" s="47"/>
    </row>
    <row r="65" spans="2:3">
      <c r="B65" s="36" t="s">
        <v>155</v>
      </c>
      <c r="C65" s="47"/>
    </row>
    <row r="66" spans="2:3">
      <c r="B66" s="36" t="s">
        <v>154</v>
      </c>
      <c r="C66" s="47"/>
    </row>
    <row r="67" spans="2:3">
      <c r="B67" s="36" t="s">
        <v>153</v>
      </c>
      <c r="C67" s="47"/>
    </row>
    <row r="68" spans="2:3">
      <c r="B68" s="36" t="s">
        <v>152</v>
      </c>
      <c r="C68" s="47"/>
    </row>
    <row r="69" spans="2:3">
      <c r="B69" s="36" t="s">
        <v>151</v>
      </c>
      <c r="C69" s="47"/>
    </row>
    <row r="70" spans="2:3">
      <c r="B70" s="36" t="s">
        <v>150</v>
      </c>
      <c r="C70" s="47"/>
    </row>
    <row r="71" spans="2:3">
      <c r="B71" s="36" t="s">
        <v>149</v>
      </c>
      <c r="C71" s="47"/>
    </row>
    <row r="72" spans="2:3">
      <c r="B72" s="36" t="s">
        <v>148</v>
      </c>
      <c r="C72" s="47"/>
    </row>
    <row r="73" spans="2:3">
      <c r="B73" s="36" t="s">
        <v>147</v>
      </c>
      <c r="C73" s="47"/>
    </row>
    <row r="74" spans="2:3">
      <c r="B74" s="36" t="s">
        <v>146</v>
      </c>
      <c r="C74" s="47"/>
    </row>
    <row r="75" spans="2:3">
      <c r="B75" s="36" t="s">
        <v>145</v>
      </c>
      <c r="C75" s="47"/>
    </row>
    <row r="76" spans="2:3">
      <c r="B76" s="36" t="s">
        <v>144</v>
      </c>
      <c r="C76" s="47"/>
    </row>
    <row r="77" spans="2:3">
      <c r="B77" s="36" t="s">
        <v>143</v>
      </c>
      <c r="C77" s="47"/>
    </row>
    <row r="78" spans="2:3">
      <c r="B78" s="36" t="s">
        <v>142</v>
      </c>
      <c r="C78" s="47"/>
    </row>
    <row r="79" spans="2:3">
      <c r="B79" s="36" t="s">
        <v>141</v>
      </c>
      <c r="C79" s="47"/>
    </row>
    <row r="80" spans="2:3">
      <c r="B80" s="36" t="s">
        <v>140</v>
      </c>
      <c r="C80" s="47"/>
    </row>
    <row r="81" spans="2:3">
      <c r="B81" s="36" t="s">
        <v>139</v>
      </c>
      <c r="C81" s="47"/>
    </row>
    <row r="82" spans="2:3">
      <c r="B82" s="36" t="s">
        <v>138</v>
      </c>
      <c r="C82" s="47"/>
    </row>
    <row r="83" spans="2:3">
      <c r="B83" s="36" t="s">
        <v>137</v>
      </c>
      <c r="C83" s="47"/>
    </row>
    <row r="84" spans="2:3">
      <c r="B84" s="36" t="s">
        <v>136</v>
      </c>
      <c r="C84" s="47"/>
    </row>
    <row r="85" spans="2:3">
      <c r="B85" s="36" t="s">
        <v>135</v>
      </c>
      <c r="C85" s="47"/>
    </row>
    <row r="86" spans="2:3">
      <c r="B86" s="36" t="s">
        <v>134</v>
      </c>
      <c r="C86" s="47"/>
    </row>
    <row r="87" spans="2:3">
      <c r="B87" s="36" t="s">
        <v>133</v>
      </c>
      <c r="C87" s="47"/>
    </row>
    <row r="88" spans="2:3">
      <c r="B88" s="36" t="s">
        <v>253</v>
      </c>
      <c r="C88" s="47"/>
    </row>
    <row r="89" spans="2:3">
      <c r="B89" s="36" t="s">
        <v>132</v>
      </c>
      <c r="C89" s="47"/>
    </row>
    <row r="90" spans="2:3">
      <c r="B90" s="36" t="s">
        <v>131</v>
      </c>
      <c r="C90" s="47"/>
    </row>
    <row r="91" spans="2:3">
      <c r="B91" s="36" t="s">
        <v>130</v>
      </c>
      <c r="C91" s="47"/>
    </row>
    <row r="92" spans="2:3">
      <c r="B92" s="36" t="s">
        <v>129</v>
      </c>
      <c r="C92" s="47"/>
    </row>
    <row r="93" spans="2:3">
      <c r="B93" s="36" t="s">
        <v>128</v>
      </c>
      <c r="C93" s="47"/>
    </row>
    <row r="94" spans="2:3">
      <c r="B94" s="36" t="s">
        <v>127</v>
      </c>
      <c r="C94" s="47"/>
    </row>
    <row r="95" spans="2:3">
      <c r="B95" s="36" t="s">
        <v>126</v>
      </c>
      <c r="C95" s="47"/>
    </row>
    <row r="96" spans="2:3">
      <c r="B96" s="36" t="s">
        <v>125</v>
      </c>
      <c r="C96" s="47"/>
    </row>
    <row r="97" spans="2:3">
      <c r="B97" s="36" t="s">
        <v>124</v>
      </c>
      <c r="C97" s="47"/>
    </row>
    <row r="98" spans="2:3">
      <c r="B98" s="36" t="s">
        <v>123</v>
      </c>
      <c r="C98" s="47"/>
    </row>
    <row r="99" spans="2:3">
      <c r="B99" s="36" t="s">
        <v>122</v>
      </c>
      <c r="C99" s="47"/>
    </row>
    <row r="100" spans="2:3">
      <c r="B100" s="36" t="s">
        <v>121</v>
      </c>
      <c r="C100" s="47"/>
    </row>
    <row r="101" spans="2:3">
      <c r="B101" s="36" t="s">
        <v>120</v>
      </c>
      <c r="C101" s="47"/>
    </row>
    <row r="102" spans="2:3">
      <c r="B102" s="36" t="s">
        <v>119</v>
      </c>
      <c r="C102" s="47"/>
    </row>
    <row r="103" spans="2:3">
      <c r="B103" s="36" t="s">
        <v>118</v>
      </c>
      <c r="C103" s="47"/>
    </row>
    <row r="104" spans="2:3">
      <c r="B104" s="36" t="s">
        <v>117</v>
      </c>
      <c r="C104" s="47"/>
    </row>
    <row r="105" spans="2:3">
      <c r="B105" s="36" t="s">
        <v>116</v>
      </c>
      <c r="C105" s="47"/>
    </row>
    <row r="106" spans="2:3">
      <c r="B106" s="36" t="s">
        <v>115</v>
      </c>
      <c r="C106" s="47"/>
    </row>
    <row r="107" spans="2:3">
      <c r="B107" s="36" t="s">
        <v>114</v>
      </c>
      <c r="C107" s="47"/>
    </row>
    <row r="108" spans="2:3">
      <c r="B108" s="36" t="s">
        <v>113</v>
      </c>
      <c r="C108" s="47"/>
    </row>
    <row r="109" spans="2:3">
      <c r="B109" s="36" t="s">
        <v>112</v>
      </c>
      <c r="C109" s="47"/>
    </row>
    <row r="110" spans="2:3">
      <c r="B110" s="36" t="s">
        <v>111</v>
      </c>
      <c r="C110" s="47"/>
    </row>
    <row r="111" spans="2:3">
      <c r="B111" s="36" t="s">
        <v>110</v>
      </c>
      <c r="C111" s="47"/>
    </row>
    <row r="112" spans="2:3">
      <c r="B112" s="36" t="s">
        <v>109</v>
      </c>
      <c r="C112" s="47"/>
    </row>
    <row r="113" spans="2:3">
      <c r="B113" s="36" t="s">
        <v>108</v>
      </c>
      <c r="C113" s="47"/>
    </row>
    <row r="114" spans="2:3">
      <c r="B114" s="36" t="s">
        <v>107</v>
      </c>
      <c r="C114" s="47"/>
    </row>
    <row r="115" spans="2:3">
      <c r="B115" s="36" t="s">
        <v>106</v>
      </c>
      <c r="C115" s="47"/>
    </row>
    <row r="116" spans="2:3">
      <c r="B116" s="36" t="s">
        <v>105</v>
      </c>
      <c r="C116" s="47"/>
    </row>
    <row r="117" spans="2:3">
      <c r="B117" s="36" t="s">
        <v>104</v>
      </c>
      <c r="C117" s="47"/>
    </row>
    <row r="118" spans="2:3">
      <c r="B118" s="36" t="s">
        <v>103</v>
      </c>
      <c r="C118" s="47"/>
    </row>
    <row r="119" spans="2:3">
      <c r="B119" s="36" t="s">
        <v>102</v>
      </c>
      <c r="C119" s="47"/>
    </row>
    <row r="120" spans="2:3">
      <c r="B120" s="36" t="s">
        <v>101</v>
      </c>
      <c r="C120" s="47"/>
    </row>
    <row r="121" spans="2:3">
      <c r="B121" s="36" t="s">
        <v>100</v>
      </c>
      <c r="C121" s="47"/>
    </row>
    <row r="122" spans="2:3">
      <c r="B122" s="36" t="s">
        <v>99</v>
      </c>
      <c r="C122" s="47"/>
    </row>
    <row r="123" spans="2:3">
      <c r="B123" s="36" t="s">
        <v>98</v>
      </c>
      <c r="C123" s="47"/>
    </row>
    <row r="124" spans="2:3">
      <c r="B124" s="36" t="s">
        <v>97</v>
      </c>
      <c r="C124" s="47"/>
    </row>
    <row r="125" spans="2:3">
      <c r="B125" s="36" t="s">
        <v>96</v>
      </c>
      <c r="C125" s="47"/>
    </row>
    <row r="126" spans="2:3">
      <c r="B126" s="36" t="s">
        <v>95</v>
      </c>
      <c r="C126" s="47"/>
    </row>
    <row r="127" spans="2:3">
      <c r="B127" s="36" t="s">
        <v>94</v>
      </c>
      <c r="C127" s="47"/>
    </row>
    <row r="128" spans="2:3">
      <c r="B128" s="36" t="s">
        <v>93</v>
      </c>
      <c r="C128" s="47"/>
    </row>
    <row r="129" spans="2:3">
      <c r="B129" s="36" t="s">
        <v>92</v>
      </c>
      <c r="C129" s="47"/>
    </row>
    <row r="130" spans="2:3">
      <c r="B130" s="36" t="s">
        <v>91</v>
      </c>
      <c r="C130" s="47"/>
    </row>
    <row r="131" spans="2:3">
      <c r="B131" s="36" t="s">
        <v>90</v>
      </c>
      <c r="C131" s="47"/>
    </row>
    <row r="132" spans="2:3">
      <c r="B132" s="36" t="s">
        <v>89</v>
      </c>
      <c r="C132" s="47"/>
    </row>
    <row r="133" spans="2:3">
      <c r="B133" s="36" t="s">
        <v>88</v>
      </c>
      <c r="C133" s="47"/>
    </row>
    <row r="134" spans="2:3">
      <c r="B134" s="36" t="s">
        <v>87</v>
      </c>
      <c r="C134" s="47"/>
    </row>
    <row r="135" spans="2:3">
      <c r="B135" s="36" t="s">
        <v>86</v>
      </c>
      <c r="C135" s="47"/>
    </row>
    <row r="136" spans="2:3">
      <c r="B136" s="36" t="s">
        <v>85</v>
      </c>
      <c r="C136" s="47"/>
    </row>
    <row r="137" spans="2:3">
      <c r="B137" s="36" t="s">
        <v>84</v>
      </c>
      <c r="C137" s="47"/>
    </row>
    <row r="138" spans="2:3">
      <c r="B138" s="36" t="s">
        <v>83</v>
      </c>
      <c r="C138" s="47"/>
    </row>
    <row r="139" spans="2:3">
      <c r="B139" s="36" t="s">
        <v>82</v>
      </c>
      <c r="C139" s="47"/>
    </row>
    <row r="140" spans="2:3">
      <c r="B140" s="36" t="s">
        <v>81</v>
      </c>
      <c r="C140" s="47"/>
    </row>
    <row r="141" spans="2:3">
      <c r="B141" s="36" t="s">
        <v>80</v>
      </c>
      <c r="C141" s="47"/>
    </row>
    <row r="142" spans="2:3">
      <c r="B142" s="36" t="s">
        <v>79</v>
      </c>
      <c r="C142" s="47"/>
    </row>
    <row r="143" spans="2:3">
      <c r="B143" s="36" t="s">
        <v>78</v>
      </c>
      <c r="C143" s="47"/>
    </row>
    <row r="144" spans="2:3">
      <c r="B144" s="36" t="s">
        <v>77</v>
      </c>
      <c r="C144" s="47"/>
    </row>
    <row r="145" spans="2:3">
      <c r="B145" s="36" t="s">
        <v>76</v>
      </c>
      <c r="C145" s="47"/>
    </row>
    <row r="146" spans="2:3">
      <c r="B146" s="36" t="s">
        <v>75</v>
      </c>
      <c r="C146" s="47"/>
    </row>
    <row r="147" spans="2:3">
      <c r="B147" s="36" t="s">
        <v>74</v>
      </c>
      <c r="C147" s="47"/>
    </row>
    <row r="148" spans="2:3">
      <c r="B148" s="36" t="s">
        <v>73</v>
      </c>
      <c r="C148" s="47"/>
    </row>
    <row r="149" spans="2:3">
      <c r="B149" s="36" t="s">
        <v>72</v>
      </c>
      <c r="C149" s="47"/>
    </row>
    <row r="150" spans="2:3">
      <c r="B150" s="36" t="s">
        <v>71</v>
      </c>
      <c r="C150" s="47"/>
    </row>
    <row r="151" spans="2:3">
      <c r="B151" s="36" t="s">
        <v>70</v>
      </c>
      <c r="C151" s="47"/>
    </row>
    <row r="152" spans="2:3">
      <c r="B152" s="36" t="s">
        <v>69</v>
      </c>
      <c r="C152" s="47"/>
    </row>
    <row r="153" spans="2:3">
      <c r="B153" s="36" t="s">
        <v>68</v>
      </c>
      <c r="C153" s="47"/>
    </row>
    <row r="154" spans="2:3">
      <c r="B154" s="36" t="s">
        <v>67</v>
      </c>
      <c r="C154" s="47"/>
    </row>
    <row r="155" spans="2:3">
      <c r="B155" s="36" t="s">
        <v>66</v>
      </c>
      <c r="C155" s="47"/>
    </row>
    <row r="156" spans="2:3">
      <c r="B156" s="36" t="s">
        <v>65</v>
      </c>
      <c r="C156" s="47"/>
    </row>
    <row r="157" spans="2:3">
      <c r="B157" s="36" t="s">
        <v>64</v>
      </c>
      <c r="C157" s="47"/>
    </row>
    <row r="158" spans="2:3">
      <c r="B158" s="36" t="s">
        <v>63</v>
      </c>
      <c r="C158" s="47"/>
    </row>
    <row r="159" spans="2:3">
      <c r="B159" s="36" t="s">
        <v>62</v>
      </c>
      <c r="C159" s="47"/>
    </row>
    <row r="160" spans="2:3">
      <c r="B160" s="36" t="s">
        <v>61</v>
      </c>
      <c r="C160" s="47"/>
    </row>
    <row r="161" spans="2:3">
      <c r="B161" s="36" t="s">
        <v>60</v>
      </c>
      <c r="C161" s="47"/>
    </row>
    <row r="162" spans="2:3">
      <c r="B162" s="36" t="s">
        <v>59</v>
      </c>
      <c r="C162" s="47"/>
    </row>
    <row r="163" spans="2:3">
      <c r="B163" s="36" t="s">
        <v>58</v>
      </c>
      <c r="C163" s="47"/>
    </row>
    <row r="164" spans="2:3">
      <c r="B164" s="36" t="s">
        <v>57</v>
      </c>
      <c r="C164" s="47"/>
    </row>
    <row r="165" spans="2:3">
      <c r="B165" s="36" t="s">
        <v>56</v>
      </c>
      <c r="C165" s="47"/>
    </row>
    <row r="166" spans="2:3">
      <c r="B166" s="36" t="s">
        <v>55</v>
      </c>
      <c r="C166" s="47"/>
    </row>
    <row r="167" spans="2:3">
      <c r="B167" s="36" t="s">
        <v>54</v>
      </c>
      <c r="C167" s="47"/>
    </row>
    <row r="168" spans="2:3">
      <c r="B168" s="36" t="s">
        <v>53</v>
      </c>
      <c r="C168" s="47"/>
    </row>
    <row r="169" spans="2:3">
      <c r="B169" s="36" t="s">
        <v>52</v>
      </c>
      <c r="C169" s="47"/>
    </row>
    <row r="170" spans="2:3">
      <c r="B170" s="36" t="s">
        <v>51</v>
      </c>
      <c r="C170" s="47"/>
    </row>
    <row r="171" spans="2:3">
      <c r="B171" s="36" t="s">
        <v>50</v>
      </c>
      <c r="C171" s="47"/>
    </row>
    <row r="172" spans="2:3">
      <c r="B172" s="36" t="s">
        <v>49</v>
      </c>
      <c r="C172" s="47"/>
    </row>
    <row r="173" spans="2:3">
      <c r="B173" s="36" t="s">
        <v>48</v>
      </c>
      <c r="C173" s="47"/>
    </row>
    <row r="174" spans="2:3">
      <c r="B174" s="36" t="s">
        <v>47</v>
      </c>
      <c r="C174" s="47"/>
    </row>
    <row r="175" spans="2:3">
      <c r="B175" s="36" t="s">
        <v>46</v>
      </c>
      <c r="C175" s="47"/>
    </row>
    <row r="176" spans="2:3">
      <c r="B176" s="36" t="s">
        <v>45</v>
      </c>
      <c r="C176" s="47"/>
    </row>
    <row r="177" spans="2:3">
      <c r="B177" s="36" t="s">
        <v>44</v>
      </c>
      <c r="C177" s="47"/>
    </row>
    <row r="178" spans="2:3">
      <c r="B178" s="36" t="s">
        <v>43</v>
      </c>
      <c r="C178" s="47"/>
    </row>
    <row r="179" spans="2:3">
      <c r="B179" s="36" t="s">
        <v>42</v>
      </c>
      <c r="C179" s="47"/>
    </row>
    <row r="180" spans="2:3">
      <c r="B180" s="36" t="s">
        <v>41</v>
      </c>
      <c r="C180" s="47"/>
    </row>
    <row r="181" spans="2:3">
      <c r="B181" s="36" t="s">
        <v>40</v>
      </c>
      <c r="C181" s="47"/>
    </row>
    <row r="182" spans="2:3">
      <c r="B182" s="36" t="s">
        <v>39</v>
      </c>
      <c r="C182" s="47"/>
    </row>
    <row r="183" spans="2:3">
      <c r="B183" s="36" t="s">
        <v>38</v>
      </c>
      <c r="C183" s="47"/>
    </row>
    <row r="184" spans="2:3">
      <c r="B184" s="36" t="s">
        <v>37</v>
      </c>
      <c r="C184" s="47"/>
    </row>
    <row r="185" spans="2:3">
      <c r="B185" s="36" t="s">
        <v>36</v>
      </c>
      <c r="C185" s="47"/>
    </row>
    <row r="186" spans="2:3">
      <c r="B186" s="36" t="s">
        <v>35</v>
      </c>
      <c r="C186" s="47"/>
    </row>
    <row r="187" spans="2:3">
      <c r="B187" s="36" t="s">
        <v>34</v>
      </c>
      <c r="C187" s="47"/>
    </row>
    <row r="188" spans="2:3">
      <c r="B188" s="36" t="s">
        <v>33</v>
      </c>
      <c r="C188" s="47"/>
    </row>
    <row r="189" spans="2:3">
      <c r="B189" s="36" t="s">
        <v>32</v>
      </c>
      <c r="C189" s="47"/>
    </row>
    <row r="190" spans="2:3">
      <c r="B190" s="36" t="s">
        <v>31</v>
      </c>
      <c r="C190" s="47"/>
    </row>
    <row r="191" spans="2:3">
      <c r="B191" s="36" t="s">
        <v>30</v>
      </c>
      <c r="C191" s="47"/>
    </row>
    <row r="192" spans="2:3">
      <c r="B192" s="36" t="s">
        <v>29</v>
      </c>
      <c r="C192" s="47"/>
    </row>
    <row r="193" spans="2:3">
      <c r="B193" s="36" t="s">
        <v>28</v>
      </c>
      <c r="C193" s="47"/>
    </row>
    <row r="194" spans="2:3">
      <c r="B194" s="36" t="s">
        <v>27</v>
      </c>
      <c r="C194" s="47"/>
    </row>
    <row r="195" spans="2:3">
      <c r="B195" s="36" t="s">
        <v>26</v>
      </c>
      <c r="C195" s="47"/>
    </row>
    <row r="196" spans="2:3">
      <c r="B196" s="36" t="s">
        <v>25</v>
      </c>
      <c r="C196" s="47"/>
    </row>
    <row r="197" spans="2:3">
      <c r="B197" s="36" t="s">
        <v>24</v>
      </c>
      <c r="C197" s="47"/>
    </row>
    <row r="198" spans="2:3">
      <c r="B198" s="36" t="s">
        <v>23</v>
      </c>
      <c r="C198" s="47"/>
    </row>
    <row r="199" spans="2:3">
      <c r="B199" s="36" t="s">
        <v>22</v>
      </c>
      <c r="C199" s="47"/>
    </row>
    <row r="200" spans="2:3">
      <c r="B200" s="36" t="s">
        <v>21</v>
      </c>
      <c r="C200" s="47"/>
    </row>
    <row r="201" spans="2:3">
      <c r="B201" s="36" t="s">
        <v>20</v>
      </c>
      <c r="C201" s="47"/>
    </row>
    <row r="202" spans="2:3">
      <c r="B202" s="36" t="s">
        <v>19</v>
      </c>
      <c r="C202" s="47"/>
    </row>
    <row r="203" spans="2:3">
      <c r="B203" s="36" t="s">
        <v>18</v>
      </c>
      <c r="C203" s="47"/>
    </row>
    <row r="204" spans="2:3">
      <c r="B204" s="36" t="s">
        <v>17</v>
      </c>
      <c r="C204" s="47"/>
    </row>
    <row r="205" spans="2:3">
      <c r="B205" s="36" t="s">
        <v>16</v>
      </c>
      <c r="C205" s="47"/>
    </row>
    <row r="206" spans="2:3">
      <c r="B206" s="36" t="s">
        <v>15</v>
      </c>
      <c r="C206" s="47"/>
    </row>
    <row r="207" spans="2:3">
      <c r="B207" s="36" t="s">
        <v>14</v>
      </c>
      <c r="C207" s="47"/>
    </row>
    <row r="208" spans="2:3">
      <c r="B208" s="36" t="s">
        <v>13</v>
      </c>
      <c r="C208" s="47"/>
    </row>
    <row r="209" spans="2:3">
      <c r="B209" s="36" t="s">
        <v>12</v>
      </c>
      <c r="C209" s="47"/>
    </row>
    <row r="210" spans="2:3">
      <c r="B210" s="36" t="s">
        <v>11</v>
      </c>
      <c r="C210" s="47"/>
    </row>
    <row r="211" spans="2:3">
      <c r="B211" s="36" t="s">
        <v>10</v>
      </c>
      <c r="C211" s="47"/>
    </row>
    <row r="212" spans="2:3">
      <c r="B212" s="36" t="s">
        <v>9</v>
      </c>
      <c r="C212" s="47"/>
    </row>
    <row r="213" spans="2:3">
      <c r="B213" s="36" t="s">
        <v>8</v>
      </c>
      <c r="C213" s="47"/>
    </row>
    <row r="214" spans="2:3">
      <c r="B214" s="36" t="s">
        <v>7</v>
      </c>
      <c r="C214" s="47"/>
    </row>
    <row r="215" spans="2:3">
      <c r="B215" s="36" t="s">
        <v>6</v>
      </c>
      <c r="C215" s="47"/>
    </row>
    <row r="216" spans="2:3">
      <c r="B216" s="43" t="s">
        <v>254</v>
      </c>
      <c r="C216" s="48"/>
    </row>
  </sheetData>
  <sheetProtection algorithmName="SHA-512" hashValue="VTyLh3NtWh4lzBLPAxxFxYvNT8B7skeJ6smtVXspxZ7v88/uG5rhSTA32/hv4fvGbpdGfiM+bXYL2BWwMtLmTQ==" saltValue="ImEddq3Q7nNTcoiHNCjXYQ==" spinCount="100000" sheet="1" objects="1" scenarios="1"/>
  <dataValidations count="1">
    <dataValidation type="whole" allowBlank="1" showInputMessage="1" showErrorMessage="1" error="Alleen Zones 1-4 zijn toegestaan" sqref="C4:C216" xr:uid="{09534B4B-6CC1-4696-918D-A56E1AF1950F}">
      <formula1>1</formula1>
      <formula2>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0786-E186-4000-ACA3-DE74C311F8CB}">
  <dimension ref="A1:W56"/>
  <sheetViews>
    <sheetView topLeftCell="A27" workbookViewId="0">
      <selection activeCell="F2" sqref="F2"/>
    </sheetView>
  </sheetViews>
  <sheetFormatPr defaultRowHeight="14.25"/>
  <cols>
    <col min="1" max="1" width="36.46484375" customWidth="1"/>
    <col min="2" max="2" width="9.796875" customWidth="1"/>
    <col min="3" max="3" width="12.53125" customWidth="1"/>
    <col min="4" max="4" width="17.6640625" customWidth="1"/>
    <col min="5" max="7" width="16" customWidth="1"/>
    <col min="8" max="8" width="10.1328125" customWidth="1"/>
  </cols>
  <sheetData>
    <row r="1" spans="1:23" ht="42.75">
      <c r="A1" s="37" t="s">
        <v>215</v>
      </c>
      <c r="B1" s="37" t="s">
        <v>214</v>
      </c>
      <c r="C1" s="27" t="s">
        <v>219</v>
      </c>
      <c r="D1" s="28" t="s">
        <v>218</v>
      </c>
      <c r="E1" s="28" t="s">
        <v>233</v>
      </c>
      <c r="F1" s="28" t="s">
        <v>264</v>
      </c>
      <c r="G1" s="29" t="s">
        <v>217</v>
      </c>
      <c r="H1" s="30" t="s">
        <v>216</v>
      </c>
      <c r="I1" s="25" t="s">
        <v>242</v>
      </c>
    </row>
    <row r="2" spans="1:23">
      <c r="A2" s="38" t="s">
        <v>41</v>
      </c>
      <c r="B2" s="39">
        <f>VLOOKUP(A2,'Zone-indeling'!B:C,2,FALSE)</f>
        <v>0</v>
      </c>
      <c r="C2" s="22">
        <v>250000</v>
      </c>
      <c r="D2" s="22">
        <v>6500</v>
      </c>
      <c r="E2">
        <v>700</v>
      </c>
      <c r="F2">
        <v>1400</v>
      </c>
      <c r="G2">
        <v>4700</v>
      </c>
      <c r="H2" s="22">
        <v>400</v>
      </c>
      <c r="I2" s="22">
        <v>300</v>
      </c>
      <c r="Q2" s="22"/>
      <c r="R2" s="22"/>
      <c r="U2" s="22"/>
      <c r="V2" s="22"/>
      <c r="W2" s="22"/>
    </row>
    <row r="3" spans="1:23">
      <c r="A3" s="38" t="s">
        <v>204</v>
      </c>
      <c r="B3" s="39">
        <f>VLOOKUP(A3,'Zone-indeling'!B:C,2,FALSE)</f>
        <v>0</v>
      </c>
      <c r="C3" s="22">
        <v>250000</v>
      </c>
      <c r="D3" s="22">
        <v>6000</v>
      </c>
      <c r="E3">
        <v>700</v>
      </c>
      <c r="F3">
        <v>1400</v>
      </c>
      <c r="G3">
        <v>4700</v>
      </c>
      <c r="H3" s="22">
        <v>400</v>
      </c>
      <c r="I3" s="22">
        <v>300</v>
      </c>
      <c r="Q3" s="22"/>
      <c r="R3" s="22"/>
      <c r="U3" s="22"/>
      <c r="V3" s="22"/>
      <c r="W3" s="22"/>
    </row>
    <row r="4" spans="1:23">
      <c r="A4" s="38" t="s">
        <v>172</v>
      </c>
      <c r="B4" s="39">
        <f>VLOOKUP(A4,'Zone-indeling'!B:C,2,FALSE)</f>
        <v>0</v>
      </c>
      <c r="C4" s="22">
        <v>33000</v>
      </c>
      <c r="D4" s="22">
        <v>900</v>
      </c>
      <c r="E4">
        <v>100</v>
      </c>
      <c r="F4">
        <v>140</v>
      </c>
      <c r="G4">
        <v>500</v>
      </c>
      <c r="H4">
        <v>10</v>
      </c>
      <c r="I4">
        <v>50</v>
      </c>
      <c r="Q4" s="22"/>
      <c r="R4" s="22"/>
    </row>
    <row r="5" spans="1:23">
      <c r="A5" s="38" t="s">
        <v>192</v>
      </c>
      <c r="B5" s="39">
        <f>VLOOKUP(A5,'Zone-indeling'!B:C,2,FALSE)</f>
        <v>0</v>
      </c>
      <c r="C5" s="22">
        <v>8000</v>
      </c>
      <c r="D5" s="22">
        <v>200</v>
      </c>
      <c r="E5">
        <v>100</v>
      </c>
      <c r="F5">
        <v>50</v>
      </c>
      <c r="G5">
        <v>100</v>
      </c>
      <c r="H5">
        <v>10</v>
      </c>
      <c r="I5">
        <v>0</v>
      </c>
      <c r="Q5" s="22"/>
      <c r="R5" s="22"/>
    </row>
    <row r="6" spans="1:23">
      <c r="A6" s="21" t="s">
        <v>251</v>
      </c>
      <c r="B6" s="39">
        <f>VLOOKUP(A6,'Zone-indeling'!B:C,2,FALSE)</f>
        <v>0</v>
      </c>
      <c r="C6" s="22">
        <v>16000</v>
      </c>
      <c r="D6" s="22">
        <v>500</v>
      </c>
      <c r="E6">
        <v>20</v>
      </c>
      <c r="F6">
        <v>110</v>
      </c>
      <c r="G6">
        <v>10</v>
      </c>
      <c r="H6">
        <v>10</v>
      </c>
      <c r="I6">
        <v>0</v>
      </c>
      <c r="Q6" s="22"/>
      <c r="R6" s="22"/>
    </row>
    <row r="7" spans="1:23">
      <c r="A7" s="21" t="s">
        <v>252</v>
      </c>
      <c r="B7" s="39">
        <f>VLOOKUP(A7,'Zone-indeling'!B:C,2,FALSE)</f>
        <v>0</v>
      </c>
      <c r="C7" s="22">
        <v>11000</v>
      </c>
      <c r="D7" s="22">
        <v>500</v>
      </c>
      <c r="E7">
        <v>20</v>
      </c>
      <c r="F7">
        <v>5</v>
      </c>
      <c r="G7">
        <v>10</v>
      </c>
      <c r="H7">
        <v>10</v>
      </c>
      <c r="I7">
        <v>0</v>
      </c>
      <c r="Q7" s="22"/>
      <c r="R7" s="22"/>
    </row>
    <row r="8" spans="1:23">
      <c r="A8" s="38" t="s">
        <v>112</v>
      </c>
      <c r="B8" s="39">
        <f>VLOOKUP(A8,'Zone-indeling'!B:C,2,FALSE)</f>
        <v>0</v>
      </c>
      <c r="C8" s="22">
        <v>16000</v>
      </c>
      <c r="D8" s="22">
        <v>500</v>
      </c>
      <c r="E8">
        <v>20</v>
      </c>
      <c r="F8">
        <v>230</v>
      </c>
      <c r="G8">
        <v>10</v>
      </c>
      <c r="H8">
        <v>10</v>
      </c>
      <c r="I8">
        <v>50</v>
      </c>
      <c r="Q8" s="22"/>
      <c r="R8" s="22"/>
    </row>
    <row r="9" spans="1:23">
      <c r="A9" s="38" t="s">
        <v>205</v>
      </c>
      <c r="B9" s="39">
        <f>VLOOKUP(A9,'Zone-indeling'!B:C,2,FALSE)</f>
        <v>0</v>
      </c>
      <c r="C9" s="22">
        <v>11000</v>
      </c>
      <c r="D9" s="22">
        <v>700</v>
      </c>
      <c r="E9">
        <v>24</v>
      </c>
      <c r="F9">
        <v>310</v>
      </c>
      <c r="G9">
        <v>12</v>
      </c>
      <c r="H9">
        <v>12</v>
      </c>
      <c r="I9">
        <v>200</v>
      </c>
      <c r="Q9" s="22"/>
      <c r="R9" s="22"/>
    </row>
    <row r="10" spans="1:23">
      <c r="A10" s="38" t="s">
        <v>132</v>
      </c>
      <c r="B10" s="39">
        <f>VLOOKUP(A10,'Zone-indeling'!B:C,2,FALSE)</f>
        <v>0</v>
      </c>
      <c r="C10" s="22">
        <v>57000</v>
      </c>
      <c r="D10" s="22">
        <v>1100</v>
      </c>
      <c r="E10">
        <v>100</v>
      </c>
      <c r="F10">
        <v>120</v>
      </c>
      <c r="G10">
        <v>200</v>
      </c>
      <c r="H10">
        <v>10</v>
      </c>
      <c r="I10">
        <v>10</v>
      </c>
      <c r="Q10" s="22"/>
      <c r="R10" s="22"/>
    </row>
    <row r="11" spans="1:23">
      <c r="A11" s="38" t="s">
        <v>32</v>
      </c>
      <c r="B11" s="39">
        <f>VLOOKUP(A11,'Zone-indeling'!B:C,2,FALSE)</f>
        <v>0</v>
      </c>
      <c r="C11" s="22">
        <v>47000</v>
      </c>
      <c r="D11" s="22">
        <v>900</v>
      </c>
      <c r="E11">
        <v>100</v>
      </c>
      <c r="F11">
        <v>320</v>
      </c>
      <c r="G11">
        <v>10</v>
      </c>
      <c r="H11">
        <v>10</v>
      </c>
      <c r="I11">
        <v>10</v>
      </c>
      <c r="Q11" s="22"/>
      <c r="R11" s="22"/>
    </row>
    <row r="12" spans="1:23">
      <c r="A12" s="38" t="s">
        <v>105</v>
      </c>
      <c r="B12" s="39">
        <f>VLOOKUP(A12,'Zone-indeling'!B:C,2,FALSE)</f>
        <v>0</v>
      </c>
      <c r="C12" s="22">
        <v>24000</v>
      </c>
      <c r="D12" s="22">
        <v>5</v>
      </c>
      <c r="E12">
        <v>5</v>
      </c>
      <c r="F12">
        <v>5</v>
      </c>
      <c r="G12">
        <v>10</v>
      </c>
      <c r="H12">
        <v>10</v>
      </c>
      <c r="I12">
        <v>10</v>
      </c>
      <c r="Q12" s="22"/>
      <c r="R12" s="22"/>
    </row>
    <row r="13" spans="1:23">
      <c r="A13" s="38" t="s">
        <v>65</v>
      </c>
      <c r="B13" s="39">
        <f>VLOOKUP(A13,'Zone-indeling'!B:C,2,FALSE)</f>
        <v>0</v>
      </c>
      <c r="C13" s="22">
        <v>22000</v>
      </c>
      <c r="D13" s="22">
        <v>5</v>
      </c>
      <c r="E13">
        <v>5</v>
      </c>
      <c r="F13">
        <v>110</v>
      </c>
      <c r="G13">
        <v>10</v>
      </c>
      <c r="H13">
        <v>10</v>
      </c>
      <c r="I13">
        <v>30</v>
      </c>
      <c r="Q13" s="22"/>
      <c r="R13" s="22"/>
    </row>
    <row r="14" spans="1:23">
      <c r="A14" s="38" t="s">
        <v>158</v>
      </c>
      <c r="B14" s="39">
        <f>VLOOKUP(A14,'Zone-indeling'!B:C,2,FALSE)</f>
        <v>0</v>
      </c>
      <c r="C14" s="22">
        <v>20000</v>
      </c>
      <c r="D14" s="22">
        <v>500</v>
      </c>
      <c r="E14">
        <v>5</v>
      </c>
      <c r="F14">
        <v>220</v>
      </c>
      <c r="G14">
        <v>100</v>
      </c>
      <c r="H14">
        <v>10</v>
      </c>
      <c r="I14">
        <v>10</v>
      </c>
      <c r="Q14" s="22"/>
      <c r="R14" s="22"/>
    </row>
    <row r="15" spans="1:23">
      <c r="A15" s="38" t="s">
        <v>137</v>
      </c>
      <c r="B15" s="39">
        <f>VLOOKUP(A15,'Zone-indeling'!B:C,2,FALSE)</f>
        <v>0</v>
      </c>
      <c r="C15" s="22">
        <v>18000</v>
      </c>
      <c r="D15" s="22">
        <v>400</v>
      </c>
      <c r="E15">
        <v>5</v>
      </c>
      <c r="F15">
        <v>90</v>
      </c>
      <c r="G15">
        <v>1400</v>
      </c>
      <c r="H15">
        <v>10</v>
      </c>
      <c r="I15">
        <v>200</v>
      </c>
      <c r="Q15" s="22"/>
      <c r="R15" s="22"/>
    </row>
    <row r="16" spans="1:23">
      <c r="A16" s="38" t="s">
        <v>93</v>
      </c>
      <c r="B16" s="39">
        <f>VLOOKUP(A16,'Zone-indeling'!B:C,2,FALSE)</f>
        <v>0</v>
      </c>
      <c r="C16" s="22">
        <v>14000</v>
      </c>
      <c r="D16" s="22">
        <v>5</v>
      </c>
      <c r="E16">
        <v>5</v>
      </c>
      <c r="F16">
        <v>60</v>
      </c>
      <c r="G16">
        <v>10</v>
      </c>
      <c r="H16">
        <v>10</v>
      </c>
      <c r="I16">
        <v>10</v>
      </c>
      <c r="Q16" s="22"/>
      <c r="R16" s="22"/>
    </row>
    <row r="17" spans="1:18">
      <c r="A17" s="38" t="s">
        <v>179</v>
      </c>
      <c r="B17" s="39">
        <f>VLOOKUP(A17,'Zone-indeling'!B:C,2,FALSE)</f>
        <v>0</v>
      </c>
      <c r="C17" s="22">
        <v>14000</v>
      </c>
      <c r="D17" s="22">
        <v>500</v>
      </c>
      <c r="E17">
        <v>5</v>
      </c>
      <c r="F17">
        <v>230</v>
      </c>
      <c r="G17">
        <v>200</v>
      </c>
      <c r="H17">
        <v>10</v>
      </c>
      <c r="I17">
        <v>10</v>
      </c>
      <c r="Q17" s="22"/>
      <c r="R17" s="22"/>
    </row>
    <row r="18" spans="1:18">
      <c r="A18" s="38" t="s">
        <v>42</v>
      </c>
      <c r="B18" s="39">
        <f>VLOOKUP(A18,'Zone-indeling'!B:C,2,FALSE)</f>
        <v>0</v>
      </c>
      <c r="C18" s="22">
        <v>13000</v>
      </c>
      <c r="D18" s="22">
        <v>900</v>
      </c>
      <c r="E18">
        <v>5</v>
      </c>
      <c r="F18">
        <v>140</v>
      </c>
      <c r="G18">
        <v>10</v>
      </c>
      <c r="H18">
        <v>10</v>
      </c>
      <c r="I18">
        <v>10</v>
      </c>
      <c r="Q18" s="22"/>
      <c r="R18" s="22"/>
    </row>
    <row r="19" spans="1:18">
      <c r="A19" s="38" t="s">
        <v>194</v>
      </c>
      <c r="B19" s="39">
        <f>VLOOKUP(A19,'Zone-indeling'!B:C,2,FALSE)</f>
        <v>0</v>
      </c>
      <c r="C19" s="22">
        <v>12000</v>
      </c>
      <c r="D19" s="22">
        <v>5</v>
      </c>
      <c r="E19">
        <v>5</v>
      </c>
      <c r="F19">
        <v>90</v>
      </c>
      <c r="G19">
        <v>10</v>
      </c>
      <c r="H19">
        <v>10</v>
      </c>
      <c r="I19">
        <v>10</v>
      </c>
      <c r="Q19" s="22"/>
      <c r="R19" s="22"/>
    </row>
    <row r="20" spans="1:18">
      <c r="A20" s="38" t="s">
        <v>34</v>
      </c>
      <c r="B20" s="39">
        <f>VLOOKUP(A20,'Zone-indeling'!B:C,2,FALSE)</f>
        <v>0</v>
      </c>
      <c r="C20" s="22">
        <v>11000</v>
      </c>
      <c r="D20" s="22">
        <v>700</v>
      </c>
      <c r="E20">
        <v>5</v>
      </c>
      <c r="F20">
        <v>200</v>
      </c>
      <c r="G20">
        <v>10</v>
      </c>
      <c r="H20">
        <v>10</v>
      </c>
      <c r="I20">
        <v>10</v>
      </c>
      <c r="Q20" s="22"/>
      <c r="R20" s="22"/>
    </row>
    <row r="21" spans="1:18">
      <c r="A21" s="38" t="s">
        <v>166</v>
      </c>
      <c r="B21" s="39">
        <f>VLOOKUP(A21,'Zone-indeling'!B:C,2,FALSE)</f>
        <v>0</v>
      </c>
      <c r="C21" s="22">
        <v>9000</v>
      </c>
      <c r="D21" s="22">
        <v>5</v>
      </c>
      <c r="E21">
        <v>5</v>
      </c>
      <c r="F21">
        <v>10</v>
      </c>
      <c r="G21">
        <v>10</v>
      </c>
      <c r="H21">
        <v>10</v>
      </c>
      <c r="I21">
        <v>10</v>
      </c>
      <c r="Q21" s="22"/>
      <c r="R21" s="22"/>
    </row>
    <row r="22" spans="1:18">
      <c r="A22" s="38" t="s">
        <v>122</v>
      </c>
      <c r="B22" s="39">
        <f>VLOOKUP(A22,'Zone-indeling'!B:C,2,FALSE)</f>
        <v>0</v>
      </c>
      <c r="C22" s="22">
        <v>9000</v>
      </c>
      <c r="D22" s="22">
        <v>5</v>
      </c>
      <c r="E22">
        <v>5</v>
      </c>
      <c r="F22">
        <v>30</v>
      </c>
      <c r="G22">
        <v>10</v>
      </c>
      <c r="H22">
        <v>10</v>
      </c>
      <c r="I22">
        <v>10</v>
      </c>
      <c r="Q22" s="22"/>
      <c r="R22" s="22"/>
    </row>
    <row r="23" spans="1:18">
      <c r="A23" s="38" t="s">
        <v>67</v>
      </c>
      <c r="B23" s="39">
        <f>VLOOKUP(A23,'Zone-indeling'!B:C,2,FALSE)</f>
        <v>0</v>
      </c>
      <c r="C23" s="22">
        <v>8000</v>
      </c>
      <c r="D23" s="22">
        <v>5</v>
      </c>
      <c r="E23">
        <v>5</v>
      </c>
      <c r="F23">
        <v>5</v>
      </c>
      <c r="G23">
        <v>10</v>
      </c>
      <c r="H23">
        <v>10</v>
      </c>
      <c r="I23">
        <v>10</v>
      </c>
      <c r="Q23" s="22"/>
      <c r="R23" s="22"/>
    </row>
    <row r="24" spans="1:18">
      <c r="A24" s="38" t="s">
        <v>170</v>
      </c>
      <c r="B24" s="39">
        <f>VLOOKUP(A24,'Zone-indeling'!B:C,2,FALSE)</f>
        <v>0</v>
      </c>
      <c r="C24" s="22">
        <v>8000</v>
      </c>
      <c r="D24" s="22">
        <v>5</v>
      </c>
      <c r="E24">
        <v>5</v>
      </c>
      <c r="F24">
        <v>40</v>
      </c>
      <c r="G24">
        <v>10</v>
      </c>
      <c r="H24">
        <v>10</v>
      </c>
      <c r="I24">
        <v>10</v>
      </c>
      <c r="Q24" s="22"/>
      <c r="R24" s="22"/>
    </row>
    <row r="25" spans="1:18">
      <c r="A25" s="38" t="s">
        <v>98</v>
      </c>
      <c r="B25" s="39">
        <f>VLOOKUP(A25,'Zone-indeling'!B:C,2,FALSE)</f>
        <v>0</v>
      </c>
      <c r="C25" s="22">
        <v>8000</v>
      </c>
      <c r="D25" s="22">
        <v>5</v>
      </c>
      <c r="E25">
        <v>5</v>
      </c>
      <c r="F25">
        <v>40</v>
      </c>
      <c r="G25">
        <v>10</v>
      </c>
      <c r="H25">
        <v>10</v>
      </c>
      <c r="I25">
        <v>10</v>
      </c>
      <c r="Q25" s="22"/>
      <c r="R25" s="22"/>
    </row>
    <row r="26" spans="1:18">
      <c r="A26" s="38" t="s">
        <v>52</v>
      </c>
      <c r="B26" s="39">
        <f>VLOOKUP(A26,'Zone-indeling'!B:C,2,FALSE)</f>
        <v>0</v>
      </c>
      <c r="C26" s="22">
        <v>7000</v>
      </c>
      <c r="D26" s="22">
        <v>5</v>
      </c>
      <c r="E26">
        <v>5</v>
      </c>
      <c r="F26">
        <v>40</v>
      </c>
      <c r="G26">
        <v>10</v>
      </c>
      <c r="H26">
        <v>10</v>
      </c>
      <c r="I26">
        <v>10</v>
      </c>
      <c r="Q26" s="22"/>
      <c r="R26" s="22"/>
    </row>
    <row r="27" spans="1:18">
      <c r="A27" s="38" t="s">
        <v>58</v>
      </c>
      <c r="B27" s="39">
        <f>VLOOKUP(A27,'Zone-indeling'!B:C,2,FALSE)</f>
        <v>0</v>
      </c>
      <c r="C27" s="22">
        <v>5000</v>
      </c>
      <c r="D27" s="22">
        <v>5</v>
      </c>
      <c r="E27">
        <v>5</v>
      </c>
      <c r="F27">
        <v>40</v>
      </c>
      <c r="G27">
        <v>10</v>
      </c>
      <c r="H27">
        <v>10</v>
      </c>
      <c r="I27">
        <v>10</v>
      </c>
      <c r="Q27" s="22"/>
      <c r="R27" s="22"/>
    </row>
    <row r="28" spans="1:18">
      <c r="A28" s="38" t="s">
        <v>69</v>
      </c>
      <c r="B28" s="39">
        <f>VLOOKUP(A28,'Zone-indeling'!B:C,2,FALSE)</f>
        <v>0</v>
      </c>
      <c r="C28" s="22">
        <v>4000</v>
      </c>
      <c r="D28" s="22">
        <v>5</v>
      </c>
      <c r="E28">
        <v>5</v>
      </c>
      <c r="F28">
        <v>60</v>
      </c>
      <c r="G28">
        <v>10</v>
      </c>
      <c r="H28">
        <v>10</v>
      </c>
      <c r="I28">
        <v>10</v>
      </c>
      <c r="Q28" s="22"/>
      <c r="R28" s="22"/>
    </row>
    <row r="29" spans="1:18">
      <c r="A29" s="38" t="s">
        <v>128</v>
      </c>
      <c r="B29" s="39">
        <f>VLOOKUP(A29,'Zone-indeling'!B:C,2,FALSE)</f>
        <v>0</v>
      </c>
      <c r="C29" s="22">
        <v>4000</v>
      </c>
      <c r="D29" s="22">
        <v>5</v>
      </c>
      <c r="E29">
        <v>5</v>
      </c>
      <c r="F29">
        <v>5</v>
      </c>
      <c r="G29">
        <v>10</v>
      </c>
      <c r="H29">
        <v>10</v>
      </c>
      <c r="I29">
        <v>10</v>
      </c>
      <c r="Q29" s="22"/>
      <c r="R29" s="22"/>
    </row>
    <row r="30" spans="1:18">
      <c r="A30" s="38" t="s">
        <v>138</v>
      </c>
      <c r="B30" s="39">
        <f>VLOOKUP(A30,'Zone-indeling'!B:C,2,FALSE)</f>
        <v>0</v>
      </c>
      <c r="C30" s="22">
        <v>4000</v>
      </c>
      <c r="D30" s="22">
        <v>5</v>
      </c>
      <c r="E30">
        <v>5</v>
      </c>
      <c r="F30">
        <v>5</v>
      </c>
      <c r="G30">
        <v>10</v>
      </c>
      <c r="H30">
        <v>10</v>
      </c>
      <c r="I30">
        <v>10</v>
      </c>
      <c r="Q30" s="22"/>
      <c r="R30" s="22"/>
    </row>
    <row r="31" spans="1:18">
      <c r="A31" s="38" t="s">
        <v>136</v>
      </c>
      <c r="B31" s="39">
        <f>VLOOKUP(A31,'Zone-indeling'!B:C,2,FALSE)</f>
        <v>0</v>
      </c>
      <c r="C31" s="22">
        <v>3000</v>
      </c>
      <c r="D31" s="22">
        <v>5</v>
      </c>
      <c r="E31">
        <v>5</v>
      </c>
      <c r="F31">
        <v>10</v>
      </c>
      <c r="G31">
        <v>10</v>
      </c>
      <c r="H31">
        <v>10</v>
      </c>
      <c r="I31">
        <v>10</v>
      </c>
      <c r="Q31" s="22"/>
      <c r="R31" s="22"/>
    </row>
    <row r="32" spans="1:18">
      <c r="A32" s="38" t="s">
        <v>40</v>
      </c>
      <c r="B32" s="39">
        <f>VLOOKUP(A32,'Zone-indeling'!B:C,2,FALSE)</f>
        <v>0</v>
      </c>
      <c r="C32" s="22">
        <v>3000</v>
      </c>
      <c r="D32" s="22">
        <v>5</v>
      </c>
      <c r="E32">
        <v>5</v>
      </c>
      <c r="F32">
        <v>5</v>
      </c>
      <c r="G32">
        <v>10</v>
      </c>
      <c r="H32">
        <v>10</v>
      </c>
      <c r="I32">
        <v>10</v>
      </c>
      <c r="Q32" s="22"/>
      <c r="R32" s="22"/>
    </row>
    <row r="33" spans="1:18">
      <c r="A33" s="38" t="s">
        <v>162</v>
      </c>
      <c r="B33" s="39">
        <f>VLOOKUP(A33,'Zone-indeling'!B:C,2,FALSE)</f>
        <v>0</v>
      </c>
      <c r="C33" s="22">
        <v>2000</v>
      </c>
      <c r="D33" s="22">
        <v>5</v>
      </c>
      <c r="E33">
        <v>5</v>
      </c>
      <c r="F33">
        <v>5</v>
      </c>
      <c r="G33">
        <v>10</v>
      </c>
      <c r="H33">
        <v>10</v>
      </c>
      <c r="I33">
        <v>10</v>
      </c>
      <c r="Q33" s="22"/>
      <c r="R33" s="22"/>
    </row>
    <row r="34" spans="1:18">
      <c r="A34" s="38" t="s">
        <v>109</v>
      </c>
      <c r="B34" s="39">
        <f>VLOOKUP(A34,'Zone-indeling'!B:C,2,FALSE)</f>
        <v>0</v>
      </c>
      <c r="C34" s="22">
        <v>2000</v>
      </c>
      <c r="D34" s="22">
        <v>5</v>
      </c>
      <c r="E34">
        <v>5</v>
      </c>
      <c r="F34">
        <v>30</v>
      </c>
      <c r="G34">
        <v>10</v>
      </c>
      <c r="H34">
        <v>10</v>
      </c>
      <c r="I34">
        <v>10</v>
      </c>
      <c r="Q34" s="22"/>
      <c r="R34" s="22"/>
    </row>
    <row r="35" spans="1:18">
      <c r="A35" s="38" t="s">
        <v>149</v>
      </c>
      <c r="B35" s="39">
        <f>VLOOKUP(A35,'Zone-indeling'!B:C,2,FALSE)</f>
        <v>0</v>
      </c>
      <c r="C35" s="22">
        <v>2000</v>
      </c>
      <c r="D35" s="22">
        <v>5</v>
      </c>
      <c r="E35">
        <v>5</v>
      </c>
      <c r="F35">
        <v>5</v>
      </c>
      <c r="G35">
        <v>10</v>
      </c>
      <c r="H35">
        <v>10</v>
      </c>
      <c r="I35">
        <v>10</v>
      </c>
      <c r="Q35" s="22"/>
      <c r="R35" s="22"/>
    </row>
    <row r="36" spans="1:18">
      <c r="A36" s="38" t="s">
        <v>182</v>
      </c>
      <c r="B36" s="39">
        <f>VLOOKUP(A36,'Zone-indeling'!B:C,2,FALSE)</f>
        <v>0</v>
      </c>
      <c r="C36" s="22">
        <v>2000</v>
      </c>
      <c r="D36" s="22">
        <v>5</v>
      </c>
      <c r="E36">
        <v>5</v>
      </c>
      <c r="F36">
        <v>5</v>
      </c>
      <c r="G36">
        <v>10</v>
      </c>
      <c r="H36">
        <v>10</v>
      </c>
      <c r="I36">
        <v>10</v>
      </c>
      <c r="Q36" s="22"/>
      <c r="R36" s="22"/>
    </row>
    <row r="37" spans="1:18">
      <c r="A37" s="38" t="s">
        <v>169</v>
      </c>
      <c r="B37" s="39">
        <f>VLOOKUP(A37,'Zone-indeling'!B:C,2,FALSE)</f>
        <v>0</v>
      </c>
      <c r="C37" s="22">
        <v>1000</v>
      </c>
      <c r="D37" s="22">
        <v>5</v>
      </c>
      <c r="E37">
        <v>5</v>
      </c>
      <c r="F37">
        <v>30</v>
      </c>
      <c r="G37">
        <v>10</v>
      </c>
      <c r="H37">
        <v>10</v>
      </c>
      <c r="I37">
        <v>10</v>
      </c>
      <c r="Q37" s="22"/>
      <c r="R37" s="22"/>
    </row>
    <row r="38" spans="1:18">
      <c r="A38" s="38" t="s">
        <v>125</v>
      </c>
      <c r="B38" s="39">
        <f>VLOOKUP(A38,'Zone-indeling'!B:C,2,FALSE)</f>
        <v>0</v>
      </c>
      <c r="C38" s="22">
        <v>1000</v>
      </c>
      <c r="D38" s="22">
        <v>5</v>
      </c>
      <c r="E38">
        <v>5</v>
      </c>
      <c r="F38">
        <v>160</v>
      </c>
      <c r="G38">
        <v>10</v>
      </c>
      <c r="H38">
        <v>10</v>
      </c>
      <c r="I38">
        <v>10</v>
      </c>
      <c r="Q38" s="22"/>
      <c r="R38" s="22"/>
    </row>
    <row r="39" spans="1:18">
      <c r="A39" s="38" t="s">
        <v>81</v>
      </c>
      <c r="B39" s="39">
        <f>VLOOKUP(A39,'Zone-indeling'!B:C,2,FALSE)</f>
        <v>0</v>
      </c>
      <c r="C39" s="22">
        <v>1000</v>
      </c>
      <c r="D39" s="22">
        <v>5</v>
      </c>
      <c r="E39">
        <v>5</v>
      </c>
      <c r="F39">
        <v>5</v>
      </c>
      <c r="G39">
        <v>10</v>
      </c>
      <c r="H39">
        <v>10</v>
      </c>
      <c r="I39">
        <v>10</v>
      </c>
      <c r="Q39" s="22"/>
      <c r="R39" s="22"/>
    </row>
    <row r="40" spans="1:18">
      <c r="A40" s="38" t="s">
        <v>78</v>
      </c>
      <c r="B40" s="39">
        <f>VLOOKUP(A40,'Zone-indeling'!B:C,2,FALSE)</f>
        <v>0</v>
      </c>
      <c r="C40" s="22">
        <v>1000</v>
      </c>
      <c r="D40" s="22">
        <v>5</v>
      </c>
      <c r="E40">
        <v>5</v>
      </c>
      <c r="F40">
        <v>5</v>
      </c>
      <c r="G40">
        <v>12</v>
      </c>
      <c r="H40">
        <v>10</v>
      </c>
      <c r="I40">
        <v>10</v>
      </c>
      <c r="Q40" s="22"/>
      <c r="R40" s="22"/>
    </row>
    <row r="41" spans="1:18">
      <c r="A41" t="s">
        <v>23</v>
      </c>
      <c r="B41" s="39">
        <f>VLOOKUP(A41,'Zone-indeling'!B:C,2,FALSE)</f>
        <v>0</v>
      </c>
      <c r="C41">
        <v>300</v>
      </c>
      <c r="D41" s="22">
        <v>12</v>
      </c>
      <c r="E41">
        <v>12</v>
      </c>
      <c r="F41">
        <v>12</v>
      </c>
      <c r="G41">
        <v>12</v>
      </c>
      <c r="H41">
        <v>12</v>
      </c>
      <c r="I41">
        <v>12</v>
      </c>
      <c r="R41" s="22"/>
    </row>
    <row r="42" spans="1:18">
      <c r="A42" t="s">
        <v>254</v>
      </c>
      <c r="B42" s="39">
        <f>VLOOKUP(A42,'Zone-indeling'!B:C,2,FALSE)</f>
        <v>0</v>
      </c>
      <c r="C42" s="22">
        <v>700</v>
      </c>
      <c r="D42">
        <v>40</v>
      </c>
      <c r="E42">
        <v>12</v>
      </c>
      <c r="F42">
        <v>12</v>
      </c>
      <c r="G42">
        <v>12</v>
      </c>
      <c r="H42">
        <v>12</v>
      </c>
      <c r="I42">
        <v>12</v>
      </c>
      <c r="Q42" s="22"/>
    </row>
    <row r="43" spans="1:18">
      <c r="A43" s="38" t="s">
        <v>250</v>
      </c>
      <c r="B43" s="39">
        <v>2</v>
      </c>
      <c r="C43" s="22"/>
      <c r="F43">
        <v>12</v>
      </c>
      <c r="Q43" s="22"/>
    </row>
    <row r="44" spans="1:18">
      <c r="A44" s="38" t="s">
        <v>243</v>
      </c>
      <c r="B44" s="39">
        <v>1</v>
      </c>
      <c r="C44" s="22"/>
      <c r="I44">
        <v>4000</v>
      </c>
      <c r="Q44" s="22"/>
    </row>
    <row r="45" spans="1:18">
      <c r="A45" s="24"/>
      <c r="B45" s="23"/>
      <c r="C45" s="22"/>
    </row>
    <row r="46" spans="1:18" s="20" customFormat="1" ht="52.9">
      <c r="A46" s="26" t="s">
        <v>226</v>
      </c>
      <c r="B46" s="26" t="str">
        <f>B1</f>
        <v>Zone</v>
      </c>
      <c r="C46" s="26" t="str">
        <f>C1</f>
        <v>MB dataverkeer in (land)</v>
      </c>
      <c r="D46" s="26" t="str">
        <f t="shared" ref="D46:I46" si="0">D1</f>
        <v>Minuten bellen vanuit (land) naar NL</v>
      </c>
      <c r="E46" s="26" t="str">
        <f t="shared" si="0"/>
        <v>Minuten bellen vanuit (land) naar non-NL-land</v>
      </c>
      <c r="F46" s="26" t="str">
        <f t="shared" ref="F46" si="1">F1</f>
        <v xml:space="preserve">Minuten gebeld worden in het buitenland  </v>
      </c>
      <c r="G46" s="32" t="str">
        <f>G1</f>
        <v>Bellen uit NL/EU naar (land)</v>
      </c>
      <c r="H46" s="26" t="str">
        <f t="shared" si="0"/>
        <v>SMS</v>
      </c>
      <c r="I46" s="26" t="str">
        <f t="shared" si="0"/>
        <v>vast bellen uit NL naar</v>
      </c>
    </row>
    <row r="47" spans="1:18">
      <c r="B47" s="23">
        <v>1</v>
      </c>
      <c r="C47" s="22">
        <f ca="1">SUMIF($B$2:C$44,$B47,C$2:C$44)</f>
        <v>0</v>
      </c>
      <c r="D47" s="22">
        <f ca="1">SUMIF($B$2:D$44,$B47,D$2:D$44)</f>
        <v>0</v>
      </c>
      <c r="E47" s="22">
        <f ca="1">SUMIF($B$2:E$44,$B47,E$2:E$44)</f>
        <v>0</v>
      </c>
      <c r="F47" s="22">
        <f ca="1">SUMIF($B$2:F$44,$B47,F$2:F$44)</f>
        <v>0</v>
      </c>
      <c r="G47" s="22">
        <f ca="1">SUMIF($B$2:G$44,$B47,G$2:G$44)</f>
        <v>0</v>
      </c>
      <c r="H47" s="22">
        <f ca="1">SUMIF($B$2:H$44,$B47,H$2:H$44)</f>
        <v>0</v>
      </c>
      <c r="I47" s="22">
        <f ca="1">SUMIF($B$2:I$44,$B47,I$2:I$44)</f>
        <v>4000</v>
      </c>
    </row>
    <row r="48" spans="1:18">
      <c r="A48" s="24"/>
      <c r="B48" s="23">
        <v>2</v>
      </c>
      <c r="C48" s="22">
        <f ca="1">SUMIF($B$2:C$42,$B48,C$2:C$42)</f>
        <v>0</v>
      </c>
      <c r="D48" s="22">
        <f ca="1">SUMIF($B$2:D$42,$B48,D$2:D$42)</f>
        <v>0</v>
      </c>
      <c r="E48" s="22">
        <f ca="1">SUMIF($B$2:E$42,$B48,E$2:E$42)</f>
        <v>0</v>
      </c>
      <c r="F48" s="22">
        <f ca="1">SUMIF($B$2:F$42,$B48,F$2:F$42)</f>
        <v>0</v>
      </c>
      <c r="G48" s="22">
        <f ca="1">SUMIF($B$2:G$42,$B48,G$2:G$42)</f>
        <v>0</v>
      </c>
      <c r="H48" s="22">
        <f ca="1">SUMIF($B$2:H$42,$B48,H$2:H$42)</f>
        <v>0</v>
      </c>
      <c r="I48" s="22">
        <f ca="1">SUMIF($B$2:I$44,$B48,I$2:I$44)</f>
        <v>0</v>
      </c>
    </row>
    <row r="49" spans="1:9">
      <c r="A49" s="24"/>
      <c r="B49" s="23">
        <v>3</v>
      </c>
      <c r="C49" s="22">
        <f ca="1">SUMIF($B$2:C$42,$B49,C$2:C$42)</f>
        <v>0</v>
      </c>
      <c r="D49" s="22">
        <f ca="1">SUMIF($B$2:D$42,$B49,D$2:D$42)</f>
        <v>0</v>
      </c>
      <c r="E49" s="22">
        <f ca="1">SUMIF($B$2:E$42,$B49,E$2:E$42)</f>
        <v>0</v>
      </c>
      <c r="F49" s="22">
        <f ca="1">SUMIF($B$2:F$42,$B49,F$2:F$42)</f>
        <v>0</v>
      </c>
      <c r="G49" s="22">
        <f ca="1">SUMIF($B$2:G$42,$B49,G$2:G$42)</f>
        <v>0</v>
      </c>
      <c r="H49" s="22">
        <f ca="1">SUMIF($B$2:H$42,$B49,H$2:H$42)</f>
        <v>0</v>
      </c>
      <c r="I49" s="22">
        <f ca="1">SUMIF($B$2:I$44,$B49,I$2:I$44)</f>
        <v>0</v>
      </c>
    </row>
    <row r="50" spans="1:9">
      <c r="A50" s="24"/>
      <c r="B50" s="23">
        <v>4</v>
      </c>
      <c r="C50" s="22">
        <f ca="1">SUMIF($B$2:C$42,$B50,C$2:C$42)</f>
        <v>0</v>
      </c>
      <c r="D50" s="22">
        <f ca="1">SUMIF($B$2:D$42,$B50,D$2:D$42)</f>
        <v>0</v>
      </c>
      <c r="E50" s="22">
        <f ca="1">SUMIF($B$2:E$42,$B50,E$2:E$42)</f>
        <v>0</v>
      </c>
      <c r="F50" s="22">
        <f ca="1">SUMIF($B$2:F$42,$B50,F$2:F$42)</f>
        <v>0</v>
      </c>
      <c r="G50" s="22">
        <f ca="1">SUMIF($B$2:G$42,$B50,G$2:G$42)</f>
        <v>0</v>
      </c>
      <c r="H50" s="22">
        <f ca="1">SUMIF($B$2:H$42,$B50,H$2:H$42)</f>
        <v>0</v>
      </c>
      <c r="I50" s="22">
        <f ca="1">SUMIF($B$2:I$44,$B50,I$2:I$44)</f>
        <v>0</v>
      </c>
    </row>
    <row r="54" spans="1:9">
      <c r="A54" s="21"/>
      <c r="B54" s="21"/>
    </row>
    <row r="55" spans="1:9">
      <c r="A55" s="21"/>
      <c r="B55" s="21"/>
    </row>
    <row r="56" spans="1:9">
      <c r="A56" s="21"/>
      <c r="B56" s="21"/>
    </row>
  </sheetData>
  <sheetProtection algorithmName="SHA-512" hashValue="9jr5XB1bhCV/NLGjTv6vI1W5uJaIJlF5uv/7GL7MWJX+7UD6zZiaA3l5lN72kgK23BETMZjuQzR1f2iczA3tcg==" saltValue="BwSoj5AHF9ebN5rWHiBvH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81701FB6E7C069409A34FC67D58D7C36" ma:contentTypeVersion="17" ma:contentTypeDescription="Een nieuw document maken." ma:contentTypeScope="" ma:versionID="017b794f3c59d5ba048239e537fd92d7">
  <xsd:schema xmlns:xsd="http://www.w3.org/2001/XMLSchema" xmlns:xs="http://www.w3.org/2001/XMLSchema" xmlns:p="http://schemas.microsoft.com/office/2006/metadata/properties" xmlns:ns2="2f6a910d-138e-42c1-8e8a-320c1b7cf3f7" xmlns:ns3="8660e403-e1b9-4551-baa7-c2e32f57aeef" xmlns:ns5="a1ca56ff-2a81-4e14-ae0a-a347fe64456b" targetNamespace="http://schemas.microsoft.com/office/2006/metadata/properties" ma:root="true" ma:fieldsID="5bf2f92eb8d2126eec82357c2d1fcc59" ns2:_="" ns3:_="" ns5:_="">
    <xsd:import namespace="2f6a910d-138e-42c1-8e8a-320c1b7cf3f7"/>
    <xsd:import namespace="8660e403-e1b9-4551-baa7-c2e32f57aeef"/>
    <xsd:import namespace="a1ca56ff-2a81-4e14-ae0a-a347fe64456b"/>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MediaServiceDateTake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60e403-e1b9-4551-baa7-c2e32f57aee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f4f6b7ed-299c-4b80-b956-3fe47bdcde5f}" ma:internalName="TaxCatchAll" ma:showField="CatchAllData" ma:web="8660e403-e1b9-4551-baa7-c2e32f57aee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f4f6b7ed-299c-4b80-b956-3fe47bdcde5f}" ma:internalName="TaxCatchAllLabel" ma:readOnly="true" ma:showField="CatchAllDataLabel" ma:web="8660e403-e1b9-4551-baa7-c2e32f57aee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ca56ff-2a81-4e14-ae0a-a347fe64456b"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eur"/>
        <xsd:element ref="dcterms:created" minOccurs="0" maxOccurs="1"/>
        <xsd:element ref="dc:identifier" minOccurs="0" maxOccurs="1"/>
        <xsd:element name="contentType" minOccurs="0" maxOccurs="1" type="xsd:string" ma:index="0"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Inkoop mobiele data en spraak</TNOC_ClusterName>
    <TaxCatchAll xmlns="8660e403-e1b9-4551-baa7-c2e32f57aeef">
      <Value>5</Value>
      <Value>1</Value>
    </TaxCatchAll>
    <bac4ab11065f4f6c809c820c57e320e5 xmlns="8660e403-e1b9-4551-baa7-c2e32f57aeef">
      <Terms xmlns="http://schemas.microsoft.com/office/infopath/2007/PartnerControls"/>
    </bac4ab11065f4f6c809c820c57e320e5>
    <TNOC_ClusterId xmlns="2f6a910d-138e-42c1-8e8a-320c1b7cf3f7">P002.02051</TNOC_ClusterId>
    <h15fbb78f4cb41d290e72f301ea2865f xmlns="8660e403-e1b9-4551-baa7-c2e32f57aeef">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n2a7a23bcc2241cb9261f9a914c7c1bb xmlns="8660e403-e1b9-4551-baa7-c2e32f57aee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lca20d149a844688b6abf34073d5c21d xmlns="8660e403-e1b9-4551-baa7-c2e32f57aeef">
      <Terms xmlns="http://schemas.microsoft.com/office/infopath/2007/PartnerControls"/>
    </lca20d149a844688b6abf34073d5c21d>
    <lcf76f155ced4ddcb4097134ff3c332f xmlns="a1ca56ff-2a81-4e14-ae0a-a347fe64456b">
      <Terms xmlns="http://schemas.microsoft.com/office/infopath/2007/PartnerControls"/>
    </lcf76f155ced4ddcb4097134ff3c332f>
    <_dlc_DocId xmlns="8660e403-e1b9-4551-baa7-c2e32f57aeef">Q6AA46UEQ65S-622725965-351</_dlc_DocId>
    <_dlc_DocIdUrl xmlns="8660e403-e1b9-4551-baa7-c2e32f57aeef">
      <Url>https://365tno.sharepoint.com/teams/P002.02051/_layouts/15/DocIdRedir.aspx?ID=Q6AA46UEQ65S-622725965-351</Url>
      <Description>Q6AA46UEQ65S-622725965-351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F063A11-DC5A-4B87-B67E-EA30310E7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8660e403-e1b9-4551-baa7-c2e32f57aeef"/>
    <ds:schemaRef ds:uri="a1ca56ff-2a81-4e14-ae0a-a347fe6445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B9599F-2727-4863-AE5A-CAB45D68D9A0}">
  <ds:schemaRefs>
    <ds:schemaRef ds:uri="http://schemas.microsoft.com/office/infopath/2007/PartnerControls"/>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a1ca56ff-2a81-4e14-ae0a-a347fe64456b"/>
    <ds:schemaRef ds:uri="http://schemas.microsoft.com/office/2006/metadata/properties"/>
    <ds:schemaRef ds:uri="8660e403-e1b9-4551-baa7-c2e32f57aeef"/>
    <ds:schemaRef ds:uri="2f6a910d-138e-42c1-8e8a-320c1b7cf3f7"/>
  </ds:schemaRefs>
</ds:datastoreItem>
</file>

<file path=customXml/itemProps3.xml><?xml version="1.0" encoding="utf-8"?>
<ds:datastoreItem xmlns:ds="http://schemas.openxmlformats.org/officeDocument/2006/customXml" ds:itemID="{928A1828-6061-48DE-8637-836D978B6C58}">
  <ds:schemaRefs>
    <ds:schemaRef ds:uri="http://schemas.microsoft.com/sharepoint/v3/contenttype/forms"/>
  </ds:schemaRefs>
</ds:datastoreItem>
</file>

<file path=customXml/itemProps4.xml><?xml version="1.0" encoding="utf-8"?>
<ds:datastoreItem xmlns:ds="http://schemas.openxmlformats.org/officeDocument/2006/customXml" ds:itemID="{3D1F8BAF-F8A5-459E-98BF-1A5351BA30B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Telefonie en data </vt:lpstr>
      <vt:lpstr>Zone-indeling</vt:lpstr>
      <vt:lpstr>Jaargebruik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Schans, M.J. (Madelon) van der</dc:creator>
  <cp:keywords/>
  <dc:description/>
  <cp:lastModifiedBy>Schans, M.J. (Madelon) van der</cp:lastModifiedBy>
  <cp:revision/>
  <dcterms:created xsi:type="dcterms:W3CDTF">2026-05-05T13:18:18Z</dcterms:created>
  <dcterms:modified xsi:type="dcterms:W3CDTF">2026-09-02T07:23:29Z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0x010100A35317DCC28344A7B82488658A034A5C010081701FB6E7C069409A34FC67D58D7C36</vt:lpwstr>
  </property>
  <property fmtid="{D5CDD505-2E9C-101B-9397-08002B2CF9AE}" pid="3" name="_dlc_DocIdItemGuid">
    <vt:lpwstr>bffb6224-56a8-4dae-bd55-5d01583f0d4d</vt:lpwstr>
  </property>
  <property fmtid="{D5CDD505-2E9C-101B-9397-08002B2CF9AE}" pid="4" name="MediaServiceImageTags">
    <vt:lpwstr/>
  </property>
  <property fmtid="{D5CDD505-2E9C-101B-9397-08002B2CF9AE}" pid="5" name="TNOC_DocumentType">
    <vt:lpwstr/>
  </property>
  <property fmtid="{D5CDD505-2E9C-101B-9397-08002B2CF9AE}" pid="6" name="TNOC_ClusterType">
    <vt:lpwstr>1;#Project|fa11c4c9-105f-402c-bb40-9a56b4989397</vt:lpwstr>
  </property>
  <property fmtid="{D5CDD505-2E9C-101B-9397-08002B2CF9AE}" pid="7" name="TNOC_DocumentCategory">
    <vt:lpwstr/>
  </property>
  <property fmtid="{D5CDD505-2E9C-101B-9397-08002B2CF9AE}" pid="8" name="TNOC_DocumentClassification">
    <vt:lpwstr>5;#TNO Internal|1a23c89f-ef54-4907-86fd-8242403ff722</vt:lpwstr>
  </property>
</Properties>
</file>