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T:\rvo\HDO_IUCICT\02. ICT-Profs\02. Inkoop\02. EA's\202510196-9_RVICTO26 IB\202510196R26_Pentesten\2 R26-Pen_Aankondiging\"/>
    </mc:Choice>
  </mc:AlternateContent>
  <xr:revisionPtr revIDLastSave="0" documentId="8_{79678A0F-B044-4563-B91A-0F9BAA74A71F}" xr6:coauthVersionLast="47" xr6:coauthVersionMax="47" xr10:uidLastSave="{00000000-0000-0000-0000-000000000000}"/>
  <workbookProtection workbookAlgorithmName="SHA-512" workbookHashValue="zSamunkhv0MgrFa4wuN8JiFM+9S9PfNDr6zIjw+r5YoWrz5+BDnskHzUIC1B5AxZw5jadRgFaLwDw5+iLs8NWg==" workbookSaltValue="z7Jw48D2ct0q1WRVIehg1g==" workbookSpinCount="100000" lockStructure="1"/>
  <bookViews>
    <workbookView xWindow="27375" yWindow="210" windowWidth="32115" windowHeight="20820" xr2:uid="{531BD828-4402-814E-A857-78DAB474A83B}"/>
  </bookViews>
  <sheets>
    <sheet name="Invulinstructies" sheetId="2" r:id="rId1"/>
    <sheet name="Prijsformulier"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1" l="1"/>
  <c r="D19" i="1"/>
  <c r="D18" i="1"/>
  <c r="D17" i="1"/>
  <c r="G25" i="1"/>
  <c r="G26" i="1" l="1"/>
  <c r="G27" i="1"/>
  <c r="G28" i="1"/>
  <c r="B31" i="1" l="1"/>
</calcChain>
</file>

<file path=xl/sharedStrings.xml><?xml version="1.0" encoding="utf-8"?>
<sst xmlns="http://schemas.openxmlformats.org/spreadsheetml/2006/main" count="62" uniqueCount="58">
  <si>
    <t>FASE 1: Gunningsmodel-overzicht (Prijs)</t>
  </si>
  <si>
    <t>Waarbij:</t>
  </si>
  <si>
    <t>FASE 2: Prijsopgave &amp; Berekeningswijze</t>
  </si>
  <si>
    <t>Let op:</t>
  </si>
  <si>
    <r>
      <t xml:space="preserve">Afronding van berekeningen  
</t>
    </r>
    <r>
      <rPr>
        <sz val="9"/>
        <color theme="1"/>
        <rFont val="Verdana"/>
        <family val="2"/>
      </rPr>
      <t>Alle berekeningen in dit gunningsmodel worden uitgevoerd door Microsoft Excel.
Excel hanteert zijn eigen interne reken- en afrondingsmethode, waardoor uitkomsten op twee decimalen kunnen afwijken van een handmatige of theoretische afronding.
De door Excel weergegeven uitkomst is leidend voor de beoordeling en rangschikking van inschrijvingen.
Deze werkwijze waarborgt dat alle inschrijvers op een gelijke en transparante wijze worden beoordeeld.</t>
    </r>
  </si>
  <si>
    <t>Europese aanbesteding volgens de openbare procedure voor de uitbesteding van Penetratietesten (RVICTO-PT) 2026</t>
  </si>
  <si>
    <t>Inschrijver</t>
  </si>
  <si>
    <t>&lt;naam inschrijver&gt;</t>
  </si>
  <si>
    <t>Alleen gele cellen zijn in te vullen door inschrijver</t>
  </si>
  <si>
    <t>Functieprofiel</t>
  </si>
  <si>
    <t>Uurtarief (€)</t>
  </si>
  <si>
    <t>MIN_GEWEGEN</t>
  </si>
  <si>
    <t>Rapporteur</t>
  </si>
  <si>
    <t>Pentester junior</t>
  </si>
  <si>
    <t>Pentester medior</t>
  </si>
  <si>
    <t>Pentester senior</t>
  </si>
  <si>
    <t>Baseline (fictief) inzet uren per functieprofiel per scenario</t>
  </si>
  <si>
    <t>Raamovereenkomst</t>
  </si>
  <si>
    <t>Uren</t>
  </si>
  <si>
    <t>Scenario</t>
  </si>
  <si>
    <r>
      <t xml:space="preserve">Aantal </t>
    </r>
    <r>
      <rPr>
        <b/>
        <i/>
        <sz val="9"/>
        <color theme="1"/>
        <rFont val="Verdana"/>
        <family val="2"/>
      </rPr>
      <t>(opdrachten)</t>
    </r>
  </si>
  <si>
    <r>
      <rPr>
        <b/>
        <i/>
        <sz val="9"/>
        <color theme="1"/>
        <rFont val="Verdana"/>
        <family val="2"/>
      </rPr>
      <t xml:space="preserve">senior </t>
    </r>
    <r>
      <rPr>
        <b/>
        <sz val="9"/>
        <color theme="1"/>
        <rFont val="Verdana"/>
        <family val="2"/>
      </rPr>
      <t>pentester</t>
    </r>
  </si>
  <si>
    <r>
      <rPr>
        <b/>
        <i/>
        <sz val="9"/>
        <color theme="1"/>
        <rFont val="Verdana"/>
        <family val="2"/>
      </rPr>
      <t xml:space="preserve">medior </t>
    </r>
    <r>
      <rPr>
        <b/>
        <sz val="9"/>
        <color theme="1"/>
        <rFont val="Verdana"/>
        <family val="2"/>
      </rPr>
      <t>pentester</t>
    </r>
  </si>
  <si>
    <r>
      <rPr>
        <b/>
        <i/>
        <sz val="9"/>
        <color theme="1"/>
        <rFont val="Verdana"/>
        <family val="2"/>
      </rPr>
      <t>junior</t>
    </r>
    <r>
      <rPr>
        <b/>
        <sz val="9"/>
        <color theme="1"/>
        <rFont val="Verdana"/>
        <family val="2"/>
      </rPr>
      <t xml:space="preserve"> pentester</t>
    </r>
  </si>
  <si>
    <t>Sub-totaal scenario</t>
  </si>
  <si>
    <t>Klein</t>
  </si>
  <si>
    <t>Normaal</t>
  </si>
  <si>
    <t>Groot</t>
  </si>
  <si>
    <t>Speciaal</t>
  </si>
  <si>
    <t>Totaalprijs (gewogen)</t>
  </si>
  <si>
    <t>Fictief</t>
  </si>
  <si>
    <t>De prijsscore wordt berekend aan de hand van de volgende logaritmische formule:</t>
  </si>
  <si>
    <r>
      <t>S_p</t>
    </r>
    <r>
      <rPr>
        <sz val="9"/>
        <color rgb="FF000000"/>
        <rFont val="Arial"/>
        <family val="2"/>
      </rPr>
      <t> = Prijsscore van de inschrijver</t>
    </r>
  </si>
  <si>
    <r>
      <t>log</t>
    </r>
    <r>
      <rPr>
        <sz val="9"/>
        <color rgb="FF000000"/>
        <rFont val="Arial"/>
        <family val="2"/>
      </rPr>
      <t> = Logaritme met grondtal 10</t>
    </r>
  </si>
  <si>
    <t>3. Formule subtotaal per scenario:</t>
  </si>
  <si>
    <r>
      <t xml:space="preserve">                              </t>
    </r>
    <r>
      <rPr>
        <b/>
        <i/>
        <u/>
        <sz val="9"/>
        <color rgb="FF000000"/>
        <rFont val="Arial"/>
        <family val="2"/>
      </rPr>
      <t xml:space="preserve"> Cel </t>
    </r>
    <r>
      <rPr>
        <b/>
        <i/>
        <sz val="9"/>
        <color rgb="FF000000"/>
        <rFont val="Arial"/>
        <family val="2"/>
      </rPr>
      <t xml:space="preserve">        </t>
    </r>
    <r>
      <rPr>
        <b/>
        <i/>
        <u/>
        <sz val="9"/>
        <color rgb="FF000000"/>
        <rFont val="Arial"/>
        <family val="2"/>
      </rPr>
      <t>Scenario</t>
    </r>
  </si>
  <si>
    <t>5. Uitvoerings- &amp; rechtsclausule</t>
  </si>
  <si>
    <r>
      <t>1. Invulvelden (schrijfbaar/geel): B18, B19, B20, B21</t>
    </r>
    <r>
      <rPr>
        <sz val="9"/>
        <color rgb="FF000000"/>
        <rFont val="Arial"/>
        <family val="2"/>
      </rPr>
      <t> 
    Inhoud: maximale uurtarieven per profiel (Rapporteur, Senior, Medior, Junior). Alleen deze cellen zijn voor inschrijvers aanpasbaar. 
    Zie Aanbestedingsdocument par. 5.3  voor de toelichting op functieprofielen.</t>
    </r>
  </si>
  <si>
    <t xml:space="preserve">               = SOMPRODUCT(uren_rijen_scenario; $B$18:$B$21)</t>
  </si>
  <si>
    <t xml:space="preserve">                               G26        Klein</t>
  </si>
  <si>
    <t xml:space="preserve">                               G27        Normaal</t>
  </si>
  <si>
    <t xml:space="preserve">                               G28        Groot</t>
  </si>
  <si>
    <t xml:space="preserve">                               G29        Speciaal</t>
  </si>
  <si>
    <t>4. Formule gewogen totaalprijs (B32):</t>
  </si>
  <si>
    <t xml:space="preserve">                = SOM(G26:G29)</t>
  </si>
  <si>
    <r>
      <t xml:space="preserve">   De waarde in cel </t>
    </r>
    <r>
      <rPr>
        <b/>
        <sz val="9"/>
        <color rgb="FF000000"/>
        <rFont val="Arial"/>
        <family val="2"/>
      </rPr>
      <t>B32</t>
    </r>
    <r>
      <rPr>
        <sz val="9"/>
        <color rgb="FF000000"/>
        <rFont val="Arial"/>
        <family val="2"/>
      </rPr>
      <t> vormt de totaalprijs </t>
    </r>
    <r>
      <rPr>
        <b/>
        <sz val="9"/>
        <color rgb="FF000000"/>
        <rFont val="Arial"/>
        <family val="2"/>
      </rPr>
      <t>P_i</t>
    </r>
    <r>
      <rPr>
        <sz val="9"/>
        <color rgb="FF000000"/>
        <rFont val="Arial"/>
        <family val="2"/>
      </rPr>
      <t> van de betreffende inschrijver, zoals gehanteerd in de logaritmische prijsformule uit FASE 1:</t>
    </r>
  </si>
  <si>
    <r>
      <t>P_i</t>
    </r>
    <r>
      <rPr>
        <sz val="9"/>
        <color rgb="FF000000"/>
        <rFont val="Arial"/>
        <family val="2"/>
      </rPr>
      <t> = Totaalprijs van de betreffende inschrijver (cel B32 in het prijsmodel)</t>
    </r>
  </si>
  <si>
    <t>De baseline-uren zijn uitsluitend een vergelijkingsinstrument ten behoeve van de prijsinschrijving en de daarop gebaseerde logaritmische scoreberekening. In de uitvoering zijn de baseline-uren niet bindend. De opgegeven tarieven in B18, B19, B20 en B21 gelden als strikte maximumtarieven gedurende de gehele looptijd van de opdracht. De urenverdeling per profiel mag per opdracht variëren naar gelang de aard en complexiteit, mits binnen de opgegeven maximumtarieven en zonder extreme afwijkingen van de gehanteerde profielverhouding. Deze werkwijze voldoet aan de beginselen van gelijkheid, transparantie en proportionaliteit conform de Aanbestedingswet 2012.</t>
  </si>
  <si>
    <t>(excl. BTW)</t>
  </si>
  <si>
    <t>TenderNed-kenmerk: 609833</t>
  </si>
  <si>
    <t>P_ref = Door de aanbesteder vastgestelde vaste baseline referentieprijs. De P_ref bedraagt € 60.000,00 excl. BTW en staat vast, ongeacht de hoogte van de ingediende inschrijvingen</t>
  </si>
  <si>
    <t>De maximaal te behalen prijsscore bedraagt 10 punten.
De minimaal te behalen prijsscore bedraagt 0 punten. Negatieve scores worden niet toegekend; een S_p lager dan 0 wordt vastgesteld op 0 punten. 
Een totaalprijs gelijk aan of lager dan P_ref levert de maximale score van 10 punten op. Bij een totaalprijs gelijk aan of hoger dan tweemaal P_ref bedraagt de score 0 punten. 
Inschrijvers met een gelijke totaalprijs ontvangen een gelijke score.</t>
  </si>
  <si>
    <t>S_p = 10 – 10 × log(P_i ÷ P_ref) ÷ log(2)</t>
  </si>
  <si>
    <t>Weging prijs: 10 punten (10% van de totaalscore).</t>
  </si>
  <si>
    <t>Zie formule hierboven bij FASE 1.</t>
  </si>
  <si>
    <t>Controle veld uurtarieven</t>
  </si>
  <si>
    <t xml:space="preserve">   De P_ref is een door de aanbesteder vastgestelde vaste baseline en bedraagt €  60.000. De P_ref staat vast en wordt niet bepaald door de ingediende inschrijvingen. 
   Een inschrijver met een P_i gelijk aan of lager dan P_ref ontvangt de maximale prijsscore van 10 punten.</t>
  </si>
  <si>
    <r>
      <t>2. Vaste cellen (beveiligd/grijs): Baseline-uren per profiel per scenario</t>
    </r>
    <r>
      <rPr>
        <sz val="9"/>
        <color rgb="FF000000"/>
        <rFont val="Arial"/>
        <family val="2"/>
      </rPr>
      <t> De baseline-uren per profiel per scenario (Klein, Normaal, Groot, Speciaal) zijn niet aanpasbaar en dienen als uniforme vergelijkingsbasis voor de prijsinschrijving. Dit waarborgt een objectieve en vergelijkbare beoordeling conform de logaritmische prijsformule uit FASE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</si>
</sst>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0"/>
    <numFmt numFmtId="165" formatCode="&quot;€&quot;\ #,##0.00"/>
  </numFmts>
  <fonts count="17">
    <font>
      <sz val="11"/>
      <color theme="1"/>
      <name val="Calibri"/>
      <family val="2"/>
      <scheme val="minor"/>
    </font>
    <font>
      <b/>
      <sz val="11"/>
      <color theme="1"/>
      <name val="Calibri"/>
      <family val="2"/>
      <scheme val="minor"/>
    </font>
    <font>
      <sz val="9"/>
      <color theme="1"/>
      <name val="Verdana"/>
      <family val="2"/>
    </font>
    <font>
      <b/>
      <sz val="9"/>
      <name val="Verdana"/>
      <family val="2"/>
    </font>
    <font>
      <i/>
      <sz val="9"/>
      <color theme="1"/>
      <name val="Verdana"/>
      <family val="2"/>
    </font>
    <font>
      <b/>
      <sz val="9"/>
      <color theme="1"/>
      <name val="Verdana"/>
      <family val="2"/>
    </font>
    <font>
      <b/>
      <sz val="9"/>
      <color theme="0"/>
      <name val="Verdana"/>
      <family val="2"/>
    </font>
    <font>
      <b/>
      <i/>
      <sz val="9"/>
      <color theme="1"/>
      <name val="Verdana"/>
      <family val="2"/>
    </font>
    <font>
      <sz val="12"/>
      <color theme="1"/>
      <name val="Verdana"/>
      <family val="2"/>
    </font>
    <font>
      <sz val="9"/>
      <color rgb="FF000000"/>
      <name val="Arial"/>
      <family val="2"/>
    </font>
    <font>
      <b/>
      <sz val="9"/>
      <color rgb="FF000000"/>
      <name val="Arial"/>
      <family val="2"/>
    </font>
    <font>
      <sz val="9"/>
      <color theme="1"/>
      <name val="Calibri"/>
      <family val="2"/>
      <scheme val="minor"/>
    </font>
    <font>
      <b/>
      <i/>
      <sz val="9"/>
      <color rgb="FF000000"/>
      <name val="Arial"/>
      <family val="2"/>
    </font>
    <font>
      <i/>
      <sz val="9"/>
      <color rgb="FF000000"/>
      <name val="Arial"/>
      <family val="2"/>
    </font>
    <font>
      <b/>
      <i/>
      <u/>
      <sz val="9"/>
      <color rgb="FF000000"/>
      <name val="Arial"/>
      <family val="2"/>
    </font>
    <font>
      <sz val="8"/>
      <color theme="1"/>
      <name val="Verdana"/>
      <family val="2"/>
    </font>
    <font>
      <sz val="10"/>
      <color rgb="FF000000"/>
      <name val="Arial Unicode MS"/>
    </font>
  </fonts>
  <fills count="16">
    <fill>
      <patternFill patternType="none"/>
    </fill>
    <fill>
      <patternFill patternType="gray125"/>
    </fill>
    <fill>
      <patternFill patternType="solid">
        <fgColor rgb="FFFFFF00"/>
        <bgColor rgb="FFFFFFFF"/>
      </patternFill>
    </fill>
    <fill>
      <patternFill patternType="solid">
        <fgColor theme="3" tint="0.39997558519241921"/>
        <bgColor indexed="64"/>
      </patternFill>
    </fill>
    <fill>
      <patternFill patternType="solid">
        <fgColor theme="4" tint="0.79998168889431442"/>
        <bgColor indexed="64"/>
      </patternFill>
    </fill>
    <fill>
      <patternFill patternType="solid">
        <fgColor rgb="FF0070C0"/>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55">
    <xf numFmtId="0" fontId="0" fillId="0" borderId="0" xfId="0"/>
    <xf numFmtId="0" fontId="2" fillId="0" borderId="0" xfId="0" applyFont="1"/>
    <xf numFmtId="0" fontId="3" fillId="0" borderId="0" xfId="0" applyFont="1" applyAlignment="1">
      <alignment vertical="center" wrapText="1"/>
    </xf>
    <xf numFmtId="164" fontId="2" fillId="0" borderId="0" xfId="0" applyNumberFormat="1" applyFont="1" applyAlignment="1" applyProtection="1">
      <alignment horizontal="center" vertical="center"/>
      <protection locked="0"/>
    </xf>
    <xf numFmtId="0" fontId="2" fillId="0" borderId="0" xfId="0" applyFont="1" applyAlignment="1">
      <alignment horizontal="center" vertical="center"/>
    </xf>
    <xf numFmtId="0" fontId="3" fillId="0" borderId="2" xfId="0" applyFont="1" applyBorder="1" applyAlignment="1">
      <alignment vertical="center" wrapText="1"/>
    </xf>
    <xf numFmtId="164" fontId="6" fillId="3" borderId="3" xfId="0" applyNumberFormat="1" applyFont="1" applyFill="1" applyBorder="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5" fillId="0" borderId="0" xfId="0" applyFont="1"/>
    <xf numFmtId="0" fontId="2" fillId="6" borderId="6" xfId="0" applyFont="1" applyFill="1" applyBorder="1" applyAlignment="1">
      <alignment horizontal="center"/>
    </xf>
    <xf numFmtId="0" fontId="2" fillId="6" borderId="1" xfId="0" applyFont="1" applyFill="1" applyBorder="1" applyAlignment="1">
      <alignment horizontal="center"/>
    </xf>
    <xf numFmtId="0" fontId="2" fillId="6" borderId="1" xfId="0" applyFont="1" applyFill="1" applyBorder="1" applyAlignment="1">
      <alignment horizontal="center" vertical="center"/>
    </xf>
    <xf numFmtId="165" fontId="2" fillId="6" borderId="1" xfId="0" applyNumberFormat="1" applyFont="1" applyFill="1" applyBorder="1" applyAlignment="1">
      <alignment horizontal="center" vertical="center"/>
    </xf>
    <xf numFmtId="0" fontId="5" fillId="0" borderId="0" xfId="0" applyFont="1" applyAlignment="1">
      <alignment horizontal="center"/>
    </xf>
    <xf numFmtId="0" fontId="5" fillId="0" borderId="0" xfId="0" applyFont="1" applyAlignment="1">
      <alignment horizontal="center" vertical="center"/>
    </xf>
    <xf numFmtId="0" fontId="5" fillId="0" borderId="4" xfId="0" applyFont="1" applyBorder="1"/>
    <xf numFmtId="0" fontId="5" fillId="6" borderId="1" xfId="0" applyFont="1" applyFill="1" applyBorder="1" applyAlignment="1">
      <alignment horizontal="center" vertical="center"/>
    </xf>
    <xf numFmtId="164" fontId="2" fillId="2" borderId="1" xfId="0" applyNumberFormat="1" applyFont="1" applyFill="1" applyBorder="1" applyAlignment="1" applyProtection="1">
      <alignment horizontal="center" vertical="center"/>
      <protection locked="0"/>
    </xf>
    <xf numFmtId="0" fontId="2" fillId="0" borderId="1" xfId="0" applyFont="1" applyBorder="1" applyAlignment="1">
      <alignment horizontal="right"/>
    </xf>
    <xf numFmtId="0" fontId="5" fillId="4" borderId="7" xfId="0" applyFont="1" applyFill="1" applyBorder="1"/>
    <xf numFmtId="0" fontId="5" fillId="4" borderId="6" xfId="0" applyFont="1" applyFill="1" applyBorder="1"/>
    <xf numFmtId="164" fontId="5" fillId="8" borderId="5" xfId="0" applyNumberFormat="1" applyFont="1" applyFill="1" applyBorder="1" applyAlignment="1" applyProtection="1">
      <alignment horizontal="center" vertical="center"/>
      <protection locked="0"/>
    </xf>
    <xf numFmtId="0" fontId="5" fillId="9" borderId="1" xfId="0" applyFont="1" applyFill="1" applyBorder="1"/>
    <xf numFmtId="0" fontId="5" fillId="10" borderId="1" xfId="0" applyFont="1" applyFill="1" applyBorder="1" applyAlignment="1">
      <alignment horizontal="center" vertical="center"/>
    </xf>
    <xf numFmtId="0" fontId="5" fillId="11" borderId="1" xfId="0" applyFont="1" applyFill="1" applyBorder="1"/>
    <xf numFmtId="0" fontId="6" fillId="5" borderId="1" xfId="0" applyFont="1" applyFill="1" applyBorder="1"/>
    <xf numFmtId="0" fontId="6" fillId="5" borderId="0" xfId="0" applyFont="1" applyFill="1" applyAlignment="1">
      <alignment vertical="center" wrapText="1"/>
    </xf>
    <xf numFmtId="0" fontId="5" fillId="12" borderId="0" xfId="0" applyFont="1" applyFill="1" applyAlignment="1">
      <alignment vertical="center" wrapText="1"/>
    </xf>
    <xf numFmtId="0" fontId="8" fillId="0" borderId="0" xfId="0" applyFont="1"/>
    <xf numFmtId="0" fontId="5" fillId="0" borderId="0" xfId="0" applyFont="1" applyAlignment="1">
      <alignment vertical="center" wrapText="1"/>
    </xf>
    <xf numFmtId="0" fontId="2" fillId="14" borderId="0" xfId="0" applyFont="1" applyFill="1"/>
    <xf numFmtId="0" fontId="2" fillId="13" borderId="0" xfId="0" applyFont="1" applyFill="1"/>
    <xf numFmtId="0" fontId="4" fillId="0" borderId="0" xfId="0" applyFont="1" applyAlignment="1">
      <alignment vertical="center"/>
    </xf>
    <xf numFmtId="0" fontId="10" fillId="0" borderId="0" xfId="0" applyFont="1" applyAlignment="1">
      <alignment vertical="center" wrapText="1"/>
    </xf>
    <xf numFmtId="0" fontId="11" fillId="0" borderId="0" xfId="0" applyFont="1"/>
    <xf numFmtId="0" fontId="11" fillId="0" borderId="0" xfId="0" applyFont="1" applyAlignment="1">
      <alignment horizontal="left" vertical="center" wrapText="1" indent="1"/>
    </xf>
    <xf numFmtId="0" fontId="10" fillId="0" borderId="0" xfId="0" applyFont="1" applyAlignment="1">
      <alignment horizontal="left" vertical="center" wrapText="1" indent="1"/>
    </xf>
    <xf numFmtId="0" fontId="10" fillId="0" borderId="0" xfId="0" applyFont="1" applyAlignment="1">
      <alignment horizontal="center" vertical="center" wrapText="1"/>
    </xf>
    <xf numFmtId="0" fontId="9" fillId="0" borderId="0" xfId="0" applyFont="1" applyAlignment="1">
      <alignment vertical="center" wrapText="1"/>
    </xf>
    <xf numFmtId="0" fontId="10" fillId="0" borderId="0" xfId="0" quotePrefix="1" applyFont="1" applyAlignment="1">
      <alignment horizontal="left" vertical="center" wrapText="1" indent="1"/>
    </xf>
    <xf numFmtId="0" fontId="12" fillId="0" borderId="0" xfId="0" applyFont="1" applyAlignment="1">
      <alignment horizontal="left" vertical="center" wrapText="1"/>
    </xf>
    <xf numFmtId="0" fontId="13" fillId="0" borderId="0" xfId="0" applyFont="1" applyAlignment="1">
      <alignment vertical="center" wrapText="1"/>
    </xf>
    <xf numFmtId="0" fontId="3" fillId="0" borderId="0" xfId="0" applyFont="1" applyAlignment="1">
      <alignment wrapText="1"/>
    </xf>
    <xf numFmtId="0" fontId="15" fillId="0" borderId="0" xfId="0" applyFont="1"/>
    <xf numFmtId="0" fontId="9" fillId="15" borderId="0" xfId="0" applyFont="1" applyFill="1" applyAlignment="1">
      <alignment vertical="center" wrapText="1"/>
    </xf>
    <xf numFmtId="0" fontId="3" fillId="0" borderId="0" xfId="0" applyFont="1" applyAlignment="1">
      <alignment vertical="center" wrapText="1"/>
    </xf>
    <xf numFmtId="0" fontId="0" fillId="0" borderId="0" xfId="0" applyAlignment="1">
      <alignment wrapText="1"/>
    </xf>
    <xf numFmtId="164" fontId="5" fillId="7" borderId="4" xfId="0" applyNumberFormat="1" applyFont="1" applyFill="1" applyBorder="1" applyAlignment="1" applyProtection="1">
      <alignment horizontal="center" vertical="center"/>
      <protection locked="0"/>
    </xf>
    <xf numFmtId="0" fontId="1" fillId="7" borderId="8" xfId="0" applyFont="1" applyFill="1" applyBorder="1"/>
    <xf numFmtId="0" fontId="1" fillId="7" borderId="5" xfId="0" applyFont="1" applyFill="1" applyBorder="1"/>
    <xf numFmtId="0" fontId="5" fillId="7" borderId="0" xfId="0" applyFont="1" applyFill="1" applyAlignment="1" applyProtection="1">
      <alignment horizontal="left"/>
      <protection locked="0"/>
    </xf>
    <xf numFmtId="0" fontId="2" fillId="4" borderId="0" xfId="0" applyFont="1" applyFill="1"/>
    <xf numFmtId="0" fontId="2" fillId="4" borderId="0" xfId="0" applyFont="1" applyFill="1" applyAlignment="1">
      <alignment horizontal="left"/>
    </xf>
    <xf numFmtId="0" fontId="16" fillId="4" borderId="0" xfId="0" applyFont="1" applyFill="1" applyAlignment="1">
      <alignment horizontal="left"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190500</xdr:colOff>
      <xdr:row>0</xdr:row>
      <xdr:rowOff>0</xdr:rowOff>
    </xdr:from>
    <xdr:to>
      <xdr:col>2</xdr:col>
      <xdr:colOff>661670</xdr:colOff>
      <xdr:row>7</xdr:row>
      <xdr:rowOff>0</xdr:rowOff>
    </xdr:to>
    <xdr:pic>
      <xdr:nvPicPr>
        <xdr:cNvPr id="2" name="Afbeelding 1" descr="Rijkslogo">
          <a:extLst>
            <a:ext uri="{FF2B5EF4-FFF2-40B4-BE49-F238E27FC236}">
              <a16:creationId xmlns:a16="http://schemas.microsoft.com/office/drawing/2014/main" id="{59BF866A-9C58-51B7-D70A-EA9F7D5B3F3A}"/>
            </a:ext>
          </a:extLst>
        </xdr:cNvPr>
        <xdr:cNvPicPr>
          <a:picLocks noChangeAspect="1"/>
        </xdr:cNvPicPr>
      </xdr:nvPicPr>
      <xdr:blipFill>
        <a:blip xmlns:r="http://schemas.openxmlformats.org/officeDocument/2006/relationships" r:embed="rId1"/>
        <a:srcRect/>
        <a:stretch>
          <a:fillRect/>
        </a:stretch>
      </xdr:blipFill>
      <xdr:spPr bwMode="auto">
        <a:xfrm>
          <a:off x="3429000" y="0"/>
          <a:ext cx="471170" cy="1333500"/>
        </a:xfrm>
        <a:prstGeom prst="rect">
          <a:avLst/>
        </a:prstGeom>
        <a:noFill/>
        <a:ln w="9525">
          <a:noFill/>
          <a:miter lim="800000"/>
          <a:headEnd/>
          <a:tailEnd/>
        </a:ln>
      </xdr:spPr>
    </xdr:pic>
    <xdr:clientData/>
  </xdr:twoCellAnchor>
  <xdr:twoCellAnchor editAs="oneCell">
    <xdr:from>
      <xdr:col>2</xdr:col>
      <xdr:colOff>674687</xdr:colOff>
      <xdr:row>0</xdr:row>
      <xdr:rowOff>23812</xdr:rowOff>
    </xdr:from>
    <xdr:to>
      <xdr:col>4</xdr:col>
      <xdr:colOff>449262</xdr:colOff>
      <xdr:row>7</xdr:row>
      <xdr:rowOff>163512</xdr:rowOff>
    </xdr:to>
    <xdr:pic>
      <xdr:nvPicPr>
        <xdr:cNvPr id="3" name="Afbeelding 2" descr="Afbeelding met tekst, schermopname, Lettertype, wit&#10;&#10;Door AI gegenereerde inhoud is mogelijk onjuist.">
          <a:extLst>
            <a:ext uri="{FF2B5EF4-FFF2-40B4-BE49-F238E27FC236}">
              <a16:creationId xmlns:a16="http://schemas.microsoft.com/office/drawing/2014/main" id="{0940A71F-5C85-173E-85AC-BD5CD041D34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13187" y="23812"/>
          <a:ext cx="2171700" cy="14732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0"/>
  <sheetViews>
    <sheetView tabSelected="1" zoomScaleNormal="100" workbookViewId="0"/>
  </sheetViews>
  <sheetFormatPr defaultColWidth="8.85546875" defaultRowHeight="11.25"/>
  <cols>
    <col min="1" max="1" width="168.5703125" style="7" customWidth="1"/>
    <col min="2" max="16384" width="8.85546875" style="1"/>
  </cols>
  <sheetData>
    <row r="1" spans="1:2">
      <c r="A1" s="27" t="s">
        <v>0</v>
      </c>
    </row>
    <row r="2" spans="1:2">
      <c r="A2" s="8" t="s">
        <v>53</v>
      </c>
    </row>
    <row r="3" spans="1:2">
      <c r="A3" s="8"/>
    </row>
    <row r="4" spans="1:2">
      <c r="A4" s="8" t="s">
        <v>31</v>
      </c>
    </row>
    <row r="5" spans="1:2">
      <c r="A5" s="33" t="s">
        <v>52</v>
      </c>
    </row>
    <row r="7" spans="1:2">
      <c r="A7" s="7" t="s">
        <v>1</v>
      </c>
    </row>
    <row r="8" spans="1:2" ht="12">
      <c r="A8" s="8" t="s">
        <v>32</v>
      </c>
    </row>
    <row r="9" spans="1:2" ht="12">
      <c r="A9" s="8" t="s">
        <v>46</v>
      </c>
    </row>
    <row r="10" spans="1:2" ht="22.5">
      <c r="A10" s="8" t="s">
        <v>50</v>
      </c>
    </row>
    <row r="11" spans="1:2" ht="12">
      <c r="A11" s="8" t="s">
        <v>33</v>
      </c>
    </row>
    <row r="12" spans="1:2">
      <c r="A12" s="8"/>
    </row>
    <row r="13" spans="1:2" ht="45">
      <c r="A13" s="8" t="s">
        <v>51</v>
      </c>
    </row>
    <row r="14" spans="1:2">
      <c r="A14" s="8"/>
    </row>
    <row r="15" spans="1:2">
      <c r="A15" s="27" t="s">
        <v>2</v>
      </c>
    </row>
    <row r="16" spans="1:2" ht="36">
      <c r="A16" s="34" t="s">
        <v>37</v>
      </c>
      <c r="B16" s="35"/>
    </row>
    <row r="17" spans="1:2" ht="5.25" customHeight="1">
      <c r="A17" s="45"/>
      <c r="B17" s="35"/>
    </row>
    <row r="18" spans="1:2" ht="24">
      <c r="A18" s="34" t="s">
        <v>57</v>
      </c>
      <c r="B18" s="35"/>
    </row>
    <row r="19" spans="1:2" ht="5.25" customHeight="1">
      <c r="A19" s="45"/>
      <c r="B19" s="35"/>
    </row>
    <row r="20" spans="1:2" ht="12">
      <c r="A20" s="34" t="s">
        <v>34</v>
      </c>
      <c r="B20" s="35"/>
    </row>
    <row r="21" spans="1:2" ht="12">
      <c r="A21" s="40" t="s">
        <v>38</v>
      </c>
      <c r="B21" s="35"/>
    </row>
    <row r="22" spans="1:2" ht="12">
      <c r="A22" s="41" t="s">
        <v>35</v>
      </c>
      <c r="B22" s="38"/>
    </row>
    <row r="23" spans="1:2" ht="12">
      <c r="A23" s="42" t="s">
        <v>39</v>
      </c>
      <c r="B23" s="39"/>
    </row>
    <row r="24" spans="1:2" ht="12">
      <c r="A24" s="42" t="s">
        <v>40</v>
      </c>
      <c r="B24" s="39"/>
    </row>
    <row r="25" spans="1:2" ht="12">
      <c r="A25" s="42" t="s">
        <v>41</v>
      </c>
      <c r="B25" s="39"/>
    </row>
    <row r="26" spans="1:2" ht="12">
      <c r="A26" s="42" t="s">
        <v>42</v>
      </c>
      <c r="B26" s="39"/>
    </row>
    <row r="27" spans="1:2" ht="5.25" customHeight="1">
      <c r="A27" s="45"/>
      <c r="B27" s="35"/>
    </row>
    <row r="28" spans="1:2" ht="12">
      <c r="A28" s="34" t="s">
        <v>43</v>
      </c>
      <c r="B28" s="35"/>
    </row>
    <row r="29" spans="1:2" ht="12">
      <c r="A29" s="40" t="s">
        <v>44</v>
      </c>
      <c r="B29" s="35"/>
    </row>
    <row r="30" spans="1:2" ht="12">
      <c r="A30" s="39" t="s">
        <v>45</v>
      </c>
      <c r="B30" s="35"/>
    </row>
    <row r="31" spans="1:2" ht="12">
      <c r="A31" s="36"/>
      <c r="B31" s="35"/>
    </row>
    <row r="32" spans="1:2" ht="12">
      <c r="A32" s="37" t="s">
        <v>54</v>
      </c>
      <c r="B32" s="35"/>
    </row>
    <row r="33" spans="1:2" ht="24">
      <c r="A33" s="39" t="s">
        <v>56</v>
      </c>
      <c r="B33" s="35"/>
    </row>
    <row r="34" spans="1:2" ht="5.25" customHeight="1">
      <c r="A34" s="45"/>
      <c r="B34" s="35"/>
    </row>
    <row r="35" spans="1:2" ht="12">
      <c r="A35" s="34" t="s">
        <v>36</v>
      </c>
      <c r="B35" s="35"/>
    </row>
    <row r="36" spans="1:2" ht="48">
      <c r="A36" s="39" t="s">
        <v>47</v>
      </c>
      <c r="B36" s="35"/>
    </row>
    <row r="37" spans="1:2">
      <c r="A37" s="8"/>
    </row>
    <row r="38" spans="1:2">
      <c r="A38" s="28" t="s">
        <v>3</v>
      </c>
    </row>
    <row r="39" spans="1:2" ht="90" customHeight="1">
      <c r="A39" s="30" t="s">
        <v>4</v>
      </c>
    </row>
    <row r="40" spans="1:2">
      <c r="A40" s="8"/>
    </row>
  </sheetData>
  <sheetProtection algorithmName="SHA-512" hashValue="s0Z/ZK24j8eaqwo0auwmF28lskblf0pzghquqiZ6kU4xpkKVi6C17t+V3guTWiJF6zM/xnjHRsMNZlQsT3XfLA==" saltValue="J7WlOhKjRhDztWwlG5ZXRA==" spinCount="100000" sheet="1" objects="1" scenarios="1"/>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1"/>
  <sheetViews>
    <sheetView zoomScaleNormal="100" workbookViewId="0">
      <selection activeCell="B12" sqref="B12:E12"/>
    </sheetView>
  </sheetViews>
  <sheetFormatPr defaultColWidth="8.85546875" defaultRowHeight="11.25"/>
  <cols>
    <col min="1" max="1" width="25.7109375" style="1" customWidth="1"/>
    <col min="2" max="2" width="22.85546875" style="1" customWidth="1"/>
    <col min="3" max="3" width="17.85546875" style="1" customWidth="1"/>
    <col min="4" max="4" width="18.140625" style="1" customWidth="1"/>
    <col min="5" max="5" width="17.85546875" style="1" customWidth="1"/>
    <col min="6" max="6" width="12.85546875" style="1" customWidth="1"/>
    <col min="7" max="7" width="21.140625" style="1" customWidth="1"/>
    <col min="8" max="8" width="18" style="1" customWidth="1"/>
    <col min="9" max="9" width="4.5703125" style="1" bestFit="1" customWidth="1"/>
    <col min="10" max="10" width="5.7109375" style="1" bestFit="1" customWidth="1"/>
    <col min="11" max="11" width="3.42578125" style="1" bestFit="1" customWidth="1"/>
    <col min="12" max="24" width="8.85546875" style="1"/>
    <col min="25" max="25" width="13" style="1" hidden="1" customWidth="1"/>
    <col min="26" max="16384" width="8.85546875" style="1"/>
  </cols>
  <sheetData>
    <row r="1" spans="1:25" ht="15">
      <c r="A1" s="31"/>
      <c r="B1" s="31"/>
      <c r="C1" s="31"/>
      <c r="D1" s="31"/>
      <c r="E1" s="31"/>
      <c r="F1" s="31"/>
      <c r="G1" s="31"/>
      <c r="H1"/>
    </row>
    <row r="2" spans="1:25" ht="15">
      <c r="A2" s="31"/>
      <c r="B2" s="31"/>
      <c r="C2" s="31"/>
      <c r="D2" s="31"/>
      <c r="E2" s="31"/>
      <c r="F2" s="31"/>
      <c r="G2" s="31"/>
      <c r="H2"/>
    </row>
    <row r="3" spans="1:25" ht="15">
      <c r="A3" s="31"/>
      <c r="B3" s="31"/>
      <c r="C3" s="31"/>
      <c r="D3" s="31"/>
      <c r="E3" s="31"/>
      <c r="F3" s="31"/>
      <c r="G3" s="31"/>
      <c r="H3"/>
    </row>
    <row r="4" spans="1:25" ht="15">
      <c r="A4" s="31"/>
      <c r="B4" s="31"/>
      <c r="C4" s="31"/>
      <c r="D4" s="31"/>
      <c r="E4" s="31"/>
      <c r="F4" s="31"/>
      <c r="G4" s="31"/>
      <c r="H4"/>
    </row>
    <row r="5" spans="1:25" ht="15">
      <c r="A5" s="31"/>
      <c r="B5" s="31"/>
      <c r="C5" s="31"/>
      <c r="D5" s="31"/>
      <c r="E5" s="31"/>
      <c r="F5" s="31"/>
      <c r="G5" s="31"/>
      <c r="H5"/>
    </row>
    <row r="6" spans="1:25" ht="15">
      <c r="A6" s="31"/>
      <c r="B6" s="31"/>
      <c r="C6" s="31"/>
      <c r="D6" s="31"/>
      <c r="E6" s="31"/>
      <c r="F6" s="31"/>
      <c r="G6" s="31"/>
      <c r="H6" s="29"/>
    </row>
    <row r="7" spans="1:25" ht="15">
      <c r="A7" s="31"/>
      <c r="B7" s="31"/>
      <c r="C7" s="31"/>
      <c r="D7" s="31"/>
      <c r="E7" s="31"/>
      <c r="F7" s="31"/>
      <c r="G7" s="31"/>
      <c r="H7" s="29"/>
    </row>
    <row r="8" spans="1:25" ht="15">
      <c r="A8" s="31"/>
      <c r="B8" s="31"/>
      <c r="C8" s="31"/>
      <c r="D8" s="31"/>
      <c r="E8" s="31"/>
      <c r="F8" s="31"/>
      <c r="G8" s="31"/>
      <c r="H8" s="29"/>
    </row>
    <row r="9" spans="1:25" ht="15">
      <c r="A9" s="1" t="s">
        <v>5</v>
      </c>
      <c r="H9"/>
    </row>
    <row r="10" spans="1:25" ht="15">
      <c r="A10" s="1" t="s">
        <v>49</v>
      </c>
      <c r="H10" s="29"/>
    </row>
    <row r="11" spans="1:25" ht="15">
      <c r="H11" s="29"/>
    </row>
    <row r="12" spans="1:25" ht="15">
      <c r="A12" s="9" t="s">
        <v>6</v>
      </c>
      <c r="B12" s="51" t="s">
        <v>7</v>
      </c>
      <c r="C12" s="51"/>
      <c r="D12" s="51"/>
      <c r="E12" s="51"/>
      <c r="H12" s="29"/>
    </row>
    <row r="13" spans="1:25" ht="15">
      <c r="H13" s="29"/>
    </row>
    <row r="14" spans="1:25" ht="15">
      <c r="A14" s="32" t="s">
        <v>8</v>
      </c>
      <c r="B14" s="32"/>
      <c r="H14"/>
    </row>
    <row r="15" spans="1:25" ht="15">
      <c r="A15"/>
      <c r="B15"/>
      <c r="C15"/>
      <c r="D15"/>
      <c r="E15"/>
      <c r="F15"/>
      <c r="G15"/>
      <c r="H15"/>
    </row>
    <row r="16" spans="1:25" ht="23.1" customHeight="1">
      <c r="A16" s="2" t="s">
        <v>9</v>
      </c>
      <c r="B16" s="43" t="s">
        <v>10</v>
      </c>
      <c r="C16" s="14"/>
      <c r="D16" s="46" t="s">
        <v>55</v>
      </c>
      <c r="E16" s="47"/>
      <c r="F16" s="8"/>
      <c r="Y16" s="1" t="s">
        <v>11</v>
      </c>
    </row>
    <row r="17" spans="1:9">
      <c r="A17" s="19" t="s">
        <v>12</v>
      </c>
      <c r="B17" s="18">
        <v>0</v>
      </c>
      <c r="C17" s="44" t="s">
        <v>48</v>
      </c>
      <c r="D17" s="53" t="str">
        <f>IF(B17&lt;=0,"FOUT: Tarief Rapporteur mag niet nul of negatief zijn",IF(B17&lt;=B19,"FOUT: Tarief Rapporteur moet hoger zijn dan tarief Medior pentester","OK"))</f>
        <v>FOUT: Tarief Rapporteur mag niet nul of negatief zijn</v>
      </c>
      <c r="E17" s="53"/>
      <c r="F17" s="53"/>
      <c r="G17" s="53"/>
    </row>
    <row r="18" spans="1:9">
      <c r="A18" s="19" t="s">
        <v>13</v>
      </c>
      <c r="B18" s="18">
        <v>0</v>
      </c>
      <c r="C18" s="44" t="s">
        <v>48</v>
      </c>
      <c r="D18" s="52" t="str">
        <f>IF(B18&lt;=0,"FOUT: Tarief Junior pentester mag niet nul of negatief zijn",IF(B18&gt;=B19,"FOUT: Tarief Junior pentester moet lager zijn dan tarief Medior pentester","OK"))</f>
        <v>FOUT: Tarief Junior pentester mag niet nul of negatief zijn</v>
      </c>
      <c r="E18" s="52"/>
      <c r="F18" s="52"/>
      <c r="G18" s="52"/>
    </row>
    <row r="19" spans="1:9">
      <c r="A19" s="19" t="s">
        <v>14</v>
      </c>
      <c r="B19" s="18">
        <v>0</v>
      </c>
      <c r="C19" s="44" t="s">
        <v>48</v>
      </c>
      <c r="D19" s="53" t="str">
        <f>IF(B19&lt;=0,"FOUT: Tarief Medior pentester mag niet nul of negatief zijn",IF(B19&lt;=B18,"FOUT: Tarief Medior pentester moet hoger zijn dan tarief Junior pentester","OK"))</f>
        <v>FOUT: Tarief Medior pentester mag niet nul of negatief zijn</v>
      </c>
      <c r="E19" s="53"/>
      <c r="F19" s="53"/>
      <c r="G19" s="53"/>
    </row>
    <row r="20" spans="1:9" ht="12.75">
      <c r="A20" s="19" t="s">
        <v>15</v>
      </c>
      <c r="B20" s="18">
        <v>0</v>
      </c>
      <c r="C20" s="44" t="s">
        <v>48</v>
      </c>
      <c r="D20" s="54" t="str">
        <f>IF(B20&lt;=0,"FOUT: Tarief Senior pentester mag niet nul of negatief zijn",IF(B20&lt;=B19,"FOUT: Tarief Senior pentester moet hoger zijn dan tarief Medior pentester","OK"))</f>
        <v>FOUT: Tarief Senior pentester mag niet nul of negatief zijn</v>
      </c>
      <c r="E20" s="54"/>
      <c r="F20" s="54"/>
      <c r="G20" s="54"/>
    </row>
    <row r="21" spans="1:9">
      <c r="G21" s="4"/>
      <c r="H21" s="4"/>
      <c r="I21" s="4"/>
    </row>
    <row r="22" spans="1:9">
      <c r="A22" s="9" t="s">
        <v>16</v>
      </c>
      <c r="G22" s="4"/>
      <c r="H22" s="4"/>
      <c r="I22" s="4"/>
    </row>
    <row r="23" spans="1:9" ht="15">
      <c r="A23" s="9"/>
      <c r="B23" s="20" t="s">
        <v>17</v>
      </c>
      <c r="C23" s="48" t="s">
        <v>18</v>
      </c>
      <c r="D23" s="49"/>
      <c r="E23" s="49"/>
      <c r="F23" s="50"/>
      <c r="G23" s="15"/>
      <c r="H23" s="4"/>
      <c r="I23" s="4"/>
    </row>
    <row r="24" spans="1:9">
      <c r="A24" s="16" t="s">
        <v>19</v>
      </c>
      <c r="B24" s="21" t="s">
        <v>20</v>
      </c>
      <c r="C24" s="22" t="s">
        <v>21</v>
      </c>
      <c r="D24" s="23" t="s">
        <v>22</v>
      </c>
      <c r="E24" s="24" t="s">
        <v>23</v>
      </c>
      <c r="F24" s="25" t="s">
        <v>12</v>
      </c>
      <c r="G24" s="26" t="s">
        <v>24</v>
      </c>
      <c r="H24" s="4"/>
      <c r="I24" s="4"/>
    </row>
    <row r="25" spans="1:9">
      <c r="A25" s="17" t="s">
        <v>25</v>
      </c>
      <c r="B25" s="10">
        <v>10</v>
      </c>
      <c r="C25" s="11">
        <v>6</v>
      </c>
      <c r="D25" s="11">
        <v>4</v>
      </c>
      <c r="E25" s="12">
        <v>4</v>
      </c>
      <c r="F25" s="11">
        <v>2</v>
      </c>
      <c r="G25" s="13">
        <f>($B$20*C25)+($B$19*D25)+($B$18*E25)+($B$17*F25)</f>
        <v>0</v>
      </c>
      <c r="H25" s="4"/>
      <c r="I25" s="4"/>
    </row>
    <row r="26" spans="1:9">
      <c r="A26" s="17" t="s">
        <v>26</v>
      </c>
      <c r="B26" s="11">
        <v>4</v>
      </c>
      <c r="C26" s="11">
        <v>14</v>
      </c>
      <c r="D26" s="11">
        <v>12</v>
      </c>
      <c r="E26" s="12">
        <v>10</v>
      </c>
      <c r="F26" s="11">
        <v>4</v>
      </c>
      <c r="G26" s="13">
        <f t="shared" ref="G26:G28" si="0">($B$20*C26)+($B$19*D26)+($B$18*E26)+($B$17*F26)</f>
        <v>0</v>
      </c>
      <c r="H26" s="4"/>
      <c r="I26" s="4"/>
    </row>
    <row r="27" spans="1:9">
      <c r="A27" s="17" t="s">
        <v>27</v>
      </c>
      <c r="B27" s="11">
        <v>5</v>
      </c>
      <c r="C27" s="11">
        <v>16</v>
      </c>
      <c r="D27" s="11">
        <v>22</v>
      </c>
      <c r="E27" s="12">
        <v>12</v>
      </c>
      <c r="F27" s="11">
        <v>10</v>
      </c>
      <c r="G27" s="13">
        <f t="shared" si="0"/>
        <v>0</v>
      </c>
      <c r="H27" s="4"/>
      <c r="I27" s="4"/>
    </row>
    <row r="28" spans="1:9">
      <c r="A28" s="17" t="s">
        <v>28</v>
      </c>
      <c r="B28" s="11">
        <v>1</v>
      </c>
      <c r="C28" s="11">
        <v>30</v>
      </c>
      <c r="D28" s="11">
        <v>26</v>
      </c>
      <c r="E28" s="12">
        <v>12</v>
      </c>
      <c r="F28" s="11">
        <v>12</v>
      </c>
      <c r="G28" s="13">
        <f t="shared" si="0"/>
        <v>0</v>
      </c>
      <c r="H28" s="4"/>
      <c r="I28" s="4"/>
    </row>
    <row r="29" spans="1:9">
      <c r="C29" s="3"/>
      <c r="E29" s="4"/>
      <c r="G29" s="4"/>
      <c r="H29" s="4"/>
      <c r="I29" s="4"/>
    </row>
    <row r="30" spans="1:9" ht="12" thickBot="1"/>
    <row r="31" spans="1:9" ht="12" thickBot="1">
      <c r="A31" s="5" t="s">
        <v>29</v>
      </c>
      <c r="B31" s="6">
        <f>(G25*B25)+(G26*B26)+(G27*B27)+(G28*B28)</f>
        <v>0</v>
      </c>
      <c r="C31" s="33" t="s">
        <v>30</v>
      </c>
    </row>
  </sheetData>
  <sheetProtection algorithmName="SHA-512" hashValue="btRM/H+czrmXVT9jlG1DlptcHEKo74/9QgXTKrlHQ6HRc02gP/J/kO53MGvsrRAM7uyJ8UcZ9BTd716PiwgYwA==" saltValue="i7VM9G2wA1ds1G+cT9X15g==" spinCount="100000" sheet="1" objects="1" scenarios="1"/>
  <mergeCells count="7">
    <mergeCell ref="D16:E16"/>
    <mergeCell ref="C23:F23"/>
    <mergeCell ref="B12:E12"/>
    <mergeCell ref="D18:G18"/>
    <mergeCell ref="D17:G17"/>
    <mergeCell ref="D19:G19"/>
    <mergeCell ref="D20:G20"/>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30062be-93d5-45af-8397-4598fe8ea00a" xsi:nil="true"/>
    <lcf76f155ced4ddcb4097134ff3c332f xmlns="122b6854-06b8-4ffb-ad34-0433e4cc689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E48C3BE23B324E89C96B53711984D4" ma:contentTypeVersion="10" ma:contentTypeDescription="Een nieuw document maken." ma:contentTypeScope="" ma:versionID="5c71f1f775e2cadbf2f588c522e4e4ca">
  <xsd:schema xmlns:xsd="http://www.w3.org/2001/XMLSchema" xmlns:xs="http://www.w3.org/2001/XMLSchema" xmlns:p="http://schemas.microsoft.com/office/2006/metadata/properties" xmlns:ns2="122b6854-06b8-4ffb-ad34-0433e4cc689e" xmlns:ns3="130062be-93d5-45af-8397-4598fe8ea00a" targetNamespace="http://schemas.microsoft.com/office/2006/metadata/properties" ma:root="true" ma:fieldsID="d6c7929361a5964d236e0585f7e9e2ef" ns2:_="" ns3:_="">
    <xsd:import namespace="122b6854-06b8-4ffb-ad34-0433e4cc689e"/>
    <xsd:import namespace="130062be-93d5-45af-8397-4598fe8ea0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b6854-06b8-4ffb-ad34-0433e4cc68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0062be-93d5-45af-8397-4598fe8ea00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aed1393-f61d-4856-b622-d2f4327837fd}" ma:internalName="TaxCatchAll" ma:showField="CatchAllData" ma:web="130062be-93d5-45af-8397-4598fe8ea0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0AD03B-AF89-47A2-8118-EEF6CD06397F}">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130062be-93d5-45af-8397-4598fe8ea00a"/>
    <ds:schemaRef ds:uri="http://schemas.microsoft.com/office/2006/metadata/properties"/>
    <ds:schemaRef ds:uri="http://schemas.microsoft.com/office/infopath/2007/PartnerControls"/>
    <ds:schemaRef ds:uri="122b6854-06b8-4ffb-ad34-0433e4cc689e"/>
    <ds:schemaRef ds:uri="http://www.w3.org/XML/1998/namespace"/>
  </ds:schemaRefs>
</ds:datastoreItem>
</file>

<file path=customXml/itemProps2.xml><?xml version="1.0" encoding="utf-8"?>
<ds:datastoreItem xmlns:ds="http://schemas.openxmlformats.org/officeDocument/2006/customXml" ds:itemID="{016430A8-75AD-476D-B59D-E9785B23CD6D}">
  <ds:schemaRefs>
    <ds:schemaRef ds:uri="http://schemas.microsoft.com/sharepoint/v3/contenttype/forms"/>
  </ds:schemaRefs>
</ds:datastoreItem>
</file>

<file path=customXml/itemProps3.xml><?xml version="1.0" encoding="utf-8"?>
<ds:datastoreItem xmlns:ds="http://schemas.openxmlformats.org/officeDocument/2006/customXml" ds:itemID="{CE9C735F-4F9E-4C12-9DF4-8C922600E9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b6854-06b8-4ffb-ad34-0433e4cc689e"/>
    <ds:schemaRef ds:uri="130062be-93d5-45af-8397-4598fe8ea0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Prijsformulier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Ait El Houssi, ing. H. (Hassan)</cp:lastModifiedBy>
  <cp:revision/>
  <dcterms:created xsi:type="dcterms:W3CDTF">2026-07-11T19:34:35Z</dcterms:created>
  <dcterms:modified xsi:type="dcterms:W3CDTF">2026-09-03T15:06:34Z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0x010100DCE48C3BE23B324E89C96B53711984D4</vt:lpwstr>
  </property>
  <property fmtid="{D5CDD505-2E9C-101B-9397-08002B2CF9AE}" pid="3" name="MediaServiceImageTags">
    <vt:lpwstr/>
  </property>
</Properties>
</file>