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drey\Dropbox\1. GLOBAL PROCUREMENT SOLUTIONS SL\Aanbestedingsdesk OIG traditionele aanbestedingen\459 Porteum VO - Food en Non-Food\2. Aanbestedings documenten\"/>
    </mc:Choice>
  </mc:AlternateContent>
  <xr:revisionPtr revIDLastSave="0" documentId="13_ncr:1_{238E7312-5BB6-4543-A68B-AF153D3C7DD7}" xr6:coauthVersionLast="47" xr6:coauthVersionMax="47" xr10:uidLastSave="{00000000-0000-0000-0000-000000000000}"/>
  <bookViews>
    <workbookView xWindow="-120" yWindow="-120" windowWidth="51840" windowHeight="21120" xr2:uid="{F0188C25-4B16-41B4-94FB-256E21D9DE4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3" i="1" l="1"/>
  <c r="K24" i="1"/>
  <c r="M24" i="1" s="1"/>
  <c r="K25" i="1"/>
  <c r="M25" i="1" s="1"/>
  <c r="K26" i="1"/>
  <c r="M26" i="1" s="1"/>
  <c r="K36" i="1"/>
  <c r="M36" i="1" s="1"/>
  <c r="K37" i="1"/>
  <c r="M37" i="1" s="1"/>
  <c r="K66" i="1"/>
  <c r="M66" i="1" s="1"/>
  <c r="J56" i="1"/>
  <c r="K56" i="1" s="1"/>
  <c r="M56" i="1" s="1"/>
  <c r="J57" i="1"/>
  <c r="K57" i="1" s="1"/>
  <c r="M57" i="1" s="1"/>
  <c r="J66" i="1"/>
  <c r="J67" i="1"/>
  <c r="K67" i="1" s="1"/>
  <c r="M67" i="1" s="1"/>
  <c r="I42" i="1"/>
  <c r="J42" i="1" s="1"/>
  <c r="K42" i="1" s="1"/>
  <c r="M42" i="1" s="1"/>
  <c r="I43" i="1"/>
  <c r="J43" i="1" s="1"/>
  <c r="K43" i="1" s="1"/>
  <c r="M43" i="1" s="1"/>
  <c r="M83" i="1" s="1"/>
  <c r="I44" i="1"/>
  <c r="J44" i="1" s="1"/>
  <c r="K44" i="1" s="1"/>
  <c r="M44" i="1" s="1"/>
  <c r="I45" i="1"/>
  <c r="J45" i="1" s="1"/>
  <c r="K45" i="1" s="1"/>
  <c r="M45" i="1" s="1"/>
  <c r="I46" i="1"/>
  <c r="J46" i="1" s="1"/>
  <c r="K46" i="1" s="1"/>
  <c r="M46" i="1" s="1"/>
  <c r="I47" i="1"/>
  <c r="J47" i="1" s="1"/>
  <c r="K47" i="1" s="1"/>
  <c r="M47" i="1" s="1"/>
  <c r="I48" i="1"/>
  <c r="J48" i="1" s="1"/>
  <c r="K48" i="1" s="1"/>
  <c r="M48" i="1" s="1"/>
  <c r="I56" i="1"/>
  <c r="I57" i="1"/>
  <c r="I59" i="1"/>
  <c r="J59" i="1" s="1"/>
  <c r="K59" i="1" s="1"/>
  <c r="M59" i="1" s="1"/>
  <c r="I60" i="1"/>
  <c r="J60" i="1" s="1"/>
  <c r="K60" i="1" s="1"/>
  <c r="M60" i="1" s="1"/>
  <c r="I61" i="1"/>
  <c r="J61" i="1" s="1"/>
  <c r="K61" i="1" s="1"/>
  <c r="M61" i="1" s="1"/>
  <c r="I62" i="1"/>
  <c r="J62" i="1" s="1"/>
  <c r="K62" i="1" s="1"/>
  <c r="M62" i="1" s="1"/>
  <c r="I63" i="1"/>
  <c r="J63" i="1" s="1"/>
  <c r="K63" i="1" s="1"/>
  <c r="M63" i="1" s="1"/>
  <c r="I64" i="1"/>
  <c r="J64" i="1" s="1"/>
  <c r="K64" i="1" s="1"/>
  <c r="M64" i="1" s="1"/>
  <c r="I66" i="1"/>
  <c r="I67" i="1"/>
  <c r="I75" i="1"/>
  <c r="J75" i="1" s="1"/>
  <c r="K75" i="1" s="1"/>
  <c r="M75" i="1" s="1"/>
  <c r="I76" i="1"/>
  <c r="J76" i="1" s="1"/>
  <c r="K76" i="1" s="1"/>
  <c r="M76" i="1" s="1"/>
  <c r="I77" i="1"/>
  <c r="J77" i="1" s="1"/>
  <c r="K77" i="1" s="1"/>
  <c r="M77" i="1" s="1"/>
  <c r="I78" i="1"/>
  <c r="J78" i="1" s="1"/>
  <c r="K78" i="1" s="1"/>
  <c r="M78" i="1" s="1"/>
  <c r="I79" i="1"/>
  <c r="J79" i="1" s="1"/>
  <c r="K79" i="1" s="1"/>
  <c r="M79" i="1" s="1"/>
  <c r="G76" i="1"/>
  <c r="G77" i="1"/>
  <c r="G78" i="1"/>
  <c r="G79" i="1"/>
  <c r="G80" i="1"/>
  <c r="I80" i="1" s="1"/>
  <c r="J80" i="1" s="1"/>
  <c r="K80" i="1" s="1"/>
  <c r="M80" i="1" s="1"/>
  <c r="G81" i="1"/>
  <c r="I81" i="1" s="1"/>
  <c r="J81" i="1" s="1"/>
  <c r="K81" i="1" s="1"/>
  <c r="M81" i="1" s="1"/>
  <c r="G75" i="1"/>
  <c r="G72" i="1"/>
  <c r="I72" i="1" s="1"/>
  <c r="J72" i="1" s="1"/>
  <c r="K72" i="1" s="1"/>
  <c r="M72" i="1" s="1"/>
  <c r="G73" i="1"/>
  <c r="I73" i="1" s="1"/>
  <c r="J73" i="1" s="1"/>
  <c r="K73" i="1" s="1"/>
  <c r="M73" i="1" s="1"/>
  <c r="G74" i="1"/>
  <c r="I74" i="1" s="1"/>
  <c r="J74" i="1" s="1"/>
  <c r="K74" i="1" s="1"/>
  <c r="M74" i="1" s="1"/>
  <c r="G71" i="1"/>
  <c r="I71" i="1" s="1"/>
  <c r="J71" i="1" s="1"/>
  <c r="K71" i="1" s="1"/>
  <c r="M71" i="1" s="1"/>
  <c r="G69" i="1"/>
  <c r="I69" i="1" s="1"/>
  <c r="J69" i="1" s="1"/>
  <c r="K69" i="1" s="1"/>
  <c r="M69" i="1" s="1"/>
  <c r="G70" i="1"/>
  <c r="I70" i="1" s="1"/>
  <c r="J70" i="1" s="1"/>
  <c r="K70" i="1" s="1"/>
  <c r="M70" i="1" s="1"/>
  <c r="G68" i="1"/>
  <c r="I68" i="1" s="1"/>
  <c r="J68" i="1" s="1"/>
  <c r="K68" i="1" s="1"/>
  <c r="M68" i="1" s="1"/>
  <c r="G67" i="1"/>
  <c r="G64" i="1"/>
  <c r="G65" i="1"/>
  <c r="I65" i="1" s="1"/>
  <c r="J65" i="1" s="1"/>
  <c r="K65" i="1" s="1"/>
  <c r="M65" i="1" s="1"/>
  <c r="G66" i="1"/>
  <c r="G63" i="1"/>
  <c r="G59" i="1"/>
  <c r="G60" i="1"/>
  <c r="G61" i="1"/>
  <c r="G62" i="1"/>
  <c r="G58" i="1"/>
  <c r="I58" i="1" s="1"/>
  <c r="J58" i="1" s="1"/>
  <c r="K58" i="1" s="1"/>
  <c r="M58" i="1" s="1"/>
  <c r="G50" i="1"/>
  <c r="I50" i="1" s="1"/>
  <c r="J50" i="1" s="1"/>
  <c r="K50" i="1" s="1"/>
  <c r="M50" i="1" s="1"/>
  <c r="G51" i="1"/>
  <c r="I51" i="1" s="1"/>
  <c r="J51" i="1" s="1"/>
  <c r="K51" i="1" s="1"/>
  <c r="M51" i="1" s="1"/>
  <c r="G52" i="1"/>
  <c r="I52" i="1" s="1"/>
  <c r="J52" i="1" s="1"/>
  <c r="K52" i="1" s="1"/>
  <c r="M52" i="1" s="1"/>
  <c r="G53" i="1"/>
  <c r="I53" i="1" s="1"/>
  <c r="J53" i="1" s="1"/>
  <c r="K53" i="1" s="1"/>
  <c r="M53" i="1" s="1"/>
  <c r="G54" i="1"/>
  <c r="I54" i="1" s="1"/>
  <c r="J54" i="1" s="1"/>
  <c r="K54" i="1" s="1"/>
  <c r="M54" i="1" s="1"/>
  <c r="G55" i="1"/>
  <c r="I55" i="1" s="1"/>
  <c r="J55" i="1" s="1"/>
  <c r="K55" i="1" s="1"/>
  <c r="M55" i="1" s="1"/>
  <c r="G56" i="1"/>
  <c r="G57" i="1"/>
  <c r="G49" i="1"/>
  <c r="I49" i="1" s="1"/>
  <c r="J49" i="1" s="1"/>
  <c r="K49" i="1" s="1"/>
  <c r="M49" i="1" s="1"/>
  <c r="G48" i="1"/>
  <c r="G42" i="1"/>
  <c r="G43" i="1"/>
  <c r="G44" i="1"/>
  <c r="G45" i="1"/>
  <c r="G46" i="1"/>
  <c r="G47" i="1"/>
  <c r="G41" i="1"/>
  <c r="I41" i="1" s="1"/>
  <c r="J41" i="1" s="1"/>
  <c r="K41" i="1" s="1"/>
  <c r="M41" i="1" s="1"/>
  <c r="G28" i="1"/>
  <c r="I28" i="1" s="1"/>
  <c r="J28" i="1" s="1"/>
  <c r="K28" i="1" s="1"/>
  <c r="M28" i="1" s="1"/>
  <c r="G29" i="1"/>
  <c r="I29" i="1" s="1"/>
  <c r="J29" i="1" s="1"/>
  <c r="K29" i="1" s="1"/>
  <c r="M29" i="1" s="1"/>
  <c r="G30" i="1"/>
  <c r="I30" i="1" s="1"/>
  <c r="J30" i="1" s="1"/>
  <c r="K30" i="1" s="1"/>
  <c r="M30" i="1" s="1"/>
  <c r="G31" i="1"/>
  <c r="I31" i="1" s="1"/>
  <c r="J31" i="1" s="1"/>
  <c r="K31" i="1" s="1"/>
  <c r="M31" i="1" s="1"/>
  <c r="G32" i="1"/>
  <c r="I32" i="1" s="1"/>
  <c r="J32" i="1" s="1"/>
  <c r="K32" i="1" s="1"/>
  <c r="M32" i="1" s="1"/>
  <c r="G33" i="1"/>
  <c r="I33" i="1" s="1"/>
  <c r="J33" i="1" s="1"/>
  <c r="K33" i="1" s="1"/>
  <c r="M33" i="1" s="1"/>
  <c r="G34" i="1"/>
  <c r="I34" i="1" s="1"/>
  <c r="J34" i="1" s="1"/>
  <c r="K34" i="1" s="1"/>
  <c r="M34" i="1" s="1"/>
  <c r="G35" i="1"/>
  <c r="I35" i="1" s="1"/>
  <c r="J35" i="1" s="1"/>
  <c r="K35" i="1" s="1"/>
  <c r="M35" i="1" s="1"/>
  <c r="G36" i="1"/>
  <c r="I36" i="1" s="1"/>
  <c r="J36" i="1" s="1"/>
  <c r="G37" i="1"/>
  <c r="I37" i="1" s="1"/>
  <c r="J37" i="1" s="1"/>
  <c r="G38" i="1"/>
  <c r="I38" i="1" s="1"/>
  <c r="J38" i="1" s="1"/>
  <c r="K38" i="1" s="1"/>
  <c r="M38" i="1" s="1"/>
  <c r="G39" i="1"/>
  <c r="I39" i="1" s="1"/>
  <c r="J39" i="1" s="1"/>
  <c r="K39" i="1" s="1"/>
  <c r="M39" i="1" s="1"/>
  <c r="G40" i="1"/>
  <c r="I40" i="1" s="1"/>
  <c r="J40" i="1" s="1"/>
  <c r="K40" i="1" s="1"/>
  <c r="M40" i="1" s="1"/>
  <c r="G24" i="1"/>
  <c r="I24" i="1" s="1"/>
  <c r="J24" i="1" s="1"/>
  <c r="G25" i="1"/>
  <c r="I25" i="1" s="1"/>
  <c r="J25" i="1" s="1"/>
  <c r="G26" i="1"/>
  <c r="I26" i="1" s="1"/>
  <c r="J26" i="1" s="1"/>
  <c r="G27" i="1"/>
  <c r="I27" i="1" s="1"/>
  <c r="J27" i="1" s="1"/>
  <c r="K27" i="1" s="1"/>
  <c r="M27" i="1" s="1"/>
  <c r="G23" i="1"/>
  <c r="I23" i="1" s="1"/>
  <c r="J23" i="1" s="1"/>
  <c r="K23" i="1" s="1"/>
  <c r="M23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5" i="1"/>
  <c r="F19" i="1" l="1"/>
  <c r="D85" i="1" s="1"/>
</calcChain>
</file>

<file path=xl/sharedStrings.xml><?xml version="1.0" encoding="utf-8"?>
<sst xmlns="http://schemas.openxmlformats.org/spreadsheetml/2006/main" count="213" uniqueCount="141">
  <si>
    <t>Aantal</t>
  </si>
  <si>
    <t>25 gram</t>
  </si>
  <si>
    <t>113 gram</t>
  </si>
  <si>
    <t>90 stuks</t>
  </si>
  <si>
    <t>5 x 3 plakken</t>
  </si>
  <si>
    <t>1 stuk</t>
  </si>
  <si>
    <t>25 centiliter</t>
  </si>
  <si>
    <t>1 kilogram</t>
  </si>
  <si>
    <t>50 x 50 gram</t>
  </si>
  <si>
    <t>6 x 20 centiliter</t>
  </si>
  <si>
    <t>33 centiliter</t>
  </si>
  <si>
    <t>65 gram</t>
  </si>
  <si>
    <t>14 kilogram</t>
  </si>
  <si>
    <t>16 kilogram</t>
  </si>
  <si>
    <t>18 kilogram</t>
  </si>
  <si>
    <t>11 kilogram</t>
  </si>
  <si>
    <t>10 kilogram</t>
  </si>
  <si>
    <t>404 gram</t>
  </si>
  <si>
    <t>6 kilogram</t>
  </si>
  <si>
    <t>5 pakken</t>
  </si>
  <si>
    <t>345 gram</t>
  </si>
  <si>
    <t>13 kilogram</t>
  </si>
  <si>
    <t>7 kilogram</t>
  </si>
  <si>
    <t>35 stuks</t>
  </si>
  <si>
    <t>640 gram</t>
  </si>
  <si>
    <t>140 stuks</t>
  </si>
  <si>
    <t>576 gram</t>
  </si>
  <si>
    <t>10 pakken</t>
  </si>
  <si>
    <t>54 stuks</t>
  </si>
  <si>
    <t>20 gram</t>
  </si>
  <si>
    <t>24 PET-flessen</t>
  </si>
  <si>
    <t>2 plakken</t>
  </si>
  <si>
    <t>100 stuks</t>
  </si>
  <si>
    <t>26 stuks</t>
  </si>
  <si>
    <t>180 gram</t>
  </si>
  <si>
    <t>30 x 83 gram</t>
  </si>
  <si>
    <t>10 stuks</t>
  </si>
  <si>
    <t>6 stuks</t>
  </si>
  <si>
    <t>26-28 stuks</t>
  </si>
  <si>
    <t>20 capsules</t>
  </si>
  <si>
    <t>12 PET-flessen</t>
  </si>
  <si>
    <t>12 stuks</t>
  </si>
  <si>
    <t>350 gram</t>
  </si>
  <si>
    <t>6 flessen</t>
  </si>
  <si>
    <t>6 PET-flessen</t>
  </si>
  <si>
    <t>5 kilogram</t>
  </si>
  <si>
    <t>24 repen</t>
  </si>
  <si>
    <t>Verpakkingseenheid</t>
  </si>
  <si>
    <t>Alkmaars Roem Goudse kaas 48+ jong belegen, gesneden</t>
  </si>
  <si>
    <t>Massin halal kipfilet, gesneden</t>
  </si>
  <si>
    <t>Vers&amp;Zo mandarijnen</t>
  </si>
  <si>
    <t>Massin halal kalkoensalami, gesneden</t>
  </si>
  <si>
    <t>Bakkers Brigade bruin rond brood, gesneden</t>
  </si>
  <si>
    <t>Den Eelder halfvolle boerenmelk</t>
  </si>
  <si>
    <t>Vers&amp;Zo snackkomkommers</t>
  </si>
  <si>
    <t>Bravour Essentials roombotercroissants</t>
  </si>
  <si>
    <t>Chocomel halfvolle chocolademelk</t>
  </si>
  <si>
    <t>Appelsientje sinaasappelsap</t>
  </si>
  <si>
    <t>Spa Reine mineraalwater, koolzuurvrij</t>
  </si>
  <si>
    <t>De Heer chocoladeletter melk</t>
  </si>
  <si>
    <t>Vers&amp;Zo handperen</t>
  </si>
  <si>
    <t>Chiquita bananen</t>
  </si>
  <si>
    <t>Hola bananen</t>
  </si>
  <si>
    <t>Vers&amp;Zo kleine appels</t>
  </si>
  <si>
    <t>Vers&amp;Zo mandarijnen, maat 2</t>
  </si>
  <si>
    <t>Massin halal mortadella met paprika</t>
  </si>
  <si>
    <t>Cup-a-Soup kip</t>
  </si>
  <si>
    <t>Vers&amp;Zo appels Elstar/Jonagold</t>
  </si>
  <si>
    <t>Chocomel volle chocolademelk</t>
  </si>
  <si>
    <t>Peijnenburg ontbijtkoek naturel, gesneden</t>
  </si>
  <si>
    <t>Vers&amp;Zo Granny Smith appels</t>
  </si>
  <si>
    <t>Vers&amp;Zo handperen, maat 70/75</t>
  </si>
  <si>
    <t>Tony's Chocolonely melkchocoladereep</t>
  </si>
  <si>
    <t>Tony's Chocolonely melkchocoladereep karamel zeezout</t>
  </si>
  <si>
    <t>Cup-a-Soup tomaat</t>
  </si>
  <si>
    <t>Chiquita junior bananen</t>
  </si>
  <si>
    <t>Unox Cup-a-Soup champignon crème</t>
  </si>
  <si>
    <t>Capri-Sun Orange</t>
  </si>
  <si>
    <t>Ola Raket waterijs</t>
  </si>
  <si>
    <t>Alkmaars Roem Edammer kaas 48+ jong, gesneden</t>
  </si>
  <si>
    <t>Spa Reine mineraalwater</t>
  </si>
  <si>
    <t>Vers&amp;Zo Jonagold appels, maat 70/80</t>
  </si>
  <si>
    <t>Bravour Moments gebraden kipfilet, gesneden</t>
  </si>
  <si>
    <t>Turbana bananen</t>
  </si>
  <si>
    <t>Scotty bio kartonnen koffiebekers</t>
  </si>
  <si>
    <t>Vers&amp;Zo nectarines</t>
  </si>
  <si>
    <t>Tony's Chocolonely melkchocolade</t>
  </si>
  <si>
    <t>Kamstra krentenbollen</t>
  </si>
  <si>
    <t>Scharreleieren bruin, maat L</t>
  </si>
  <si>
    <t>Bakkers Brigade rozijnen-krentenbollen</t>
  </si>
  <si>
    <t>Vers&amp;Zo perziken</t>
  </si>
  <si>
    <t>Douwe Egberts Lungo Original koffiecapsules</t>
  </si>
  <si>
    <t>Douwe Egberts Lungo Intense koffiecapsules</t>
  </si>
  <si>
    <t>Vers&amp;Zo waspeen</t>
  </si>
  <si>
    <t>Coca-Cola Original Taste</t>
  </si>
  <si>
    <t>Caan strooigoed</t>
  </si>
  <si>
    <t>Bakkers Brigade meergranenbrood, gesneden</t>
  </si>
  <si>
    <t>Coca-Cola Zero Sugar</t>
  </si>
  <si>
    <t>Bakkers Brigade zachte witte bollen</t>
  </si>
  <si>
    <t>Orinoko hazelnootpasta</t>
  </si>
  <si>
    <t>Bakkers Brigade Polderbruin half brood, gesneden</t>
  </si>
  <si>
    <t>Fanta Orange</t>
  </si>
  <si>
    <t>Mondello Smooth koffiebonen</t>
  </si>
  <si>
    <t>Fuze Tea Black Tea Sparkling Lemon</t>
  </si>
  <si>
    <t>Vers&amp;Zo rode pruimen</t>
  </si>
  <si>
    <t>Hero BIG hazelnoot mueslireep</t>
  </si>
  <si>
    <t>Productomschrijving</t>
  </si>
  <si>
    <t>Categorie</t>
  </si>
  <si>
    <t>Kortingspercentage</t>
  </si>
  <si>
    <t>Totaalprijs exclusief btw</t>
  </si>
  <si>
    <t>totaalprijs inclusief btw</t>
  </si>
  <si>
    <t>Aanvullende artikel omschrijving</t>
  </si>
  <si>
    <t>Basisprijs Inschrijver per verpakkings-eenheid</t>
  </si>
  <si>
    <t>Aanbiedings-prijs inschrijver</t>
  </si>
  <si>
    <t>Vleeswaren</t>
  </si>
  <si>
    <t>Dranken</t>
  </si>
  <si>
    <t>Kruidenierswaren</t>
  </si>
  <si>
    <t>Diepvries</t>
  </si>
  <si>
    <t>Omschrijving categorie</t>
  </si>
  <si>
    <t>Fictieve omzet</t>
  </si>
  <si>
    <t>Totaalprijs</t>
  </si>
  <si>
    <t>AGF (aardappelen, groente en fruit)</t>
  </si>
  <si>
    <t>Vis, schaal- en schelpdieren</t>
  </si>
  <si>
    <t>Poelier (vers en diepgevroren gevogelte)</t>
  </si>
  <si>
    <t>Slagerij (vers en diepgevroren vlees)</t>
  </si>
  <si>
    <t>Bakkerij en patisserie</t>
  </si>
  <si>
    <t>Zoetwaren en snacks</t>
  </si>
  <si>
    <t>Koffie, thee, suiker en aanverwante producten</t>
  </si>
  <si>
    <t>Zuivel en gekoelde producten</t>
  </si>
  <si>
    <t xml:space="preserve">Diepvries </t>
  </si>
  <si>
    <t>Schoonmaak- en bedrijfsbenodigdheden</t>
  </si>
  <si>
    <t>Disposables, glaswerk en servies</t>
  </si>
  <si>
    <t>Totaalprijs inclusief kortingspercentages per categorie</t>
  </si>
  <si>
    <t>Extra korting hardloper</t>
  </si>
  <si>
    <t>Categorie korting</t>
  </si>
  <si>
    <t>Totale korting hardloper</t>
  </si>
  <si>
    <t>% btw</t>
  </si>
  <si>
    <t>Totaal hardlopers</t>
  </si>
  <si>
    <t xml:space="preserve">Inschrijfprijs (totaalprijs hardlopers + totaalprijs categorieen) </t>
  </si>
  <si>
    <t>Korting op de categorieën</t>
  </si>
  <si>
    <t>Producten (hardlooplijst)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</si>
</sst>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charset val="1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4" fontId="3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0" fontId="0" fillId="0" borderId="2" xfId="0" applyBorder="1"/>
    <xf numFmtId="44" fontId="0" fillId="0" borderId="2" xfId="1" applyFont="1" applyBorder="1"/>
    <xf numFmtId="9" fontId="0" fillId="4" borderId="2" xfId="2" applyFont="1" applyFill="1" applyBorder="1"/>
    <xf numFmtId="44" fontId="0" fillId="0" borderId="2" xfId="0" applyNumberForma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vertical="center" wrapText="1"/>
    </xf>
    <xf numFmtId="9" fontId="0" fillId="0" borderId="2" xfId="0" applyNumberFormat="1" applyBorder="1"/>
    <xf numFmtId="0" fontId="3" fillId="0" borderId="2" xfId="0" applyFont="1" applyBorder="1" applyAlignment="1">
      <alignment horizontal="left"/>
    </xf>
    <xf numFmtId="0" fontId="0" fillId="4" borderId="2" xfId="0" applyFill="1" applyBorder="1"/>
    <xf numFmtId="0" fontId="2" fillId="5" borderId="2" xfId="0" applyFont="1" applyFill="1" applyBorder="1" applyAlignment="1">
      <alignment horizontal="left" vertical="center" wrapText="1"/>
    </xf>
    <xf numFmtId="9" fontId="0" fillId="4" borderId="2" xfId="2" applyFont="1" applyFill="1" applyBorder="1" applyAlignment="1"/>
    <xf numFmtId="9" fontId="0" fillId="0" borderId="2" xfId="1" applyNumberFormat="1" applyFont="1" applyBorder="1"/>
    <xf numFmtId="44" fontId="0" fillId="4" borderId="2" xfId="1" applyFont="1" applyFill="1" applyBorder="1"/>
    <xf numFmtId="44" fontId="0" fillId="4" borderId="2" xfId="1" applyFont="1" applyFill="1" applyBorder="1" applyAlignment="1"/>
    <xf numFmtId="44" fontId="2" fillId="6" borderId="2" xfId="0" applyNumberFormat="1" applyFont="1" applyFill="1" applyBorder="1"/>
    <xf numFmtId="44" fontId="4" fillId="7" borderId="2" xfId="0" applyNumberFormat="1" applyFont="1" applyFill="1" applyBorder="1"/>
    <xf numFmtId="0" fontId="4" fillId="0" borderId="0" xfId="0" applyFont="1"/>
    <xf numFmtId="0" fontId="0" fillId="0" borderId="2" xfId="0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3</xdr:row>
      <xdr:rowOff>171450</xdr:rowOff>
    </xdr:from>
    <xdr:to>
      <xdr:col>12</xdr:col>
      <xdr:colOff>238125</xdr:colOff>
      <xdr:row>18</xdr:row>
      <xdr:rowOff>47625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6E9A330-D7D2-4D71-E06D-DA33A87EFED0}"/>
            </a:ext>
          </a:extLst>
        </xdr:cNvPr>
        <xdr:cNvSpPr txBox="1"/>
      </xdr:nvSpPr>
      <xdr:spPr>
        <a:xfrm>
          <a:off x="11058525" y="790575"/>
          <a:ext cx="4305300" cy="2733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 de tabel</a:t>
          </a:r>
          <a:r>
            <a:rPr lang="nl-NL" sz="1100" baseline="0"/>
            <a:t> </a:t>
          </a:r>
          <a:r>
            <a:rPr lang="nl-NL" sz="1100" b="1" baseline="0"/>
            <a:t>Kortingen op categorieen </a:t>
          </a:r>
          <a:r>
            <a:rPr lang="nl-NL" sz="1100" baseline="0"/>
            <a:t>is een afgeronde afname van 2025 per categorie opgenomen. </a:t>
          </a:r>
          <a:br>
            <a:rPr lang="nl-NL" sz="1100" baseline="0"/>
          </a:br>
          <a:r>
            <a:rPr lang="nl-NL" sz="1100" baseline="0"/>
            <a:t>In de tabel </a:t>
          </a:r>
          <a:r>
            <a:rPr lang="nl-NL" sz="1100" b="1" baseline="0"/>
            <a:t>Producten (hardloperslijst) </a:t>
          </a:r>
          <a:r>
            <a:rPr lang="nl-NL" sz="1100" baseline="0"/>
            <a:t>treft u een overzicht van de 60 hardlopers.</a:t>
          </a:r>
          <a:br>
            <a:rPr lang="nl-NL" sz="1100" baseline="0"/>
          </a:br>
          <a:br>
            <a:rPr lang="nl-NL" sz="1100" baseline="0"/>
          </a:br>
          <a:r>
            <a:rPr lang="nl-NL" sz="1100" baseline="0"/>
            <a:t>U vult alleen de </a:t>
          </a:r>
          <a:r>
            <a:rPr lang="nl-NL" sz="1200" b="1" baseline="0">
              <a:solidFill>
                <a:schemeClr val="accent6">
                  <a:lumMod val="75000"/>
                </a:schemeClr>
              </a:solidFill>
            </a:rPr>
            <a:t>groene cellen </a:t>
          </a:r>
          <a:r>
            <a:rPr lang="nl-NL" sz="1100" baseline="0"/>
            <a:t>in.</a:t>
          </a:r>
          <a:br>
            <a:rPr lang="nl-NL" sz="1100" baseline="0"/>
          </a:br>
          <a:br>
            <a:rPr lang="nl-NL" sz="1100" baseline="0"/>
          </a:br>
          <a:r>
            <a:rPr lang="nl-NL" sz="1100" baseline="0"/>
            <a:t>In de tabel </a:t>
          </a:r>
          <a:r>
            <a:rPr lang="nl-NL" sz="1100" b="1" baseline="0"/>
            <a:t>Producten (hardlopers</a:t>
          </a:r>
          <a:r>
            <a:rPr lang="nl-NL" sz="1100" baseline="0"/>
            <a:t>) worden automatisch de kortingspercentages van de tabel Korting op de categorieen overgenomen. In kolom H kunt u een aanvullende korting opnemen voor de hardlopers.</a:t>
          </a:r>
          <a:br>
            <a:rPr lang="nl-NL" sz="1100" baseline="0"/>
          </a:br>
          <a:br>
            <a:rPr lang="nl-NL" sz="1100" baseline="0"/>
          </a:br>
          <a:r>
            <a:rPr lang="nl-NL" sz="1100" baseline="0"/>
            <a:t>De totaalprijs van </a:t>
          </a:r>
          <a:r>
            <a:rPr lang="nl-NL" sz="1100" b="1" baseline="0"/>
            <a:t>korting op categorieen </a:t>
          </a:r>
          <a:r>
            <a:rPr lang="nl-NL" sz="1100" baseline="0"/>
            <a:t>en de totaalprijs van </a:t>
          </a:r>
          <a:r>
            <a:rPr lang="nl-NL" sz="1100" b="1" baseline="0"/>
            <a:t>producten (hardlopers)</a:t>
          </a:r>
          <a:r>
            <a:rPr lang="nl-NL" sz="1100" baseline="0"/>
            <a:t> opgeteld is de inschrijfprijs voor deze aanbesteding.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34C3-D8DF-483F-8A36-7854A65FCC59}">
  <dimension ref="A3:O85"/>
  <sheetViews>
    <sheetView tabSelected="1" workbookViewId="0">
      <selection activeCell="A44" sqref="A44:XFD44"/>
    </sheetView>
  </sheetViews>
  <sheetFormatPr defaultRowHeight="15" x14ac:dyDescent="0.25"/>
  <cols>
    <col min="1" max="1" width="7.140625" bestFit="1" customWidth="1"/>
    <col min="2" max="2" width="19.140625" bestFit="1" customWidth="1"/>
    <col min="3" max="3" width="47.28515625" customWidth="1"/>
    <col min="4" max="4" width="31.140625" customWidth="1"/>
    <col min="5" max="5" width="32" customWidth="1"/>
    <col min="6" max="6" width="17.42578125" customWidth="1"/>
    <col min="7" max="8" width="11.28515625" customWidth="1"/>
    <col min="9" max="10" width="13.85546875" customWidth="1"/>
    <col min="11" max="11" width="13.28515625" customWidth="1"/>
    <col min="13" max="13" width="13.5703125" customWidth="1"/>
  </cols>
  <sheetData>
    <row r="3" spans="1:6" ht="18.75" x14ac:dyDescent="0.3">
      <c r="A3" s="22" t="s">
        <v>139</v>
      </c>
    </row>
    <row r="4" spans="1:6" s="10" customFormat="1" x14ac:dyDescent="0.25">
      <c r="A4" s="24" t="s">
        <v>118</v>
      </c>
      <c r="B4" s="24"/>
      <c r="C4" s="24"/>
      <c r="D4" s="7" t="s">
        <v>119</v>
      </c>
      <c r="E4" s="8" t="s">
        <v>108</v>
      </c>
      <c r="F4" s="9" t="s">
        <v>120</v>
      </c>
    </row>
    <row r="5" spans="1:6" x14ac:dyDescent="0.25">
      <c r="A5" s="23" t="s">
        <v>121</v>
      </c>
      <c r="B5" s="23"/>
      <c r="C5" s="23"/>
      <c r="D5" s="4">
        <v>70000</v>
      </c>
      <c r="E5" s="5"/>
      <c r="F5" s="6">
        <f>D5-(D5*E5)</f>
        <v>70000</v>
      </c>
    </row>
    <row r="6" spans="1:6" x14ac:dyDescent="0.25">
      <c r="A6" s="23" t="s">
        <v>122</v>
      </c>
      <c r="B6" s="23"/>
      <c r="C6" s="23"/>
      <c r="D6" s="4">
        <v>300</v>
      </c>
      <c r="E6" s="5"/>
      <c r="F6" s="6">
        <f t="shared" ref="F6:F18" si="0">D6-(D6*E6)</f>
        <v>300</v>
      </c>
    </row>
    <row r="7" spans="1:6" x14ac:dyDescent="0.25">
      <c r="A7" s="23" t="s">
        <v>123</v>
      </c>
      <c r="B7" s="23"/>
      <c r="C7" s="23"/>
      <c r="D7" s="4">
        <v>2000</v>
      </c>
      <c r="E7" s="5"/>
      <c r="F7" s="6">
        <f t="shared" si="0"/>
        <v>2000</v>
      </c>
    </row>
    <row r="8" spans="1:6" x14ac:dyDescent="0.25">
      <c r="A8" s="23" t="s">
        <v>124</v>
      </c>
      <c r="B8" s="23"/>
      <c r="C8" s="23"/>
      <c r="D8" s="4">
        <v>3100</v>
      </c>
      <c r="E8" s="5"/>
      <c r="F8" s="6">
        <f t="shared" si="0"/>
        <v>3100</v>
      </c>
    </row>
    <row r="9" spans="1:6" x14ac:dyDescent="0.25">
      <c r="A9" s="23" t="s">
        <v>114</v>
      </c>
      <c r="B9" s="23"/>
      <c r="C9" s="23"/>
      <c r="D9" s="4">
        <v>36000</v>
      </c>
      <c r="E9" s="5"/>
      <c r="F9" s="6">
        <f t="shared" si="0"/>
        <v>36000</v>
      </c>
    </row>
    <row r="10" spans="1:6" x14ac:dyDescent="0.25">
      <c r="A10" s="23" t="s">
        <v>125</v>
      </c>
      <c r="B10" s="23"/>
      <c r="C10" s="23"/>
      <c r="D10" s="4">
        <v>29000</v>
      </c>
      <c r="E10" s="5"/>
      <c r="F10" s="6">
        <f t="shared" si="0"/>
        <v>29000</v>
      </c>
    </row>
    <row r="11" spans="1:6" x14ac:dyDescent="0.25">
      <c r="A11" s="23" t="s">
        <v>126</v>
      </c>
      <c r="B11" s="23"/>
      <c r="C11" s="23"/>
      <c r="D11" s="4">
        <v>24000</v>
      </c>
      <c r="E11" s="5"/>
      <c r="F11" s="6">
        <f t="shared" si="0"/>
        <v>24000</v>
      </c>
    </row>
    <row r="12" spans="1:6" x14ac:dyDescent="0.25">
      <c r="A12" s="23" t="s">
        <v>116</v>
      </c>
      <c r="B12" s="23"/>
      <c r="C12" s="23"/>
      <c r="D12" s="4">
        <v>15000</v>
      </c>
      <c r="E12" s="5"/>
      <c r="F12" s="6">
        <f t="shared" si="0"/>
        <v>15000</v>
      </c>
    </row>
    <row r="13" spans="1:6" x14ac:dyDescent="0.25">
      <c r="A13" s="23" t="s">
        <v>115</v>
      </c>
      <c r="B13" s="23"/>
      <c r="C13" s="23"/>
      <c r="D13" s="4">
        <v>29000</v>
      </c>
      <c r="E13" s="5"/>
      <c r="F13" s="6">
        <f t="shared" si="0"/>
        <v>29000</v>
      </c>
    </row>
    <row r="14" spans="1:6" x14ac:dyDescent="0.25">
      <c r="A14" s="23" t="s">
        <v>127</v>
      </c>
      <c r="B14" s="23"/>
      <c r="C14" s="23"/>
      <c r="D14" s="4">
        <v>4500</v>
      </c>
      <c r="E14" s="5"/>
      <c r="F14" s="6">
        <f t="shared" si="0"/>
        <v>4500</v>
      </c>
    </row>
    <row r="15" spans="1:6" x14ac:dyDescent="0.25">
      <c r="A15" s="23" t="s">
        <v>128</v>
      </c>
      <c r="B15" s="23"/>
      <c r="C15" s="23"/>
      <c r="D15" s="4">
        <v>39000</v>
      </c>
      <c r="E15" s="5"/>
      <c r="F15" s="6">
        <f t="shared" si="0"/>
        <v>39000</v>
      </c>
    </row>
    <row r="16" spans="1:6" x14ac:dyDescent="0.25">
      <c r="A16" s="23" t="s">
        <v>129</v>
      </c>
      <c r="B16" s="23"/>
      <c r="C16" s="23"/>
      <c r="D16" s="4">
        <v>4000</v>
      </c>
      <c r="E16" s="5"/>
      <c r="F16" s="6">
        <f t="shared" si="0"/>
        <v>4000</v>
      </c>
    </row>
    <row r="17" spans="1:15" x14ac:dyDescent="0.25">
      <c r="A17" s="23" t="s">
        <v>130</v>
      </c>
      <c r="B17" s="23"/>
      <c r="C17" s="23"/>
      <c r="D17" s="4">
        <v>5000</v>
      </c>
      <c r="E17" s="5"/>
      <c r="F17" s="6">
        <f t="shared" si="0"/>
        <v>5000</v>
      </c>
    </row>
    <row r="18" spans="1:15" x14ac:dyDescent="0.25">
      <c r="A18" s="23" t="s">
        <v>131</v>
      </c>
      <c r="B18" s="23"/>
      <c r="C18" s="23"/>
      <c r="D18" s="4">
        <v>4000</v>
      </c>
      <c r="E18" s="5"/>
      <c r="F18" s="6">
        <f t="shared" si="0"/>
        <v>4000</v>
      </c>
    </row>
    <row r="19" spans="1:15" x14ac:dyDescent="0.25">
      <c r="A19" s="28" t="s">
        <v>132</v>
      </c>
      <c r="B19" s="28"/>
      <c r="C19" s="28"/>
      <c r="D19" s="3"/>
      <c r="E19" s="3"/>
      <c r="F19" s="20">
        <f>SUM(F5:F18)</f>
        <v>264900</v>
      </c>
    </row>
    <row r="20" spans="1:15" x14ac:dyDescent="0.25">
      <c r="A20" s="26"/>
      <c r="B20" s="26"/>
      <c r="C20" s="26"/>
      <c r="D20" s="26"/>
    </row>
    <row r="21" spans="1:15" ht="18.75" x14ac:dyDescent="0.3">
      <c r="A21" s="22" t="s">
        <v>140</v>
      </c>
    </row>
    <row r="22" spans="1:15" s="2" customFormat="1" ht="60" x14ac:dyDescent="0.25">
      <c r="A22" s="15" t="s">
        <v>0</v>
      </c>
      <c r="B22" s="15" t="s">
        <v>47</v>
      </c>
      <c r="C22" s="15" t="s">
        <v>106</v>
      </c>
      <c r="D22" s="15" t="s">
        <v>111</v>
      </c>
      <c r="E22" s="15" t="s">
        <v>107</v>
      </c>
      <c r="F22" s="15" t="s">
        <v>112</v>
      </c>
      <c r="G22" s="15" t="s">
        <v>134</v>
      </c>
      <c r="H22" s="15" t="s">
        <v>133</v>
      </c>
      <c r="I22" s="15" t="s">
        <v>135</v>
      </c>
      <c r="J22" s="15" t="s">
        <v>113</v>
      </c>
      <c r="K22" s="15" t="s">
        <v>109</v>
      </c>
      <c r="L22" s="15" t="s">
        <v>136</v>
      </c>
      <c r="M22" s="15" t="s">
        <v>110</v>
      </c>
    </row>
    <row r="23" spans="1:15" ht="30" x14ac:dyDescent="0.25">
      <c r="A23" s="13">
        <v>435</v>
      </c>
      <c r="B23" s="11" t="s">
        <v>3</v>
      </c>
      <c r="C23" s="11" t="s">
        <v>50</v>
      </c>
      <c r="D23" s="14"/>
      <c r="E23" s="11" t="s">
        <v>121</v>
      </c>
      <c r="F23" s="18"/>
      <c r="G23" s="12">
        <f t="shared" ref="G23:G40" si="1">$E$5</f>
        <v>0</v>
      </c>
      <c r="H23" s="5"/>
      <c r="I23" s="17">
        <f>G23+H23</f>
        <v>0</v>
      </c>
      <c r="J23" s="4">
        <f>F23-I23</f>
        <v>0</v>
      </c>
      <c r="K23" s="6">
        <f>A23*J23</f>
        <v>0</v>
      </c>
      <c r="L23" s="5"/>
      <c r="M23" s="6">
        <f>K23*(1+L23)</f>
        <v>0</v>
      </c>
      <c r="O23" s="1"/>
    </row>
    <row r="24" spans="1:15" ht="30" x14ac:dyDescent="0.25">
      <c r="A24" s="13">
        <v>569</v>
      </c>
      <c r="B24" s="11" t="s">
        <v>7</v>
      </c>
      <c r="C24" s="11" t="s">
        <v>54</v>
      </c>
      <c r="D24" s="14"/>
      <c r="E24" s="11" t="s">
        <v>121</v>
      </c>
      <c r="F24" s="18"/>
      <c r="G24" s="12">
        <f t="shared" si="1"/>
        <v>0</v>
      </c>
      <c r="H24" s="5"/>
      <c r="I24" s="17">
        <f t="shared" ref="I24:I81" si="2">G24+H24</f>
        <v>0</v>
      </c>
      <c r="J24" s="4">
        <f t="shared" ref="J24:J81" si="3">F24-I24</f>
        <v>0</v>
      </c>
      <c r="K24" s="6">
        <f t="shared" ref="K24:K81" si="4">A24*J24</f>
        <v>0</v>
      </c>
      <c r="L24" s="5"/>
      <c r="M24" s="6">
        <f t="shared" ref="M24:M81" si="5">K24*(1+L24)</f>
        <v>0</v>
      </c>
      <c r="O24" s="1"/>
    </row>
    <row r="25" spans="1:15" ht="30" x14ac:dyDescent="0.25">
      <c r="A25" s="13">
        <v>151</v>
      </c>
      <c r="B25" s="11" t="s">
        <v>12</v>
      </c>
      <c r="C25" s="11" t="s">
        <v>60</v>
      </c>
      <c r="D25" s="14"/>
      <c r="E25" s="11" t="s">
        <v>121</v>
      </c>
      <c r="F25" s="18"/>
      <c r="G25" s="12">
        <f t="shared" si="1"/>
        <v>0</v>
      </c>
      <c r="H25" s="5"/>
      <c r="I25" s="17">
        <f t="shared" si="2"/>
        <v>0</v>
      </c>
      <c r="J25" s="4">
        <f t="shared" si="3"/>
        <v>0</v>
      </c>
      <c r="K25" s="6">
        <f t="shared" si="4"/>
        <v>0</v>
      </c>
      <c r="L25" s="5"/>
      <c r="M25" s="6">
        <f t="shared" si="5"/>
        <v>0</v>
      </c>
      <c r="O25" s="1"/>
    </row>
    <row r="26" spans="1:15" ht="30" x14ac:dyDescent="0.25">
      <c r="A26" s="13">
        <v>112</v>
      </c>
      <c r="B26" s="11" t="s">
        <v>13</v>
      </c>
      <c r="C26" s="11" t="s">
        <v>61</v>
      </c>
      <c r="D26" s="14"/>
      <c r="E26" s="11" t="s">
        <v>121</v>
      </c>
      <c r="F26" s="18"/>
      <c r="G26" s="12">
        <f t="shared" si="1"/>
        <v>0</v>
      </c>
      <c r="H26" s="5"/>
      <c r="I26" s="17">
        <f t="shared" si="2"/>
        <v>0</v>
      </c>
      <c r="J26" s="4">
        <f t="shared" si="3"/>
        <v>0</v>
      </c>
      <c r="K26" s="6">
        <f t="shared" si="4"/>
        <v>0</v>
      </c>
      <c r="L26" s="5"/>
      <c r="M26" s="6">
        <f t="shared" si="5"/>
        <v>0</v>
      </c>
      <c r="O26" s="1"/>
    </row>
    <row r="27" spans="1:15" ht="30" x14ac:dyDescent="0.25">
      <c r="A27" s="13">
        <v>148</v>
      </c>
      <c r="B27" s="11" t="s">
        <v>14</v>
      </c>
      <c r="C27" s="11" t="s">
        <v>62</v>
      </c>
      <c r="D27" s="14"/>
      <c r="E27" s="11" t="s">
        <v>121</v>
      </c>
      <c r="F27" s="18"/>
      <c r="G27" s="12">
        <f t="shared" si="1"/>
        <v>0</v>
      </c>
      <c r="H27" s="5"/>
      <c r="I27" s="17">
        <f t="shared" si="2"/>
        <v>0</v>
      </c>
      <c r="J27" s="4">
        <f t="shared" si="3"/>
        <v>0</v>
      </c>
      <c r="K27" s="6">
        <f t="shared" si="4"/>
        <v>0</v>
      </c>
      <c r="L27" s="5"/>
      <c r="M27" s="6">
        <f t="shared" si="5"/>
        <v>0</v>
      </c>
      <c r="O27" s="1"/>
    </row>
    <row r="28" spans="1:15" ht="30" x14ac:dyDescent="0.25">
      <c r="A28" s="13">
        <v>156</v>
      </c>
      <c r="B28" s="11" t="s">
        <v>15</v>
      </c>
      <c r="C28" s="11" t="s">
        <v>63</v>
      </c>
      <c r="D28" s="14"/>
      <c r="E28" s="11" t="s">
        <v>121</v>
      </c>
      <c r="F28" s="18"/>
      <c r="G28" s="12">
        <f t="shared" si="1"/>
        <v>0</v>
      </c>
      <c r="H28" s="5"/>
      <c r="I28" s="17">
        <f t="shared" si="2"/>
        <v>0</v>
      </c>
      <c r="J28" s="4">
        <f t="shared" si="3"/>
        <v>0</v>
      </c>
      <c r="K28" s="6">
        <f t="shared" si="4"/>
        <v>0</v>
      </c>
      <c r="L28" s="5"/>
      <c r="M28" s="6">
        <f t="shared" si="5"/>
        <v>0</v>
      </c>
      <c r="O28" s="1"/>
    </row>
    <row r="29" spans="1:15" ht="30" x14ac:dyDescent="0.25">
      <c r="A29" s="13">
        <v>130</v>
      </c>
      <c r="B29" s="11" t="s">
        <v>16</v>
      </c>
      <c r="C29" s="11" t="s">
        <v>64</v>
      </c>
      <c r="D29" s="14"/>
      <c r="E29" s="11" t="s">
        <v>121</v>
      </c>
      <c r="F29" s="18"/>
      <c r="G29" s="12">
        <f t="shared" si="1"/>
        <v>0</v>
      </c>
      <c r="H29" s="5"/>
      <c r="I29" s="17">
        <f t="shared" si="2"/>
        <v>0</v>
      </c>
      <c r="J29" s="4">
        <f t="shared" si="3"/>
        <v>0</v>
      </c>
      <c r="K29" s="6">
        <f t="shared" si="4"/>
        <v>0</v>
      </c>
      <c r="L29" s="5"/>
      <c r="M29" s="6">
        <f t="shared" si="5"/>
        <v>0</v>
      </c>
      <c r="O29" s="1"/>
    </row>
    <row r="30" spans="1:15" ht="30" x14ac:dyDescent="0.25">
      <c r="A30" s="13">
        <v>216</v>
      </c>
      <c r="B30" s="11" t="s">
        <v>18</v>
      </c>
      <c r="C30" s="11" t="s">
        <v>67</v>
      </c>
      <c r="D30" s="14"/>
      <c r="E30" s="11" t="s">
        <v>121</v>
      </c>
      <c r="F30" s="18"/>
      <c r="G30" s="12">
        <f t="shared" si="1"/>
        <v>0</v>
      </c>
      <c r="H30" s="5"/>
      <c r="I30" s="17">
        <f t="shared" si="2"/>
        <v>0</v>
      </c>
      <c r="J30" s="4">
        <f t="shared" si="3"/>
        <v>0</v>
      </c>
      <c r="K30" s="6">
        <f t="shared" si="4"/>
        <v>0</v>
      </c>
      <c r="L30" s="5"/>
      <c r="M30" s="6">
        <f t="shared" si="5"/>
        <v>0</v>
      </c>
      <c r="O30" s="1"/>
    </row>
    <row r="31" spans="1:15" ht="30" x14ac:dyDescent="0.25">
      <c r="A31" s="13">
        <v>92</v>
      </c>
      <c r="B31" s="11" t="s">
        <v>21</v>
      </c>
      <c r="C31" s="11" t="s">
        <v>70</v>
      </c>
      <c r="D31" s="14"/>
      <c r="E31" s="11" t="s">
        <v>121</v>
      </c>
      <c r="F31" s="18"/>
      <c r="G31" s="12">
        <f t="shared" si="1"/>
        <v>0</v>
      </c>
      <c r="H31" s="5"/>
      <c r="I31" s="17">
        <f t="shared" si="2"/>
        <v>0</v>
      </c>
      <c r="J31" s="4">
        <f t="shared" si="3"/>
        <v>0</v>
      </c>
      <c r="K31" s="6">
        <f t="shared" si="4"/>
        <v>0</v>
      </c>
      <c r="L31" s="5"/>
      <c r="M31" s="6">
        <f t="shared" si="5"/>
        <v>0</v>
      </c>
      <c r="O31" s="1"/>
    </row>
    <row r="32" spans="1:15" ht="30" x14ac:dyDescent="0.25">
      <c r="A32" s="13">
        <v>143</v>
      </c>
      <c r="B32" s="11" t="s">
        <v>22</v>
      </c>
      <c r="C32" s="11" t="s">
        <v>71</v>
      </c>
      <c r="D32" s="14"/>
      <c r="E32" s="11" t="s">
        <v>121</v>
      </c>
      <c r="F32" s="18"/>
      <c r="G32" s="12">
        <f t="shared" si="1"/>
        <v>0</v>
      </c>
      <c r="H32" s="5"/>
      <c r="I32" s="17">
        <f t="shared" si="2"/>
        <v>0</v>
      </c>
      <c r="J32" s="4">
        <f t="shared" si="3"/>
        <v>0</v>
      </c>
      <c r="K32" s="6">
        <f t="shared" si="4"/>
        <v>0</v>
      </c>
      <c r="L32" s="5"/>
      <c r="M32" s="6">
        <f t="shared" si="5"/>
        <v>0</v>
      </c>
      <c r="O32" s="1"/>
    </row>
    <row r="33" spans="1:15" ht="30" x14ac:dyDescent="0.25">
      <c r="A33" s="13">
        <v>57</v>
      </c>
      <c r="B33" s="11" t="s">
        <v>25</v>
      </c>
      <c r="C33" s="11" t="s">
        <v>75</v>
      </c>
      <c r="D33" s="14"/>
      <c r="E33" s="11" t="s">
        <v>121</v>
      </c>
      <c r="F33" s="18"/>
      <c r="G33" s="12">
        <f t="shared" si="1"/>
        <v>0</v>
      </c>
      <c r="H33" s="5"/>
      <c r="I33" s="17">
        <f t="shared" si="2"/>
        <v>0</v>
      </c>
      <c r="J33" s="4">
        <f t="shared" si="3"/>
        <v>0</v>
      </c>
      <c r="K33" s="6">
        <f t="shared" si="4"/>
        <v>0</v>
      </c>
      <c r="L33" s="5"/>
      <c r="M33" s="6">
        <f t="shared" si="5"/>
        <v>0</v>
      </c>
      <c r="O33" s="1"/>
    </row>
    <row r="34" spans="1:15" ht="30" x14ac:dyDescent="0.25">
      <c r="A34" s="13">
        <v>71</v>
      </c>
      <c r="B34" s="11" t="s">
        <v>15</v>
      </c>
      <c r="C34" s="11" t="s">
        <v>81</v>
      </c>
      <c r="D34" s="14"/>
      <c r="E34" s="11" t="s">
        <v>121</v>
      </c>
      <c r="F34" s="18"/>
      <c r="G34" s="12">
        <f t="shared" si="1"/>
        <v>0</v>
      </c>
      <c r="H34" s="5"/>
      <c r="I34" s="17">
        <f t="shared" si="2"/>
        <v>0</v>
      </c>
      <c r="J34" s="4">
        <f t="shared" si="3"/>
        <v>0</v>
      </c>
      <c r="K34" s="6">
        <f t="shared" si="4"/>
        <v>0</v>
      </c>
      <c r="L34" s="5"/>
      <c r="M34" s="6">
        <f t="shared" si="5"/>
        <v>0</v>
      </c>
      <c r="O34" s="1"/>
    </row>
    <row r="35" spans="1:15" ht="30" x14ac:dyDescent="0.25">
      <c r="A35" s="13">
        <v>39</v>
      </c>
      <c r="B35" s="11" t="s">
        <v>14</v>
      </c>
      <c r="C35" s="11" t="s">
        <v>83</v>
      </c>
      <c r="D35" s="14"/>
      <c r="E35" s="11" t="s">
        <v>121</v>
      </c>
      <c r="F35" s="18"/>
      <c r="G35" s="12">
        <f t="shared" si="1"/>
        <v>0</v>
      </c>
      <c r="H35" s="5"/>
      <c r="I35" s="17">
        <f t="shared" si="2"/>
        <v>0</v>
      </c>
      <c r="J35" s="4">
        <f t="shared" si="3"/>
        <v>0</v>
      </c>
      <c r="K35" s="6">
        <f t="shared" si="4"/>
        <v>0</v>
      </c>
      <c r="L35" s="5"/>
      <c r="M35" s="6">
        <f t="shared" si="5"/>
        <v>0</v>
      </c>
      <c r="O35" s="1"/>
    </row>
    <row r="36" spans="1:15" ht="30" x14ac:dyDescent="0.25">
      <c r="A36" s="13">
        <v>43</v>
      </c>
      <c r="B36" s="11" t="s">
        <v>33</v>
      </c>
      <c r="C36" s="11" t="s">
        <v>85</v>
      </c>
      <c r="D36" s="14"/>
      <c r="E36" s="11" t="s">
        <v>121</v>
      </c>
      <c r="F36" s="18"/>
      <c r="G36" s="12">
        <f t="shared" si="1"/>
        <v>0</v>
      </c>
      <c r="H36" s="5"/>
      <c r="I36" s="17">
        <f t="shared" si="2"/>
        <v>0</v>
      </c>
      <c r="J36" s="4">
        <f t="shared" si="3"/>
        <v>0</v>
      </c>
      <c r="K36" s="6">
        <f t="shared" si="4"/>
        <v>0</v>
      </c>
      <c r="L36" s="5"/>
      <c r="M36" s="6">
        <f t="shared" si="5"/>
        <v>0</v>
      </c>
      <c r="O36" s="1"/>
    </row>
    <row r="37" spans="1:15" ht="30" x14ac:dyDescent="0.25">
      <c r="A37" s="13">
        <v>316</v>
      </c>
      <c r="B37" s="11" t="s">
        <v>36</v>
      </c>
      <c r="C37" s="11" t="s">
        <v>50</v>
      </c>
      <c r="D37" s="14"/>
      <c r="E37" s="11" t="s">
        <v>121</v>
      </c>
      <c r="F37" s="18"/>
      <c r="G37" s="12">
        <f t="shared" si="1"/>
        <v>0</v>
      </c>
      <c r="H37" s="5"/>
      <c r="I37" s="17">
        <f t="shared" si="2"/>
        <v>0</v>
      </c>
      <c r="J37" s="4">
        <f t="shared" si="3"/>
        <v>0</v>
      </c>
      <c r="K37" s="6">
        <f t="shared" si="4"/>
        <v>0</v>
      </c>
      <c r="L37" s="5"/>
      <c r="M37" s="6">
        <f t="shared" si="5"/>
        <v>0</v>
      </c>
      <c r="O37" s="1"/>
    </row>
    <row r="38" spans="1:15" ht="30" x14ac:dyDescent="0.25">
      <c r="A38" s="13">
        <v>40</v>
      </c>
      <c r="B38" s="11" t="s">
        <v>38</v>
      </c>
      <c r="C38" s="11" t="s">
        <v>90</v>
      </c>
      <c r="D38" s="14"/>
      <c r="E38" s="11" t="s">
        <v>121</v>
      </c>
      <c r="F38" s="18"/>
      <c r="G38" s="12">
        <f t="shared" si="1"/>
        <v>0</v>
      </c>
      <c r="H38" s="5"/>
      <c r="I38" s="17">
        <f t="shared" si="2"/>
        <v>0</v>
      </c>
      <c r="J38" s="4">
        <f t="shared" si="3"/>
        <v>0</v>
      </c>
      <c r="K38" s="6">
        <f t="shared" si="4"/>
        <v>0</v>
      </c>
      <c r="L38" s="5"/>
      <c r="M38" s="6">
        <f t="shared" si="5"/>
        <v>0</v>
      </c>
      <c r="O38" s="1"/>
    </row>
    <row r="39" spans="1:15" ht="30" x14ac:dyDescent="0.25">
      <c r="A39" s="13">
        <v>57</v>
      </c>
      <c r="B39" s="11" t="s">
        <v>16</v>
      </c>
      <c r="C39" s="11" t="s">
        <v>93</v>
      </c>
      <c r="D39" s="14"/>
      <c r="E39" s="11" t="s">
        <v>121</v>
      </c>
      <c r="F39" s="18"/>
      <c r="G39" s="12">
        <f t="shared" si="1"/>
        <v>0</v>
      </c>
      <c r="H39" s="5"/>
      <c r="I39" s="17">
        <f t="shared" si="2"/>
        <v>0</v>
      </c>
      <c r="J39" s="4">
        <f t="shared" si="3"/>
        <v>0</v>
      </c>
      <c r="K39" s="6">
        <f t="shared" si="4"/>
        <v>0</v>
      </c>
      <c r="L39" s="5"/>
      <c r="M39" s="6">
        <f t="shared" si="5"/>
        <v>0</v>
      </c>
      <c r="O39" s="1"/>
    </row>
    <row r="40" spans="1:15" ht="30" x14ac:dyDescent="0.25">
      <c r="A40" s="13">
        <v>21</v>
      </c>
      <c r="B40" s="11" t="s">
        <v>45</v>
      </c>
      <c r="C40" s="11" t="s">
        <v>104</v>
      </c>
      <c r="D40" s="14"/>
      <c r="E40" s="11" t="s">
        <v>121</v>
      </c>
      <c r="F40" s="18"/>
      <c r="G40" s="12">
        <f t="shared" si="1"/>
        <v>0</v>
      </c>
      <c r="H40" s="5"/>
      <c r="I40" s="17">
        <f t="shared" si="2"/>
        <v>0</v>
      </c>
      <c r="J40" s="4">
        <f t="shared" si="3"/>
        <v>0</v>
      </c>
      <c r="K40" s="6">
        <f t="shared" si="4"/>
        <v>0</v>
      </c>
      <c r="L40" s="5"/>
      <c r="M40" s="6">
        <f t="shared" si="5"/>
        <v>0</v>
      </c>
      <c r="O40" s="1"/>
    </row>
    <row r="41" spans="1:15" x14ac:dyDescent="0.25">
      <c r="A41" s="13">
        <v>3862</v>
      </c>
      <c r="B41" s="11" t="s">
        <v>5</v>
      </c>
      <c r="C41" s="11" t="s">
        <v>52</v>
      </c>
      <c r="D41" s="14"/>
      <c r="E41" s="3" t="s">
        <v>125</v>
      </c>
      <c r="F41" s="19"/>
      <c r="G41" s="12">
        <f t="shared" ref="G41:G47" si="6">$E$10</f>
        <v>0</v>
      </c>
      <c r="H41" s="16"/>
      <c r="I41" s="17">
        <f t="shared" si="2"/>
        <v>0</v>
      </c>
      <c r="J41" s="4">
        <f t="shared" si="3"/>
        <v>0</v>
      </c>
      <c r="K41" s="6">
        <f t="shared" si="4"/>
        <v>0</v>
      </c>
      <c r="L41" s="5"/>
      <c r="M41" s="6">
        <f t="shared" si="5"/>
        <v>0</v>
      </c>
      <c r="O41" s="1"/>
    </row>
    <row r="42" spans="1:15" x14ac:dyDescent="0.25">
      <c r="A42" s="13">
        <v>105</v>
      </c>
      <c r="B42" s="11" t="s">
        <v>35</v>
      </c>
      <c r="C42" s="11" t="s">
        <v>87</v>
      </c>
      <c r="D42" s="14"/>
      <c r="E42" s="3" t="s">
        <v>125</v>
      </c>
      <c r="F42" s="19"/>
      <c r="G42" s="12">
        <f t="shared" si="6"/>
        <v>0</v>
      </c>
      <c r="H42" s="16"/>
      <c r="I42" s="17">
        <f t="shared" si="2"/>
        <v>0</v>
      </c>
      <c r="J42" s="4">
        <f t="shared" si="3"/>
        <v>0</v>
      </c>
      <c r="K42" s="6">
        <f t="shared" si="4"/>
        <v>0</v>
      </c>
      <c r="L42" s="5"/>
      <c r="M42" s="6">
        <f t="shared" si="5"/>
        <v>0</v>
      </c>
      <c r="O42" s="1"/>
    </row>
    <row r="43" spans="1:15" x14ac:dyDescent="0.25">
      <c r="A43" s="13">
        <f>271+278</f>
        <v>549</v>
      </c>
      <c r="B43" s="11" t="s">
        <v>37</v>
      </c>
      <c r="C43" s="11" t="s">
        <v>89</v>
      </c>
      <c r="D43" s="14"/>
      <c r="E43" s="3" t="s">
        <v>125</v>
      </c>
      <c r="F43" s="19"/>
      <c r="G43" s="12">
        <f t="shared" si="6"/>
        <v>0</v>
      </c>
      <c r="H43" s="16"/>
      <c r="I43" s="17">
        <f t="shared" si="2"/>
        <v>0</v>
      </c>
      <c r="J43" s="4">
        <f t="shared" si="3"/>
        <v>0</v>
      </c>
      <c r="K43" s="6">
        <f t="shared" si="4"/>
        <v>0</v>
      </c>
      <c r="L43" s="5"/>
      <c r="M43" s="6">
        <f t="shared" si="5"/>
        <v>0</v>
      </c>
      <c r="O43" s="1"/>
    </row>
    <row r="44" spans="1:15" x14ac:dyDescent="0.25">
      <c r="A44" s="13">
        <v>260</v>
      </c>
      <c r="B44" s="11" t="s">
        <v>8</v>
      </c>
      <c r="C44" s="11" t="s">
        <v>55</v>
      </c>
      <c r="D44" s="14"/>
      <c r="E44" s="3" t="s">
        <v>125</v>
      </c>
      <c r="F44" s="19"/>
      <c r="G44" s="12">
        <f t="shared" si="6"/>
        <v>0</v>
      </c>
      <c r="H44" s="16"/>
      <c r="I44" s="17">
        <f t="shared" si="2"/>
        <v>0</v>
      </c>
      <c r="J44" s="4">
        <f t="shared" si="3"/>
        <v>0</v>
      </c>
      <c r="K44" s="6">
        <f t="shared" si="4"/>
        <v>0</v>
      </c>
      <c r="L44" s="5"/>
      <c r="M44" s="6">
        <f t="shared" si="5"/>
        <v>0</v>
      </c>
      <c r="O44" s="1"/>
    </row>
    <row r="45" spans="1:15" x14ac:dyDescent="0.25">
      <c r="A45" s="13">
        <v>294</v>
      </c>
      <c r="B45" s="11" t="s">
        <v>5</v>
      </c>
      <c r="C45" s="11" t="s">
        <v>96</v>
      </c>
      <c r="D45" s="14"/>
      <c r="E45" s="3" t="s">
        <v>125</v>
      </c>
      <c r="F45" s="19"/>
      <c r="G45" s="12">
        <f t="shared" si="6"/>
        <v>0</v>
      </c>
      <c r="H45" s="16"/>
      <c r="I45" s="17">
        <f t="shared" si="2"/>
        <v>0</v>
      </c>
      <c r="J45" s="4">
        <f t="shared" si="3"/>
        <v>0</v>
      </c>
      <c r="K45" s="6">
        <f t="shared" si="4"/>
        <v>0</v>
      </c>
      <c r="L45" s="5"/>
      <c r="M45" s="6">
        <f t="shared" si="5"/>
        <v>0</v>
      </c>
      <c r="O45" s="1"/>
    </row>
    <row r="46" spans="1:15" x14ac:dyDescent="0.25">
      <c r="A46" s="13">
        <v>194</v>
      </c>
      <c r="B46" s="11" t="s">
        <v>41</v>
      </c>
      <c r="C46" s="11" t="s">
        <v>98</v>
      </c>
      <c r="D46" s="14"/>
      <c r="E46" s="3" t="s">
        <v>125</v>
      </c>
      <c r="F46" s="19"/>
      <c r="G46" s="12">
        <f t="shared" si="6"/>
        <v>0</v>
      </c>
      <c r="H46" s="16"/>
      <c r="I46" s="17">
        <f t="shared" si="2"/>
        <v>0</v>
      </c>
      <c r="J46" s="4">
        <f t="shared" si="3"/>
        <v>0</v>
      </c>
      <c r="K46" s="6">
        <f t="shared" si="4"/>
        <v>0</v>
      </c>
      <c r="L46" s="5"/>
      <c r="M46" s="6">
        <f t="shared" si="5"/>
        <v>0</v>
      </c>
      <c r="O46" s="1"/>
    </row>
    <row r="47" spans="1:15" x14ac:dyDescent="0.25">
      <c r="A47" s="13">
        <v>367</v>
      </c>
      <c r="B47" s="11" t="s">
        <v>5</v>
      </c>
      <c r="C47" s="11" t="s">
        <v>100</v>
      </c>
      <c r="D47" s="14"/>
      <c r="E47" s="3" t="s">
        <v>125</v>
      </c>
      <c r="F47" s="19"/>
      <c r="G47" s="12">
        <f t="shared" si="6"/>
        <v>0</v>
      </c>
      <c r="H47" s="16"/>
      <c r="I47" s="17">
        <f t="shared" si="2"/>
        <v>0</v>
      </c>
      <c r="J47" s="4">
        <f t="shared" si="3"/>
        <v>0</v>
      </c>
      <c r="K47" s="6">
        <f t="shared" si="4"/>
        <v>0</v>
      </c>
      <c r="L47" s="5"/>
      <c r="M47" s="6">
        <f t="shared" si="5"/>
        <v>0</v>
      </c>
      <c r="O47" s="1"/>
    </row>
    <row r="48" spans="1:15" x14ac:dyDescent="0.25">
      <c r="A48" s="13">
        <v>56</v>
      </c>
      <c r="B48" s="11" t="s">
        <v>28</v>
      </c>
      <c r="C48" s="11" t="s">
        <v>78</v>
      </c>
      <c r="D48" s="14"/>
      <c r="E48" s="11" t="s">
        <v>117</v>
      </c>
      <c r="F48" s="18"/>
      <c r="G48" s="12">
        <f>$E$16</f>
        <v>0</v>
      </c>
      <c r="H48" s="5"/>
      <c r="I48" s="17">
        <f t="shared" si="2"/>
        <v>0</v>
      </c>
      <c r="J48" s="4">
        <f t="shared" si="3"/>
        <v>0</v>
      </c>
      <c r="K48" s="6">
        <f t="shared" si="4"/>
        <v>0</v>
      </c>
      <c r="L48" s="5"/>
      <c r="M48" s="6">
        <f t="shared" si="5"/>
        <v>0</v>
      </c>
      <c r="O48" s="1"/>
    </row>
    <row r="49" spans="1:15" x14ac:dyDescent="0.25">
      <c r="A49" s="13">
        <v>142</v>
      </c>
      <c r="B49" s="11" t="s">
        <v>10</v>
      </c>
      <c r="C49" s="11" t="s">
        <v>57</v>
      </c>
      <c r="D49" s="14"/>
      <c r="E49" s="11" t="s">
        <v>115</v>
      </c>
      <c r="F49" s="18"/>
      <c r="G49" s="12">
        <f t="shared" ref="G49:G57" si="7">$E$13</f>
        <v>0</v>
      </c>
      <c r="H49" s="5"/>
      <c r="I49" s="17">
        <f t="shared" si="2"/>
        <v>0</v>
      </c>
      <c r="J49" s="4">
        <f t="shared" si="3"/>
        <v>0</v>
      </c>
      <c r="K49" s="6">
        <f t="shared" si="4"/>
        <v>0</v>
      </c>
      <c r="L49" s="5"/>
      <c r="M49" s="6">
        <f t="shared" si="5"/>
        <v>0</v>
      </c>
      <c r="O49" s="1"/>
    </row>
    <row r="50" spans="1:15" x14ac:dyDescent="0.25">
      <c r="A50" s="13">
        <v>638</v>
      </c>
      <c r="B50" s="11" t="s">
        <v>10</v>
      </c>
      <c r="C50" s="11" t="s">
        <v>58</v>
      </c>
      <c r="D50" s="14"/>
      <c r="E50" s="11" t="s">
        <v>115</v>
      </c>
      <c r="F50" s="18"/>
      <c r="G50" s="12">
        <f t="shared" si="7"/>
        <v>0</v>
      </c>
      <c r="H50" s="5"/>
      <c r="I50" s="17">
        <f t="shared" si="2"/>
        <v>0</v>
      </c>
      <c r="J50" s="4">
        <f t="shared" si="3"/>
        <v>0</v>
      </c>
      <c r="K50" s="6">
        <f t="shared" si="4"/>
        <v>0</v>
      </c>
      <c r="L50" s="5"/>
      <c r="M50" s="6">
        <f t="shared" si="5"/>
        <v>0</v>
      </c>
      <c r="O50" s="1"/>
    </row>
    <row r="51" spans="1:15" x14ac:dyDescent="0.25">
      <c r="A51" s="13">
        <v>123</v>
      </c>
      <c r="B51" s="11" t="s">
        <v>19</v>
      </c>
      <c r="C51" s="11" t="s">
        <v>68</v>
      </c>
      <c r="D51" s="14"/>
      <c r="E51" s="11" t="s">
        <v>115</v>
      </c>
      <c r="F51" s="18"/>
      <c r="G51" s="12">
        <f t="shared" si="7"/>
        <v>0</v>
      </c>
      <c r="H51" s="5"/>
      <c r="I51" s="17">
        <f t="shared" si="2"/>
        <v>0</v>
      </c>
      <c r="J51" s="4">
        <f t="shared" si="3"/>
        <v>0</v>
      </c>
      <c r="K51" s="6">
        <f t="shared" si="4"/>
        <v>0</v>
      </c>
      <c r="L51" s="5"/>
      <c r="M51" s="6">
        <f t="shared" si="5"/>
        <v>0</v>
      </c>
      <c r="O51" s="1"/>
    </row>
    <row r="52" spans="1:15" x14ac:dyDescent="0.25">
      <c r="A52" s="13">
        <v>413</v>
      </c>
      <c r="B52" s="11" t="s">
        <v>27</v>
      </c>
      <c r="C52" s="11" t="s">
        <v>77</v>
      </c>
      <c r="D52" s="14"/>
      <c r="E52" s="11" t="s">
        <v>115</v>
      </c>
      <c r="F52" s="18"/>
      <c r="G52" s="12">
        <f t="shared" si="7"/>
        <v>0</v>
      </c>
      <c r="H52" s="5"/>
      <c r="I52" s="17">
        <f t="shared" si="2"/>
        <v>0</v>
      </c>
      <c r="J52" s="4">
        <f t="shared" si="3"/>
        <v>0</v>
      </c>
      <c r="K52" s="6">
        <f t="shared" si="4"/>
        <v>0</v>
      </c>
      <c r="L52" s="5"/>
      <c r="M52" s="6">
        <f t="shared" si="5"/>
        <v>0</v>
      </c>
      <c r="O52" s="1"/>
    </row>
    <row r="53" spans="1:15" x14ac:dyDescent="0.25">
      <c r="A53" s="13">
        <v>167</v>
      </c>
      <c r="B53" s="11" t="s">
        <v>30</v>
      </c>
      <c r="C53" s="11" t="s">
        <v>80</v>
      </c>
      <c r="D53" s="14"/>
      <c r="E53" s="11" t="s">
        <v>115</v>
      </c>
      <c r="F53" s="18"/>
      <c r="G53" s="12">
        <f t="shared" si="7"/>
        <v>0</v>
      </c>
      <c r="H53" s="5"/>
      <c r="I53" s="17">
        <f t="shared" si="2"/>
        <v>0</v>
      </c>
      <c r="J53" s="4">
        <f t="shared" si="3"/>
        <v>0</v>
      </c>
      <c r="K53" s="6">
        <f t="shared" si="4"/>
        <v>0</v>
      </c>
      <c r="L53" s="5"/>
      <c r="M53" s="6">
        <f t="shared" si="5"/>
        <v>0</v>
      </c>
      <c r="O53" s="1"/>
    </row>
    <row r="54" spans="1:15" x14ac:dyDescent="0.25">
      <c r="A54" s="13">
        <v>38</v>
      </c>
      <c r="B54" s="11" t="s">
        <v>40</v>
      </c>
      <c r="C54" s="11" t="s">
        <v>94</v>
      </c>
      <c r="D54" s="14"/>
      <c r="E54" s="11" t="s">
        <v>115</v>
      </c>
      <c r="F54" s="18"/>
      <c r="G54" s="12">
        <f t="shared" si="7"/>
        <v>0</v>
      </c>
      <c r="H54" s="5"/>
      <c r="I54" s="17">
        <f t="shared" si="2"/>
        <v>0</v>
      </c>
      <c r="J54" s="4">
        <f t="shared" si="3"/>
        <v>0</v>
      </c>
      <c r="K54" s="6">
        <f t="shared" si="4"/>
        <v>0</v>
      </c>
      <c r="L54" s="5"/>
      <c r="M54" s="6">
        <f t="shared" si="5"/>
        <v>0</v>
      </c>
      <c r="O54" s="1"/>
    </row>
    <row r="55" spans="1:15" x14ac:dyDescent="0.25">
      <c r="A55" s="13">
        <v>33</v>
      </c>
      <c r="B55" s="11" t="s">
        <v>40</v>
      </c>
      <c r="C55" s="11" t="s">
        <v>97</v>
      </c>
      <c r="D55" s="14"/>
      <c r="E55" s="11" t="s">
        <v>115</v>
      </c>
      <c r="F55" s="18"/>
      <c r="G55" s="12">
        <f t="shared" si="7"/>
        <v>0</v>
      </c>
      <c r="H55" s="5"/>
      <c r="I55" s="17">
        <f t="shared" si="2"/>
        <v>0</v>
      </c>
      <c r="J55" s="4">
        <f t="shared" si="3"/>
        <v>0</v>
      </c>
      <c r="K55" s="6">
        <f t="shared" si="4"/>
        <v>0</v>
      </c>
      <c r="L55" s="5"/>
      <c r="M55" s="6">
        <f t="shared" si="5"/>
        <v>0</v>
      </c>
      <c r="O55" s="1"/>
    </row>
    <row r="56" spans="1:15" x14ac:dyDescent="0.25">
      <c r="A56" s="13">
        <v>49</v>
      </c>
      <c r="B56" s="11" t="s">
        <v>43</v>
      </c>
      <c r="C56" s="11" t="s">
        <v>101</v>
      </c>
      <c r="D56" s="14"/>
      <c r="E56" s="11" t="s">
        <v>115</v>
      </c>
      <c r="F56" s="18"/>
      <c r="G56" s="12">
        <f t="shared" si="7"/>
        <v>0</v>
      </c>
      <c r="H56" s="5"/>
      <c r="I56" s="17">
        <f t="shared" si="2"/>
        <v>0</v>
      </c>
      <c r="J56" s="4">
        <f t="shared" si="3"/>
        <v>0</v>
      </c>
      <c r="K56" s="6">
        <f t="shared" si="4"/>
        <v>0</v>
      </c>
      <c r="L56" s="5"/>
      <c r="M56" s="6">
        <f t="shared" si="5"/>
        <v>0</v>
      </c>
      <c r="O56" s="1"/>
    </row>
    <row r="57" spans="1:15" x14ac:dyDescent="0.25">
      <c r="A57" s="13">
        <v>41</v>
      </c>
      <c r="B57" s="11" t="s">
        <v>44</v>
      </c>
      <c r="C57" s="11" t="s">
        <v>103</v>
      </c>
      <c r="D57" s="14"/>
      <c r="E57" s="11" t="s">
        <v>115</v>
      </c>
      <c r="F57" s="18"/>
      <c r="G57" s="12">
        <f t="shared" si="7"/>
        <v>0</v>
      </c>
      <c r="H57" s="5"/>
      <c r="I57" s="17">
        <f t="shared" si="2"/>
        <v>0</v>
      </c>
      <c r="J57" s="4">
        <f t="shared" si="3"/>
        <v>0</v>
      </c>
      <c r="K57" s="6">
        <f t="shared" si="4"/>
        <v>0</v>
      </c>
      <c r="L57" s="5"/>
      <c r="M57" s="6">
        <f t="shared" si="5"/>
        <v>0</v>
      </c>
      <c r="O57" s="1"/>
    </row>
    <row r="58" spans="1:15" ht="14.25" customHeight="1" x14ac:dyDescent="0.25">
      <c r="A58" s="13">
        <v>256</v>
      </c>
      <c r="B58" s="11" t="s">
        <v>1</v>
      </c>
      <c r="C58" s="11" t="s">
        <v>48</v>
      </c>
      <c r="D58" s="14"/>
      <c r="E58" s="11" t="s">
        <v>128</v>
      </c>
      <c r="F58" s="18"/>
      <c r="G58" s="12">
        <f>$E$15</f>
        <v>0</v>
      </c>
      <c r="H58" s="5"/>
      <c r="I58" s="17">
        <f t="shared" si="2"/>
        <v>0</v>
      </c>
      <c r="J58" s="4">
        <f t="shared" si="3"/>
        <v>0</v>
      </c>
      <c r="K58" s="6">
        <f t="shared" si="4"/>
        <v>0</v>
      </c>
      <c r="L58" s="5"/>
      <c r="M58" s="6">
        <f t="shared" si="5"/>
        <v>0</v>
      </c>
      <c r="O58" s="1"/>
    </row>
    <row r="59" spans="1:15" x14ac:dyDescent="0.25">
      <c r="A59" s="13">
        <v>1775</v>
      </c>
      <c r="B59" s="11" t="s">
        <v>6</v>
      </c>
      <c r="C59" s="11" t="s">
        <v>53</v>
      </c>
      <c r="D59" s="14"/>
      <c r="E59" s="11" t="s">
        <v>128</v>
      </c>
      <c r="F59" s="18"/>
      <c r="G59" s="12">
        <f>$E$15</f>
        <v>0</v>
      </c>
      <c r="H59" s="5"/>
      <c r="I59" s="17">
        <f t="shared" si="2"/>
        <v>0</v>
      </c>
      <c r="J59" s="4">
        <f t="shared" si="3"/>
        <v>0</v>
      </c>
      <c r="K59" s="6">
        <f t="shared" si="4"/>
        <v>0</v>
      </c>
      <c r="L59" s="5"/>
      <c r="M59" s="6">
        <f t="shared" si="5"/>
        <v>0</v>
      </c>
      <c r="O59" s="1"/>
    </row>
    <row r="60" spans="1:15" x14ac:dyDescent="0.25">
      <c r="A60" s="13">
        <v>296</v>
      </c>
      <c r="B60" s="11" t="s">
        <v>9</v>
      </c>
      <c r="C60" s="11" t="s">
        <v>56</v>
      </c>
      <c r="D60" s="14"/>
      <c r="E60" s="11" t="s">
        <v>128</v>
      </c>
      <c r="F60" s="18"/>
      <c r="G60" s="12">
        <f>$E$15</f>
        <v>0</v>
      </c>
      <c r="H60" s="5"/>
      <c r="I60" s="17">
        <f t="shared" si="2"/>
        <v>0</v>
      </c>
      <c r="J60" s="4">
        <f t="shared" si="3"/>
        <v>0</v>
      </c>
      <c r="K60" s="6">
        <f t="shared" si="4"/>
        <v>0</v>
      </c>
      <c r="L60" s="5"/>
      <c r="M60" s="6">
        <f t="shared" si="5"/>
        <v>0</v>
      </c>
      <c r="O60" s="1"/>
    </row>
    <row r="61" spans="1:15" x14ac:dyDescent="0.25">
      <c r="A61" s="13">
        <v>32</v>
      </c>
      <c r="B61" s="11" t="s">
        <v>29</v>
      </c>
      <c r="C61" s="11" t="s">
        <v>79</v>
      </c>
      <c r="D61" s="14"/>
      <c r="E61" s="11" t="s">
        <v>128</v>
      </c>
      <c r="F61" s="18"/>
      <c r="G61" s="12">
        <f>$E$15</f>
        <v>0</v>
      </c>
      <c r="H61" s="5"/>
      <c r="I61" s="17">
        <f t="shared" si="2"/>
        <v>0</v>
      </c>
      <c r="J61" s="4">
        <f t="shared" si="3"/>
        <v>0</v>
      </c>
      <c r="K61" s="6">
        <f t="shared" si="4"/>
        <v>0</v>
      </c>
      <c r="L61" s="5"/>
      <c r="M61" s="6">
        <f t="shared" si="5"/>
        <v>0</v>
      </c>
      <c r="O61" s="1"/>
    </row>
    <row r="62" spans="1:15" x14ac:dyDescent="0.25">
      <c r="A62" s="13">
        <v>48</v>
      </c>
      <c r="B62" s="11" t="s">
        <v>3</v>
      </c>
      <c r="C62" s="11" t="s">
        <v>88</v>
      </c>
      <c r="D62" s="14"/>
      <c r="E62" s="11" t="s">
        <v>128</v>
      </c>
      <c r="F62" s="18"/>
      <c r="G62" s="12">
        <f>$E$15</f>
        <v>0</v>
      </c>
      <c r="H62" s="5"/>
      <c r="I62" s="17">
        <f t="shared" si="2"/>
        <v>0</v>
      </c>
      <c r="J62" s="4">
        <f t="shared" si="3"/>
        <v>0</v>
      </c>
      <c r="K62" s="6">
        <f t="shared" si="4"/>
        <v>0</v>
      </c>
      <c r="L62" s="5"/>
      <c r="M62" s="6">
        <f t="shared" si="5"/>
        <v>0</v>
      </c>
      <c r="O62" s="1"/>
    </row>
    <row r="63" spans="1:15" x14ac:dyDescent="0.25">
      <c r="A63" s="13">
        <v>171</v>
      </c>
      <c r="B63" s="11" t="s">
        <v>17</v>
      </c>
      <c r="C63" s="11" t="s">
        <v>66</v>
      </c>
      <c r="D63" s="14"/>
      <c r="E63" s="11" t="s">
        <v>116</v>
      </c>
      <c r="F63" s="18"/>
      <c r="G63" s="12">
        <f>$E$12</f>
        <v>0</v>
      </c>
      <c r="H63" s="5"/>
      <c r="I63" s="17">
        <f t="shared" si="2"/>
        <v>0</v>
      </c>
      <c r="J63" s="4">
        <f t="shared" si="3"/>
        <v>0</v>
      </c>
      <c r="K63" s="6">
        <f t="shared" si="4"/>
        <v>0</v>
      </c>
      <c r="L63" s="5"/>
      <c r="M63" s="6">
        <f t="shared" si="5"/>
        <v>0</v>
      </c>
      <c r="O63" s="1"/>
    </row>
    <row r="64" spans="1:15" x14ac:dyDescent="0.25">
      <c r="A64" s="13">
        <v>120</v>
      </c>
      <c r="B64" s="11" t="s">
        <v>24</v>
      </c>
      <c r="C64" s="11" t="s">
        <v>74</v>
      </c>
      <c r="D64" s="14"/>
      <c r="E64" s="11" t="s">
        <v>116</v>
      </c>
      <c r="F64" s="18"/>
      <c r="G64" s="12">
        <f>$E$12</f>
        <v>0</v>
      </c>
      <c r="H64" s="5"/>
      <c r="I64" s="17">
        <f t="shared" si="2"/>
        <v>0</v>
      </c>
      <c r="J64" s="4">
        <f t="shared" si="3"/>
        <v>0</v>
      </c>
      <c r="K64" s="6">
        <f t="shared" si="4"/>
        <v>0</v>
      </c>
      <c r="L64" s="5"/>
      <c r="M64" s="6">
        <f t="shared" si="5"/>
        <v>0</v>
      </c>
      <c r="O64" s="1"/>
    </row>
    <row r="65" spans="1:15" x14ac:dyDescent="0.25">
      <c r="A65" s="13">
        <v>108</v>
      </c>
      <c r="B65" s="11" t="s">
        <v>26</v>
      </c>
      <c r="C65" s="11" t="s">
        <v>76</v>
      </c>
      <c r="D65" s="14"/>
      <c r="E65" s="11" t="s">
        <v>116</v>
      </c>
      <c r="F65" s="18"/>
      <c r="G65" s="12">
        <f>$E$12</f>
        <v>0</v>
      </c>
      <c r="H65" s="5"/>
      <c r="I65" s="17">
        <f t="shared" si="2"/>
        <v>0</v>
      </c>
      <c r="J65" s="4">
        <f t="shared" si="3"/>
        <v>0</v>
      </c>
      <c r="K65" s="6">
        <f t="shared" si="4"/>
        <v>0</v>
      </c>
      <c r="L65" s="5"/>
      <c r="M65" s="6">
        <f t="shared" si="5"/>
        <v>0</v>
      </c>
      <c r="O65" s="1"/>
    </row>
    <row r="66" spans="1:15" x14ac:dyDescent="0.25">
      <c r="A66" s="13">
        <v>40</v>
      </c>
      <c r="B66" s="11" t="s">
        <v>42</v>
      </c>
      <c r="C66" s="11" t="s">
        <v>99</v>
      </c>
      <c r="D66" s="14"/>
      <c r="E66" s="11" t="s">
        <v>116</v>
      </c>
      <c r="F66" s="18"/>
      <c r="G66" s="12">
        <f>$E$12</f>
        <v>0</v>
      </c>
      <c r="H66" s="5"/>
      <c r="I66" s="17">
        <f t="shared" si="2"/>
        <v>0</v>
      </c>
      <c r="J66" s="4">
        <f t="shared" si="3"/>
        <v>0</v>
      </c>
      <c r="K66" s="6">
        <f t="shared" si="4"/>
        <v>0</v>
      </c>
      <c r="L66" s="5"/>
      <c r="M66" s="6">
        <f t="shared" si="5"/>
        <v>0</v>
      </c>
      <c r="O66" s="1"/>
    </row>
    <row r="67" spans="1:15" x14ac:dyDescent="0.25">
      <c r="A67" s="13">
        <v>337</v>
      </c>
      <c r="B67" s="11" t="s">
        <v>32</v>
      </c>
      <c r="C67" s="11" t="s">
        <v>84</v>
      </c>
      <c r="D67" s="14"/>
      <c r="E67" s="3" t="s">
        <v>131</v>
      </c>
      <c r="F67" s="19"/>
      <c r="G67" s="12">
        <f>$E$18</f>
        <v>0</v>
      </c>
      <c r="H67" s="16"/>
      <c r="I67" s="17">
        <f t="shared" si="2"/>
        <v>0</v>
      </c>
      <c r="J67" s="4">
        <f t="shared" si="3"/>
        <v>0</v>
      </c>
      <c r="K67" s="6">
        <f t="shared" si="4"/>
        <v>0</v>
      </c>
      <c r="L67" s="5"/>
      <c r="M67" s="6">
        <f t="shared" si="5"/>
        <v>0</v>
      </c>
      <c r="O67" s="1"/>
    </row>
    <row r="68" spans="1:15" x14ac:dyDescent="0.25">
      <c r="A68" s="13">
        <v>150</v>
      </c>
      <c r="B68" s="11" t="s">
        <v>39</v>
      </c>
      <c r="C68" s="11" t="s">
        <v>91</v>
      </c>
      <c r="D68" s="14"/>
      <c r="E68" s="3" t="s">
        <v>127</v>
      </c>
      <c r="F68" s="19"/>
      <c r="G68" s="12">
        <f>$E$14</f>
        <v>0</v>
      </c>
      <c r="H68" s="16"/>
      <c r="I68" s="17">
        <f t="shared" si="2"/>
        <v>0</v>
      </c>
      <c r="J68" s="4">
        <f t="shared" si="3"/>
        <v>0</v>
      </c>
      <c r="K68" s="6">
        <f t="shared" si="4"/>
        <v>0</v>
      </c>
      <c r="L68" s="5"/>
      <c r="M68" s="6">
        <f t="shared" si="5"/>
        <v>0</v>
      </c>
      <c r="O68" s="1"/>
    </row>
    <row r="69" spans="1:15" x14ac:dyDescent="0.25">
      <c r="A69" s="13">
        <v>150</v>
      </c>
      <c r="B69" s="11" t="s">
        <v>39</v>
      </c>
      <c r="C69" s="11" t="s">
        <v>92</v>
      </c>
      <c r="D69" s="14"/>
      <c r="E69" s="3" t="s">
        <v>127</v>
      </c>
      <c r="F69" s="19"/>
      <c r="G69" s="12">
        <f>$E$14</f>
        <v>0</v>
      </c>
      <c r="H69" s="16"/>
      <c r="I69" s="17">
        <f t="shared" si="2"/>
        <v>0</v>
      </c>
      <c r="J69" s="4">
        <f t="shared" si="3"/>
        <v>0</v>
      </c>
      <c r="K69" s="6">
        <f t="shared" si="4"/>
        <v>0</v>
      </c>
      <c r="L69" s="5"/>
      <c r="M69" s="6">
        <f t="shared" si="5"/>
        <v>0</v>
      </c>
      <c r="O69" s="1"/>
    </row>
    <row r="70" spans="1:15" x14ac:dyDescent="0.25">
      <c r="A70" s="13">
        <v>56</v>
      </c>
      <c r="B70" s="11" t="s">
        <v>7</v>
      </c>
      <c r="C70" s="11" t="s">
        <v>102</v>
      </c>
      <c r="D70" s="14"/>
      <c r="E70" s="3" t="s">
        <v>127</v>
      </c>
      <c r="F70" s="19"/>
      <c r="G70" s="12">
        <f>$E$14</f>
        <v>0</v>
      </c>
      <c r="H70" s="16"/>
      <c r="I70" s="17">
        <f t="shared" si="2"/>
        <v>0</v>
      </c>
      <c r="J70" s="4">
        <f t="shared" si="3"/>
        <v>0</v>
      </c>
      <c r="K70" s="6">
        <f t="shared" si="4"/>
        <v>0</v>
      </c>
      <c r="L70" s="5"/>
      <c r="M70" s="6">
        <f t="shared" si="5"/>
        <v>0</v>
      </c>
      <c r="O70" s="1"/>
    </row>
    <row r="71" spans="1:15" x14ac:dyDescent="0.25">
      <c r="A71" s="13">
        <v>4610</v>
      </c>
      <c r="B71" s="11" t="s">
        <v>2</v>
      </c>
      <c r="C71" s="11" t="s">
        <v>49</v>
      </c>
      <c r="D71" s="14"/>
      <c r="E71" s="11" t="s">
        <v>114</v>
      </c>
      <c r="F71" s="18"/>
      <c r="G71" s="12">
        <f>$E$9</f>
        <v>0</v>
      </c>
      <c r="H71" s="5"/>
      <c r="I71" s="17">
        <f t="shared" si="2"/>
        <v>0</v>
      </c>
      <c r="J71" s="4">
        <f t="shared" si="3"/>
        <v>0</v>
      </c>
      <c r="K71" s="6">
        <f t="shared" si="4"/>
        <v>0</v>
      </c>
      <c r="L71" s="5"/>
      <c r="M71" s="6">
        <f t="shared" si="5"/>
        <v>0</v>
      </c>
      <c r="O71" s="1"/>
    </row>
    <row r="72" spans="1:15" x14ac:dyDescent="0.25">
      <c r="A72" s="13">
        <v>3538</v>
      </c>
      <c r="B72" s="11" t="s">
        <v>4</v>
      </c>
      <c r="C72" s="11" t="s">
        <v>51</v>
      </c>
      <c r="D72" s="14"/>
      <c r="E72" s="11" t="s">
        <v>114</v>
      </c>
      <c r="F72" s="18"/>
      <c r="G72" s="12">
        <f>$E$9</f>
        <v>0</v>
      </c>
      <c r="H72" s="5"/>
      <c r="I72" s="17">
        <f t="shared" si="2"/>
        <v>0</v>
      </c>
      <c r="J72" s="4">
        <f t="shared" si="3"/>
        <v>0</v>
      </c>
      <c r="K72" s="6">
        <f t="shared" si="4"/>
        <v>0</v>
      </c>
      <c r="L72" s="5"/>
      <c r="M72" s="6">
        <f t="shared" si="5"/>
        <v>0</v>
      </c>
      <c r="O72" s="1"/>
    </row>
    <row r="73" spans="1:15" x14ac:dyDescent="0.25">
      <c r="A73" s="13">
        <v>1270</v>
      </c>
      <c r="B73" s="11" t="s">
        <v>2</v>
      </c>
      <c r="C73" s="11" t="s">
        <v>65</v>
      </c>
      <c r="D73" s="14"/>
      <c r="E73" s="11" t="s">
        <v>114</v>
      </c>
      <c r="F73" s="18"/>
      <c r="G73" s="12">
        <f>$E$9</f>
        <v>0</v>
      </c>
      <c r="H73" s="5"/>
      <c r="I73" s="17">
        <f t="shared" si="2"/>
        <v>0</v>
      </c>
      <c r="J73" s="4">
        <f t="shared" si="3"/>
        <v>0</v>
      </c>
      <c r="K73" s="6">
        <f t="shared" si="4"/>
        <v>0</v>
      </c>
      <c r="L73" s="5"/>
      <c r="M73" s="6">
        <f t="shared" si="5"/>
        <v>0</v>
      </c>
      <c r="O73" s="1"/>
    </row>
    <row r="74" spans="1:15" x14ac:dyDescent="0.25">
      <c r="A74" s="13">
        <v>252</v>
      </c>
      <c r="B74" s="11" t="s">
        <v>31</v>
      </c>
      <c r="C74" s="11" t="s">
        <v>82</v>
      </c>
      <c r="D74" s="14"/>
      <c r="E74" s="11" t="s">
        <v>114</v>
      </c>
      <c r="F74" s="18"/>
      <c r="G74" s="12">
        <f>$E$9</f>
        <v>0</v>
      </c>
      <c r="H74" s="5"/>
      <c r="I74" s="17">
        <f t="shared" si="2"/>
        <v>0</v>
      </c>
      <c r="J74" s="4">
        <f t="shared" si="3"/>
        <v>0</v>
      </c>
      <c r="K74" s="6">
        <f t="shared" si="4"/>
        <v>0</v>
      </c>
      <c r="L74" s="5"/>
      <c r="M74" s="6">
        <f t="shared" si="5"/>
        <v>0</v>
      </c>
      <c r="O74" s="1"/>
    </row>
    <row r="75" spans="1:15" x14ac:dyDescent="0.25">
      <c r="A75" s="13">
        <v>3600</v>
      </c>
      <c r="B75" s="11" t="s">
        <v>11</v>
      </c>
      <c r="C75" s="11" t="s">
        <v>59</v>
      </c>
      <c r="D75" s="14"/>
      <c r="E75" s="3" t="s">
        <v>126</v>
      </c>
      <c r="F75" s="19"/>
      <c r="G75" s="12">
        <f t="shared" ref="G75:G81" si="8">$E$11</f>
        <v>0</v>
      </c>
      <c r="H75" s="16"/>
      <c r="I75" s="17">
        <f t="shared" si="2"/>
        <v>0</v>
      </c>
      <c r="J75" s="4">
        <f t="shared" si="3"/>
        <v>0</v>
      </c>
      <c r="K75" s="6">
        <f t="shared" si="4"/>
        <v>0</v>
      </c>
      <c r="L75" s="5"/>
      <c r="M75" s="6">
        <f t="shared" si="5"/>
        <v>0</v>
      </c>
      <c r="O75" s="1"/>
    </row>
    <row r="76" spans="1:15" x14ac:dyDescent="0.25">
      <c r="A76" s="13">
        <v>146</v>
      </c>
      <c r="B76" s="11" t="s">
        <v>20</v>
      </c>
      <c r="C76" s="11" t="s">
        <v>69</v>
      </c>
      <c r="D76" s="14"/>
      <c r="E76" s="3" t="s">
        <v>126</v>
      </c>
      <c r="F76" s="19"/>
      <c r="G76" s="12">
        <f t="shared" si="8"/>
        <v>0</v>
      </c>
      <c r="H76" s="16"/>
      <c r="I76" s="17">
        <f t="shared" si="2"/>
        <v>0</v>
      </c>
      <c r="J76" s="4">
        <f t="shared" si="3"/>
        <v>0</v>
      </c>
      <c r="K76" s="6">
        <f t="shared" si="4"/>
        <v>0</v>
      </c>
      <c r="L76" s="5"/>
      <c r="M76" s="6">
        <f t="shared" si="5"/>
        <v>0</v>
      </c>
      <c r="O76" s="1"/>
    </row>
    <row r="77" spans="1:15" x14ac:dyDescent="0.25">
      <c r="A77" s="13">
        <v>56</v>
      </c>
      <c r="B77" s="11" t="s">
        <v>23</v>
      </c>
      <c r="C77" s="11" t="s">
        <v>72</v>
      </c>
      <c r="D77" s="14"/>
      <c r="E77" s="3" t="s">
        <v>126</v>
      </c>
      <c r="F77" s="19"/>
      <c r="G77" s="12">
        <f t="shared" si="8"/>
        <v>0</v>
      </c>
      <c r="H77" s="16"/>
      <c r="I77" s="17">
        <f t="shared" si="2"/>
        <v>0</v>
      </c>
      <c r="J77" s="4">
        <f t="shared" si="3"/>
        <v>0</v>
      </c>
      <c r="K77" s="6">
        <f t="shared" si="4"/>
        <v>0</v>
      </c>
      <c r="L77" s="5"/>
      <c r="M77" s="6">
        <f t="shared" si="5"/>
        <v>0</v>
      </c>
      <c r="O77" s="1"/>
    </row>
    <row r="78" spans="1:15" ht="30" x14ac:dyDescent="0.25">
      <c r="A78" s="13">
        <v>53</v>
      </c>
      <c r="B78" s="11" t="s">
        <v>23</v>
      </c>
      <c r="C78" s="11" t="s">
        <v>73</v>
      </c>
      <c r="D78" s="14"/>
      <c r="E78" s="3" t="s">
        <v>126</v>
      </c>
      <c r="F78" s="19"/>
      <c r="G78" s="12">
        <f t="shared" si="8"/>
        <v>0</v>
      </c>
      <c r="H78" s="16"/>
      <c r="I78" s="17">
        <f t="shared" si="2"/>
        <v>0</v>
      </c>
      <c r="J78" s="4">
        <f t="shared" si="3"/>
        <v>0</v>
      </c>
      <c r="K78" s="6">
        <f t="shared" si="4"/>
        <v>0</v>
      </c>
      <c r="L78" s="5"/>
      <c r="M78" s="6">
        <f t="shared" si="5"/>
        <v>0</v>
      </c>
      <c r="O78" s="1"/>
    </row>
    <row r="79" spans="1:15" x14ac:dyDescent="0.25">
      <c r="A79" s="13">
        <v>383</v>
      </c>
      <c r="B79" s="11" t="s">
        <v>34</v>
      </c>
      <c r="C79" s="11" t="s">
        <v>86</v>
      </c>
      <c r="D79" s="14"/>
      <c r="E79" s="3" t="s">
        <v>126</v>
      </c>
      <c r="F79" s="19"/>
      <c r="G79" s="12">
        <f t="shared" si="8"/>
        <v>0</v>
      </c>
      <c r="H79" s="16"/>
      <c r="I79" s="17">
        <f t="shared" si="2"/>
        <v>0</v>
      </c>
      <c r="J79" s="4">
        <f t="shared" si="3"/>
        <v>0</v>
      </c>
      <c r="K79" s="6">
        <f t="shared" si="4"/>
        <v>0</v>
      </c>
      <c r="L79" s="5"/>
      <c r="M79" s="6">
        <f t="shared" si="5"/>
        <v>0</v>
      </c>
      <c r="O79" s="1"/>
    </row>
    <row r="80" spans="1:15" x14ac:dyDescent="0.25">
      <c r="A80" s="13">
        <v>200</v>
      </c>
      <c r="B80" s="11" t="s">
        <v>7</v>
      </c>
      <c r="C80" s="11" t="s">
        <v>95</v>
      </c>
      <c r="D80" s="14"/>
      <c r="E80" s="3" t="s">
        <v>126</v>
      </c>
      <c r="F80" s="19"/>
      <c r="G80" s="12">
        <f t="shared" si="8"/>
        <v>0</v>
      </c>
      <c r="H80" s="16"/>
      <c r="I80" s="17">
        <f t="shared" si="2"/>
        <v>0</v>
      </c>
      <c r="J80" s="4">
        <f t="shared" si="3"/>
        <v>0</v>
      </c>
      <c r="K80" s="6">
        <f t="shared" si="4"/>
        <v>0</v>
      </c>
      <c r="L80" s="5"/>
      <c r="M80" s="6">
        <f t="shared" si="5"/>
        <v>0</v>
      </c>
      <c r="O80" s="1"/>
    </row>
    <row r="81" spans="1:15" x14ac:dyDescent="0.25">
      <c r="A81" s="13">
        <v>31</v>
      </c>
      <c r="B81" s="11" t="s">
        <v>46</v>
      </c>
      <c r="C81" s="11" t="s">
        <v>105</v>
      </c>
      <c r="D81" s="14"/>
      <c r="E81" s="3" t="s">
        <v>126</v>
      </c>
      <c r="F81" s="19"/>
      <c r="G81" s="12">
        <f t="shared" si="8"/>
        <v>0</v>
      </c>
      <c r="H81" s="16"/>
      <c r="I81" s="17">
        <f t="shared" si="2"/>
        <v>0</v>
      </c>
      <c r="J81" s="4">
        <f t="shared" si="3"/>
        <v>0</v>
      </c>
      <c r="K81" s="6">
        <f t="shared" si="4"/>
        <v>0</v>
      </c>
      <c r="L81" s="5"/>
      <c r="M81" s="6">
        <f t="shared" si="5"/>
        <v>0</v>
      </c>
      <c r="O81" s="1"/>
    </row>
    <row r="83" spans="1:15" x14ac:dyDescent="0.25">
      <c r="I83" s="27" t="s">
        <v>137</v>
      </c>
      <c r="J83" s="27"/>
      <c r="K83" s="27"/>
      <c r="L83" s="27"/>
      <c r="M83" s="20">
        <f>SUM(M23:M82)</f>
        <v>0</v>
      </c>
    </row>
    <row r="85" spans="1:15" ht="18.75" x14ac:dyDescent="0.3">
      <c r="A85" s="25" t="s">
        <v>138</v>
      </c>
      <c r="B85" s="25"/>
      <c r="C85" s="25"/>
      <c r="D85" s="21">
        <f>M83+F19</f>
        <v>264900</v>
      </c>
    </row>
  </sheetData>
  <sortState xmlns:xlrd2="http://schemas.microsoft.com/office/spreadsheetml/2017/richdata2" ref="A23:S81">
    <sortCondition ref="E23:E81"/>
  </sortState>
  <mergeCells count="19">
    <mergeCell ref="I83:L83"/>
    <mergeCell ref="A16:C16"/>
    <mergeCell ref="A17:C17"/>
    <mergeCell ref="A18:C18"/>
    <mergeCell ref="A19:C19"/>
    <mergeCell ref="A85:C85"/>
    <mergeCell ref="A10:C10"/>
    <mergeCell ref="A11:C11"/>
    <mergeCell ref="A12:C12"/>
    <mergeCell ref="A13:C13"/>
    <mergeCell ref="A14:C14"/>
    <mergeCell ref="A15:C15"/>
    <mergeCell ref="A20:D20"/>
    <mergeCell ref="A9:C9"/>
    <mergeCell ref="A4:C4"/>
    <mergeCell ref="A5:C5"/>
    <mergeCell ref="A6:C6"/>
    <mergeCell ref="A7:C7"/>
    <mergeCell ref="A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Schalkwijk</dc:creator>
  <cp:lastModifiedBy>Audrey Schalkwijk</cp:lastModifiedBy>
  <dcterms:created xsi:type="dcterms:W3CDTF">2026-08-14T13:09:21Z</dcterms:created>
  <dcterms:modified xsi:type="dcterms:W3CDTF">2026-09-02T16:31:58Z</dcterms:modified>
</cp:coreProperties>
</file>