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oris_geertman_significant_nl/Documents/Documenten/0. Opdrachten/Zevenaar/Wmo HM/Aanbestedingsdocumenten/"/>
    </mc:Choice>
  </mc:AlternateContent>
  <xr:revisionPtr revIDLastSave="503" documentId="8_{E39927E1-5E94-456C-8F89-A87CEB5CBD66}" xr6:coauthVersionLast="47" xr6:coauthVersionMax="47" xr10:uidLastSave="{7AE13337-26D7-4C7B-B58B-0A81E1C21473}"/>
  <bookViews>
    <workbookView xWindow="-110" yWindow="-110" windowWidth="19420" windowHeight="10300" tabRatio="863" firstSheet="1" activeTab="4" xr2:uid="{00000000-000D-0000-FFFF-FFFF00000000}"/>
  </bookViews>
  <sheets>
    <sheet name="Sort" sheetId="10" state="hidden" r:id="rId1"/>
    <sheet name="Conversielijst categorieën" sheetId="11" r:id="rId2"/>
    <sheet name="Totalen cat huidig" sheetId="16" r:id="rId3"/>
    <sheet name="Uitstaand 1-6-2026" sheetId="2" r:id="rId4"/>
    <sheet name="Details1" sheetId="17" r:id="rId5"/>
    <sheet name="Totalen uitstaand cat nieuw" sheetId="9" r:id="rId6"/>
    <sheet name="Leveringen" sheetId="3" r:id="rId7"/>
    <sheet name="Totaal leveringen cat nieuw" sheetId="13" r:id="rId8"/>
    <sheet name="Innamen" sheetId="4" r:id="rId9"/>
    <sheet name="Totaal innamen cat nieuw" sheetId="15" r:id="rId10"/>
    <sheet name="Nieuw indeling" sheetId="6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8" hidden="1">Innamen!$A$2:$H$80</definedName>
    <definedName name="_xlnm._FilterDatabase" localSheetId="6" hidden="1">Leveringen!$A$2:$I$77</definedName>
    <definedName name="_xlnm._FilterDatabase" localSheetId="10" hidden="1">'Nieuw indeling'!$B$3:$G$3</definedName>
    <definedName name="_xlnm._FilterDatabase" localSheetId="3" hidden="1">'Uitstaand 1-6-2026'!$A$1:$I$316</definedName>
    <definedName name="Contract">[1]parameters!$R$4:$R$8</definedName>
    <definedName name="filteredList">'[2]type ahead combo'!$E$6:$E$52</definedName>
    <definedName name="filterList">getList('[2]type ahead combo'!$C$6:$C$52,'[2]type ahead combo'!$F$7)</definedName>
    <definedName name="gemeenten">[3]Opdrachtgevers!$R$22:$R$31</definedName>
    <definedName name="Opdrachtgever">[3]Opties!$C$2</definedName>
    <definedName name="rijles">[3]Parameters!$H$5:$H$6</definedName>
    <definedName name="S3H">[3]!Hulpmiddelencentrum_BV_Dimension_Value[Kolom1]</definedName>
    <definedName name="verwijtbaar">[4]parameters!$C$119:$C$123</definedName>
    <definedName name="vestiging">[5]parameters!$B$48:$B$51</definedName>
  </definedNames>
  <calcPr calcId="191028"/>
  <pivotCaches>
    <pivotCache cacheId="301" r:id="rId17"/>
    <pivotCache cacheId="302" r:id="rId18"/>
    <pivotCache cacheId="303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6" l="1"/>
  <c r="F5" i="16"/>
  <c r="F6" i="16"/>
  <c r="F32" i="16" s="1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" i="16"/>
  <c r="D6" i="16"/>
  <c r="D5" i="16"/>
  <c r="G155" i="2"/>
  <c r="D3" i="16"/>
  <c r="D4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I53" i="3"/>
  <c r="I61" i="3"/>
  <c r="I5" i="3"/>
  <c r="H2" i="2"/>
  <c r="I2" i="2" s="1"/>
  <c r="G3" i="3"/>
  <c r="H3" i="3"/>
  <c r="I3" i="3" s="1"/>
  <c r="G4" i="3"/>
  <c r="H4" i="3"/>
  <c r="I4" i="3" s="1"/>
  <c r="G5" i="3"/>
  <c r="H5" i="3"/>
  <c r="F4" i="4"/>
  <c r="G4" i="4"/>
  <c r="H4" i="4" s="1"/>
  <c r="F5" i="4"/>
  <c r="G5" i="4"/>
  <c r="H5" i="4" s="1"/>
  <c r="F6" i="4"/>
  <c r="G6" i="4"/>
  <c r="H6" i="4" s="1"/>
  <c r="F7" i="4"/>
  <c r="G7" i="4"/>
  <c r="H7" i="4" s="1"/>
  <c r="F8" i="4"/>
  <c r="G8" i="4"/>
  <c r="H8" i="4" s="1"/>
  <c r="F9" i="4"/>
  <c r="G9" i="4"/>
  <c r="H9" i="4" s="1"/>
  <c r="F10" i="4"/>
  <c r="G10" i="4"/>
  <c r="H10" i="4" s="1"/>
  <c r="F11" i="4"/>
  <c r="G11" i="4"/>
  <c r="H11" i="4" s="1"/>
  <c r="F12" i="4"/>
  <c r="G12" i="4"/>
  <c r="H12" i="4" s="1"/>
  <c r="F13" i="4"/>
  <c r="G13" i="4"/>
  <c r="H13" i="4" s="1"/>
  <c r="F14" i="4"/>
  <c r="G14" i="4"/>
  <c r="H14" i="4" s="1"/>
  <c r="F15" i="4"/>
  <c r="G15" i="4"/>
  <c r="H15" i="4" s="1"/>
  <c r="F16" i="4"/>
  <c r="G16" i="4"/>
  <c r="H16" i="4" s="1"/>
  <c r="F17" i="4"/>
  <c r="G17" i="4"/>
  <c r="H17" i="4" s="1"/>
  <c r="F18" i="4"/>
  <c r="G18" i="4"/>
  <c r="H18" i="4" s="1"/>
  <c r="F19" i="4"/>
  <c r="G19" i="4"/>
  <c r="H19" i="4" s="1"/>
  <c r="F20" i="4"/>
  <c r="G20" i="4"/>
  <c r="H20" i="4" s="1"/>
  <c r="F21" i="4"/>
  <c r="G21" i="4"/>
  <c r="H21" i="4" s="1"/>
  <c r="F22" i="4"/>
  <c r="G22" i="4"/>
  <c r="H22" i="4" s="1"/>
  <c r="F23" i="4"/>
  <c r="G23" i="4"/>
  <c r="H23" i="4" s="1"/>
  <c r="F24" i="4"/>
  <c r="G24" i="4"/>
  <c r="H24" i="4" s="1"/>
  <c r="F25" i="4"/>
  <c r="G25" i="4"/>
  <c r="H25" i="4" s="1"/>
  <c r="F26" i="4"/>
  <c r="G26" i="4"/>
  <c r="H26" i="4" s="1"/>
  <c r="F27" i="4"/>
  <c r="G27" i="4"/>
  <c r="H27" i="4" s="1"/>
  <c r="F28" i="4"/>
  <c r="G28" i="4"/>
  <c r="H28" i="4" s="1"/>
  <c r="F29" i="4"/>
  <c r="G29" i="4"/>
  <c r="H29" i="4" s="1"/>
  <c r="F30" i="4"/>
  <c r="G30" i="4"/>
  <c r="H30" i="4" s="1"/>
  <c r="F31" i="4"/>
  <c r="G31" i="4"/>
  <c r="H31" i="4" s="1"/>
  <c r="F32" i="4"/>
  <c r="G32" i="4"/>
  <c r="H32" i="4" s="1"/>
  <c r="F33" i="4"/>
  <c r="G33" i="4"/>
  <c r="H33" i="4" s="1"/>
  <c r="F34" i="4"/>
  <c r="G34" i="4"/>
  <c r="H34" i="4" s="1"/>
  <c r="F35" i="4"/>
  <c r="G35" i="4"/>
  <c r="H35" i="4" s="1"/>
  <c r="F36" i="4"/>
  <c r="G36" i="4"/>
  <c r="H36" i="4" s="1"/>
  <c r="F37" i="4"/>
  <c r="G37" i="4"/>
  <c r="H37" i="4" s="1"/>
  <c r="F38" i="4"/>
  <c r="G38" i="4"/>
  <c r="H38" i="4" s="1"/>
  <c r="F39" i="4"/>
  <c r="G39" i="4"/>
  <c r="H39" i="4" s="1"/>
  <c r="F40" i="4"/>
  <c r="G40" i="4"/>
  <c r="H40" i="4" s="1"/>
  <c r="F41" i="4"/>
  <c r="G41" i="4"/>
  <c r="H41" i="4" s="1"/>
  <c r="F42" i="4"/>
  <c r="G42" i="4"/>
  <c r="H42" i="4" s="1"/>
  <c r="F43" i="4"/>
  <c r="G43" i="4"/>
  <c r="H43" i="4" s="1"/>
  <c r="F44" i="4"/>
  <c r="G44" i="4"/>
  <c r="H44" i="4" s="1"/>
  <c r="F45" i="4"/>
  <c r="G45" i="4"/>
  <c r="H45" i="4" s="1"/>
  <c r="F46" i="4"/>
  <c r="G46" i="4"/>
  <c r="H46" i="4" s="1"/>
  <c r="F47" i="4"/>
  <c r="G47" i="4"/>
  <c r="H47" i="4" s="1"/>
  <c r="F48" i="4"/>
  <c r="G48" i="4"/>
  <c r="H48" i="4" s="1"/>
  <c r="F49" i="4"/>
  <c r="G49" i="4"/>
  <c r="H49" i="4" s="1"/>
  <c r="F50" i="4"/>
  <c r="G50" i="4"/>
  <c r="H50" i="4" s="1"/>
  <c r="F51" i="4"/>
  <c r="G51" i="4"/>
  <c r="H51" i="4" s="1"/>
  <c r="F52" i="4"/>
  <c r="G52" i="4"/>
  <c r="H52" i="4" s="1"/>
  <c r="F53" i="4"/>
  <c r="G53" i="4"/>
  <c r="H53" i="4" s="1"/>
  <c r="F54" i="4"/>
  <c r="G54" i="4"/>
  <c r="H54" i="4" s="1"/>
  <c r="F55" i="4"/>
  <c r="G55" i="4"/>
  <c r="H55" i="4" s="1"/>
  <c r="F56" i="4"/>
  <c r="G56" i="4"/>
  <c r="H56" i="4" s="1"/>
  <c r="F57" i="4"/>
  <c r="G57" i="4"/>
  <c r="H57" i="4" s="1"/>
  <c r="F58" i="4"/>
  <c r="G58" i="4"/>
  <c r="H58" i="4" s="1"/>
  <c r="F59" i="4"/>
  <c r="G59" i="4"/>
  <c r="H59" i="4" s="1"/>
  <c r="F60" i="4"/>
  <c r="G60" i="4"/>
  <c r="H60" i="4" s="1"/>
  <c r="F61" i="4"/>
  <c r="G61" i="4"/>
  <c r="H61" i="4" s="1"/>
  <c r="F62" i="4"/>
  <c r="G62" i="4"/>
  <c r="H62" i="4" s="1"/>
  <c r="F63" i="4"/>
  <c r="G63" i="4"/>
  <c r="H63" i="4" s="1"/>
  <c r="F64" i="4"/>
  <c r="G64" i="4"/>
  <c r="H64" i="4" s="1"/>
  <c r="F65" i="4"/>
  <c r="G65" i="4"/>
  <c r="H65" i="4" s="1"/>
  <c r="F66" i="4"/>
  <c r="G66" i="4"/>
  <c r="H66" i="4" s="1"/>
  <c r="F67" i="4"/>
  <c r="G67" i="4"/>
  <c r="H67" i="4" s="1"/>
  <c r="F68" i="4"/>
  <c r="G68" i="4"/>
  <c r="H68" i="4" s="1"/>
  <c r="F69" i="4"/>
  <c r="G69" i="4"/>
  <c r="H69" i="4" s="1"/>
  <c r="F70" i="4"/>
  <c r="G70" i="4"/>
  <c r="H70" i="4" s="1"/>
  <c r="F71" i="4"/>
  <c r="G71" i="4"/>
  <c r="H71" i="4" s="1"/>
  <c r="F72" i="4"/>
  <c r="G72" i="4"/>
  <c r="H72" i="4" s="1"/>
  <c r="F73" i="4"/>
  <c r="G73" i="4"/>
  <c r="H73" i="4" s="1"/>
  <c r="F74" i="4"/>
  <c r="G74" i="4"/>
  <c r="H74" i="4" s="1"/>
  <c r="F75" i="4"/>
  <c r="G75" i="4"/>
  <c r="H75" i="4" s="1"/>
  <c r="F76" i="4"/>
  <c r="G76" i="4"/>
  <c r="H76" i="4" s="1"/>
  <c r="F77" i="4"/>
  <c r="G77" i="4"/>
  <c r="H77" i="4" s="1"/>
  <c r="F78" i="4"/>
  <c r="G78" i="4"/>
  <c r="H78" i="4" s="1"/>
  <c r="F79" i="4"/>
  <c r="G79" i="4"/>
  <c r="H79" i="4" s="1"/>
  <c r="F80" i="4"/>
  <c r="G80" i="4"/>
  <c r="H80" i="4" s="1"/>
  <c r="G3" i="4"/>
  <c r="H3" i="4" s="1"/>
  <c r="F3" i="4"/>
  <c r="G6" i="3"/>
  <c r="H6" i="3"/>
  <c r="I6" i="3" s="1"/>
  <c r="G7" i="3"/>
  <c r="H7" i="3"/>
  <c r="I7" i="3" s="1"/>
  <c r="G8" i="3"/>
  <c r="H8" i="3"/>
  <c r="I8" i="3" s="1"/>
  <c r="G9" i="3"/>
  <c r="H9" i="3"/>
  <c r="I9" i="3" s="1"/>
  <c r="G10" i="3"/>
  <c r="H10" i="3"/>
  <c r="I10" i="3" s="1"/>
  <c r="G11" i="3"/>
  <c r="H11" i="3"/>
  <c r="I11" i="3" s="1"/>
  <c r="G12" i="3"/>
  <c r="H12" i="3"/>
  <c r="I12" i="3" s="1"/>
  <c r="G13" i="3"/>
  <c r="H13" i="3"/>
  <c r="I13" i="3" s="1"/>
  <c r="G14" i="3"/>
  <c r="H14" i="3"/>
  <c r="I14" i="3" s="1"/>
  <c r="G15" i="3"/>
  <c r="H15" i="3"/>
  <c r="I15" i="3" s="1"/>
  <c r="G16" i="3"/>
  <c r="H16" i="3"/>
  <c r="I16" i="3" s="1"/>
  <c r="G17" i="3"/>
  <c r="H17" i="3"/>
  <c r="I17" i="3" s="1"/>
  <c r="G18" i="3"/>
  <c r="H18" i="3"/>
  <c r="I18" i="3" s="1"/>
  <c r="G19" i="3"/>
  <c r="H19" i="3"/>
  <c r="I19" i="3" s="1"/>
  <c r="G20" i="3"/>
  <c r="H20" i="3"/>
  <c r="I20" i="3" s="1"/>
  <c r="G21" i="3"/>
  <c r="H21" i="3"/>
  <c r="I21" i="3" s="1"/>
  <c r="G22" i="3"/>
  <c r="H22" i="3"/>
  <c r="I22" i="3" s="1"/>
  <c r="G23" i="3"/>
  <c r="H23" i="3"/>
  <c r="I23" i="3" s="1"/>
  <c r="G24" i="3"/>
  <c r="H24" i="3"/>
  <c r="I24" i="3" s="1"/>
  <c r="G25" i="3"/>
  <c r="H25" i="3"/>
  <c r="I25" i="3" s="1"/>
  <c r="G26" i="3"/>
  <c r="H26" i="3"/>
  <c r="I26" i="3" s="1"/>
  <c r="G27" i="3"/>
  <c r="H27" i="3"/>
  <c r="I27" i="3" s="1"/>
  <c r="G28" i="3"/>
  <c r="H28" i="3"/>
  <c r="I28" i="3" s="1"/>
  <c r="G29" i="3"/>
  <c r="H29" i="3"/>
  <c r="I29" i="3" s="1"/>
  <c r="G30" i="3"/>
  <c r="H30" i="3"/>
  <c r="I30" i="3" s="1"/>
  <c r="G31" i="3"/>
  <c r="H31" i="3"/>
  <c r="I31" i="3" s="1"/>
  <c r="G32" i="3"/>
  <c r="H32" i="3"/>
  <c r="I32" i="3" s="1"/>
  <c r="G33" i="3"/>
  <c r="H33" i="3"/>
  <c r="I33" i="3" s="1"/>
  <c r="G34" i="3"/>
  <c r="H34" i="3"/>
  <c r="I34" i="3" s="1"/>
  <c r="G35" i="3"/>
  <c r="H35" i="3"/>
  <c r="I35" i="3" s="1"/>
  <c r="G36" i="3"/>
  <c r="H36" i="3"/>
  <c r="I36" i="3" s="1"/>
  <c r="G37" i="3"/>
  <c r="H37" i="3"/>
  <c r="I37" i="3" s="1"/>
  <c r="G38" i="3"/>
  <c r="H38" i="3"/>
  <c r="I38" i="3" s="1"/>
  <c r="G39" i="3"/>
  <c r="H39" i="3"/>
  <c r="I39" i="3" s="1"/>
  <c r="G40" i="3"/>
  <c r="H40" i="3"/>
  <c r="I40" i="3" s="1"/>
  <c r="G41" i="3"/>
  <c r="H41" i="3"/>
  <c r="I41" i="3" s="1"/>
  <c r="G42" i="3"/>
  <c r="H42" i="3"/>
  <c r="I42" i="3" s="1"/>
  <c r="G43" i="3"/>
  <c r="H43" i="3"/>
  <c r="I43" i="3" s="1"/>
  <c r="G44" i="3"/>
  <c r="H44" i="3"/>
  <c r="I44" i="3" s="1"/>
  <c r="G45" i="3"/>
  <c r="H45" i="3"/>
  <c r="I45" i="3" s="1"/>
  <c r="G46" i="3"/>
  <c r="H46" i="3"/>
  <c r="I46" i="3" s="1"/>
  <c r="G47" i="3"/>
  <c r="H47" i="3"/>
  <c r="I47" i="3" s="1"/>
  <c r="G48" i="3"/>
  <c r="H48" i="3"/>
  <c r="I48" i="3" s="1"/>
  <c r="G49" i="3"/>
  <c r="H49" i="3"/>
  <c r="I49" i="3" s="1"/>
  <c r="G50" i="3"/>
  <c r="H50" i="3"/>
  <c r="I50" i="3" s="1"/>
  <c r="G51" i="3"/>
  <c r="H51" i="3"/>
  <c r="I51" i="3" s="1"/>
  <c r="G52" i="3"/>
  <c r="H52" i="3"/>
  <c r="I52" i="3" s="1"/>
  <c r="G53" i="3"/>
  <c r="H53" i="3"/>
  <c r="G54" i="3"/>
  <c r="H54" i="3"/>
  <c r="I54" i="3" s="1"/>
  <c r="G55" i="3"/>
  <c r="H55" i="3"/>
  <c r="I55" i="3" s="1"/>
  <c r="G56" i="3"/>
  <c r="H56" i="3"/>
  <c r="I56" i="3" s="1"/>
  <c r="G57" i="3"/>
  <c r="H57" i="3"/>
  <c r="I57" i="3" s="1"/>
  <c r="G58" i="3"/>
  <c r="H58" i="3"/>
  <c r="I58" i="3" s="1"/>
  <c r="G59" i="3"/>
  <c r="H59" i="3"/>
  <c r="I59" i="3" s="1"/>
  <c r="G60" i="3"/>
  <c r="H60" i="3"/>
  <c r="I60" i="3" s="1"/>
  <c r="G61" i="3"/>
  <c r="H61" i="3"/>
  <c r="G62" i="3"/>
  <c r="H62" i="3"/>
  <c r="I62" i="3" s="1"/>
  <c r="G63" i="3"/>
  <c r="H63" i="3"/>
  <c r="I63" i="3" s="1"/>
  <c r="G64" i="3"/>
  <c r="H64" i="3"/>
  <c r="I64" i="3" s="1"/>
  <c r="G65" i="3"/>
  <c r="H65" i="3"/>
  <c r="I65" i="3" s="1"/>
  <c r="G66" i="3"/>
  <c r="H66" i="3"/>
  <c r="I66" i="3" s="1"/>
  <c r="G67" i="3"/>
  <c r="H67" i="3"/>
  <c r="I67" i="3" s="1"/>
  <c r="G68" i="3"/>
  <c r="H68" i="3"/>
  <c r="I68" i="3" s="1"/>
  <c r="G69" i="3"/>
  <c r="H69" i="3"/>
  <c r="I69" i="3" s="1"/>
  <c r="G70" i="3"/>
  <c r="H70" i="3"/>
  <c r="I70" i="3" s="1"/>
  <c r="G71" i="3"/>
  <c r="H71" i="3"/>
  <c r="I71" i="3" s="1"/>
  <c r="G72" i="3"/>
  <c r="H72" i="3"/>
  <c r="I72" i="3" s="1"/>
  <c r="G73" i="3"/>
  <c r="H73" i="3"/>
  <c r="I73" i="3" s="1"/>
  <c r="G74" i="3"/>
  <c r="H74" i="3"/>
  <c r="I74" i="3" s="1"/>
  <c r="G75" i="3"/>
  <c r="H75" i="3"/>
  <c r="I75" i="3" s="1"/>
  <c r="G76" i="3"/>
  <c r="H76" i="3"/>
  <c r="I76" i="3" s="1"/>
  <c r="G77" i="3"/>
  <c r="H77" i="3"/>
  <c r="I77" i="3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2" i="2"/>
  <c r="H3" i="2"/>
  <c r="I3" i="2" s="1"/>
  <c r="H4" i="2"/>
  <c r="I4" i="2" s="1"/>
  <c r="H5" i="2"/>
  <c r="I5" i="2" s="1"/>
  <c r="H6" i="2"/>
  <c r="I6" i="2" s="1"/>
  <c r="H7" i="2"/>
  <c r="I7" i="2" s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I231" i="2" s="1"/>
  <c r="H232" i="2"/>
  <c r="I232" i="2" s="1"/>
  <c r="H233" i="2"/>
  <c r="I233" i="2" s="1"/>
  <c r="H234" i="2"/>
  <c r="I234" i="2" s="1"/>
  <c r="H235" i="2"/>
  <c r="I235" i="2" s="1"/>
  <c r="H236" i="2"/>
  <c r="I236" i="2" s="1"/>
  <c r="H237" i="2"/>
  <c r="I237" i="2" s="1"/>
  <c r="H238" i="2"/>
  <c r="I238" i="2" s="1"/>
  <c r="H239" i="2"/>
  <c r="I239" i="2" s="1"/>
  <c r="H240" i="2"/>
  <c r="I240" i="2" s="1"/>
  <c r="H241" i="2"/>
  <c r="I241" i="2" s="1"/>
  <c r="H242" i="2"/>
  <c r="I242" i="2" s="1"/>
  <c r="H243" i="2"/>
  <c r="I243" i="2" s="1"/>
  <c r="H244" i="2"/>
  <c r="I244" i="2" s="1"/>
  <c r="H245" i="2"/>
  <c r="I245" i="2" s="1"/>
  <c r="H246" i="2"/>
  <c r="I246" i="2" s="1"/>
  <c r="H247" i="2"/>
  <c r="I247" i="2" s="1"/>
  <c r="H248" i="2"/>
  <c r="I248" i="2" s="1"/>
  <c r="H249" i="2"/>
  <c r="I249" i="2" s="1"/>
  <c r="H250" i="2"/>
  <c r="I250" i="2" s="1"/>
  <c r="H251" i="2"/>
  <c r="I251" i="2" s="1"/>
  <c r="H252" i="2"/>
  <c r="I252" i="2" s="1"/>
  <c r="H253" i="2"/>
  <c r="I253" i="2" s="1"/>
  <c r="H254" i="2"/>
  <c r="I254" i="2" s="1"/>
  <c r="H255" i="2"/>
  <c r="I255" i="2" s="1"/>
  <c r="H256" i="2"/>
  <c r="I256" i="2" s="1"/>
  <c r="H257" i="2"/>
  <c r="I257" i="2" s="1"/>
  <c r="H258" i="2"/>
  <c r="I258" i="2" s="1"/>
  <c r="H259" i="2"/>
  <c r="I259" i="2" s="1"/>
  <c r="H260" i="2"/>
  <c r="I260" i="2" s="1"/>
  <c r="H261" i="2"/>
  <c r="I261" i="2" s="1"/>
  <c r="H262" i="2"/>
  <c r="I262" i="2" s="1"/>
  <c r="H263" i="2"/>
  <c r="I263" i="2" s="1"/>
  <c r="H264" i="2"/>
  <c r="I264" i="2" s="1"/>
  <c r="H265" i="2"/>
  <c r="I265" i="2" s="1"/>
  <c r="H266" i="2"/>
  <c r="I266" i="2" s="1"/>
  <c r="H267" i="2"/>
  <c r="I267" i="2" s="1"/>
  <c r="H268" i="2"/>
  <c r="I268" i="2" s="1"/>
  <c r="H269" i="2"/>
  <c r="I269" i="2" s="1"/>
  <c r="H270" i="2"/>
  <c r="I270" i="2" s="1"/>
  <c r="H271" i="2"/>
  <c r="I271" i="2" s="1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I277" i="2" s="1"/>
  <c r="H278" i="2"/>
  <c r="I278" i="2" s="1"/>
  <c r="H279" i="2"/>
  <c r="I279" i="2" s="1"/>
  <c r="H280" i="2"/>
  <c r="I280" i="2" s="1"/>
  <c r="H281" i="2"/>
  <c r="I281" i="2" s="1"/>
  <c r="H282" i="2"/>
  <c r="I282" i="2" s="1"/>
  <c r="H283" i="2"/>
  <c r="I283" i="2" s="1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I292" i="2" s="1"/>
  <c r="H293" i="2"/>
  <c r="I293" i="2" s="1"/>
  <c r="H294" i="2"/>
  <c r="I294" i="2" s="1"/>
  <c r="H295" i="2"/>
  <c r="I295" i="2" s="1"/>
  <c r="H296" i="2"/>
  <c r="I296" i="2" s="1"/>
  <c r="H297" i="2"/>
  <c r="I297" i="2" s="1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I303" i="2" s="1"/>
  <c r="H304" i="2"/>
  <c r="I304" i="2" s="1"/>
  <c r="H305" i="2"/>
  <c r="I305" i="2" s="1"/>
  <c r="H306" i="2"/>
  <c r="I306" i="2" s="1"/>
  <c r="H307" i="2"/>
  <c r="I307" i="2" s="1"/>
  <c r="H308" i="2"/>
  <c r="I308" i="2" s="1"/>
  <c r="H309" i="2"/>
  <c r="I309" i="2" s="1"/>
  <c r="H310" i="2"/>
  <c r="I310" i="2" s="1"/>
  <c r="H311" i="2"/>
  <c r="I311" i="2" s="1"/>
  <c r="H312" i="2"/>
  <c r="I312" i="2" s="1"/>
  <c r="H313" i="2"/>
  <c r="I313" i="2" s="1"/>
  <c r="H314" i="2"/>
  <c r="I314" i="2" s="1"/>
  <c r="H315" i="2"/>
  <c r="I315" i="2" s="1"/>
  <c r="H316" i="2"/>
  <c r="I316" i="2" s="1"/>
  <c r="H76" i="2"/>
  <c r="I76" i="2" s="1"/>
  <c r="E32" i="16" l="1"/>
  <c r="D32" i="16"/>
</calcChain>
</file>

<file path=xl/sharedStrings.xml><?xml version="1.0" encoding="utf-8"?>
<sst xmlns="http://schemas.openxmlformats.org/spreadsheetml/2006/main" count="1899" uniqueCount="717">
  <si>
    <t>Cat</t>
  </si>
  <si>
    <t>iWmo code </t>
  </si>
  <si>
    <t>Omschrijving categorie </t>
  </si>
  <si>
    <t>11X03</t>
  </si>
  <si>
    <t>Rolstoel actief gebruik, vouwframe </t>
  </si>
  <si>
    <t>11X05</t>
  </si>
  <si>
    <t>Rolstoel actief gebruik, maatwerk </t>
  </si>
  <si>
    <t>11X04</t>
  </si>
  <si>
    <t>Rolstoel actief gebruik, vastframe </t>
  </si>
  <si>
    <t>11X06</t>
  </si>
  <si>
    <t>Rolstoel voor permanent gebruik, kantelbaar </t>
  </si>
  <si>
    <t>11X22</t>
  </si>
  <si>
    <t>Elektrische aandrijving tbv handrolstoel </t>
  </si>
  <si>
    <t>11X21</t>
  </si>
  <si>
    <t>Duwondersteuning, aankoppelbaar tbv begeleider </t>
  </si>
  <si>
    <t>12X21</t>
  </si>
  <si>
    <t>Handbike, aankoppeldeel </t>
  </si>
  <si>
    <t>12X22</t>
  </si>
  <si>
    <t>Handbike, aankoppeldeel, elektrisch ondersteund </t>
  </si>
  <si>
    <t>11X12</t>
  </si>
  <si>
    <t>Elektrische rolstoel voor buiten en binnen gebruik </t>
  </si>
  <si>
    <t>11X13</t>
  </si>
  <si>
    <t>Elektrische rolstoel, maatwerk </t>
  </si>
  <si>
    <t>11X31</t>
  </si>
  <si>
    <t>Buggy </t>
  </si>
  <si>
    <t>11X32</t>
  </si>
  <si>
    <t>Kinderduwwandelwagen </t>
  </si>
  <si>
    <t>12X13</t>
  </si>
  <si>
    <t>Driewielfiets, zelfrijder </t>
  </si>
  <si>
    <t>12X14</t>
  </si>
  <si>
    <t>Driewielfiets, met trapondersteuning </t>
  </si>
  <si>
    <t>12X35</t>
  </si>
  <si>
    <t>Duofiets / tandem,  zelfrijder </t>
  </si>
  <si>
    <t>12X36</t>
  </si>
  <si>
    <t>Duofiets / tandem, elektrisch ondersteund </t>
  </si>
  <si>
    <t>12X40</t>
  </si>
  <si>
    <t>Transportfiets / Rolstoelfiets </t>
  </si>
  <si>
    <t>18a</t>
  </si>
  <si>
    <t>12X01</t>
  </si>
  <si>
    <t>Scootmobiel standaard </t>
  </si>
  <si>
    <t>18b</t>
  </si>
  <si>
    <t>12B01</t>
  </si>
  <si>
    <t>Scootmobiel standaard, met opslag buitenstalling </t>
  </si>
  <si>
    <t>19a</t>
  </si>
  <si>
    <t>12X02</t>
  </si>
  <si>
    <t>Scootmobiel standaard, hoge actieradius </t>
  </si>
  <si>
    <t>19b</t>
  </si>
  <si>
    <t>12B02</t>
  </si>
  <si>
    <t>Scootmobiel standaard, hoge actieradius, met opslag buitenstalling </t>
  </si>
  <si>
    <t>20a</t>
  </si>
  <si>
    <t>12X04</t>
  </si>
  <si>
    <t>Scootmobiel extra geveerd </t>
  </si>
  <si>
    <t>20b</t>
  </si>
  <si>
    <t>12B04</t>
  </si>
  <si>
    <t>Scootmobiel extra geveerd, met opslag buitenstalling </t>
  </si>
  <si>
    <t>12X50</t>
  </si>
  <si>
    <t>Autostoeltje </t>
  </si>
  <si>
    <t>13X01</t>
  </si>
  <si>
    <t>Tilliften actief (elektrisch) </t>
  </si>
  <si>
    <t>13X02</t>
  </si>
  <si>
    <t>Tilliften passief (elektrisch) </t>
  </si>
  <si>
    <t>13X14</t>
  </si>
  <si>
    <t>Douche-/toiletstoel zelfstandig verrijdbaar</t>
  </si>
  <si>
    <t>13X12</t>
  </si>
  <si>
    <t>Douche-/toiletstoel begeleid verrijdbaar</t>
  </si>
  <si>
    <t>13X13</t>
  </si>
  <si>
    <t>Douche-/toiletstoel verstelbaar en/of kantelbaar </t>
  </si>
  <si>
    <t>13X17</t>
  </si>
  <si>
    <t>Douchewagen/douchebrancard </t>
  </si>
  <si>
    <t>11X98</t>
  </si>
  <si>
    <t>Overige rolvoorziening, laag btw </t>
  </si>
  <si>
    <t>12X98</t>
  </si>
  <si>
    <t>Overige vervoervoorziening, laag btw </t>
  </si>
  <si>
    <t>12X99</t>
  </si>
  <si>
    <t>Overige vervoervoorziening, hoog btw </t>
  </si>
  <si>
    <t>13X98</t>
  </si>
  <si>
    <t>Overige woonvoorziening, laag btw </t>
  </si>
  <si>
    <t>13X99</t>
  </si>
  <si>
    <t>Overige woonvoorziening, hoog btw </t>
  </si>
  <si>
    <t># oud</t>
  </si>
  <si>
    <t>iWmo code oud</t>
  </si>
  <si>
    <t>Omschrijving oud</t>
  </si>
  <si>
    <t># nieuw 2027</t>
  </si>
  <si>
    <t>iWmo code 2027</t>
  </si>
  <si>
    <t>Omschrijving nieuw 2027</t>
  </si>
  <si>
    <t>Handbewogen rolstoelen kortdurend gebruik</t>
  </si>
  <si>
    <t>Handbewogen rolstoelen permanent / passief gebruik met kantelverstelling</t>
  </si>
  <si>
    <t>4 </t>
  </si>
  <si>
    <t>11X06 </t>
  </si>
  <si>
    <t>Handbewogen rolstoelen voor semi-permanent gebruik of actief gebruik</t>
  </si>
  <si>
    <t>1 </t>
  </si>
  <si>
    <t>11X03 </t>
  </si>
  <si>
    <t>2 </t>
  </si>
  <si>
    <t>11X05 </t>
  </si>
  <si>
    <t>Handbewogen rolstoelen actief gebruik / vast frame</t>
  </si>
  <si>
    <t>3 </t>
  </si>
  <si>
    <t>11X04 </t>
  </si>
  <si>
    <t>Elektrische rolstoelen, model eenvoudig</t>
  </si>
  <si>
    <t>9 </t>
  </si>
  <si>
    <t>11X12 </t>
  </si>
  <si>
    <t>Elektrische rolstoelen, model complex</t>
  </si>
  <si>
    <t>10 </t>
  </si>
  <si>
    <t>11X13 </t>
  </si>
  <si>
    <t>Scootmobielen</t>
  </si>
  <si>
    <t>18a </t>
  </si>
  <si>
    <t>12X01 </t>
  </si>
  <si>
    <t>18b </t>
  </si>
  <si>
    <t>12B01 </t>
  </si>
  <si>
    <t>19a </t>
  </si>
  <si>
    <t>12X02 </t>
  </si>
  <si>
    <t>19b </t>
  </si>
  <si>
    <t>12B02 </t>
  </si>
  <si>
    <t>Scootmobielen, model extra geveerd</t>
  </si>
  <si>
    <t>20a </t>
  </si>
  <si>
    <t>12X04 </t>
  </si>
  <si>
    <t>20b </t>
  </si>
  <si>
    <t>12B04 </t>
  </si>
  <si>
    <t>Driewielfietsen, zonder trapondersteuning (alle leeftijden)</t>
  </si>
  <si>
    <t>13 </t>
  </si>
  <si>
    <t>12X13 </t>
  </si>
  <si>
    <t>Driewielfietsen, met trapondersteuning (alle leeftijden)</t>
  </si>
  <si>
    <t>14 </t>
  </si>
  <si>
    <t>12X14 </t>
  </si>
  <si>
    <t>Tilliften passief</t>
  </si>
  <si>
    <t>23 </t>
  </si>
  <si>
    <t>13X02 </t>
  </si>
  <si>
    <t>Tilliften actief</t>
  </si>
  <si>
    <t>22 </t>
  </si>
  <si>
    <t>13X01 </t>
  </si>
  <si>
    <t>Toiletstoel op poten</t>
  </si>
  <si>
    <t>Douchevoorziening op poten</t>
  </si>
  <si>
    <t>Douche- toiletvoorzieningen verrijdbaar, model eenvoudig</t>
  </si>
  <si>
    <t>24 </t>
  </si>
  <si>
    <t>13X14 </t>
  </si>
  <si>
    <t>25 </t>
  </si>
  <si>
    <t>13X12 </t>
  </si>
  <si>
    <t>Douche- toiletvoorzieningen verrijdbaar, model complex</t>
  </si>
  <si>
    <t>26 </t>
  </si>
  <si>
    <t>13X13 </t>
  </si>
  <si>
    <t>Duofietsen /tandems  twee personen achter elkaar</t>
  </si>
  <si>
    <t>15 </t>
  </si>
  <si>
    <t>12X35 </t>
  </si>
  <si>
    <t>Duofietsen /tandems met electrische ondersteuning</t>
  </si>
  <si>
    <t>16 </t>
  </si>
  <si>
    <t>12X36 </t>
  </si>
  <si>
    <t>Handbikes</t>
  </si>
  <si>
    <t>7 </t>
  </si>
  <si>
    <t>12X21 </t>
  </si>
  <si>
    <t>Handbikes met electrische ondersteuning</t>
  </si>
  <si>
    <t>8 </t>
  </si>
  <si>
    <t>12X22 </t>
  </si>
  <si>
    <t>Electrische aandrijfunits hoepelondersteuning</t>
  </si>
  <si>
    <t>5 </t>
  </si>
  <si>
    <t>11X22 </t>
  </si>
  <si>
    <t>Electrische aandrijfunits duwondersteuning</t>
  </si>
  <si>
    <t>6 </t>
  </si>
  <si>
    <t>11X21 </t>
  </si>
  <si>
    <t>Buggy's</t>
  </si>
  <si>
    <t>11 </t>
  </si>
  <si>
    <t>11X31 </t>
  </si>
  <si>
    <t>Kinderduw wandelwagens</t>
  </si>
  <si>
    <t>12 </t>
  </si>
  <si>
    <t>11X32 </t>
  </si>
  <si>
    <t>Rolstoelfietsen</t>
  </si>
  <si>
    <t>17 </t>
  </si>
  <si>
    <t>12X40 </t>
  </si>
  <si>
    <t>Badliften electrisch</t>
  </si>
  <si>
    <t>Douchebrancards</t>
  </si>
  <si>
    <t>27 </t>
  </si>
  <si>
    <t>13X17 </t>
  </si>
  <si>
    <t>Badplanken</t>
  </si>
  <si>
    <t>Autostoeltjes</t>
  </si>
  <si>
    <t>21 </t>
  </si>
  <si>
    <t>12X50 </t>
  </si>
  <si>
    <t>Vervalt</t>
  </si>
  <si>
    <t>Let op, hierbij wijziging van functionele indeling. Conversie moet gemaakt worden op typeniveau.</t>
  </si>
  <si>
    <t>Nieuw</t>
  </si>
  <si>
    <t>Samenvatting Doesburg</t>
  </si>
  <si>
    <t>Uitstaand</t>
  </si>
  <si>
    <t>Innamen</t>
  </si>
  <si>
    <t>Leveringen</t>
  </si>
  <si>
    <t>Let op, deze voorzieningen worden zoveel mogelijk uitgefaseerd en zijn geen categorie in de nieuwe indeling.</t>
  </si>
  <si>
    <t>Let op, deze voorzieningen zijn geen categorie in de nieuwe indeling.</t>
  </si>
  <si>
    <t>Totaal</t>
  </si>
  <si>
    <t>Uniek nummer</t>
  </si>
  <si>
    <t>Categorie indeling code</t>
  </si>
  <si>
    <t>Categorie indeling</t>
  </si>
  <si>
    <t>WMO code</t>
  </si>
  <si>
    <t>Omschrijving voorziening</t>
  </si>
  <si>
    <t>Bouwjaar</t>
  </si>
  <si>
    <t>Categorie 2027</t>
  </si>
  <si>
    <t>Product code iWmo 2027</t>
  </si>
  <si>
    <t>Categorie naam 2027</t>
  </si>
  <si>
    <t>DB-001</t>
  </si>
  <si>
    <t>Stuklijst - Breezy BasiX2</t>
  </si>
  <si>
    <t>DB-002</t>
  </si>
  <si>
    <t>Stuklijst - Sterling Elite 2 Plus (blauw)</t>
  </si>
  <si>
    <t>DB-003</t>
  </si>
  <si>
    <t>Stuklijst - Solo 3</t>
  </si>
  <si>
    <t>DB-004</t>
  </si>
  <si>
    <t>Handbewogen rolstoelen permanent / passief gebruik</t>
  </si>
  <si>
    <t>Stuklijst - Combi frame:x m. 3, zilv 12,5'' lucht</t>
  </si>
  <si>
    <t>DB-005</t>
  </si>
  <si>
    <t>Stuklijst - Excel Excite 3 uitvoeringen</t>
  </si>
  <si>
    <t>DB-006</t>
  </si>
  <si>
    <t>Stuklijst - Sterling Elite2 XS (blauw)</t>
  </si>
  <si>
    <t>DB-007</t>
  </si>
  <si>
    <t>Stuklijst - Orka HomeCare</t>
  </si>
  <si>
    <t>DB-008</t>
  </si>
  <si>
    <t>DB-009</t>
  </si>
  <si>
    <t>Stuklijst - Luna Pride Victory</t>
  </si>
  <si>
    <t>DB-010</t>
  </si>
  <si>
    <t>DB-011</t>
  </si>
  <si>
    <t>Driewielfietsen, met trapondersteuning (alle leeft</t>
  </si>
  <si>
    <t>Stuklijst - Midi-2, 8-versn,mech schijfremmen</t>
  </si>
  <si>
    <t>DB-012</t>
  </si>
  <si>
    <t>Stuklijst - Easy Rider 3 incl verlichting, slot</t>
  </si>
  <si>
    <t>DB-013</t>
  </si>
  <si>
    <t>Stuklijst - Rover E; Bakfiets met traponderst</t>
  </si>
  <si>
    <t>DB-014</t>
  </si>
  <si>
    <t>Stuklijst - Molift Smart 150 tillift deelbaar</t>
  </si>
  <si>
    <t>DB-015</t>
  </si>
  <si>
    <t>DB-016</t>
  </si>
  <si>
    <t>Stuklijst - Trophy 6</t>
  </si>
  <si>
    <t>DB-017</t>
  </si>
  <si>
    <t>Stuklijst - C500 VOOR CORPUS 3G LOWRIDER</t>
  </si>
  <si>
    <t>DB-018</t>
  </si>
  <si>
    <t>DB-019</t>
  </si>
  <si>
    <t>DB-020</t>
  </si>
  <si>
    <t>Stuklijst - Solo TS120 Comfort</t>
  </si>
  <si>
    <t>DB-021</t>
  </si>
  <si>
    <t>DB-022</t>
  </si>
  <si>
    <t>Stuklijst - Easy 26 inch mat zwart, met hulpmotor</t>
  </si>
  <si>
    <t>DB-023</t>
  </si>
  <si>
    <t>DB-024</t>
  </si>
  <si>
    <t>Stuklijst - Kiddo Adapt + orthese</t>
  </si>
  <si>
    <t>DB-025</t>
  </si>
  <si>
    <t>Stuklijst - Luna Pride scootmobiel</t>
  </si>
  <si>
    <t>DB-026</t>
  </si>
  <si>
    <t>Stuklijst - 3W Cortes met Bafang power assist</t>
  </si>
  <si>
    <t>DB-027</t>
  </si>
  <si>
    <t>Stuklijst - Nijland Singly 7 versnellingsnaaf</t>
  </si>
  <si>
    <t>DB-028</t>
  </si>
  <si>
    <t>DB-029</t>
  </si>
  <si>
    <t>Stuklijst - Sterling Trophy 6</t>
  </si>
  <si>
    <t>DB-030</t>
  </si>
  <si>
    <t>Stuklijst - Sterling Elite2 XS (matzwart)</t>
  </si>
  <si>
    <t>DB-031</t>
  </si>
  <si>
    <t>DB-032</t>
  </si>
  <si>
    <t>Stuklijst - Excel Galaxy Plus, 3W, lightning blue</t>
  </si>
  <si>
    <t>DB-033</t>
  </si>
  <si>
    <t>Stuklijst - Excel Galaxy 2, 3W, lightning blue</t>
  </si>
  <si>
    <t>DB-034</t>
  </si>
  <si>
    <t>Stuklijst - CTM 737, 12 km/u uitvoering</t>
  </si>
  <si>
    <t>DB-035</t>
  </si>
  <si>
    <t>DB-036</t>
  </si>
  <si>
    <t>DB-037</t>
  </si>
  <si>
    <t>DB-038</t>
  </si>
  <si>
    <t>Handbewogen rolstoelen voor semi-permanent gebruik</t>
  </si>
  <si>
    <t>Stuklijst - Quickie HeliX2</t>
  </si>
  <si>
    <t>DB-039</t>
  </si>
  <si>
    <t>Stuklijst - E-Fix</t>
  </si>
  <si>
    <t>DB-040</t>
  </si>
  <si>
    <t>Stuklijst - Solo4</t>
  </si>
  <si>
    <t>DB-041</t>
  </si>
  <si>
    <t>DB-042</t>
  </si>
  <si>
    <t>DB-043</t>
  </si>
  <si>
    <t>DB-044</t>
  </si>
  <si>
    <t>DB-045</t>
  </si>
  <si>
    <t>DB-046</t>
  </si>
  <si>
    <t>Stuklijst - Action4 NG</t>
  </si>
  <si>
    <t>DB-047</t>
  </si>
  <si>
    <t>DB-048</t>
  </si>
  <si>
    <t>DB-049</t>
  </si>
  <si>
    <t>DB-050</t>
  </si>
  <si>
    <t>Stuklijst - Sterling Elite 2 Plus (matzwart)</t>
  </si>
  <si>
    <t>DB-051</t>
  </si>
  <si>
    <t>Stuklijst - 2W Tandem Twinny incl verlichting</t>
  </si>
  <si>
    <t>DB-052</t>
  </si>
  <si>
    <t>Stuklijst - Singly titan grey 7v-fw</t>
  </si>
  <si>
    <t>DB-053</t>
  </si>
  <si>
    <t>DB-054</t>
  </si>
  <si>
    <t>Stuklijst - Driewieler City size M</t>
  </si>
  <si>
    <t>DB-055</t>
  </si>
  <si>
    <t>DB-056</t>
  </si>
  <si>
    <t>DB-057</t>
  </si>
  <si>
    <t>Stuklijst - Sterling Elite2 Mini</t>
  </si>
  <si>
    <t>DB-058</t>
  </si>
  <si>
    <t>DB-059</t>
  </si>
  <si>
    <t>Stuklijst - Breezy RubiX 2</t>
  </si>
  <si>
    <t>DB-060</t>
  </si>
  <si>
    <t>DB-061</t>
  </si>
  <si>
    <t>DB-062</t>
  </si>
  <si>
    <t>Stuklijst - Singly-E blauw 7v-fw</t>
  </si>
  <si>
    <t>DB-063</t>
  </si>
  <si>
    <t>Stuklijst - Easy Rider</t>
  </si>
  <si>
    <t>DB-064</t>
  </si>
  <si>
    <t>Stuklijst - Tavara Balance</t>
  </si>
  <si>
    <t>DB-065</t>
  </si>
  <si>
    <t>DB-066</t>
  </si>
  <si>
    <t>DB-067</t>
  </si>
  <si>
    <t>DB-068</t>
  </si>
  <si>
    <t>Stuklijst - Quickie Nitrum</t>
  </si>
  <si>
    <t>DB-069</t>
  </si>
  <si>
    <t>DB-070</t>
  </si>
  <si>
    <t>Stuklijst - 3W MAXI 2 basis incl. verlichting</t>
  </si>
  <si>
    <t>DB-071</t>
  </si>
  <si>
    <t>DB-072</t>
  </si>
  <si>
    <t>Stuklijst - TGA Powerpack tot 115kg</t>
  </si>
  <si>
    <t>DB-073</t>
  </si>
  <si>
    <t>Stuklijst - Quickie Argon 2</t>
  </si>
  <si>
    <t>DB-074</t>
  </si>
  <si>
    <t>DB-075</t>
  </si>
  <si>
    <t>Stuklijst - X1 mini crosser 3W, 15 km p/u oranje</t>
  </si>
  <si>
    <t>DB-076</t>
  </si>
  <si>
    <t>Stuklijst - Stingray onderstel</t>
  </si>
  <si>
    <t>DB-077</t>
  </si>
  <si>
    <t>DB-078</t>
  </si>
  <si>
    <t>Stuklijst - Excel Click &amp; Go Lite</t>
  </si>
  <si>
    <t>DB-079</t>
  </si>
  <si>
    <t>Stuklijst - Basix ZB 48</t>
  </si>
  <si>
    <t>DB-080</t>
  </si>
  <si>
    <t>Stuklijst - Orion Metro 3-wiel</t>
  </si>
  <si>
    <t>DB-081</t>
  </si>
  <si>
    <t>Stuklijst - Cortes</t>
  </si>
  <si>
    <t>DB-082</t>
  </si>
  <si>
    <t>DB-083</t>
  </si>
  <si>
    <t>Stuklijst - E-Drive Plus 24" Blackline</t>
  </si>
  <si>
    <t>DB-084</t>
  </si>
  <si>
    <t>DB-085</t>
  </si>
  <si>
    <t>Stuklijst - Zitdriewielfiets Z3, Bafang power ass</t>
  </si>
  <si>
    <t>DB-086</t>
  </si>
  <si>
    <t>DB-087</t>
  </si>
  <si>
    <t>Stuklijst - F3 VOOR CORPUS 3G</t>
  </si>
  <si>
    <t>DB-088</t>
  </si>
  <si>
    <t>Stuklijst - Pride Zolar 3-wiel scooter</t>
  </si>
  <si>
    <t>DB-089</t>
  </si>
  <si>
    <t>DB-090</t>
  </si>
  <si>
    <t>Stuklijst - Aerolet Verticale toiletlift</t>
  </si>
  <si>
    <t>DB-091</t>
  </si>
  <si>
    <t>DB-092</t>
  </si>
  <si>
    <t>DB-093</t>
  </si>
  <si>
    <t>Stuklijst - Basix ZB 46</t>
  </si>
  <si>
    <t>DB-094</t>
  </si>
  <si>
    <t>Stuklijst - F5 VOOR CORPUS</t>
  </si>
  <si>
    <t>DB-095</t>
  </si>
  <si>
    <t>DB-096</t>
  </si>
  <si>
    <t>DB-097</t>
  </si>
  <si>
    <t>DB-098</t>
  </si>
  <si>
    <t>Douche- toiletvoorzieningen verrijdbaar, model een</t>
  </si>
  <si>
    <t>Stuklijst - Able2 mobiele douche-toiletstoel</t>
  </si>
  <si>
    <t>DB-099</t>
  </si>
  <si>
    <t>DB-100</t>
  </si>
  <si>
    <t>DB-101</t>
  </si>
  <si>
    <t>DB-102</t>
  </si>
  <si>
    <t>DB-103</t>
  </si>
  <si>
    <t>Stuklijst - Action 2 NG</t>
  </si>
  <si>
    <t>DB-104</t>
  </si>
  <si>
    <t>DB-105</t>
  </si>
  <si>
    <t>Stuklijst - Quickie Helix2</t>
  </si>
  <si>
    <t>DB-106</t>
  </si>
  <si>
    <t>Stuklijst - Wendy 3</t>
  </si>
  <si>
    <t>DB-107</t>
  </si>
  <si>
    <t>Stuklijst - Quickie Salsa M2</t>
  </si>
  <si>
    <t>DB-108</t>
  </si>
  <si>
    <t>Stuklijst - Sterling Calypso, 3W</t>
  </si>
  <si>
    <t>DB-109</t>
  </si>
  <si>
    <t>DB-110</t>
  </si>
  <si>
    <t>Stuklijst - Midi</t>
  </si>
  <si>
    <t>DB-111</t>
  </si>
  <si>
    <t>DB-112</t>
  </si>
  <si>
    <t>Stuklijst - Breezy Basix2 met in hoogte verstelb</t>
  </si>
  <si>
    <t>DB-113</t>
  </si>
  <si>
    <t>DB-114</t>
  </si>
  <si>
    <t>DB-115</t>
  </si>
  <si>
    <t>Stuklijst - Etac Clean doucherolst 49cm groen</t>
  </si>
  <si>
    <t>DB-116</t>
  </si>
  <si>
    <t>DB-117</t>
  </si>
  <si>
    <t>DB-118</t>
  </si>
  <si>
    <t>DB-119</t>
  </si>
  <si>
    <t>DB-120</t>
  </si>
  <si>
    <t>DB-121</t>
  </si>
  <si>
    <t>Stuklijst - SmartDrive Power Assist MX2</t>
  </si>
  <si>
    <t>DB-122</t>
  </si>
  <si>
    <t>Stuklijst - Excel G3 zelfvoortbeweger</t>
  </si>
  <si>
    <t>DB-123</t>
  </si>
  <si>
    <t>DB-124</t>
  </si>
  <si>
    <t>DB-125</t>
  </si>
  <si>
    <t>DB-126</t>
  </si>
  <si>
    <t>Stuklijst - Kuschall Kseries 2.0</t>
  </si>
  <si>
    <t>DB-127</t>
  </si>
  <si>
    <t>DB-128</t>
  </si>
  <si>
    <t>DB-129</t>
  </si>
  <si>
    <t>Stuklijst - Frontline RV7 aankoppelbare handbike</t>
  </si>
  <si>
    <t>DB-130</t>
  </si>
  <si>
    <t>DB-131</t>
  </si>
  <si>
    <t>DB-132</t>
  </si>
  <si>
    <t>Stuklijst - Excel G4 'modulair uitvoering'</t>
  </si>
  <si>
    <t>DB-133</t>
  </si>
  <si>
    <t>DB-134</t>
  </si>
  <si>
    <t>DB-135</t>
  </si>
  <si>
    <t>DB-136</t>
  </si>
  <si>
    <t>DB-137</t>
  </si>
  <si>
    <t>DB-138</t>
  </si>
  <si>
    <t>DB-139</t>
  </si>
  <si>
    <t>Stuklijst - Ocean Ergo XL met 24" wielen excl.</t>
  </si>
  <si>
    <t>DB-140</t>
  </si>
  <si>
    <t>DB-141</t>
  </si>
  <si>
    <t>DB-142</t>
  </si>
  <si>
    <t>Stuklijst - Kuschall Compact 2019</t>
  </si>
  <si>
    <t>DB-143</t>
  </si>
  <si>
    <t>Stuklijst - Orion Pro 15 km/u uitvoering 3-wiel</t>
  </si>
  <si>
    <t>DB-144</t>
  </si>
  <si>
    <t>Douche- toiletvoorzieningen verrijdbaar, model com</t>
  </si>
  <si>
    <t>Stuklijst - Douche/Toiletstoel Flexo</t>
  </si>
  <si>
    <t>DB-145</t>
  </si>
  <si>
    <t>DB-146</t>
  </si>
  <si>
    <t>Stuklijst - Rea Focus</t>
  </si>
  <si>
    <t>DB-147</t>
  </si>
  <si>
    <t>DB-148</t>
  </si>
  <si>
    <t>DB-149</t>
  </si>
  <si>
    <t>DB-150</t>
  </si>
  <si>
    <t>DB-151</t>
  </si>
  <si>
    <t>Stuklijst - Excel G-Lite Pro, 24" achterwielen,</t>
  </si>
  <si>
    <t>DB-152</t>
  </si>
  <si>
    <t>Stuklijst - Quickie Life R</t>
  </si>
  <si>
    <t>DB-153</t>
  </si>
  <si>
    <t>DB-154</t>
  </si>
  <si>
    <t>04A</t>
  </si>
  <si>
    <t>Extra handbew. rolst. actief gebruik / vast frame</t>
  </si>
  <si>
    <t>DB-155</t>
  </si>
  <si>
    <t>Stuklijst - Frontline E-Drive</t>
  </si>
  <si>
    <t>DB-156</t>
  </si>
  <si>
    <t>Stuklijst - Twion</t>
  </si>
  <si>
    <t>DB-157</t>
  </si>
  <si>
    <t>DB-158</t>
  </si>
  <si>
    <t>Stuklijst - Meyra 2.310</t>
  </si>
  <si>
    <t>DB-159</t>
  </si>
  <si>
    <t>Stuklijst - Ortocar 315 SP II</t>
  </si>
  <si>
    <t>DB-160</t>
  </si>
  <si>
    <t>Stuklijst - Tilite zr (titanium vast frame)</t>
  </si>
  <si>
    <t>DB-161</t>
  </si>
  <si>
    <t>Stuklijst - Quickie Salsa M</t>
  </si>
  <si>
    <t>DB-162</t>
  </si>
  <si>
    <t>DB-163</t>
  </si>
  <si>
    <t>DB-164</t>
  </si>
  <si>
    <t>DB-165</t>
  </si>
  <si>
    <t>Stuklijst - Kettwiesel/Lepus</t>
  </si>
  <si>
    <t>DB-166</t>
  </si>
  <si>
    <t>Stuklijst - Orion PRO 3-wiel</t>
  </si>
  <si>
    <t>DB-167</t>
  </si>
  <si>
    <t>Stuklijst - Singly-E titan grey 7v-fw</t>
  </si>
  <si>
    <t>DB-168</t>
  </si>
  <si>
    <t>DB-169</t>
  </si>
  <si>
    <t>DB-170</t>
  </si>
  <si>
    <t>DB-171</t>
  </si>
  <si>
    <t>DB-172</t>
  </si>
  <si>
    <t>DB-173</t>
  </si>
  <si>
    <t>DB-174</t>
  </si>
  <si>
    <t>DB-175</t>
  </si>
  <si>
    <t>DB-176</t>
  </si>
  <si>
    <t>Stuklijst - Classic Maxx</t>
  </si>
  <si>
    <t>DB-177</t>
  </si>
  <si>
    <t>DB-178</t>
  </si>
  <si>
    <t>Stuklijst - Quickie Neon2</t>
  </si>
  <si>
    <t>DB-179</t>
  </si>
  <si>
    <t>DB-180</t>
  </si>
  <si>
    <t>DB-181</t>
  </si>
  <si>
    <t>DB-182</t>
  </si>
  <si>
    <t>DB-183</t>
  </si>
  <si>
    <t>DB-184</t>
  </si>
  <si>
    <t>DB-185</t>
  </si>
  <si>
    <t>Stuklijst - Exello Edge alum rolst met vast frame</t>
  </si>
  <si>
    <t>DB-186</t>
  </si>
  <si>
    <t>DB-187</t>
  </si>
  <si>
    <t>DB-188</t>
  </si>
  <si>
    <t>Stuklijst - CantoNxt Zelfrijder</t>
  </si>
  <si>
    <t>DB-189</t>
  </si>
  <si>
    <t>Stuklijst - Singly Air-E 7v-fw</t>
  </si>
  <si>
    <t>DB-190</t>
  </si>
  <si>
    <t>Stuklijst - Mini Crosser M-model 3 wiel</t>
  </si>
  <si>
    <t>DB-191</t>
  </si>
  <si>
    <t>DB-192</t>
  </si>
  <si>
    <t>Stuklijst - DIETZ SANGO ADVANCED SEGO</t>
  </si>
  <si>
    <t>DB-193</t>
  </si>
  <si>
    <t>DB-194</t>
  </si>
  <si>
    <t>Stuklijst - Comet</t>
  </si>
  <si>
    <t>DB-195</t>
  </si>
  <si>
    <t>DB-196</t>
  </si>
  <si>
    <t>Stuklijst - Breezy UniX2: ZB 440 mm: ZD420 mm</t>
  </si>
  <si>
    <t>DB-197</t>
  </si>
  <si>
    <t>Stuklijst - Excel G-Lightweight ZB50 cm x ZD46 cm</t>
  </si>
  <si>
    <t>DB-198</t>
  </si>
  <si>
    <t>DB-199</t>
  </si>
  <si>
    <t>DB-200</t>
  </si>
  <si>
    <t>Stuklijst - KIVO</t>
  </si>
  <si>
    <t>DB-201</t>
  </si>
  <si>
    <t>DB-202</t>
  </si>
  <si>
    <t>DB-203</t>
  </si>
  <si>
    <t>DB-204</t>
  </si>
  <si>
    <t>DB-205</t>
  </si>
  <si>
    <t>Stuklijst - Breezy Ibis Pro duwwagen</t>
  </si>
  <si>
    <t>DB-206</t>
  </si>
  <si>
    <t>DB-207</t>
  </si>
  <si>
    <t>DB-208</t>
  </si>
  <si>
    <t>DB-209</t>
  </si>
  <si>
    <t>DB-210</t>
  </si>
  <si>
    <t>DB-211</t>
  </si>
  <si>
    <t>DB-212</t>
  </si>
  <si>
    <t>DB-213</t>
  </si>
  <si>
    <t>DB-214</t>
  </si>
  <si>
    <t>DB-215</t>
  </si>
  <si>
    <t>Stuklijst - Quickie Easy 300</t>
  </si>
  <si>
    <t>DB-216</t>
  </si>
  <si>
    <t>DB-217</t>
  </si>
  <si>
    <t>DB-218</t>
  </si>
  <si>
    <t>Stuklijst - Excel G3, transport rolstoel</t>
  </si>
  <si>
    <t>DB-219</t>
  </si>
  <si>
    <t>DB-220</t>
  </si>
  <si>
    <t>Stuklijst - Sterling Elite XS 3 wiel</t>
  </si>
  <si>
    <t>DB-221</t>
  </si>
  <si>
    <t>DB-222</t>
  </si>
  <si>
    <t>DB-223</t>
  </si>
  <si>
    <t>DB-224</t>
  </si>
  <si>
    <t>Stuklijst - Solo TS120 Xtr</t>
  </si>
  <si>
    <t>DB-225</t>
  </si>
  <si>
    <t>DB-226</t>
  </si>
  <si>
    <t>DB-227</t>
  </si>
  <si>
    <t>DB-228</t>
  </si>
  <si>
    <t>Stuklijst - Meyra 1.900</t>
  </si>
  <si>
    <t>DB-229</t>
  </si>
  <si>
    <t>DB-230</t>
  </si>
  <si>
    <t>DB-231</t>
  </si>
  <si>
    <t>DB-232</t>
  </si>
  <si>
    <t>DB-233</t>
  </si>
  <si>
    <t>DB-234</t>
  </si>
  <si>
    <t>DB-235</t>
  </si>
  <si>
    <t>DB-236</t>
  </si>
  <si>
    <t>DB-237</t>
  </si>
  <si>
    <t>Stuklijst - Quickie Puma 40</t>
  </si>
  <si>
    <t>DB-238</t>
  </si>
  <si>
    <t>DB-239</t>
  </si>
  <si>
    <t>DB-240</t>
  </si>
  <si>
    <t>DB-241</t>
  </si>
  <si>
    <t>DB-242</t>
  </si>
  <si>
    <t>03A</t>
  </si>
  <si>
    <t>Extra handbew. rolst. voor semi-permanent gebruik</t>
  </si>
  <si>
    <t>DB-243</t>
  </si>
  <si>
    <t>DB-244</t>
  </si>
  <si>
    <t>DB-245</t>
  </si>
  <si>
    <t>DB-246</t>
  </si>
  <si>
    <t>DB-247</t>
  </si>
  <si>
    <t>DB-248</t>
  </si>
  <si>
    <t>DB-249</t>
  </si>
  <si>
    <t>Stuklijst - Basismodel Action 3 NG</t>
  </si>
  <si>
    <t>DB-250</t>
  </si>
  <si>
    <t>DB-251</t>
  </si>
  <si>
    <t>DB-252</t>
  </si>
  <si>
    <t>DB-253</t>
  </si>
  <si>
    <t>DB-254</t>
  </si>
  <si>
    <t>DB-255</t>
  </si>
  <si>
    <t>DB-256</t>
  </si>
  <si>
    <t>DB-257</t>
  </si>
  <si>
    <t>Stuklijst - Quickie Xenon</t>
  </si>
  <si>
    <t>DB-258</t>
  </si>
  <si>
    <t>DB-259</t>
  </si>
  <si>
    <t>Stuklijst - Excel 200 G5 Actiefuitvoering</t>
  </si>
  <si>
    <t>DB-260</t>
  </si>
  <si>
    <t>DB-261</t>
  </si>
  <si>
    <t>DB-262</t>
  </si>
  <si>
    <t>Stuklijst - Quickie 2 Classic</t>
  </si>
  <si>
    <t>DB-263</t>
  </si>
  <si>
    <t>DB-264</t>
  </si>
  <si>
    <t>Stuklijst - Quickie Xenon2</t>
  </si>
  <si>
    <t>DB-265</t>
  </si>
  <si>
    <t>DB-266</t>
  </si>
  <si>
    <t>DB-267</t>
  </si>
  <si>
    <t>DB-268</t>
  </si>
  <si>
    <t>DB-269</t>
  </si>
  <si>
    <t>DB-270</t>
  </si>
  <si>
    <t>DB-271</t>
  </si>
  <si>
    <t>DB-272</t>
  </si>
  <si>
    <t>DB-273</t>
  </si>
  <si>
    <t>Stuklijst - Rea Adapt Spin X</t>
  </si>
  <si>
    <t>DB-274</t>
  </si>
  <si>
    <t>DB-275</t>
  </si>
  <si>
    <t>DB-276</t>
  </si>
  <si>
    <t>Stuklijst - Revab Plus</t>
  </si>
  <si>
    <t>DB-277</t>
  </si>
  <si>
    <t>DB-278</t>
  </si>
  <si>
    <t>Stuklijst - Quickie Puma 20</t>
  </si>
  <si>
    <t>DB-279</t>
  </si>
  <si>
    <t>Stuklijst - Olympic Hopper, actief, alum frame</t>
  </si>
  <si>
    <t>DB-280</t>
  </si>
  <si>
    <t>DB-281</t>
  </si>
  <si>
    <t>Stuklijst - Cityliner 310+, scootmobiel 12 km/h</t>
  </si>
  <si>
    <t>DB-282</t>
  </si>
  <si>
    <t>DB-283</t>
  </si>
  <si>
    <t>DB-284</t>
  </si>
  <si>
    <t>Stuklijst - Servomatic aandrijfsysteem</t>
  </si>
  <si>
    <t>DB-285</t>
  </si>
  <si>
    <t>DB-286</t>
  </si>
  <si>
    <t>DB-287</t>
  </si>
  <si>
    <t>DB-288</t>
  </si>
  <si>
    <t>DB-289</t>
  </si>
  <si>
    <t>DB-290</t>
  </si>
  <si>
    <t>DB-291</t>
  </si>
  <si>
    <t>DB-292</t>
  </si>
  <si>
    <t>DB-293</t>
  </si>
  <si>
    <t>Stuklijst - Zelfrijder douchestoel</t>
  </si>
  <si>
    <t>DB-294</t>
  </si>
  <si>
    <t>DB-295</t>
  </si>
  <si>
    <t>DB-296</t>
  </si>
  <si>
    <t>Stuklijst - Ocean Ergo met 24" wielen excl.</t>
  </si>
  <si>
    <t>DB-297</t>
  </si>
  <si>
    <t>DB-298</t>
  </si>
  <si>
    <t>DB-299</t>
  </si>
  <si>
    <t>Stuklijst - Linido Douchebrancards</t>
  </si>
  <si>
    <t>DB-300</t>
  </si>
  <si>
    <t>DB-301</t>
  </si>
  <si>
    <t>DB-302</t>
  </si>
  <si>
    <t>DB-303</t>
  </si>
  <si>
    <t>Driewielfietsen, zonder trapondersteuning (alle le</t>
  </si>
  <si>
    <t>DB-304</t>
  </si>
  <si>
    <t>Stuklijst - Excel G5 'Modulair' kids</t>
  </si>
  <si>
    <t>DB-305</t>
  </si>
  <si>
    <t>DB-306</t>
  </si>
  <si>
    <t>DB-307</t>
  </si>
  <si>
    <t>DB-308</t>
  </si>
  <si>
    <t>Stuklijst - DOTO stoel ZB 61 cm incl toiletemmer</t>
  </si>
  <si>
    <t>DB-309</t>
  </si>
  <si>
    <t>DB-310</t>
  </si>
  <si>
    <t>Stuklijst - Empulse Light Drive2</t>
  </si>
  <si>
    <t>DB-311</t>
  </si>
  <si>
    <t>Stuklijst - Rolstoel</t>
  </si>
  <si>
    <t>DB-312</t>
  </si>
  <si>
    <t>Stuklijst - Duwondersteuning</t>
  </si>
  <si>
    <t>DB-313</t>
  </si>
  <si>
    <t>Stuklijst - Roxx New</t>
  </si>
  <si>
    <t>DB-314</t>
  </si>
  <si>
    <t>DB-315</t>
  </si>
  <si>
    <t>Stuklijst - Fun2Go</t>
  </si>
  <si>
    <t>Details voor Aantal - Categorie naam 2027: Overige woonvoorziening, hoog btw , Product code iWmo 2027: 13X99, Categorie 2027: 99</t>
  </si>
  <si>
    <t>Aantal</t>
  </si>
  <si>
    <t>Douche-/toiletstoel zelfrijder </t>
  </si>
  <si>
    <t>Eindtotaal</t>
  </si>
  <si>
    <t>Periode: juni 2025 t/m mei 2026</t>
  </si>
  <si>
    <t>Uniek nr.</t>
  </si>
  <si>
    <t>Afleverdatum</t>
  </si>
  <si>
    <t>Nieuwlevering</t>
  </si>
  <si>
    <t>Nee</t>
  </si>
  <si>
    <t>Ja</t>
  </si>
  <si>
    <t>Stuklijst - Action 5 vouwframe</t>
  </si>
  <si>
    <t>Stuklijst - Quickie Puma Q400 M</t>
  </si>
  <si>
    <t>Stuklijst - Afikim Scootmobiel Breeze S3 - 250 kg</t>
  </si>
  <si>
    <t>Stuklijst - Excel G5 'Modulair'</t>
  </si>
  <si>
    <t>Stuklijst - Rea Focus 150 Heavy Dutry</t>
  </si>
  <si>
    <t>Stuklijst - Excel G-Eco+ 50 cm PU/CB</t>
  </si>
  <si>
    <t>Stuklijst - Samm QLass Buiten</t>
  </si>
  <si>
    <t>Ophaaldatum</t>
  </si>
  <si>
    <t>Stuklijst - Auriga Orion scooter 3 wiel 10km/h</t>
  </si>
  <si>
    <t>Stuklijst - Kiddo Tilt (kantel) 4-wiel</t>
  </si>
  <si>
    <t>Stuklijst - Linido Zelfrijder 24" LI 21.42.000</t>
  </si>
  <si>
    <t>Stuklijst - You-Q Luca</t>
  </si>
  <si>
    <t>Stuklijst - Velo Plus</t>
  </si>
  <si>
    <t>Stuklijst - Breezy Rubix2 Plus</t>
  </si>
  <si>
    <t>Stuklijst - Linido DOTO stoel 53 cm open zitting</t>
  </si>
  <si>
    <t>Stuklijst - Maxi-Comfort st 8V hydr schijremmen</t>
  </si>
  <si>
    <t>Stuklijst - Model Sterling Swift</t>
  </si>
  <si>
    <t>Stuklijst - Maxi Twin Compact,</t>
  </si>
  <si>
    <t>Stuklijst - TDV met afneemb beensteunen</t>
  </si>
  <si>
    <t>Stuklijst - Quickie Puma Q700 R Sedeo Pro</t>
  </si>
  <si>
    <t>Stuklijst - Swayhopper actief rolstoel</t>
  </si>
  <si>
    <t>Stuklijst - Ocean E Vip - Elektr. Hoog/laag</t>
  </si>
  <si>
    <t>Stuklijst - E-bike (frame compleet incl. adapter)</t>
  </si>
  <si>
    <t>Categorie</t>
  </si>
  <si>
    <t>Productcode</t>
  </si>
  <si>
    <t>Omschrijving categorie 2026</t>
  </si>
  <si>
    <t>Omschrijving categorie 2027</t>
  </si>
  <si>
    <t>Rolstoel actief gebruik, vouwframe</t>
  </si>
  <si>
    <t>Geen</t>
  </si>
  <si>
    <t>geen PDC</t>
  </si>
  <si>
    <t>Onbekend</t>
  </si>
  <si>
    <t>Rolstoel actief gebruik, maatwerk</t>
  </si>
  <si>
    <t>Rolstoel actief gebruik, vastframe</t>
  </si>
  <si>
    <t>Rolstoel voor permanent gebruik, kantelbaar</t>
  </si>
  <si>
    <t>Elektrische aandrijving tbv handrolstoel</t>
  </si>
  <si>
    <t>Duwondersteuning, aankoppelbaar tbv begeleider</t>
  </si>
  <si>
    <t>Handbike, aankoppeldeel</t>
  </si>
  <si>
    <t>Handbike, aankoppeldeel, elektrisch ondersteund</t>
  </si>
  <si>
    <t>Elektrische rolstoel voor buiten en binnen gebruik</t>
  </si>
  <si>
    <t>Elektrische rolstoel, maatwerk</t>
  </si>
  <si>
    <t>Buggy</t>
  </si>
  <si>
    <t>Kinderduwwandelwagen</t>
  </si>
  <si>
    <t>Driewielfiets, zelfrijder</t>
  </si>
  <si>
    <t>Driewielfiets, met trapondersteuning</t>
  </si>
  <si>
    <t>Duofiets / tandem, zelfrijder</t>
  </si>
  <si>
    <t>Duofiets / tandem, elektrisch ondersteund</t>
  </si>
  <si>
    <t>Transportfiets / Rolstoelfiets</t>
  </si>
  <si>
    <t>Scootmobiel standaard</t>
  </si>
  <si>
    <t>Scootmobiel standaard, met opslag buitenstalling</t>
  </si>
  <si>
    <t>Scootmobiel standaard, hoge actieradius</t>
  </si>
  <si>
    <t>Scootmobiel standaard, hoge actieradius, met opslag buitenstalling</t>
  </si>
  <si>
    <t>Scootmobiel extra geveerd</t>
  </si>
  <si>
    <t>Scootmobiel extra geveerd, met opslag buitenstalling</t>
  </si>
  <si>
    <t>Autostoeltje</t>
  </si>
  <si>
    <t>Tilliften actief (elektrisch)</t>
  </si>
  <si>
    <t>Tilliften passief (elektrisch)</t>
  </si>
  <si>
    <t>Douche-/toiletstoel zelfrijder</t>
  </si>
  <si>
    <t>Douche-/toiletstoel zwenkwielen</t>
  </si>
  <si>
    <t>Douche-/toiletstoel verstelbaar en/of kantelbaar</t>
  </si>
  <si>
    <t>Douchewagen/douchebrancard</t>
  </si>
  <si>
    <t>Overige rolvoorziening, laag btw</t>
  </si>
  <si>
    <t>Overige vervoervoorziening, laag btw</t>
  </si>
  <si>
    <t>Overige vervoervoorziening, hoog btw</t>
  </si>
  <si>
    <t>Overige woonvoorziening, laag btw</t>
  </si>
  <si>
    <t>Overige woonvoorziening, hoog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</si>
</sst>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Aptos Narrow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rgb="FFFF0000"/>
      <name val="Aptos Narrow"/>
      <family val="2"/>
    </font>
    <font>
      <b/>
      <sz val="11"/>
      <name val="Aptos Narrow"/>
      <family val="2"/>
    </font>
    <font>
      <sz val="8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name val="Aptos Narrow"/>
    </font>
  </fonts>
  <fills count="1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 pivotButton="1"/>
    <xf numFmtId="0" fontId="6" fillId="0" borderId="2" xfId="1" applyFont="1" applyBorder="1" applyAlignment="1">
      <alignment horizontal="left" vertical="center"/>
    </xf>
    <xf numFmtId="0" fontId="6" fillId="0" borderId="2" xfId="1" applyFont="1" applyBorder="1"/>
    <xf numFmtId="0" fontId="6" fillId="0" borderId="2" xfId="1" applyFont="1" applyBorder="1" applyAlignment="1">
      <alignment horizontal="left"/>
    </xf>
    <xf numFmtId="0" fontId="1" fillId="0" borderId="0" xfId="1"/>
    <xf numFmtId="0" fontId="8" fillId="0" borderId="4" xfId="1" applyFont="1" applyBorder="1" applyAlignment="1">
      <alignment horizontal="left"/>
    </xf>
    <xf numFmtId="0" fontId="1" fillId="0" borderId="4" xfId="1" applyBorder="1" applyAlignment="1">
      <alignment horizontal="left" vertical="center"/>
    </xf>
    <xf numFmtId="0" fontId="1" fillId="0" borderId="4" xfId="1" applyBorder="1"/>
    <xf numFmtId="0" fontId="8" fillId="5" borderId="4" xfId="1" applyFont="1" applyFill="1" applyBorder="1" applyAlignment="1">
      <alignment horizontal="left"/>
    </xf>
    <xf numFmtId="0" fontId="1" fillId="5" borderId="4" xfId="1" applyFill="1" applyBorder="1"/>
    <xf numFmtId="0" fontId="1" fillId="6" borderId="4" xfId="1" applyFill="1" applyBorder="1" applyAlignment="1">
      <alignment horizontal="left" vertical="center"/>
    </xf>
    <xf numFmtId="0" fontId="8" fillId="6" borderId="4" xfId="1" applyFont="1" applyFill="1" applyBorder="1" applyAlignment="1">
      <alignment horizontal="left"/>
    </xf>
    <xf numFmtId="0" fontId="1" fillId="7" borderId="4" xfId="1" applyFill="1" applyBorder="1" applyAlignment="1">
      <alignment horizontal="left" vertical="center"/>
    </xf>
    <xf numFmtId="0" fontId="8" fillId="7" borderId="4" xfId="1" applyFont="1" applyFill="1" applyBorder="1" applyAlignment="1">
      <alignment horizontal="left"/>
    </xf>
    <xf numFmtId="0" fontId="1" fillId="7" borderId="4" xfId="1" applyFill="1" applyBorder="1"/>
    <xf numFmtId="0" fontId="1" fillId="7" borderId="4" xfId="1" applyFill="1" applyBorder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" fillId="6" borderId="4" xfId="1" applyFill="1" applyBorder="1"/>
    <xf numFmtId="0" fontId="9" fillId="0" borderId="4" xfId="1" applyFont="1" applyBorder="1" applyAlignment="1">
      <alignment horizontal="left"/>
    </xf>
    <xf numFmtId="0" fontId="1" fillId="0" borderId="4" xfId="1" applyBorder="1" applyAlignment="1">
      <alignment horizontal="left"/>
    </xf>
    <xf numFmtId="0" fontId="1" fillId="6" borderId="3" xfId="1" applyFill="1" applyBorder="1" applyAlignment="1">
      <alignment horizontal="left" vertical="center"/>
    </xf>
    <xf numFmtId="0" fontId="6" fillId="0" borderId="4" xfId="1" applyFont="1" applyBorder="1" applyAlignment="1">
      <alignment horizontal="left"/>
    </xf>
    <xf numFmtId="0" fontId="6" fillId="0" borderId="4" xfId="1" applyFont="1" applyBorder="1"/>
    <xf numFmtId="0" fontId="8" fillId="6" borderId="3" xfId="1" applyFont="1" applyFill="1" applyBorder="1" applyAlignment="1">
      <alignment horizontal="left"/>
    </xf>
    <xf numFmtId="0" fontId="8" fillId="7" borderId="3" xfId="1" applyFont="1" applyFill="1" applyBorder="1" applyAlignment="1">
      <alignment horizontal="left"/>
    </xf>
    <xf numFmtId="0" fontId="1" fillId="7" borderId="3" xfId="1" applyFill="1" applyBorder="1"/>
    <xf numFmtId="0" fontId="8" fillId="7" borderId="4" xfId="1" applyFont="1" applyFill="1" applyBorder="1" applyAlignment="1">
      <alignment horizontal="left" wrapText="1"/>
    </xf>
    <xf numFmtId="0" fontId="0" fillId="6" borderId="0" xfId="0" applyFill="1" applyAlignment="1">
      <alignment horizontal="left" vertical="center"/>
    </xf>
    <xf numFmtId="0" fontId="0" fillId="6" borderId="0" xfId="0" applyFill="1"/>
    <xf numFmtId="0" fontId="0" fillId="7" borderId="0" xfId="0" applyFill="1" applyAlignment="1">
      <alignment horizontal="left" vertical="center"/>
    </xf>
    <xf numFmtId="0" fontId="0" fillId="7" borderId="0" xfId="0" applyFill="1"/>
    <xf numFmtId="0" fontId="0" fillId="5" borderId="0" xfId="0" applyFill="1" applyAlignment="1">
      <alignment horizontal="left" vertical="center"/>
    </xf>
    <xf numFmtId="0" fontId="0" fillId="5" borderId="0" xfId="0" applyFill="1"/>
    <xf numFmtId="0" fontId="2" fillId="0" borderId="0" xfId="0" applyFont="1" applyAlignment="1">
      <alignment horizontal="left"/>
    </xf>
    <xf numFmtId="0" fontId="7" fillId="8" borderId="0" xfId="0" applyFont="1" applyFill="1"/>
    <xf numFmtId="0" fontId="6" fillId="9" borderId="4" xfId="0" applyFont="1" applyFill="1" applyBorder="1"/>
    <xf numFmtId="0" fontId="6" fillId="9" borderId="7" xfId="0" applyFont="1" applyFill="1" applyBorder="1"/>
    <xf numFmtId="0" fontId="0" fillId="10" borderId="6" xfId="0" applyFill="1" applyBorder="1"/>
    <xf numFmtId="0" fontId="0" fillId="11" borderId="6" xfId="0" applyFill="1" applyBorder="1"/>
    <xf numFmtId="0" fontId="0" fillId="12" borderId="6" xfId="0" applyFill="1" applyBorder="1"/>
    <xf numFmtId="0" fontId="0" fillId="13" borderId="5" xfId="0" applyFill="1" applyBorder="1"/>
    <xf numFmtId="0" fontId="0" fillId="13" borderId="6" xfId="0" applyFill="1" applyBorder="1"/>
    <xf numFmtId="0" fontId="6" fillId="9" borderId="8" xfId="0" applyFont="1" applyFill="1" applyBorder="1"/>
    <xf numFmtId="0" fontId="8" fillId="0" borderId="0" xfId="1" applyFont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11" fillId="0" borderId="0" xfId="0" applyFont="1"/>
  </cellXfs>
  <cellStyles count="3">
    <cellStyle name="Standaard" xfId="0" builtinId="0"/>
    <cellStyle name="Standaard 2" xfId="1" xr:uid="{3E67003D-0A05-4463-B898-7A73835ACBC1}"/>
    <cellStyle name="Standaard 2 2" xfId="2" xr:uid="{C30276C0-0C49-450B-B742-7F3610B70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ssel.debruin\Documents\Terugkoppeling%20aan%20te%20vullen%20stuklijstartikelnummers%20pr%2016052019%201633uur%20in%20LIVE%20met%20verwrken%20serienrinf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Documents%20and%20Settings\duggirp.NWIE\Desktop\Post%20ide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DataNew\ICT\Appliacatiebeheer\ICT\Rapportages%20via%20JetReports\VL%20WMO%20CONCEPT%20maandrapportage%20V9.1%20format%20S3H%20met%20BSN%20Winterswij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CC-ICT\ICT\Rapportages%20via%20JetReports\ORIGINEEL%20DennisKriek%20-%20Maandrapportage%202019-03%20Wmo-hulpmiddelen%20Zoetermeer_CONCEP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CT\Beenhakker%20files\rapportage%20formats%20Toine%20Vos\Man_orders%20combi%20klant+vz-nr+Macro%20format%20ToineVos%20dd%2013032017%20met%20NAW+Veluw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ugkoppeling aan te vullen st"/>
      <sheetName val="parameter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ar with a twist"/>
      <sheetName val="data around the clock"/>
      <sheetName val="clock using donut chart - fun"/>
      <sheetName val="symbols in axis labels"/>
      <sheetName val="type ahead combo"/>
      <sheetName val="Sheet3"/>
      <sheetName val="Date with my sheet"/>
      <sheetName val="gauge chart"/>
      <sheetName val="dice throw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es"/>
      <sheetName val="Gemeente codes"/>
      <sheetName val="KPI Leveringen"/>
      <sheetName val="KPI Inname"/>
      <sheetName val="KPI Service"/>
      <sheetName val="Dashboard leveringen"/>
      <sheetName val="Gem.doorlooptijd | Tijdtrend"/>
      <sheetName val="Dashboard retouren"/>
      <sheetName val="Dashboard service"/>
      <sheetName val="Dashboard uitstaande vz"/>
      <sheetName val="Dashboard in detail"/>
      <sheetName val="Leveringen"/>
      <sheetName val="Retouren"/>
      <sheetName val="Service"/>
      <sheetName val="Uitstaande voorzieningen"/>
      <sheetName val="Standaard levertijden"/>
      <sheetName val="Parameters"/>
      <sheetName val="Opdrachtgevers"/>
      <sheetName val="Blad27"/>
      <sheetName val="Blad128"/>
      <sheetName val="Blad129"/>
      <sheetName val="Blad130"/>
      <sheetName val="Blad131"/>
      <sheetName val="Blad132"/>
      <sheetName val="Blad133"/>
      <sheetName val="Blad134"/>
      <sheetName val="Blad135"/>
      <sheetName val="Blad136"/>
      <sheetName val="Blad137"/>
      <sheetName val="Blad141"/>
      <sheetName val="Blad142"/>
      <sheetName val="Blad143"/>
      <sheetName val="Blad144"/>
      <sheetName val="Blad145"/>
      <sheetName val="Blad713"/>
      <sheetName val="Blad714"/>
      <sheetName val="Blad734"/>
      <sheetName val="Blad810"/>
      <sheetName val="Blad811"/>
      <sheetName val="Blad819"/>
      <sheetName val="Blad82"/>
      <sheetName val="Blad83"/>
      <sheetName val="Blad84"/>
      <sheetName val="Blad85"/>
      <sheetName val="Blad86"/>
      <sheetName val="Blad87"/>
      <sheetName val="Blad88"/>
      <sheetName val="Blad89"/>
      <sheetName val="Blad90"/>
      <sheetName val="Blad91"/>
      <sheetName val="Blad182"/>
      <sheetName val="Blad183"/>
      <sheetName val="Blad184"/>
      <sheetName val="Blad185"/>
      <sheetName val="Blad186"/>
      <sheetName val="VL WMO CONCEPT maandrapportag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 "/>
      <sheetName val="Leveringen"/>
      <sheetName val="Service - inname"/>
      <sheetName val="Uitstaand actief"/>
      <sheetName val="Beeindigingen"/>
      <sheetName val="Depotoverzicht"/>
      <sheetName val="Verschroot"/>
      <sheetName val="Klachten 2019"/>
      <sheetName val="Preventiefonderhoud"/>
      <sheetName val="parameters"/>
      <sheetName val="Overzicht signalering"/>
      <sheetName val="Prijslijst Cat Zoet"/>
      <sheetName val="Doorlooptijden"/>
      <sheetName val="sort"/>
      <sheetName val="Categ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 orders"/>
      <sheetName val="Service"/>
      <sheetName val="parameters"/>
      <sheetName val="allelots-BHR-13032017_1"/>
      <sheetName val="geleverd mnd  per middel"/>
      <sheetName val="geleverd totaal jaar"/>
      <sheetName val="ontv. klachten"/>
      <sheetName val="openstaande passingen"/>
      <sheetName val="openstaande bestellingen"/>
      <sheetName val="Bestandsoverzicht"/>
      <sheetName val="Retouren maand"/>
      <sheetName val="Blad9"/>
      <sheetName val="Prijslijst en vaste 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 Geertman" refreshedDate="46224.457768171298" createdVersion="8" refreshedVersion="8" minRefreshableVersion="3" recordCount="75" xr:uid="{223F95A1-8B35-47B9-88CC-DAE3C378AD67}">
  <cacheSource type="worksheet">
    <worksheetSource ref="A2:I77" sheet="Leveringen"/>
  </cacheSource>
  <cacheFields count="9">
    <cacheField name="Uniek nr." numFmtId="0">
      <sharedItems containsSemiMixedTypes="0" containsString="0" containsNumber="1" containsInteger="1" minValue="25011254" maxValue="26212291"/>
    </cacheField>
    <cacheField name="Omschrijving voorziening" numFmtId="0">
      <sharedItems/>
    </cacheField>
    <cacheField name="Categorie indeling code" numFmtId="0">
      <sharedItems containsSemiMixedTypes="0" containsString="0" containsNumber="1" containsInteger="1" minValue="1" maxValue="21"/>
    </cacheField>
    <cacheField name="Categorie indeling" numFmtId="0">
      <sharedItems/>
    </cacheField>
    <cacheField name="Afleverdatum" numFmtId="14">
      <sharedItems containsSemiMixedTypes="0" containsNonDate="0" containsDate="1" containsString="0" minDate="2025-06-03T00:00:00" maxDate="2026-06-01T00:00:00"/>
    </cacheField>
    <cacheField name="Nieuwlevering" numFmtId="0">
      <sharedItems/>
    </cacheField>
    <cacheField name="Categorie 2027" numFmtId="0">
      <sharedItems containsMixedTypes="1" containsNumber="1" containsInteger="1" minValue="1" maxValue="99" count="11">
        <n v="14"/>
        <s v="18a"/>
        <s v="20a"/>
        <n v="3"/>
        <n v="1"/>
        <n v="10"/>
        <n v="99"/>
        <n v="16"/>
        <n v="4"/>
        <n v="5"/>
        <n v="9"/>
      </sharedItems>
    </cacheField>
    <cacheField name="Product code iWmo 2027" numFmtId="0">
      <sharedItems count="11">
        <s v="12X14"/>
        <s v="12X01"/>
        <s v="12X04"/>
        <s v="11X04"/>
        <s v="11X03"/>
        <s v="11X13"/>
        <s v="11X98"/>
        <s v="12X36"/>
        <s v="11X06"/>
        <s v="11X22"/>
        <s v="11X12"/>
      </sharedItems>
    </cacheField>
    <cacheField name="Categorie naam 2027" numFmtId="0">
      <sharedItems count="11">
        <s v="Driewielfiets, met trapondersteuning "/>
        <s v="Scootmobiel standaard "/>
        <s v="Scootmobiel extra geveerd "/>
        <s v="Rolstoel actief gebruik, vastframe "/>
        <s v="Rolstoel actief gebruik, vouwframe "/>
        <s v="Elektrische rolstoel, maatwerk "/>
        <s v="Overige rolvoorziening, laag btw "/>
        <s v="Duofiets / tandem, elektrisch ondersteund "/>
        <s v="Rolstoel voor permanent gebruik, kantelbaar "/>
        <s v="Elektrische aandrijving tbv handrolstoel "/>
        <s v="Elektrische rolstoel voor buiten en binnen gebruik 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 Geertman" refreshedDate="46224.459618287037" createdVersion="8" refreshedVersion="8" minRefreshableVersion="3" recordCount="78" xr:uid="{62774DF7-EA80-4AC9-AAF4-74CF40948115}">
  <cacheSource type="worksheet">
    <worksheetSource ref="A2:H80" sheet="Innamen"/>
  </cacheSource>
  <cacheFields count="8">
    <cacheField name="Uniek nr." numFmtId="0">
      <sharedItems containsSemiMixedTypes="0" containsString="0" containsNumber="1" containsInteger="1" minValue="2500192" maxValue="2609076"/>
    </cacheField>
    <cacheField name="Omschrijving voorziening" numFmtId="0">
      <sharedItems/>
    </cacheField>
    <cacheField name="Categorie indeling code" numFmtId="0">
      <sharedItems containsSemiMixedTypes="0" containsString="0" containsNumber="1" containsInteger="1" minValue="1" maxValue="25"/>
    </cacheField>
    <cacheField name="Categorie indeling" numFmtId="0">
      <sharedItems/>
    </cacheField>
    <cacheField name="Ophaaldatum" numFmtId="14">
      <sharedItems containsSemiMixedTypes="0" containsNonDate="0" containsDate="1" containsString="0" minDate="2025-06-04T00:00:00" maxDate="2026-05-27T00:00:00"/>
    </cacheField>
    <cacheField name="Categorie 2027" numFmtId="0">
      <sharedItems containsMixedTypes="1" containsNumber="1" containsInteger="1" minValue="1" maxValue="99" count="15">
        <s v="18a"/>
        <s v="20a"/>
        <n v="1"/>
        <n v="3"/>
        <n v="4"/>
        <n v="10"/>
        <n v="24"/>
        <n v="14"/>
        <n v="99"/>
        <n v="9"/>
        <n v="6"/>
        <n v="17"/>
        <n v="22"/>
        <n v="26"/>
        <n v="8"/>
      </sharedItems>
    </cacheField>
    <cacheField name="Product code iWmo 2027" numFmtId="0">
      <sharedItems count="15">
        <s v="12X01"/>
        <s v="12X04"/>
        <s v="11X03"/>
        <s v="11X04"/>
        <s v="11X06"/>
        <s v="11X13"/>
        <s v="13X14"/>
        <s v="12X14"/>
        <s v="11X98"/>
        <s v="11X12"/>
        <s v="11X21"/>
        <s v="12X40"/>
        <s v="13X01"/>
        <s v="13X13"/>
        <s v="12X22"/>
      </sharedItems>
    </cacheField>
    <cacheField name="Categorie naam 2027" numFmtId="0">
      <sharedItems count="15">
        <s v="Scootmobiel standaard "/>
        <s v="Scootmobiel extra geveerd "/>
        <s v="Rolstoel actief gebruik, vouwframe "/>
        <s v="Rolstoel actief gebruik, vastframe "/>
        <s v="Rolstoel voor permanent gebruik, kantelbaar "/>
        <s v="Elektrische rolstoel, maatwerk "/>
        <s v="Douche-/toiletstoel zelfrijder "/>
        <s v="Driewielfiets, met trapondersteuning "/>
        <s v="Overige rolvoorziening, laag btw "/>
        <s v="Elektrische rolstoel voor buiten en binnen gebruik "/>
        <s v="Duwondersteuning, aankoppelbaar tbv begeleider "/>
        <s v="Transportfiets / Rolstoelfiets "/>
        <s v="Tilliften actief (elektrisch) "/>
        <s v="Douche-/toiletstoel verstelbaar en/of kantelbaar "/>
        <s v="Handbike, aankoppeldeel, elektrisch ondersteund 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 Geertman" refreshedDate="46224.544517245369" createdVersion="8" refreshedVersion="8" minRefreshableVersion="3" recordCount="315" xr:uid="{47096939-90BD-4EF5-9701-A27D9AAA6A10}">
  <cacheSource type="worksheet">
    <worksheetSource ref="A1:I316" sheet="Uitstaand 1-6-2026"/>
  </cacheSource>
  <cacheFields count="9">
    <cacheField name="Uniek nummer" numFmtId="1">
      <sharedItems/>
    </cacheField>
    <cacheField name="Categorie indeling code" numFmtId="0">
      <sharedItems containsMixedTypes="1" containsNumber="1" containsInteger="1" minValue="1" maxValue="27"/>
    </cacheField>
    <cacheField name="Categorie indeling" numFmtId="0">
      <sharedItems/>
    </cacheField>
    <cacheField name="WMO code" numFmtId="0">
      <sharedItems containsSemiMixedTypes="0" containsString="0" containsNumber="1" containsInteger="1" minValue="11101" maxValue="13127"/>
    </cacheField>
    <cacheField name="Omschrijving voorziening" numFmtId="0">
      <sharedItems/>
    </cacheField>
    <cacheField name="Bouwjaar" numFmtId="0">
      <sharedItems containsSemiMixedTypes="0" containsString="0" containsNumber="1" containsInteger="1" minValue="1997" maxValue="2026"/>
    </cacheField>
    <cacheField name="Categorie 2027" numFmtId="0">
      <sharedItems containsMixedTypes="1" containsNumber="1" containsInteger="1" minValue="1" maxValue="99" count="21">
        <n v="99"/>
        <s v="20a"/>
        <n v="4"/>
        <s v="18a"/>
        <n v="27"/>
        <n v="14"/>
        <n v="17"/>
        <n v="22"/>
        <n v="10"/>
        <n v="3"/>
        <n v="1"/>
        <n v="5"/>
        <n v="16"/>
        <n v="6"/>
        <n v="11"/>
        <n v="23"/>
        <n v="24"/>
        <n v="8"/>
        <n v="26"/>
        <n v="9"/>
        <n v="13"/>
      </sharedItems>
    </cacheField>
    <cacheField name="Product code iWmo 2027" numFmtId="0">
      <sharedItems count="22">
        <s v="11X98"/>
        <s v="12X04"/>
        <s v="11X06"/>
        <s v="12X01"/>
        <s v="13X17"/>
        <s v="12X14"/>
        <s v="12X40"/>
        <s v="13X01"/>
        <s v="11X13"/>
        <s v="11X04"/>
        <s v="11X03"/>
        <s v="11X22"/>
        <s v="12X36"/>
        <s v="11X21"/>
        <s v="11X31"/>
        <s v="13X02"/>
        <s v="13X14"/>
        <s v="12X22"/>
        <s v="13X13"/>
        <s v="11X12"/>
        <s v="12X13"/>
        <s v="13X99"/>
      </sharedItems>
    </cacheField>
    <cacheField name="Categorie naam 2027" numFmtId="0">
      <sharedItems count="22">
        <s v="Overige rolvoorziening, laag btw "/>
        <s v="Scootmobiel extra geveerd "/>
        <s v="Rolstoel voor permanent gebruik, kantelbaar "/>
        <s v="Scootmobiel standaard "/>
        <s v="Douchewagen/douchebrancard "/>
        <s v="Driewielfiets, met trapondersteuning "/>
        <s v="Transportfiets / Rolstoelfiets "/>
        <s v="Tilliften actief (elektrisch) "/>
        <s v="Elektrische rolstoel, maatwerk "/>
        <s v="Rolstoel actief gebruik, vastframe "/>
        <s v="Rolstoel actief gebruik, vouwframe "/>
        <s v="Elektrische aandrijving tbv handrolstoel "/>
        <s v="Duofiets / tandem, elektrisch ondersteund "/>
        <s v="Duwondersteuning, aankoppelbaar tbv begeleider "/>
        <s v="Buggy "/>
        <s v="Tilliften passief (elektrisch) "/>
        <s v="Douche-/toiletstoel zelfrijder "/>
        <s v="Handbike, aankoppeldeel, elektrisch ondersteund "/>
        <s v="Douche-/toiletstoel verstelbaar en/of kantelbaar "/>
        <s v="Elektrische rolstoel voor buiten en binnen gebruik "/>
        <s v="Driewielfiets, zelfrijder "/>
        <s v="Overige woonvoorziening, hoog btw 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n v="25065457"/>
    <s v="Stuklijst - Singly-E titan grey 7v-fw"/>
    <n v="10"/>
    <s v="Driewielfietsen, met trapondersteuning (alle leeft"/>
    <d v="2025-06-03T00:00:00"/>
    <s v="Nee"/>
    <x v="0"/>
    <x v="0"/>
    <x v="0"/>
  </r>
  <r>
    <n v="25065481"/>
    <s v="Stuklijst - Sterling Elite2 XS (blauw)"/>
    <n v="7"/>
    <s v="Scootmobielen"/>
    <d v="2025-06-04T00:00:00"/>
    <s v="Nee"/>
    <x v="1"/>
    <x v="1"/>
    <x v="1"/>
  </r>
  <r>
    <n v="25011254"/>
    <s v="Stuklijst - Sterling Elite 2 Plus (blauw)"/>
    <n v="8"/>
    <s v="Scootmobielen, model extra geveerd"/>
    <d v="2025-06-05T00:00:00"/>
    <s v="Nee"/>
    <x v="2"/>
    <x v="2"/>
    <x v="2"/>
  </r>
  <r>
    <n v="25065458"/>
    <s v="Stuklijst - Sterling Elite 2 Plus (matzwart)"/>
    <n v="8"/>
    <s v="Scootmobielen, model extra geveerd"/>
    <d v="2025-06-05T00:00:00"/>
    <s v="Ja"/>
    <x v="2"/>
    <x v="2"/>
    <x v="2"/>
  </r>
  <r>
    <n v="25065437"/>
    <s v="Stuklijst - Singly-E titan grey 7v-fw"/>
    <n v="10"/>
    <s v="Driewielfietsen, met trapondersteuning (alle leeft"/>
    <d v="2025-06-27T00:00:00"/>
    <s v="Nee"/>
    <x v="0"/>
    <x v="0"/>
    <x v="0"/>
  </r>
  <r>
    <n v="25065455"/>
    <s v="Stuklijst - Orion PRO 3-wiel"/>
    <n v="7"/>
    <s v="Scootmobielen"/>
    <d v="2025-06-27T00:00:00"/>
    <s v="Nee"/>
    <x v="1"/>
    <x v="1"/>
    <x v="1"/>
  </r>
  <r>
    <n v="25144850"/>
    <s v="Stuklijst - Quickie Neon2"/>
    <n v="4"/>
    <s v="Handbewogen rolstoelen actief gebruik / vast frame"/>
    <d v="2025-07-04T00:00:00"/>
    <s v="Nee"/>
    <x v="3"/>
    <x v="3"/>
    <x v="3"/>
  </r>
  <r>
    <n v="25036074"/>
    <s v="Stuklijst - Action 5 vouwframe"/>
    <n v="3"/>
    <s v="Handbewogen rolstoelen voor semi-permanent gebruik"/>
    <d v="2025-07-04T00:00:00"/>
    <s v="Nee"/>
    <x v="4"/>
    <x v="4"/>
    <x v="4"/>
  </r>
  <r>
    <n v="25065482"/>
    <s v="Stuklijst - Excel Galaxy 2, 3W, lightning blue"/>
    <n v="7"/>
    <s v="Scootmobielen"/>
    <d v="2025-07-04T00:00:00"/>
    <s v="Nee"/>
    <x v="1"/>
    <x v="1"/>
    <x v="1"/>
  </r>
  <r>
    <n v="25052273"/>
    <s v="Stuklijst - Quickie Puma Q400 M"/>
    <n v="6"/>
    <s v="Elektrische rolstoelen, model complex"/>
    <d v="2025-07-08T00:00:00"/>
    <s v="Nee"/>
    <x v="5"/>
    <x v="5"/>
    <x v="5"/>
  </r>
  <r>
    <n v="25065647"/>
    <s v="Stuklijst - Quickie Puma Q400 M"/>
    <n v="6"/>
    <s v="Elektrische rolstoelen, model complex"/>
    <d v="2025-07-08T00:00:00"/>
    <s v="Nee"/>
    <x v="5"/>
    <x v="5"/>
    <x v="5"/>
  </r>
  <r>
    <n v="25108198"/>
    <s v="Stuklijst - Breezy BasiX2"/>
    <n v="1"/>
    <s v="Handbewogen rolstoelen kortdurend gebruik"/>
    <d v="2025-07-17T00:00:00"/>
    <s v="Nee"/>
    <x v="6"/>
    <x v="6"/>
    <x v="6"/>
  </r>
  <r>
    <n v="25108197"/>
    <s v="Stuklijst - Luna Pride Victory"/>
    <n v="7"/>
    <s v="Scootmobielen"/>
    <d v="2025-07-17T00:00:00"/>
    <s v="Nee"/>
    <x v="1"/>
    <x v="1"/>
    <x v="1"/>
  </r>
  <r>
    <n v="25100043"/>
    <s v="Stuklijst - Sterling Elite 2 Plus (matzwart)"/>
    <n v="8"/>
    <s v="Scootmobielen, model extra geveerd"/>
    <d v="2025-07-17T00:00:00"/>
    <s v="Nee"/>
    <x v="2"/>
    <x v="2"/>
    <x v="2"/>
  </r>
  <r>
    <n v="25143033"/>
    <s v="Stuklijst - Quickie Helix2"/>
    <n v="3"/>
    <s v="Handbewogen rolstoelen voor semi-permanent gebruik"/>
    <d v="2025-07-31T00:00:00"/>
    <s v="Nee"/>
    <x v="4"/>
    <x v="4"/>
    <x v="4"/>
  </r>
  <r>
    <n v="25058131"/>
    <s v="Stuklijst - Kettwiesel/Lepus"/>
    <n v="10"/>
    <s v="Driewielfietsen, met trapondersteuning (alle leeft"/>
    <d v="2025-08-07T00:00:00"/>
    <s v="Nee"/>
    <x v="0"/>
    <x v="0"/>
    <x v="0"/>
  </r>
  <r>
    <n v="25143034"/>
    <s v="Stuklijst - Quickie Helix2"/>
    <n v="3"/>
    <s v="Handbewogen rolstoelen voor semi-permanent gebruik"/>
    <d v="2025-08-13T00:00:00"/>
    <s v="Nee"/>
    <x v="4"/>
    <x v="4"/>
    <x v="4"/>
  </r>
  <r>
    <n v="25105087"/>
    <s v="Stuklijst - Afikim Scootmobiel Breeze S3 - 250 kg"/>
    <n v="8"/>
    <s v="Scootmobielen, model extra geveerd"/>
    <d v="2025-08-26T00:00:00"/>
    <s v="Nee"/>
    <x v="2"/>
    <x v="2"/>
    <x v="2"/>
  </r>
  <r>
    <n v="25107844"/>
    <s v="Stuklijst - Excel G3, transport rolstoel"/>
    <n v="1"/>
    <s v="Handbewogen rolstoelen kortdurend gebruik"/>
    <d v="2025-09-04T00:00:00"/>
    <s v="Nee"/>
    <x v="6"/>
    <x v="6"/>
    <x v="6"/>
  </r>
  <r>
    <n v="25105049"/>
    <s v="Stuklijst - Excel 200 G5 Actiefuitvoering"/>
    <n v="3"/>
    <s v="Handbewogen rolstoelen voor semi-permanent gebruik"/>
    <d v="2025-09-15T00:00:00"/>
    <s v="Nee"/>
    <x v="4"/>
    <x v="4"/>
    <x v="4"/>
  </r>
  <r>
    <n v="25107852"/>
    <s v="Stuklijst - Luna Pride scootmobiel"/>
    <n v="7"/>
    <s v="Scootmobielen"/>
    <d v="2025-09-18T00:00:00"/>
    <s v="Nee"/>
    <x v="1"/>
    <x v="1"/>
    <x v="1"/>
  </r>
  <r>
    <n v="25106930"/>
    <s v="Stuklijst - Excel Galaxy 2, 3W, lightning blue"/>
    <n v="7"/>
    <s v="Scootmobielen"/>
    <d v="2025-09-23T00:00:00"/>
    <s v="Nee"/>
    <x v="1"/>
    <x v="1"/>
    <x v="1"/>
  </r>
  <r>
    <n v="25107851"/>
    <s v="Stuklijst - Excel Galaxy 2, 3W, lightning blue"/>
    <n v="7"/>
    <s v="Scootmobielen"/>
    <d v="2025-09-25T00:00:00"/>
    <s v="Ja"/>
    <x v="1"/>
    <x v="1"/>
    <x v="1"/>
  </r>
  <r>
    <n v="25132638"/>
    <s v="Stuklijst - Excel G5 'Modulair'"/>
    <n v="1"/>
    <s v="Handbewogen rolstoelen kortdurend gebruik"/>
    <d v="2025-09-30T00:00:00"/>
    <s v="Nee"/>
    <x v="6"/>
    <x v="6"/>
    <x v="6"/>
  </r>
  <r>
    <n v="25195709"/>
    <s v="Stuklijst - KIVO"/>
    <n v="18"/>
    <s v="Duofietsen /tandems met electrische ondersteuning"/>
    <d v="2025-09-30T00:00:00"/>
    <s v="Nee"/>
    <x v="7"/>
    <x v="7"/>
    <x v="7"/>
  </r>
  <r>
    <n v="25147768"/>
    <s v="Stuklijst - Excel Galaxy 2, 3W, lightning blue"/>
    <n v="7"/>
    <s v="Scootmobielen"/>
    <d v="2025-10-03T00:00:00"/>
    <s v="Ja"/>
    <x v="1"/>
    <x v="1"/>
    <x v="1"/>
  </r>
  <r>
    <n v="25143085"/>
    <s v="Stuklijst - Quickie Salsa M2"/>
    <n v="6"/>
    <s v="Elektrische rolstoelen, model complex"/>
    <d v="2025-10-03T00:00:00"/>
    <s v="Nee"/>
    <x v="5"/>
    <x v="5"/>
    <x v="5"/>
  </r>
  <r>
    <n v="25131332"/>
    <s v="Stuklijst - Classic Maxx"/>
    <n v="8"/>
    <s v="Scootmobielen, model extra geveerd"/>
    <d v="2025-10-06T00:00:00"/>
    <s v="Nee"/>
    <x v="2"/>
    <x v="2"/>
    <x v="2"/>
  </r>
  <r>
    <n v="25147922"/>
    <s v="Stuklijst - Sterling Calypso, 3W"/>
    <n v="7"/>
    <s v="Scootmobielen"/>
    <d v="2025-10-23T00:00:00"/>
    <s v="Nee"/>
    <x v="1"/>
    <x v="1"/>
    <x v="1"/>
  </r>
  <r>
    <n v="25148146"/>
    <s v="Stuklijst - Breezy RubiX 2"/>
    <n v="1"/>
    <s v="Handbewogen rolstoelen kortdurend gebruik"/>
    <d v="2025-10-30T00:00:00"/>
    <s v="Nee"/>
    <x v="6"/>
    <x v="6"/>
    <x v="6"/>
  </r>
  <r>
    <n v="25151419"/>
    <s v="Stuklijst - Excel Galaxy 2, 3W, lightning blue"/>
    <n v="7"/>
    <s v="Scootmobielen"/>
    <d v="2025-11-03T00:00:00"/>
    <s v="Ja"/>
    <x v="1"/>
    <x v="1"/>
    <x v="1"/>
  </r>
  <r>
    <n v="25221535"/>
    <s v="Stuklijst - Orion Metro 3-wiel"/>
    <n v="7"/>
    <s v="Scootmobielen"/>
    <d v="2025-11-06T00:00:00"/>
    <s v="Nee"/>
    <x v="1"/>
    <x v="1"/>
    <x v="1"/>
  </r>
  <r>
    <n v="25179037"/>
    <s v="Stuklijst - Excel Galaxy 2, 3W, lightning blue"/>
    <n v="7"/>
    <s v="Scootmobielen"/>
    <d v="2025-11-10T00:00:00"/>
    <s v="Nee"/>
    <x v="1"/>
    <x v="1"/>
    <x v="1"/>
  </r>
  <r>
    <n v="25195700"/>
    <s v="Stuklijst - Sterling Elite 2 Plus (matzwart)"/>
    <n v="8"/>
    <s v="Scootmobielen, model extra geveerd"/>
    <d v="2025-11-10T00:00:00"/>
    <s v="Nee"/>
    <x v="2"/>
    <x v="2"/>
    <x v="2"/>
  </r>
  <r>
    <n v="25195673"/>
    <s v="Stuklijst - Rea Focus 150 Heavy Dutry"/>
    <n v="3"/>
    <s v="Handbewogen rolstoelen voor semi-permanent gebruik"/>
    <d v="2025-11-13T00:00:00"/>
    <s v="Nee"/>
    <x v="4"/>
    <x v="4"/>
    <x v="4"/>
  </r>
  <r>
    <n v="25185465"/>
    <s v="Stuklijst - DIETZ SANGO ADVANCED SEGO"/>
    <n v="6"/>
    <s v="Elektrische rolstoelen, model complex"/>
    <d v="2025-11-19T00:00:00"/>
    <s v="Ja"/>
    <x v="5"/>
    <x v="5"/>
    <x v="5"/>
  </r>
  <r>
    <n v="25225531"/>
    <s v="Stuklijst - Quickie Helix2"/>
    <n v="3"/>
    <s v="Handbewogen rolstoelen voor semi-permanent gebruik"/>
    <d v="2025-11-25T00:00:00"/>
    <s v="Nee"/>
    <x v="4"/>
    <x v="4"/>
    <x v="4"/>
  </r>
  <r>
    <n v="25225509"/>
    <s v="Stuklijst - Excel Galaxy 2, 3W, lightning blue"/>
    <n v="7"/>
    <s v="Scootmobielen"/>
    <d v="2025-11-25T00:00:00"/>
    <s v="Nee"/>
    <x v="1"/>
    <x v="1"/>
    <x v="1"/>
  </r>
  <r>
    <n v="25223204"/>
    <s v="Stuklijst - Sterling Elite2 XS (blauw)"/>
    <n v="7"/>
    <s v="Scootmobielen"/>
    <d v="2025-11-28T00:00:00"/>
    <s v="Nee"/>
    <x v="1"/>
    <x v="1"/>
    <x v="1"/>
  </r>
  <r>
    <n v="26000363"/>
    <s v="Stuklijst - Sterling Elite 2 Plus (matzwart)"/>
    <n v="8"/>
    <s v="Scootmobielen, model extra geveerd"/>
    <d v="2025-12-09T00:00:00"/>
    <s v="Ja"/>
    <x v="2"/>
    <x v="2"/>
    <x v="2"/>
  </r>
  <r>
    <n v="26000903"/>
    <s v="Stuklijst - CantoNxt Zelfrijder"/>
    <n v="2"/>
    <s v="Handbewogen rolstoelen permanent / passief gebruik"/>
    <d v="2026-01-13T00:00:00"/>
    <s v="Nee"/>
    <x v="8"/>
    <x v="8"/>
    <x v="8"/>
  </r>
  <r>
    <n v="26044437"/>
    <s v="Stuklijst - Excel G-Eco+ 50 cm PU/CB"/>
    <n v="1"/>
    <s v="Handbewogen rolstoelen kortdurend gebruik"/>
    <d v="2026-01-15T00:00:00"/>
    <s v="Nee"/>
    <x v="6"/>
    <x v="6"/>
    <x v="6"/>
  </r>
  <r>
    <n v="26005245"/>
    <s v="Stuklijst - Singly Air-E 7v-fw"/>
    <n v="10"/>
    <s v="Driewielfietsen, met trapondersteuning (alle leeft"/>
    <d v="2026-01-20T00:00:00"/>
    <s v="Nee"/>
    <x v="0"/>
    <x v="0"/>
    <x v="0"/>
  </r>
  <r>
    <n v="26048344"/>
    <s v="Stuklijst - E-Fix"/>
    <n v="21"/>
    <s v="Electrische aandrijfunits hoepelondersteuning"/>
    <d v="2026-01-21T00:00:00"/>
    <s v="Nee"/>
    <x v="9"/>
    <x v="9"/>
    <x v="9"/>
  </r>
  <r>
    <n v="26048343"/>
    <s v="Stuklijst - Excel G-Lightweight ZB50 cm x ZD46 cm"/>
    <n v="1"/>
    <s v="Handbewogen rolstoelen kortdurend gebruik"/>
    <d v="2026-01-21T00:00:00"/>
    <s v="Nee"/>
    <x v="6"/>
    <x v="6"/>
    <x v="6"/>
  </r>
  <r>
    <n v="26006767"/>
    <s v="Stuklijst - Mini Crosser M-model 3 wiel"/>
    <n v="7"/>
    <s v="Scootmobielen"/>
    <d v="2026-01-26T00:00:00"/>
    <s v="Nee"/>
    <x v="1"/>
    <x v="1"/>
    <x v="1"/>
  </r>
  <r>
    <n v="26007491"/>
    <s v="Stuklijst - Sterling Elite2 XS (blauw)"/>
    <n v="7"/>
    <s v="Scootmobielen"/>
    <d v="2026-01-29T00:00:00"/>
    <s v="Nee"/>
    <x v="1"/>
    <x v="1"/>
    <x v="1"/>
  </r>
  <r>
    <n v="26034760"/>
    <s v="Stuklijst - Comet"/>
    <n v="7"/>
    <s v="Scootmobielen"/>
    <d v="2026-02-05T00:00:00"/>
    <s v="Nee"/>
    <x v="1"/>
    <x v="1"/>
    <x v="1"/>
  </r>
  <r>
    <n v="26045446"/>
    <s v="Stuklijst - Excel Galaxy Plus, 3W, lightning blue"/>
    <n v="8"/>
    <s v="Scootmobielen, model extra geveerd"/>
    <d v="2026-02-10T00:00:00"/>
    <s v="Nee"/>
    <x v="2"/>
    <x v="2"/>
    <x v="2"/>
  </r>
  <r>
    <n v="26045688"/>
    <s v="Stuklijst - Breezy UniX2: ZB 440 mm: ZD420 mm"/>
    <n v="1"/>
    <s v="Handbewogen rolstoelen kortdurend gebruik"/>
    <d v="2026-02-13T00:00:00"/>
    <s v="Nee"/>
    <x v="6"/>
    <x v="6"/>
    <x v="6"/>
  </r>
  <r>
    <n v="26046093"/>
    <s v="Stuklijst - Samm QLass Buiten"/>
    <n v="5"/>
    <s v="Elektrische rolstoelen, model eenvoudig"/>
    <d v="2026-02-19T00:00:00"/>
    <s v="Nee"/>
    <x v="10"/>
    <x v="10"/>
    <x v="10"/>
  </r>
  <r>
    <n v="26090640"/>
    <s v="Stuklijst - Excel Galaxy Plus, 3W, lightning blue"/>
    <n v="8"/>
    <s v="Scootmobielen, model extra geveerd"/>
    <d v="2026-02-26T00:00:00"/>
    <s v="Nee"/>
    <x v="2"/>
    <x v="2"/>
    <x v="2"/>
  </r>
  <r>
    <n v="26072494"/>
    <s v="Stuklijst - Luna Pride Victory"/>
    <n v="7"/>
    <s v="Scootmobielen"/>
    <d v="2026-03-04T00:00:00"/>
    <s v="Nee"/>
    <x v="1"/>
    <x v="1"/>
    <x v="1"/>
  </r>
  <r>
    <n v="26077707"/>
    <s v="Stuklijst - Sterling Elite2 Mini"/>
    <n v="7"/>
    <s v="Scootmobielen"/>
    <d v="2026-03-05T00:00:00"/>
    <s v="Ja"/>
    <x v="1"/>
    <x v="1"/>
    <x v="1"/>
  </r>
  <r>
    <n v="26089815"/>
    <s v="Stuklijst - Sterling Elite2 XS (blauw)"/>
    <n v="7"/>
    <s v="Scootmobielen"/>
    <d v="2026-03-06T00:00:00"/>
    <s v="Nee"/>
    <x v="1"/>
    <x v="1"/>
    <x v="1"/>
  </r>
  <r>
    <n v="26090162"/>
    <s v="Stuklijst - Sterling Elite 2 Plus (matzwart)"/>
    <n v="8"/>
    <s v="Scootmobielen, model extra geveerd"/>
    <d v="2026-03-12T00:00:00"/>
    <s v="Nee"/>
    <x v="2"/>
    <x v="2"/>
    <x v="2"/>
  </r>
  <r>
    <n v="26091401"/>
    <s v="Stuklijst - Excel G3, transport rolstoel"/>
    <n v="1"/>
    <s v="Handbewogen rolstoelen kortdurend gebruik"/>
    <d v="2026-03-20T00:00:00"/>
    <s v="Nee"/>
    <x v="6"/>
    <x v="6"/>
    <x v="6"/>
  </r>
  <r>
    <n v="26091402"/>
    <s v="Stuklijst - Sterling Elite2 XS (blauw)"/>
    <n v="7"/>
    <s v="Scootmobielen"/>
    <d v="2026-03-20T00:00:00"/>
    <s v="Nee"/>
    <x v="1"/>
    <x v="1"/>
    <x v="1"/>
  </r>
  <r>
    <n v="26091393"/>
    <s v="Stuklijst - Breezy Ibis Pro duwwagen"/>
    <n v="2"/>
    <s v="Handbewogen rolstoelen permanent / passief gebruik"/>
    <d v="2026-03-23T00:00:00"/>
    <s v="Nee"/>
    <x v="8"/>
    <x v="8"/>
    <x v="8"/>
  </r>
  <r>
    <n v="26091400"/>
    <s v="Stuklijst - Sterling Elite2 XS (blauw)"/>
    <n v="7"/>
    <s v="Scootmobielen"/>
    <d v="2026-03-26T00:00:00"/>
    <s v="Nee"/>
    <x v="1"/>
    <x v="1"/>
    <x v="1"/>
  </r>
  <r>
    <n v="26096547"/>
    <s v="Stuklijst - Excel Galaxy 2, 3W, lightning blue"/>
    <n v="7"/>
    <s v="Scootmobielen"/>
    <d v="2026-03-31T00:00:00"/>
    <s v="Nee"/>
    <x v="1"/>
    <x v="1"/>
    <x v="1"/>
  </r>
  <r>
    <n v="26126660"/>
    <s v="Stuklijst - Sterling Elite2 XS (blauw)"/>
    <n v="7"/>
    <s v="Scootmobielen"/>
    <d v="2026-03-31T00:00:00"/>
    <s v="Nee"/>
    <x v="1"/>
    <x v="1"/>
    <x v="1"/>
  </r>
  <r>
    <n v="26126653"/>
    <s v="Stuklijst - Excel Galaxy Plus, 3W, lightning blue"/>
    <n v="8"/>
    <s v="Scootmobielen, model extra geveerd"/>
    <d v="2026-04-03T00:00:00"/>
    <s v="Nee"/>
    <x v="2"/>
    <x v="2"/>
    <x v="2"/>
  </r>
  <r>
    <n v="26128929"/>
    <s v="Stuklijst - Quickie Neon2"/>
    <n v="3"/>
    <s v="Handbewogen rolstoelen voor semi-permanent gebruik"/>
    <d v="2026-04-09T00:00:00"/>
    <s v="Nee"/>
    <x v="4"/>
    <x v="4"/>
    <x v="4"/>
  </r>
  <r>
    <n v="26130922"/>
    <s v="Stuklijst - Luna Pride Victory"/>
    <n v="7"/>
    <s v="Scootmobielen"/>
    <d v="2026-04-09T00:00:00"/>
    <s v="Nee"/>
    <x v="1"/>
    <x v="1"/>
    <x v="1"/>
  </r>
  <r>
    <n v="26129014"/>
    <s v="Stuklijst - Sterling Elite2 XS (blauw)"/>
    <n v="7"/>
    <s v="Scootmobielen"/>
    <d v="2026-04-13T00:00:00"/>
    <s v="Nee"/>
    <x v="1"/>
    <x v="1"/>
    <x v="1"/>
  </r>
  <r>
    <n v="26130309"/>
    <s v="Stuklijst - Breezy BasiX2"/>
    <n v="1"/>
    <s v="Handbewogen rolstoelen kortdurend gebruik"/>
    <d v="2026-04-23T00:00:00"/>
    <s v="Nee"/>
    <x v="6"/>
    <x v="6"/>
    <x v="6"/>
  </r>
  <r>
    <n v="26207069"/>
    <s v="Stuklijst - Breezy RubiX 2"/>
    <n v="3"/>
    <s v="Handbewogen rolstoelen voor semi-permanent gebruik"/>
    <d v="2026-04-23T00:00:00"/>
    <s v="Nee"/>
    <x v="4"/>
    <x v="4"/>
    <x v="4"/>
  </r>
  <r>
    <n v="26153137"/>
    <s v="Stuklijst - Excel Galaxy 2, 3W, lightning blue"/>
    <n v="7"/>
    <s v="Scootmobielen"/>
    <d v="2026-04-30T00:00:00"/>
    <s v="Nee"/>
    <x v="1"/>
    <x v="1"/>
    <x v="1"/>
  </r>
  <r>
    <n v="26207061"/>
    <s v="Stuklijst - Excel G3, transport rolstoel"/>
    <n v="1"/>
    <s v="Handbewogen rolstoelen kortdurend gebruik"/>
    <d v="2026-05-04T00:00:00"/>
    <s v="Nee"/>
    <x v="6"/>
    <x v="6"/>
    <x v="6"/>
  </r>
  <r>
    <n v="26169503"/>
    <s v="Stuklijst - Singly Air-E 7v-fw"/>
    <n v="10"/>
    <s v="Driewielfietsen, met trapondersteuning (alle leeft"/>
    <d v="2026-05-12T00:00:00"/>
    <s v="Nee"/>
    <x v="0"/>
    <x v="0"/>
    <x v="0"/>
  </r>
  <r>
    <n v="26172174"/>
    <s v="Stuklijst - Quickie Easy 300"/>
    <n v="3"/>
    <s v="Handbewogen rolstoelen voor semi-permanent gebruik"/>
    <d v="2026-05-22T00:00:00"/>
    <s v="Ja"/>
    <x v="4"/>
    <x v="4"/>
    <x v="4"/>
  </r>
  <r>
    <n v="26204857"/>
    <s v="Stuklijst - Breezy BasiX2"/>
    <n v="1"/>
    <s v="Handbewogen rolstoelen kortdurend gebruik"/>
    <d v="2026-05-28T00:00:00"/>
    <s v="Nee"/>
    <x v="6"/>
    <x v="6"/>
    <x v="6"/>
  </r>
  <r>
    <n v="26204843"/>
    <s v="Stuklijst - Sterling Elite2 XS (blauw)"/>
    <n v="7"/>
    <s v="Scootmobielen"/>
    <d v="2026-05-28T00:00:00"/>
    <s v="Nee"/>
    <x v="1"/>
    <x v="1"/>
    <x v="1"/>
  </r>
  <r>
    <n v="26212291"/>
    <s v="Stuklijst - Quickie Helix2"/>
    <n v="3"/>
    <s v="Handbewogen rolstoelen voor semi-permanent gebruik"/>
    <d v="2026-05-31T00:00:00"/>
    <s v="Ja"/>
    <x v="4"/>
    <x v="4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n v="2500192"/>
    <s v="Stuklijst - Auriga Orion scooter 3 wiel 10km/h"/>
    <n v="7"/>
    <s v="Scootmobielen"/>
    <d v="2025-06-04T00:00:00"/>
    <x v="0"/>
    <x v="0"/>
    <x v="0"/>
  </r>
  <r>
    <n v="2500418"/>
    <s v="Stuklijst - Luna Pride Victory"/>
    <n v="7"/>
    <s v="Scootmobielen"/>
    <d v="2025-06-12T00:00:00"/>
    <x v="0"/>
    <x v="0"/>
    <x v="0"/>
  </r>
  <r>
    <n v="2500831"/>
    <s v="Stuklijst - Sterling Elite 2 Plus (blauw)"/>
    <n v="8"/>
    <s v="Scootmobielen, model extra geveerd"/>
    <d v="2025-06-25T00:00:00"/>
    <x v="1"/>
    <x v="1"/>
    <x v="1"/>
  </r>
  <r>
    <n v="2500903"/>
    <s v="Stuklijst - Meyra 2.310"/>
    <n v="3"/>
    <s v="Handbewogen rolstoelen voor semi-permanent gebruik"/>
    <d v="2025-06-26T00:00:00"/>
    <x v="2"/>
    <x v="2"/>
    <x v="2"/>
  </r>
  <r>
    <n v="2500912"/>
    <s v="Stuklijst - Tilite zr (titanium vast frame)"/>
    <n v="3"/>
    <s v="Handbewogen rolstoelen voor semi-permanent gebruik"/>
    <d v="2025-06-26T00:00:00"/>
    <x v="2"/>
    <x v="2"/>
    <x v="2"/>
  </r>
  <r>
    <n v="2500895"/>
    <s v="Stuklijst - Ortocar 315 SP II"/>
    <n v="8"/>
    <s v="Scootmobielen, model extra geveerd"/>
    <d v="2025-06-26T00:00:00"/>
    <x v="1"/>
    <x v="1"/>
    <x v="1"/>
  </r>
  <r>
    <n v="2500922"/>
    <s v="Stuklijst - Orion Metro 3-wiel"/>
    <n v="7"/>
    <s v="Scootmobielen"/>
    <d v="2025-06-27T00:00:00"/>
    <x v="0"/>
    <x v="0"/>
    <x v="0"/>
  </r>
  <r>
    <n v="2500981"/>
    <s v="Stuklijst - Sterling Elite2 XS (blauw)"/>
    <n v="7"/>
    <s v="Scootmobielen"/>
    <d v="2025-07-01T00:00:00"/>
    <x v="0"/>
    <x v="0"/>
    <x v="0"/>
  </r>
  <r>
    <n v="2501556"/>
    <s v="Stuklijst - Kiddo Tilt (kantel) 4-wiel"/>
    <n v="4"/>
    <s v="Handbewogen rolstoelen actief gebruik / vast frame"/>
    <d v="2025-07-11T00:00:00"/>
    <x v="3"/>
    <x v="3"/>
    <x v="3"/>
  </r>
  <r>
    <n v="2502388"/>
    <s v="Stuklijst - Breezy RubiX 2"/>
    <n v="3"/>
    <s v="Handbewogen rolstoelen voor semi-permanent gebruik"/>
    <d v="2025-07-28T00:00:00"/>
    <x v="2"/>
    <x v="2"/>
    <x v="2"/>
  </r>
  <r>
    <n v="2502385"/>
    <s v="Stuklijst - Excel Galaxy 2, 3W, lightning blue"/>
    <n v="7"/>
    <s v="Scootmobielen"/>
    <d v="2025-07-28T00:00:00"/>
    <x v="0"/>
    <x v="0"/>
    <x v="0"/>
  </r>
  <r>
    <n v="2503066"/>
    <s v="Stuklijst - Luna Pride Victory"/>
    <n v="7"/>
    <s v="Scootmobielen"/>
    <d v="2025-08-11T00:00:00"/>
    <x v="0"/>
    <x v="0"/>
    <x v="0"/>
  </r>
  <r>
    <n v="2503670"/>
    <s v="Stuklijst - Breezy Ibis Pro duwwagen"/>
    <n v="2"/>
    <s v="Handbewogen rolstoelen permanent / passief gebruik"/>
    <d v="2025-08-22T00:00:00"/>
    <x v="4"/>
    <x v="4"/>
    <x v="4"/>
  </r>
  <r>
    <n v="2503765"/>
    <s v="Stuklijst - Luna Pride Victory"/>
    <n v="7"/>
    <s v="Scootmobielen"/>
    <d v="2025-08-26T00:00:00"/>
    <x v="0"/>
    <x v="0"/>
    <x v="0"/>
  </r>
  <r>
    <n v="2503984"/>
    <s v="Stuklijst - Quickie Puma Q400 M"/>
    <n v="6"/>
    <s v="Elektrische rolstoelen, model complex"/>
    <d v="2025-08-29T00:00:00"/>
    <x v="5"/>
    <x v="5"/>
    <x v="5"/>
  </r>
  <r>
    <n v="2504300"/>
    <s v="Stuklijst - Classic Maxx"/>
    <n v="8"/>
    <s v="Scootmobielen, model extra geveerd"/>
    <d v="2025-09-04T00:00:00"/>
    <x v="1"/>
    <x v="1"/>
    <x v="1"/>
  </r>
  <r>
    <n v="2504984"/>
    <s v="Stuklijst - Action 5 vouwframe"/>
    <n v="3"/>
    <s v="Handbewogen rolstoelen voor semi-permanent gebruik"/>
    <d v="2025-09-17T00:00:00"/>
    <x v="2"/>
    <x v="2"/>
    <x v="2"/>
  </r>
  <r>
    <n v="2504985"/>
    <s v="Stuklijst - Sterling Elite 2 Plus (blauw)"/>
    <n v="8"/>
    <s v="Scootmobielen, model extra geveerd"/>
    <d v="2025-09-17T00:00:00"/>
    <x v="1"/>
    <x v="1"/>
    <x v="1"/>
  </r>
  <r>
    <n v="2505560"/>
    <s v="Stuklijst - Linido Zelfrijder 24&quot; LI 21.42.000"/>
    <n v="15"/>
    <s v="Douche- toiletvoorzieningen verrijdbaar, model een"/>
    <d v="2025-09-26T00:00:00"/>
    <x v="6"/>
    <x v="6"/>
    <x v="6"/>
  </r>
  <r>
    <n v="2505753"/>
    <s v="Stuklijst - Ortocar 315 SP II"/>
    <n v="8"/>
    <s v="Scootmobielen, model extra geveerd"/>
    <d v="2025-09-30T00:00:00"/>
    <x v="1"/>
    <x v="1"/>
    <x v="1"/>
  </r>
  <r>
    <n v="2505888"/>
    <s v="Stuklijst - Quickie Helix2"/>
    <n v="3"/>
    <s v="Handbewogen rolstoelen voor semi-permanent gebruik"/>
    <d v="2025-10-02T00:00:00"/>
    <x v="2"/>
    <x v="2"/>
    <x v="2"/>
  </r>
  <r>
    <n v="2505904"/>
    <s v="Stuklijst - Luna Pride Victory"/>
    <n v="7"/>
    <s v="Scootmobielen"/>
    <d v="2025-10-02T00:00:00"/>
    <x v="0"/>
    <x v="0"/>
    <x v="0"/>
  </r>
  <r>
    <n v="2505884"/>
    <s v="Stuklijst - Easy Rider 3 incl verlichting, slot"/>
    <n v="10"/>
    <s v="Driewielfietsen, met trapondersteuning (alle leeft"/>
    <d v="2025-10-02T00:00:00"/>
    <x v="7"/>
    <x v="7"/>
    <x v="7"/>
  </r>
  <r>
    <n v="2506159"/>
    <s v="Stuklijst - Excel G3, transport rolstoel"/>
    <n v="1"/>
    <s v="Handbewogen rolstoelen kortdurend gebruik"/>
    <d v="2025-10-08T00:00:00"/>
    <x v="8"/>
    <x v="8"/>
    <x v="8"/>
  </r>
  <r>
    <n v="2506479"/>
    <s v="Stuklijst - Afikim Scootmobiel Breeze S3 - 250 kg"/>
    <n v="8"/>
    <s v="Scootmobielen, model extra geveerd"/>
    <d v="2025-10-14T00:00:00"/>
    <x v="1"/>
    <x v="1"/>
    <x v="1"/>
  </r>
  <r>
    <n v="2506556"/>
    <s v="Stuklijst - You-Q Luca"/>
    <n v="5"/>
    <s v="Elektrische rolstoelen, model eenvoudig"/>
    <d v="2025-10-15T00:00:00"/>
    <x v="9"/>
    <x v="9"/>
    <x v="9"/>
  </r>
  <r>
    <n v="2506538"/>
    <s v="Stuklijst - Luna Pride scootmobiel"/>
    <n v="7"/>
    <s v="Scootmobielen"/>
    <d v="2025-10-15T00:00:00"/>
    <x v="0"/>
    <x v="0"/>
    <x v="0"/>
  </r>
  <r>
    <n v="2507150"/>
    <s v="Stuklijst - Excel Click &amp; Go Lite"/>
    <n v="22"/>
    <s v="Electrische aandrijfunits duwondersteuning"/>
    <d v="2025-10-23T00:00:00"/>
    <x v="10"/>
    <x v="10"/>
    <x v="10"/>
  </r>
  <r>
    <n v="2507147"/>
    <s v="Stuklijst - Velo Plus"/>
    <n v="25"/>
    <s v="Rolstoelfietsen"/>
    <d v="2025-10-23T00:00:00"/>
    <x v="11"/>
    <x v="11"/>
    <x v="11"/>
  </r>
  <r>
    <n v="2507195"/>
    <s v="Stuklijst - Luna Pride Victory"/>
    <n v="7"/>
    <s v="Scootmobielen"/>
    <d v="2025-10-24T00:00:00"/>
    <x v="0"/>
    <x v="0"/>
    <x v="0"/>
  </r>
  <r>
    <n v="2507527"/>
    <s v="Stuklijst - Breezy Rubix2 Plus"/>
    <n v="1"/>
    <s v="Handbewogen rolstoelen kortdurend gebruik"/>
    <d v="2025-10-30T00:00:00"/>
    <x v="8"/>
    <x v="8"/>
    <x v="8"/>
  </r>
  <r>
    <n v="2507780"/>
    <s v="Stuklijst - Sterling Elite2 XS (blauw)"/>
    <n v="7"/>
    <s v="Scootmobielen"/>
    <d v="2025-11-04T00:00:00"/>
    <x v="0"/>
    <x v="0"/>
    <x v="0"/>
  </r>
  <r>
    <n v="2507847"/>
    <s v="Stuklijst - Sterling Calypso, 3W"/>
    <n v="7"/>
    <s v="Scootmobielen"/>
    <d v="2025-11-05T00:00:00"/>
    <x v="0"/>
    <x v="0"/>
    <x v="0"/>
  </r>
  <r>
    <n v="2508916"/>
    <s v="Stuklijst - Excel G3 zelfvoortbeweger"/>
    <n v="1"/>
    <s v="Handbewogen rolstoelen kortdurend gebruik"/>
    <d v="2025-11-21T00:00:00"/>
    <x v="8"/>
    <x v="8"/>
    <x v="8"/>
  </r>
  <r>
    <n v="2508918"/>
    <s v="Stuklijst - Linido DOTO stoel 53 cm open zitting"/>
    <n v="15"/>
    <s v="Douche- toiletvoorzieningen verrijdbaar, model een"/>
    <d v="2025-11-21T00:00:00"/>
    <x v="6"/>
    <x v="6"/>
    <x v="6"/>
  </r>
  <r>
    <n v="2509300"/>
    <s v="Stuklijst - Maxi-Comfort st 8V hydr schijremmen"/>
    <n v="10"/>
    <s v="Driewielfietsen, met trapondersteuning (alle leeft"/>
    <d v="2025-11-27T00:00:00"/>
    <x v="7"/>
    <x v="7"/>
    <x v="7"/>
  </r>
  <r>
    <n v="2509849"/>
    <s v="Stuklijst - Quickie Puma Q400 M"/>
    <n v="6"/>
    <s v="Elektrische rolstoelen, model complex"/>
    <d v="2025-12-09T00:00:00"/>
    <x v="5"/>
    <x v="5"/>
    <x v="5"/>
  </r>
  <r>
    <n v="2511093"/>
    <s v="Stuklijst - Excel Galaxy 2, 3W, lightning blue"/>
    <n v="7"/>
    <s v="Scootmobielen"/>
    <d v="2025-12-31T00:00:00"/>
    <x v="0"/>
    <x v="0"/>
    <x v="0"/>
  </r>
  <r>
    <n v="2600106"/>
    <s v="Stuklijst - Excel Galaxy 2, 3W, lightning blue"/>
    <n v="7"/>
    <s v="Scootmobielen"/>
    <d v="2026-01-06T00:00:00"/>
    <x v="0"/>
    <x v="0"/>
    <x v="0"/>
  </r>
  <r>
    <n v="2600661"/>
    <s v="Stuklijst - Model Sterling Swift"/>
    <n v="7"/>
    <s v="Scootmobielen"/>
    <d v="2026-01-15T00:00:00"/>
    <x v="0"/>
    <x v="0"/>
    <x v="0"/>
  </r>
  <r>
    <n v="2600757"/>
    <s v="Stuklijst - Sterling Trophy 6"/>
    <n v="8"/>
    <s v="Scootmobielen, model extra geveerd"/>
    <d v="2026-01-16T00:00:00"/>
    <x v="1"/>
    <x v="1"/>
    <x v="1"/>
  </r>
  <r>
    <n v="2601129"/>
    <s v="Stuklijst - Sterling Elite 2 Plus (matzwart)"/>
    <n v="8"/>
    <s v="Scootmobielen, model extra geveerd"/>
    <d v="2026-01-22T00:00:00"/>
    <x v="1"/>
    <x v="1"/>
    <x v="1"/>
  </r>
  <r>
    <n v="2601760"/>
    <s v="Stuklijst - Sterling Elite2 XS (blauw)"/>
    <n v="7"/>
    <s v="Scootmobielen"/>
    <d v="2026-01-30T00:00:00"/>
    <x v="0"/>
    <x v="0"/>
    <x v="0"/>
  </r>
  <r>
    <n v="2602504"/>
    <s v="Stuklijst - Breezy BasiX2"/>
    <n v="1"/>
    <s v="Handbewogen rolstoelen kortdurend gebruik"/>
    <d v="2026-02-12T00:00:00"/>
    <x v="8"/>
    <x v="8"/>
    <x v="8"/>
  </r>
  <r>
    <n v="2602463"/>
    <s v="Stuklijst - Quickie Salsa M2"/>
    <n v="6"/>
    <s v="Elektrische rolstoelen, model complex"/>
    <d v="2026-02-12T00:00:00"/>
    <x v="5"/>
    <x v="5"/>
    <x v="5"/>
  </r>
  <r>
    <n v="2602615"/>
    <s v="Stuklijst - Excel G5 'Modulair'"/>
    <n v="1"/>
    <s v="Handbewogen rolstoelen kortdurend gebruik"/>
    <d v="2026-02-16T00:00:00"/>
    <x v="8"/>
    <x v="8"/>
    <x v="8"/>
  </r>
  <r>
    <n v="2602897"/>
    <s v="Stuklijst - Sterling Trophy 6"/>
    <n v="8"/>
    <s v="Scootmobielen, model extra geveerd"/>
    <d v="2026-02-20T00:00:00"/>
    <x v="1"/>
    <x v="1"/>
    <x v="1"/>
  </r>
  <r>
    <n v="2603170"/>
    <s v="Stuklijst - Excel G3 zelfvoortbeweger"/>
    <n v="1"/>
    <s v="Handbewogen rolstoelen kortdurend gebruik"/>
    <d v="2026-02-25T00:00:00"/>
    <x v="8"/>
    <x v="8"/>
    <x v="8"/>
  </r>
  <r>
    <n v="2603172"/>
    <s v="Stuklijst - Sterling Elite2 XS (blauw)"/>
    <n v="7"/>
    <s v="Scootmobielen"/>
    <d v="2026-02-25T00:00:00"/>
    <x v="0"/>
    <x v="0"/>
    <x v="0"/>
  </r>
  <r>
    <n v="2603735"/>
    <s v="Stuklijst - Breezy Ibis Pro duwwagen"/>
    <n v="2"/>
    <s v="Handbewogen rolstoelen permanent / passief gebruik"/>
    <d v="2026-03-06T00:00:00"/>
    <x v="4"/>
    <x v="4"/>
    <x v="4"/>
  </r>
  <r>
    <n v="2603731"/>
    <s v="Stuklijst - Maxi Twin Compact,"/>
    <n v="11"/>
    <s v="Tilliften passief"/>
    <d v="2026-03-06T00:00:00"/>
    <x v="12"/>
    <x v="12"/>
    <x v="12"/>
  </r>
  <r>
    <n v="2603765"/>
    <s v="Stuklijst - TDV met afneemb beensteunen"/>
    <n v="16"/>
    <s v="Douche- toiletvoorzieningen verrijdbaar, model com"/>
    <d v="2026-03-09T00:00:00"/>
    <x v="13"/>
    <x v="13"/>
    <x v="13"/>
  </r>
  <r>
    <n v="2604125"/>
    <s v="Stuklijst - Sterling Trophy 6"/>
    <n v="8"/>
    <s v="Scootmobielen, model extra geveerd"/>
    <d v="2026-03-13T00:00:00"/>
    <x v="1"/>
    <x v="1"/>
    <x v="1"/>
  </r>
  <r>
    <n v="2604956"/>
    <s v="Stuklijst - Luna Pride Victory"/>
    <n v="7"/>
    <s v="Scootmobielen"/>
    <d v="2026-03-26T00:00:00"/>
    <x v="0"/>
    <x v="0"/>
    <x v="0"/>
  </r>
  <r>
    <n v="2605118"/>
    <s v="Stuklijst - Luna Pride Victory"/>
    <n v="7"/>
    <s v="Scootmobielen"/>
    <d v="2026-03-30T00:00:00"/>
    <x v="0"/>
    <x v="0"/>
    <x v="0"/>
  </r>
  <r>
    <n v="2605317"/>
    <s v="Stuklijst - Excel Galaxy 2, 3W, lightning blue"/>
    <n v="7"/>
    <s v="Scootmobielen"/>
    <d v="2026-04-01T00:00:00"/>
    <x v="0"/>
    <x v="0"/>
    <x v="0"/>
  </r>
  <r>
    <n v="2605431"/>
    <s v="Stuklijst - Sterling Elite2 XS (blauw)"/>
    <n v="7"/>
    <s v="Scootmobielen"/>
    <d v="2026-04-02T00:00:00"/>
    <x v="0"/>
    <x v="0"/>
    <x v="0"/>
  </r>
  <r>
    <n v="2606143"/>
    <s v="Stuklijst - Excel G3, transport rolstoel"/>
    <n v="1"/>
    <s v="Handbewogen rolstoelen kortdurend gebruik"/>
    <d v="2026-04-15T00:00:00"/>
    <x v="8"/>
    <x v="8"/>
    <x v="8"/>
  </r>
  <r>
    <n v="2606150"/>
    <s v="Stuklijst - Sterling Elite2 XS (blauw)"/>
    <n v="7"/>
    <s v="Scootmobielen"/>
    <d v="2026-04-15T00:00:00"/>
    <x v="0"/>
    <x v="0"/>
    <x v="0"/>
  </r>
  <r>
    <n v="2606628"/>
    <s v="Stuklijst - Breezy RubiX 2"/>
    <n v="1"/>
    <s v="Handbewogen rolstoelen kortdurend gebruik"/>
    <d v="2026-04-22T00:00:00"/>
    <x v="8"/>
    <x v="8"/>
    <x v="8"/>
  </r>
  <r>
    <n v="2606584"/>
    <s v="Stuklijst - Quickie Helix2"/>
    <n v="3"/>
    <s v="Handbewogen rolstoelen voor semi-permanent gebruik"/>
    <d v="2026-04-22T00:00:00"/>
    <x v="2"/>
    <x v="2"/>
    <x v="2"/>
  </r>
  <r>
    <n v="2606566"/>
    <s v="Stuklijst - Quickie Puma Q700 R Sedeo Pro"/>
    <n v="6"/>
    <s v="Elektrische rolstoelen, model complex"/>
    <d v="2026-04-22T00:00:00"/>
    <x v="5"/>
    <x v="5"/>
    <x v="5"/>
  </r>
  <r>
    <n v="2606844"/>
    <s v="Stuklijst - Breezy BasiX2"/>
    <n v="1"/>
    <s v="Handbewogen rolstoelen kortdurend gebruik"/>
    <d v="2026-04-24T00:00:00"/>
    <x v="8"/>
    <x v="8"/>
    <x v="8"/>
  </r>
  <r>
    <n v="2606802"/>
    <s v="Stuklijst - Samm QLass Buiten"/>
    <n v="5"/>
    <s v="Elektrische rolstoelen, model eenvoudig"/>
    <d v="2026-04-24T00:00:00"/>
    <x v="9"/>
    <x v="9"/>
    <x v="9"/>
  </r>
  <r>
    <n v="2606835"/>
    <s v="Stuklijst - Sterling Elite2 XS (blauw)"/>
    <n v="7"/>
    <s v="Scootmobielen"/>
    <d v="2026-04-24T00:00:00"/>
    <x v="0"/>
    <x v="0"/>
    <x v="0"/>
  </r>
  <r>
    <n v="2606957"/>
    <s v="Stuklijst - Sterling Elite2 Mini"/>
    <n v="7"/>
    <s v="Scootmobielen"/>
    <d v="2026-04-29T00:00:00"/>
    <x v="0"/>
    <x v="0"/>
    <x v="0"/>
  </r>
  <r>
    <n v="2607339"/>
    <s v="Stuklijst - Breezy BasiX2"/>
    <n v="1"/>
    <s v="Handbewogen rolstoelen kortdurend gebruik"/>
    <d v="2026-05-07T00:00:00"/>
    <x v="8"/>
    <x v="8"/>
    <x v="8"/>
  </r>
  <r>
    <n v="2607362"/>
    <s v="Stuklijst - Swayhopper actief rolstoel"/>
    <n v="3"/>
    <s v="Handbewogen rolstoelen voor semi-permanent gebruik"/>
    <d v="2026-05-07T00:00:00"/>
    <x v="2"/>
    <x v="2"/>
    <x v="2"/>
  </r>
  <r>
    <n v="2607364"/>
    <s v="Stuklijst - Olympic Hopper, actief, alum frame"/>
    <n v="4"/>
    <s v="Handbewogen rolstoelen actief gebruik / vast frame"/>
    <d v="2026-05-07T00:00:00"/>
    <x v="3"/>
    <x v="3"/>
    <x v="3"/>
  </r>
  <r>
    <n v="2607340"/>
    <s v="Stuklijst - Luna Pride Victory"/>
    <n v="7"/>
    <s v="Scootmobielen"/>
    <d v="2026-05-07T00:00:00"/>
    <x v="0"/>
    <x v="0"/>
    <x v="0"/>
  </r>
  <r>
    <n v="2607365"/>
    <s v="Stuklijst - Ocean E Vip - Elektr. Hoog/laag"/>
    <n v="15"/>
    <s v="Douche- toiletvoorzieningen verrijdbaar, model een"/>
    <d v="2026-05-07T00:00:00"/>
    <x v="6"/>
    <x v="6"/>
    <x v="6"/>
  </r>
  <r>
    <n v="2607363"/>
    <s v="Stuklijst - E-bike (frame compleet incl. adapter)"/>
    <n v="20"/>
    <s v="Handbikes met electrische ondersteuning"/>
    <d v="2026-05-07T00:00:00"/>
    <x v="14"/>
    <x v="14"/>
    <x v="14"/>
  </r>
  <r>
    <n v="2607439"/>
    <s v="Stuklijst - Excel G3, transport rolstoel"/>
    <n v="1"/>
    <s v="Handbewogen rolstoelen kortdurend gebruik"/>
    <d v="2026-05-08T00:00:00"/>
    <x v="8"/>
    <x v="8"/>
    <x v="8"/>
  </r>
  <r>
    <n v="2607437"/>
    <s v="Stuklijst - Sterling Elite2 XS (blauw)"/>
    <n v="7"/>
    <s v="Scootmobielen"/>
    <d v="2026-05-08T00:00:00"/>
    <x v="0"/>
    <x v="0"/>
    <x v="0"/>
  </r>
  <r>
    <n v="2607703"/>
    <s v="Stuklijst - Excel 200 G5 Actiefuitvoering"/>
    <n v="3"/>
    <s v="Handbewogen rolstoelen voor semi-permanent gebruik"/>
    <d v="2026-05-13T00:00:00"/>
    <x v="2"/>
    <x v="2"/>
    <x v="2"/>
  </r>
  <r>
    <n v="2609076"/>
    <s v="Stuklijst - Excel G3 zelfvoortbeweger"/>
    <n v="1"/>
    <s v="Handbewogen rolstoelen kortdurend gebruik"/>
    <d v="2026-05-19T00:00:00"/>
    <x v="8"/>
    <x v="8"/>
    <x v="8"/>
  </r>
  <r>
    <n v="2608202"/>
    <s v="Stuklijst - Roxx New"/>
    <n v="3"/>
    <s v="Handbewogen rolstoelen voor semi-permanent gebruik"/>
    <d v="2026-05-21T00:00:00"/>
    <x v="2"/>
    <x v="2"/>
    <x v="2"/>
  </r>
  <r>
    <n v="2608715"/>
    <s v="Stuklijst - Luna Pride Victory"/>
    <n v="7"/>
    <s v="Scootmobielen"/>
    <d v="2026-05-26T00:00:00"/>
    <x v="0"/>
    <x v="0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5">
  <r>
    <s v="DB-001"/>
    <n v="1"/>
    <s v="Handbewogen rolstoelen kortdurend gebruik"/>
    <n v="11101"/>
    <s v="Stuklijst - Breezy BasiX2"/>
    <n v="2014"/>
    <x v="0"/>
    <x v="0"/>
    <x v="0"/>
  </r>
  <r>
    <s v="DB-002"/>
    <n v="8"/>
    <s v="Scootmobielen, model extra geveerd"/>
    <n v="12108"/>
    <s v="Stuklijst - Sterling Elite 2 Plus (blauw)"/>
    <n v="2016"/>
    <x v="1"/>
    <x v="1"/>
    <x v="1"/>
  </r>
  <r>
    <s v="DB-003"/>
    <n v="8"/>
    <s v="Scootmobielen, model extra geveerd"/>
    <n v="12108"/>
    <s v="Stuklijst - Solo 3"/>
    <n v="2014"/>
    <x v="1"/>
    <x v="1"/>
    <x v="1"/>
  </r>
  <r>
    <s v="DB-004"/>
    <n v="2"/>
    <s v="Handbewogen rolstoelen permanent / passief gebruik"/>
    <n v="11102"/>
    <s v="Stuklijst - Combi frame:x m. 3, zilv 12,5'' lucht"/>
    <n v="2013"/>
    <x v="2"/>
    <x v="2"/>
    <x v="2"/>
  </r>
  <r>
    <s v="DB-005"/>
    <n v="7"/>
    <s v="Scootmobielen"/>
    <n v="12107"/>
    <s v="Stuklijst - Excel Excite 3 uitvoeringen"/>
    <n v="2010"/>
    <x v="3"/>
    <x v="3"/>
    <x v="3"/>
  </r>
  <r>
    <s v="DB-006"/>
    <n v="7"/>
    <s v="Scootmobielen"/>
    <n v="12107"/>
    <s v="Stuklijst - Sterling Elite2 XS (blauw)"/>
    <n v="2020"/>
    <x v="3"/>
    <x v="3"/>
    <x v="3"/>
  </r>
  <r>
    <s v="DB-007"/>
    <n v="27"/>
    <s v="Douchebrancards"/>
    <n v="13127"/>
    <s v="Stuklijst - Orka HomeCare"/>
    <n v="2016"/>
    <x v="4"/>
    <x v="4"/>
    <x v="4"/>
  </r>
  <r>
    <s v="DB-008"/>
    <n v="8"/>
    <s v="Scootmobielen, model extra geveerd"/>
    <n v="12108"/>
    <s v="Stuklijst - Sterling Elite 2 Plus (blauw)"/>
    <n v="2017"/>
    <x v="1"/>
    <x v="1"/>
    <x v="1"/>
  </r>
  <r>
    <s v="DB-009"/>
    <n v="7"/>
    <s v="Scootmobielen"/>
    <n v="12107"/>
    <s v="Stuklijst - Luna Pride Victory"/>
    <n v="2013"/>
    <x v="3"/>
    <x v="3"/>
    <x v="3"/>
  </r>
  <r>
    <s v="DB-010"/>
    <n v="7"/>
    <s v="Scootmobielen"/>
    <n v="12107"/>
    <s v="Stuklijst - Excel Excite 3 uitvoeringen"/>
    <n v="2011"/>
    <x v="3"/>
    <x v="3"/>
    <x v="3"/>
  </r>
  <r>
    <s v="DB-011"/>
    <n v="10"/>
    <s v="Driewielfietsen, met trapondersteuning (alle leeft"/>
    <n v="12110"/>
    <s v="Stuklijst - Midi-2, 8-versn,mech schijfremmen"/>
    <n v="2018"/>
    <x v="5"/>
    <x v="5"/>
    <x v="5"/>
  </r>
  <r>
    <s v="DB-012"/>
    <n v="10"/>
    <s v="Driewielfietsen, met trapondersteuning (alle leeft"/>
    <n v="12110"/>
    <s v="Stuklijst - Easy Rider 3 incl verlichting, slot"/>
    <n v="2021"/>
    <x v="5"/>
    <x v="5"/>
    <x v="5"/>
  </r>
  <r>
    <s v="DB-013"/>
    <n v="25"/>
    <s v="Rolstoelfietsen"/>
    <n v="12125"/>
    <s v="Stuklijst - Rover E; Bakfiets met traponderst"/>
    <n v="2018"/>
    <x v="6"/>
    <x v="6"/>
    <x v="6"/>
  </r>
  <r>
    <s v="DB-014"/>
    <n v="11"/>
    <s v="Tilliften passief"/>
    <n v="13111"/>
    <s v="Stuklijst - Molift Smart 150 tillift deelbaar"/>
    <n v="2022"/>
    <x v="7"/>
    <x v="7"/>
    <x v="7"/>
  </r>
  <r>
    <s v="DB-015"/>
    <n v="1"/>
    <s v="Handbewogen rolstoelen kortdurend gebruik"/>
    <n v="11101"/>
    <s v="Stuklijst - Breezy BasiX2"/>
    <n v="2017"/>
    <x v="0"/>
    <x v="0"/>
    <x v="0"/>
  </r>
  <r>
    <s v="DB-016"/>
    <n v="8"/>
    <s v="Scootmobielen, model extra geveerd"/>
    <n v="12108"/>
    <s v="Stuklijst - Trophy 6"/>
    <n v="2022"/>
    <x v="1"/>
    <x v="1"/>
    <x v="1"/>
  </r>
  <r>
    <s v="DB-017"/>
    <n v="6"/>
    <s v="Elektrische rolstoelen, model complex"/>
    <n v="11106"/>
    <s v="Stuklijst - C500 VOOR CORPUS 3G LOWRIDER"/>
    <n v="2022"/>
    <x v="8"/>
    <x v="8"/>
    <x v="8"/>
  </r>
  <r>
    <s v="DB-018"/>
    <n v="8"/>
    <s v="Scootmobielen, model extra geveerd"/>
    <n v="12108"/>
    <s v="Stuklijst - Sterling Elite 2 Plus (blauw)"/>
    <n v="2020"/>
    <x v="1"/>
    <x v="1"/>
    <x v="1"/>
  </r>
  <r>
    <s v="DB-019"/>
    <n v="7"/>
    <s v="Scootmobielen"/>
    <n v="12107"/>
    <s v="Stuklijst - Luna Pride Victory"/>
    <n v="2019"/>
    <x v="3"/>
    <x v="3"/>
    <x v="3"/>
  </r>
  <r>
    <s v="DB-020"/>
    <n v="8"/>
    <s v="Scootmobielen, model extra geveerd"/>
    <n v="12108"/>
    <s v="Stuklijst - Solo TS120 Comfort"/>
    <n v="2018"/>
    <x v="1"/>
    <x v="1"/>
    <x v="1"/>
  </r>
  <r>
    <s v="DB-021"/>
    <n v="7"/>
    <s v="Scootmobielen"/>
    <n v="12107"/>
    <s v="Stuklijst - Excel Excite 3 uitvoeringen"/>
    <n v="2010"/>
    <x v="3"/>
    <x v="3"/>
    <x v="3"/>
  </r>
  <r>
    <s v="DB-022"/>
    <n v="10"/>
    <s v="Driewielfietsen, met trapondersteuning (alle leeft"/>
    <n v="12110"/>
    <s v="Stuklijst - Easy 26 inch mat zwart, met hulpmotor"/>
    <n v="2020"/>
    <x v="5"/>
    <x v="5"/>
    <x v="5"/>
  </r>
  <r>
    <s v="DB-023"/>
    <n v="8"/>
    <s v="Scootmobielen, model extra geveerd"/>
    <n v="12108"/>
    <s v="Stuklijst - Trophy 6"/>
    <n v="2022"/>
    <x v="1"/>
    <x v="1"/>
    <x v="1"/>
  </r>
  <r>
    <s v="DB-024"/>
    <n v="4"/>
    <s v="Handbewogen rolstoelen actief gebruik / vast frame"/>
    <n v="11104"/>
    <s v="Stuklijst - Kiddo Adapt + orthese"/>
    <n v="2021"/>
    <x v="9"/>
    <x v="9"/>
    <x v="9"/>
  </r>
  <r>
    <s v="DB-025"/>
    <n v="7"/>
    <s v="Scootmobielen"/>
    <n v="12107"/>
    <s v="Stuklijst - Luna Pride scootmobiel"/>
    <n v="2020"/>
    <x v="3"/>
    <x v="3"/>
    <x v="3"/>
  </r>
  <r>
    <s v="DB-026"/>
    <n v="10"/>
    <s v="Driewielfietsen, met trapondersteuning (alle leeft"/>
    <n v="12110"/>
    <s v="Stuklijst - 3W Cortes met Bafang power assist"/>
    <n v="2022"/>
    <x v="5"/>
    <x v="5"/>
    <x v="5"/>
  </r>
  <r>
    <s v="DB-027"/>
    <n v="10"/>
    <s v="Driewielfietsen, met trapondersteuning (alle leeft"/>
    <n v="12110"/>
    <s v="Stuklijst - Nijland Singly 7 versnellingsnaaf"/>
    <n v="2017"/>
    <x v="5"/>
    <x v="5"/>
    <x v="5"/>
  </r>
  <r>
    <s v="DB-028"/>
    <n v="7"/>
    <s v="Scootmobielen"/>
    <n v="12107"/>
    <s v="Stuklijst - Luna Pride Victory"/>
    <n v="2017"/>
    <x v="3"/>
    <x v="3"/>
    <x v="3"/>
  </r>
  <r>
    <s v="DB-029"/>
    <n v="8"/>
    <s v="Scootmobielen, model extra geveerd"/>
    <n v="12108"/>
    <s v="Stuklijst - Sterling Trophy 6"/>
    <n v="2014"/>
    <x v="1"/>
    <x v="1"/>
    <x v="1"/>
  </r>
  <r>
    <s v="DB-030"/>
    <n v="7"/>
    <s v="Scootmobielen"/>
    <n v="12107"/>
    <s v="Stuklijst - Sterling Elite2 XS (matzwart)"/>
    <n v="2022"/>
    <x v="3"/>
    <x v="3"/>
    <x v="3"/>
  </r>
  <r>
    <s v="DB-031"/>
    <n v="10"/>
    <s v="Driewielfietsen, met trapondersteuning (alle leeft"/>
    <n v="12110"/>
    <s v="Stuklijst - Easy Rider 3 incl verlichting, slot"/>
    <n v="2021"/>
    <x v="5"/>
    <x v="5"/>
    <x v="5"/>
  </r>
  <r>
    <s v="DB-032"/>
    <n v="8"/>
    <s v="Scootmobielen, model extra geveerd"/>
    <n v="12108"/>
    <s v="Stuklijst - Excel Galaxy Plus, 3W, lightning blue"/>
    <n v="2022"/>
    <x v="1"/>
    <x v="1"/>
    <x v="1"/>
  </r>
  <r>
    <s v="DB-033"/>
    <n v="7"/>
    <s v="Scootmobielen"/>
    <n v="12107"/>
    <s v="Stuklijst - Excel Galaxy 2, 3W, lightning blue"/>
    <n v="2022"/>
    <x v="3"/>
    <x v="3"/>
    <x v="3"/>
  </r>
  <r>
    <s v="DB-034"/>
    <n v="7"/>
    <s v="Scootmobielen"/>
    <n v="12107"/>
    <s v="Stuklijst - CTM 737, 12 km/u uitvoering"/>
    <n v="2017"/>
    <x v="3"/>
    <x v="3"/>
    <x v="3"/>
  </r>
  <r>
    <s v="DB-035"/>
    <n v="7"/>
    <s v="Scootmobielen"/>
    <n v="12107"/>
    <s v="Stuklijst - Excel Galaxy 2, 3W, lightning blue"/>
    <n v="2022"/>
    <x v="3"/>
    <x v="3"/>
    <x v="3"/>
  </r>
  <r>
    <s v="DB-036"/>
    <n v="7"/>
    <s v="Scootmobielen"/>
    <n v="12107"/>
    <s v="Stuklijst - Sterling Elite2 XS (matzwart)"/>
    <n v="2022"/>
    <x v="3"/>
    <x v="3"/>
    <x v="3"/>
  </r>
  <r>
    <s v="DB-037"/>
    <n v="7"/>
    <s v="Scootmobielen"/>
    <n v="12107"/>
    <s v="Stuklijst - Luna Pride Victory"/>
    <n v="2015"/>
    <x v="3"/>
    <x v="3"/>
    <x v="3"/>
  </r>
  <r>
    <s v="DB-038"/>
    <n v="3"/>
    <s v="Handbewogen rolstoelen voor semi-permanent gebruik"/>
    <n v="11103"/>
    <s v="Stuklijst - Quickie HeliX2"/>
    <n v="2018"/>
    <x v="10"/>
    <x v="10"/>
    <x v="10"/>
  </r>
  <r>
    <s v="DB-039"/>
    <n v="21"/>
    <s v="Electrische aandrijfunits hoepelondersteuning"/>
    <n v="11121"/>
    <s v="Stuklijst - E-Fix"/>
    <n v="2019"/>
    <x v="11"/>
    <x v="11"/>
    <x v="11"/>
  </r>
  <r>
    <s v="DB-040"/>
    <n v="8"/>
    <s v="Scootmobielen, model extra geveerd"/>
    <n v="12108"/>
    <s v="Stuklijst - Solo4"/>
    <n v="2023"/>
    <x v="1"/>
    <x v="1"/>
    <x v="1"/>
  </r>
  <r>
    <s v="DB-041"/>
    <n v="8"/>
    <s v="Scootmobielen, model extra geveerd"/>
    <n v="12108"/>
    <s v="Stuklijst - Trophy 6"/>
    <n v="2016"/>
    <x v="1"/>
    <x v="1"/>
    <x v="1"/>
  </r>
  <r>
    <s v="DB-042"/>
    <n v="8"/>
    <s v="Scootmobielen, model extra geveerd"/>
    <n v="12108"/>
    <s v="Stuklijst - Sterling Trophy 6"/>
    <n v="2011"/>
    <x v="1"/>
    <x v="1"/>
    <x v="1"/>
  </r>
  <r>
    <s v="DB-043"/>
    <n v="7"/>
    <s v="Scootmobielen"/>
    <n v="12107"/>
    <s v="Stuklijst - Excel Galaxy 2, 3W, lightning blue"/>
    <n v="2022"/>
    <x v="3"/>
    <x v="3"/>
    <x v="3"/>
  </r>
  <r>
    <s v="DB-044"/>
    <n v="11"/>
    <s v="Tilliften passief"/>
    <n v="13111"/>
    <s v="Stuklijst - Molift Smart 150 tillift deelbaar"/>
    <n v="2015"/>
    <x v="7"/>
    <x v="7"/>
    <x v="7"/>
  </r>
  <r>
    <s v="DB-045"/>
    <n v="7"/>
    <s v="Scootmobielen"/>
    <n v="12107"/>
    <s v="Stuklijst - Excel Galaxy 2, 3W, lightning blue"/>
    <n v="2023"/>
    <x v="3"/>
    <x v="3"/>
    <x v="3"/>
  </r>
  <r>
    <s v="DB-046"/>
    <n v="3"/>
    <s v="Handbewogen rolstoelen voor semi-permanent gebruik"/>
    <n v="11103"/>
    <s v="Stuklijst - Action4 NG"/>
    <n v="2017"/>
    <x v="10"/>
    <x v="10"/>
    <x v="10"/>
  </r>
  <r>
    <s v="DB-047"/>
    <n v="1"/>
    <s v="Handbewogen rolstoelen kortdurend gebruik"/>
    <n v="11101"/>
    <s v="Stuklijst - Breezy BasiX2"/>
    <n v="2018"/>
    <x v="0"/>
    <x v="0"/>
    <x v="0"/>
  </r>
  <r>
    <s v="DB-048"/>
    <n v="7"/>
    <s v="Scootmobielen"/>
    <n v="12107"/>
    <s v="Stuklijst - Excel Galaxy 2, 3W, lightning blue"/>
    <n v="2023"/>
    <x v="3"/>
    <x v="3"/>
    <x v="3"/>
  </r>
  <r>
    <s v="DB-049"/>
    <n v="8"/>
    <s v="Scootmobielen, model extra geveerd"/>
    <n v="12108"/>
    <s v="Stuklijst - Solo 3"/>
    <n v="2011"/>
    <x v="1"/>
    <x v="1"/>
    <x v="1"/>
  </r>
  <r>
    <s v="DB-050"/>
    <n v="8"/>
    <s v="Scootmobielen, model extra geveerd"/>
    <n v="12108"/>
    <s v="Stuklijst - Sterling Elite 2 Plus (matzwart)"/>
    <n v="2023"/>
    <x v="1"/>
    <x v="1"/>
    <x v="1"/>
  </r>
  <r>
    <s v="DB-051"/>
    <n v="18"/>
    <s v="Duofietsen /tandems met electrische ondersteuning"/>
    <n v="12118"/>
    <s v="Stuklijst - 2W Tandem Twinny incl verlichting"/>
    <n v="2014"/>
    <x v="12"/>
    <x v="12"/>
    <x v="12"/>
  </r>
  <r>
    <s v="DB-052"/>
    <n v="10"/>
    <s v="Driewielfietsen, met trapondersteuning (alle leeft"/>
    <n v="12110"/>
    <s v="Stuklijst - Singly titan grey 7v-fw"/>
    <n v="2023"/>
    <x v="5"/>
    <x v="5"/>
    <x v="5"/>
  </r>
  <r>
    <s v="DB-053"/>
    <n v="1"/>
    <s v="Handbewogen rolstoelen kortdurend gebruik"/>
    <n v="11101"/>
    <s v="Stuklijst - Breezy BasiX2"/>
    <n v="2017"/>
    <x v="0"/>
    <x v="0"/>
    <x v="0"/>
  </r>
  <r>
    <s v="DB-054"/>
    <n v="10"/>
    <s v="Driewielfietsen, met trapondersteuning (alle leeft"/>
    <n v="12110"/>
    <s v="Stuklijst - Driewieler City size M"/>
    <n v="2023"/>
    <x v="5"/>
    <x v="5"/>
    <x v="5"/>
  </r>
  <r>
    <s v="DB-055"/>
    <n v="8"/>
    <s v="Scootmobielen, model extra geveerd"/>
    <n v="12108"/>
    <s v="Stuklijst - Sterling Trophy 6"/>
    <n v="2015"/>
    <x v="1"/>
    <x v="1"/>
    <x v="1"/>
  </r>
  <r>
    <s v="DB-056"/>
    <n v="3"/>
    <s v="Handbewogen rolstoelen voor semi-permanent gebruik"/>
    <n v="11103"/>
    <s v="Stuklijst - Quickie HeliX2"/>
    <n v="2017"/>
    <x v="10"/>
    <x v="10"/>
    <x v="10"/>
  </r>
  <r>
    <s v="DB-057"/>
    <n v="7"/>
    <s v="Scootmobielen"/>
    <n v="12107"/>
    <s v="Stuklijst - Sterling Elite2 Mini"/>
    <n v="2023"/>
    <x v="3"/>
    <x v="3"/>
    <x v="3"/>
  </r>
  <r>
    <s v="DB-058"/>
    <n v="1"/>
    <s v="Handbewogen rolstoelen kortdurend gebruik"/>
    <n v="11101"/>
    <s v="Stuklijst - Breezy BasiX2"/>
    <n v="2017"/>
    <x v="0"/>
    <x v="0"/>
    <x v="0"/>
  </r>
  <r>
    <s v="DB-059"/>
    <n v="3"/>
    <s v="Handbewogen rolstoelen voor semi-permanent gebruik"/>
    <n v="11103"/>
    <s v="Stuklijst - Breezy RubiX 2"/>
    <n v="2018"/>
    <x v="10"/>
    <x v="10"/>
    <x v="10"/>
  </r>
  <r>
    <s v="DB-060"/>
    <n v="1"/>
    <s v="Handbewogen rolstoelen kortdurend gebruik"/>
    <n v="11101"/>
    <s v="Stuklijst - Breezy BasiX2"/>
    <n v="2019"/>
    <x v="0"/>
    <x v="0"/>
    <x v="0"/>
  </r>
  <r>
    <s v="DB-061"/>
    <n v="8"/>
    <s v="Scootmobielen, model extra geveerd"/>
    <n v="12108"/>
    <s v="Stuklijst - Sterling Elite 2 Plus (matzwart)"/>
    <n v="2023"/>
    <x v="1"/>
    <x v="1"/>
    <x v="1"/>
  </r>
  <r>
    <s v="DB-062"/>
    <n v="10"/>
    <s v="Driewielfietsen, met trapondersteuning (alle leeft"/>
    <n v="12110"/>
    <s v="Stuklijst - Singly-E blauw 7v-fw"/>
    <n v="2023"/>
    <x v="5"/>
    <x v="5"/>
    <x v="5"/>
  </r>
  <r>
    <s v="DB-063"/>
    <n v="10"/>
    <s v="Driewielfietsen, met trapondersteuning (alle leeft"/>
    <n v="12110"/>
    <s v="Stuklijst - Easy Rider"/>
    <n v="2023"/>
    <x v="5"/>
    <x v="5"/>
    <x v="5"/>
  </r>
  <r>
    <s v="DB-064"/>
    <n v="10"/>
    <s v="Driewielfietsen, met trapondersteuning (alle leeft"/>
    <n v="12110"/>
    <s v="Stuklijst - Tavara Balance"/>
    <n v="2023"/>
    <x v="5"/>
    <x v="5"/>
    <x v="5"/>
  </r>
  <r>
    <s v="DB-065"/>
    <n v="7"/>
    <s v="Scootmobielen"/>
    <n v="12107"/>
    <s v="Stuklijst - Excel Galaxy 2, 3W, lightning blue"/>
    <n v="2023"/>
    <x v="3"/>
    <x v="3"/>
    <x v="3"/>
  </r>
  <r>
    <s v="DB-066"/>
    <n v="7"/>
    <s v="Scootmobielen"/>
    <n v="12107"/>
    <s v="Stuklijst - Sterling Elite2 XS (blauw)"/>
    <n v="2020"/>
    <x v="3"/>
    <x v="3"/>
    <x v="3"/>
  </r>
  <r>
    <s v="DB-067"/>
    <n v="8"/>
    <s v="Scootmobielen, model extra geveerd"/>
    <n v="12108"/>
    <s v="Stuklijst - Sterling Elite 2 Plus (matzwart)"/>
    <n v="2023"/>
    <x v="1"/>
    <x v="1"/>
    <x v="1"/>
  </r>
  <r>
    <s v="DB-068"/>
    <n v="4"/>
    <s v="Handbewogen rolstoelen actief gebruik / vast frame"/>
    <n v="11104"/>
    <s v="Stuklijst - Quickie Nitrum"/>
    <n v="2023"/>
    <x v="9"/>
    <x v="9"/>
    <x v="9"/>
  </r>
  <r>
    <s v="DB-069"/>
    <n v="10"/>
    <s v="Driewielfietsen, met trapondersteuning (alle leeft"/>
    <n v="12110"/>
    <s v="Stuklijst - Midi-2, 8-versn,mech schijfremmen"/>
    <n v="2011"/>
    <x v="5"/>
    <x v="5"/>
    <x v="5"/>
  </r>
  <r>
    <s v="DB-070"/>
    <n v="10"/>
    <s v="Driewielfietsen, met trapondersteuning (alle leeft"/>
    <n v="12110"/>
    <s v="Stuklijst - 3W MAXI 2 basis incl. verlichting"/>
    <n v="2007"/>
    <x v="5"/>
    <x v="5"/>
    <x v="5"/>
  </r>
  <r>
    <s v="DB-071"/>
    <n v="8"/>
    <s v="Scootmobielen, model extra geveerd"/>
    <n v="12108"/>
    <s v="Stuklijst - Excel Galaxy Plus, 3W, lightning blue"/>
    <n v="2023"/>
    <x v="1"/>
    <x v="1"/>
    <x v="1"/>
  </r>
  <r>
    <s v="DB-072"/>
    <n v="22"/>
    <s v="Electrische aandrijfunits duwondersteuning"/>
    <n v="11122"/>
    <s v="Stuklijst - TGA Powerpack tot 115kg"/>
    <n v="2013"/>
    <x v="13"/>
    <x v="13"/>
    <x v="13"/>
  </r>
  <r>
    <s v="DB-073"/>
    <n v="4"/>
    <s v="Handbewogen rolstoelen actief gebruik / vast frame"/>
    <n v="11104"/>
    <s v="Stuklijst - Quickie Argon 2"/>
    <n v="2024"/>
    <x v="9"/>
    <x v="9"/>
    <x v="9"/>
  </r>
  <r>
    <s v="DB-074"/>
    <n v="10"/>
    <s v="Driewielfietsen, met trapondersteuning (alle leeft"/>
    <n v="12110"/>
    <s v="Stuklijst - 3W Cortes met Bafang power assist"/>
    <n v="2024"/>
    <x v="5"/>
    <x v="5"/>
    <x v="5"/>
  </r>
  <r>
    <s v="DB-075"/>
    <n v="8"/>
    <s v="Scootmobielen, model extra geveerd"/>
    <n v="12108"/>
    <s v="Stuklijst - X1 mini crosser 3W, 15 km p/u oranje"/>
    <n v="2024"/>
    <x v="1"/>
    <x v="1"/>
    <x v="1"/>
  </r>
  <r>
    <s v="DB-076"/>
    <n v="23"/>
    <s v="Buggy's"/>
    <n v="12123"/>
    <s v="Stuklijst - Stingray onderstel"/>
    <n v="2018"/>
    <x v="14"/>
    <x v="14"/>
    <x v="14"/>
  </r>
  <r>
    <s v="DB-077"/>
    <n v="8"/>
    <s v="Scootmobielen, model extra geveerd"/>
    <n v="12108"/>
    <s v="Stuklijst - Sterling Elite 2 Plus (blauw)"/>
    <n v="2016"/>
    <x v="1"/>
    <x v="1"/>
    <x v="1"/>
  </r>
  <r>
    <s v="DB-078"/>
    <n v="22"/>
    <s v="Electrische aandrijfunits duwondersteuning"/>
    <n v="11122"/>
    <s v="Stuklijst - Excel Click &amp; Go Lite"/>
    <n v="2018"/>
    <x v="13"/>
    <x v="13"/>
    <x v="13"/>
  </r>
  <r>
    <s v="DB-079"/>
    <n v="1"/>
    <s v="Handbewogen rolstoelen kortdurend gebruik"/>
    <n v="11101"/>
    <s v="Stuklijst - Basix ZB 48"/>
    <n v="2011"/>
    <x v="0"/>
    <x v="0"/>
    <x v="0"/>
  </r>
  <r>
    <s v="DB-080"/>
    <n v="7"/>
    <s v="Scootmobielen"/>
    <n v="12107"/>
    <s v="Stuklijst - Orion Metro 3-wiel"/>
    <n v="2019"/>
    <x v="3"/>
    <x v="3"/>
    <x v="3"/>
  </r>
  <r>
    <s v="DB-081"/>
    <n v="10"/>
    <s v="Driewielfietsen, met trapondersteuning (alle leeft"/>
    <n v="12110"/>
    <s v="Stuklijst - Cortes"/>
    <n v="2019"/>
    <x v="5"/>
    <x v="5"/>
    <x v="5"/>
  </r>
  <r>
    <s v="DB-082"/>
    <n v="8"/>
    <s v="Scootmobielen, model extra geveerd"/>
    <n v="12108"/>
    <s v="Stuklijst - Trophy 6"/>
    <n v="2018"/>
    <x v="1"/>
    <x v="1"/>
    <x v="1"/>
  </r>
  <r>
    <s v="DB-083"/>
    <n v="21"/>
    <s v="Electrische aandrijfunits hoepelondersteuning"/>
    <n v="11121"/>
    <s v="Stuklijst - E-Drive Plus 24&quot; Blackline"/>
    <n v="2024"/>
    <x v="11"/>
    <x v="11"/>
    <x v="11"/>
  </r>
  <r>
    <s v="DB-084"/>
    <n v="1"/>
    <s v="Handbewogen rolstoelen kortdurend gebruik"/>
    <n v="11101"/>
    <s v="Stuklijst - Breezy BasiX2"/>
    <n v="2017"/>
    <x v="0"/>
    <x v="0"/>
    <x v="0"/>
  </r>
  <r>
    <s v="DB-085"/>
    <n v="10"/>
    <s v="Driewielfietsen, met trapondersteuning (alle leeft"/>
    <n v="12110"/>
    <s v="Stuklijst - Zitdriewielfiets Z3, Bafang power ass"/>
    <n v="2024"/>
    <x v="5"/>
    <x v="5"/>
    <x v="5"/>
  </r>
  <r>
    <s v="DB-086"/>
    <n v="7"/>
    <s v="Scootmobielen"/>
    <n v="12107"/>
    <s v="Stuklijst - Excel Galaxy 2, 3W, lightning blue"/>
    <n v="2023"/>
    <x v="3"/>
    <x v="3"/>
    <x v="3"/>
  </r>
  <r>
    <s v="DB-087"/>
    <n v="6"/>
    <s v="Elektrische rolstoelen, model complex"/>
    <n v="11106"/>
    <s v="Stuklijst - F3 VOOR CORPUS 3G"/>
    <n v="2024"/>
    <x v="8"/>
    <x v="8"/>
    <x v="8"/>
  </r>
  <r>
    <s v="DB-088"/>
    <n v="7"/>
    <s v="Scootmobielen"/>
    <n v="12107"/>
    <s v="Stuklijst - Pride Zolar 3-wiel scooter"/>
    <n v="2017"/>
    <x v="3"/>
    <x v="3"/>
    <x v="3"/>
  </r>
  <r>
    <s v="DB-089"/>
    <n v="8"/>
    <s v="Scootmobielen, model extra geveerd"/>
    <n v="12108"/>
    <s v="Stuklijst - Sterling Trophy 6"/>
    <n v="2015"/>
    <x v="1"/>
    <x v="1"/>
    <x v="1"/>
  </r>
  <r>
    <s v="DB-090"/>
    <n v="12"/>
    <s v="Tilliften actief"/>
    <n v="13112"/>
    <s v="Stuklijst - Aerolet Verticale toiletlift"/>
    <n v="2024"/>
    <x v="15"/>
    <x v="15"/>
    <x v="15"/>
  </r>
  <r>
    <s v="DB-091"/>
    <n v="21"/>
    <s v="Electrische aandrijfunits hoepelondersteuning"/>
    <n v="11121"/>
    <s v="Stuklijst - E-Fix"/>
    <n v="2024"/>
    <x v="11"/>
    <x v="11"/>
    <x v="11"/>
  </r>
  <r>
    <s v="DB-092"/>
    <n v="21"/>
    <s v="Electrische aandrijfunits hoepelondersteuning"/>
    <n v="11121"/>
    <s v="Stuklijst - E-Fix"/>
    <n v="2020"/>
    <x v="11"/>
    <x v="11"/>
    <x v="11"/>
  </r>
  <r>
    <s v="DB-093"/>
    <n v="1"/>
    <s v="Handbewogen rolstoelen kortdurend gebruik"/>
    <n v="11101"/>
    <s v="Stuklijst - Basix ZB 46"/>
    <n v="2010"/>
    <x v="0"/>
    <x v="0"/>
    <x v="0"/>
  </r>
  <r>
    <s v="DB-094"/>
    <n v="6"/>
    <s v="Elektrische rolstoelen, model complex"/>
    <n v="11106"/>
    <s v="Stuklijst - F5 VOOR CORPUS"/>
    <n v="2019"/>
    <x v="8"/>
    <x v="8"/>
    <x v="8"/>
  </r>
  <r>
    <s v="DB-095"/>
    <n v="7"/>
    <s v="Scootmobielen"/>
    <n v="12107"/>
    <s v="Stuklijst - Excel Galaxy 2, 3W, lightning blue"/>
    <n v="2024"/>
    <x v="3"/>
    <x v="3"/>
    <x v="3"/>
  </r>
  <r>
    <s v="DB-096"/>
    <n v="3"/>
    <s v="Handbewogen rolstoelen voor semi-permanent gebruik"/>
    <n v="11103"/>
    <s v="Stuklijst - Quickie HeliX2"/>
    <n v="2013"/>
    <x v="10"/>
    <x v="10"/>
    <x v="10"/>
  </r>
  <r>
    <s v="DB-097"/>
    <n v="7"/>
    <s v="Scootmobielen"/>
    <n v="12107"/>
    <s v="Stuklijst - Luna Pride Victory"/>
    <n v="2016"/>
    <x v="3"/>
    <x v="3"/>
    <x v="3"/>
  </r>
  <r>
    <s v="DB-098"/>
    <n v="15"/>
    <s v="Douche- toiletvoorzieningen verrijdbaar, model een"/>
    <n v="13115"/>
    <s v="Stuklijst - Able2 mobiele douche-toiletstoel"/>
    <n v="2021"/>
    <x v="16"/>
    <x v="16"/>
    <x v="16"/>
  </r>
  <r>
    <s v="DB-099"/>
    <n v="7"/>
    <s v="Scootmobielen"/>
    <n v="12107"/>
    <s v="Stuklijst - Excel Galaxy 2, 3W, lightning blue"/>
    <n v="2022"/>
    <x v="3"/>
    <x v="3"/>
    <x v="3"/>
  </r>
  <r>
    <s v="DB-100"/>
    <n v="7"/>
    <s v="Scootmobielen"/>
    <n v="12107"/>
    <s v="Stuklijst - Luna Pride scootmobiel"/>
    <n v="2017"/>
    <x v="3"/>
    <x v="3"/>
    <x v="3"/>
  </r>
  <r>
    <s v="DB-101"/>
    <n v="8"/>
    <s v="Scootmobielen, model extra geveerd"/>
    <n v="12108"/>
    <s v="Stuklijst - Excel Galaxy Plus, 3W, lightning blue"/>
    <n v="2024"/>
    <x v="1"/>
    <x v="1"/>
    <x v="1"/>
  </r>
  <r>
    <s v="DB-102"/>
    <n v="8"/>
    <s v="Scootmobielen, model extra geveerd"/>
    <n v="12108"/>
    <s v="Stuklijst - Sterling Elite2 XS (matzwart)"/>
    <n v="2022"/>
    <x v="1"/>
    <x v="1"/>
    <x v="1"/>
  </r>
  <r>
    <s v="DB-103"/>
    <n v="1"/>
    <s v="Handbewogen rolstoelen kortdurend gebruik"/>
    <n v="11101"/>
    <s v="Stuklijst - Action 2 NG"/>
    <n v="2018"/>
    <x v="0"/>
    <x v="0"/>
    <x v="0"/>
  </r>
  <r>
    <s v="DB-104"/>
    <n v="7"/>
    <s v="Scootmobielen"/>
    <n v="12107"/>
    <s v="Stuklijst - Luna Pride Victory"/>
    <n v="2017"/>
    <x v="3"/>
    <x v="3"/>
    <x v="3"/>
  </r>
  <r>
    <s v="DB-105"/>
    <n v="3"/>
    <s v="Handbewogen rolstoelen voor semi-permanent gebruik"/>
    <n v="11103"/>
    <s v="Stuklijst - Quickie HeliX2"/>
    <n v="2024"/>
    <x v="10"/>
    <x v="10"/>
    <x v="10"/>
  </r>
  <r>
    <s v="DB-106"/>
    <n v="11"/>
    <s v="Tilliften passief"/>
    <n v="13111"/>
    <s v="Stuklijst - Wendy 3"/>
    <n v="2020"/>
    <x v="7"/>
    <x v="7"/>
    <x v="7"/>
  </r>
  <r>
    <s v="DB-107"/>
    <n v="6"/>
    <s v="Elektrische rolstoelen, model complex"/>
    <n v="11106"/>
    <s v="Stuklijst - Quickie Salsa M2"/>
    <n v="2019"/>
    <x v="8"/>
    <x v="8"/>
    <x v="8"/>
  </r>
  <r>
    <s v="DB-108"/>
    <n v="7"/>
    <s v="Scootmobielen"/>
    <n v="12107"/>
    <s v="Stuklijst - Sterling Calypso, 3W"/>
    <n v="2011"/>
    <x v="3"/>
    <x v="3"/>
    <x v="3"/>
  </r>
  <r>
    <s v="DB-109"/>
    <n v="10"/>
    <s v="Driewielfietsen, met trapondersteuning (alle leeft"/>
    <n v="12110"/>
    <s v="Stuklijst - 3W MAXI 2 basis incl. verlichting"/>
    <n v="2012"/>
    <x v="5"/>
    <x v="5"/>
    <x v="5"/>
  </r>
  <r>
    <s v="DB-110"/>
    <n v="10"/>
    <s v="Driewielfietsen, met trapondersteuning (alle leeft"/>
    <n v="12110"/>
    <s v="Stuklijst - Midi"/>
    <n v="2017"/>
    <x v="5"/>
    <x v="5"/>
    <x v="5"/>
  </r>
  <r>
    <s v="DB-111"/>
    <n v="7"/>
    <s v="Scootmobielen"/>
    <n v="12107"/>
    <s v="Stuklijst - Sterling Elite2 XS (blauw)"/>
    <n v="2020"/>
    <x v="3"/>
    <x v="3"/>
    <x v="3"/>
  </r>
  <r>
    <s v="DB-112"/>
    <n v="1"/>
    <s v="Handbewogen rolstoelen kortdurend gebruik"/>
    <n v="11101"/>
    <s v="Stuklijst - Breezy Basix2 met in hoogte verstelb"/>
    <n v="2023"/>
    <x v="0"/>
    <x v="0"/>
    <x v="0"/>
  </r>
  <r>
    <s v="DB-113"/>
    <n v="21"/>
    <s v="Electrische aandrijfunits hoepelondersteuning"/>
    <n v="11121"/>
    <s v="Stuklijst - E-Fix"/>
    <n v="2024"/>
    <x v="11"/>
    <x v="11"/>
    <x v="11"/>
  </r>
  <r>
    <s v="DB-114"/>
    <n v="3"/>
    <s v="Handbewogen rolstoelen voor semi-permanent gebruik"/>
    <n v="11103"/>
    <s v="Stuklijst - Quickie HeliX2"/>
    <n v="2024"/>
    <x v="10"/>
    <x v="10"/>
    <x v="10"/>
  </r>
  <r>
    <s v="DB-115"/>
    <n v="15"/>
    <s v="Douche- toiletvoorzieningen verrijdbaar, model een"/>
    <n v="13115"/>
    <s v="Stuklijst - Etac Clean doucherolst 49cm groen"/>
    <n v="2021"/>
    <x v="16"/>
    <x v="16"/>
    <x v="16"/>
  </r>
  <r>
    <s v="DB-116"/>
    <n v="7"/>
    <s v="Scootmobielen"/>
    <n v="12107"/>
    <s v="Stuklijst - Luna Pride Victory"/>
    <n v="2018"/>
    <x v="3"/>
    <x v="3"/>
    <x v="3"/>
  </r>
  <r>
    <s v="DB-117"/>
    <n v="7"/>
    <s v="Scootmobielen"/>
    <n v="12107"/>
    <s v="Stuklijst - Excel Galaxy 2, 3W, lightning blue"/>
    <n v="2024"/>
    <x v="3"/>
    <x v="3"/>
    <x v="3"/>
  </r>
  <r>
    <s v="DB-118"/>
    <n v="7"/>
    <s v="Scootmobielen"/>
    <n v="12107"/>
    <s v="Stuklijst - Sterling Calypso, 3W"/>
    <n v="2012"/>
    <x v="3"/>
    <x v="3"/>
    <x v="3"/>
  </r>
  <r>
    <s v="DB-119"/>
    <n v="7"/>
    <s v="Scootmobielen"/>
    <n v="12107"/>
    <s v="Stuklijst - Excel Galaxy 2, 3W, lightning blue"/>
    <n v="2024"/>
    <x v="3"/>
    <x v="3"/>
    <x v="3"/>
  </r>
  <r>
    <s v="DB-120"/>
    <n v="4"/>
    <s v="Handbewogen rolstoelen actief gebruik / vast frame"/>
    <n v="11104"/>
    <s v="Stuklijst - Quickie Nitrum"/>
    <n v="2023"/>
    <x v="9"/>
    <x v="9"/>
    <x v="9"/>
  </r>
  <r>
    <s v="DB-121"/>
    <n v="21"/>
    <s v="Electrische aandrijfunits hoepelondersteuning"/>
    <n v="11121"/>
    <s v="Stuklijst - SmartDrive Power Assist MX2"/>
    <n v="2016"/>
    <x v="11"/>
    <x v="11"/>
    <x v="11"/>
  </r>
  <r>
    <s v="DB-122"/>
    <n v="1"/>
    <s v="Handbewogen rolstoelen kortdurend gebruik"/>
    <n v="11101"/>
    <s v="Stuklijst - Excel G3 zelfvoortbeweger"/>
    <n v="2009"/>
    <x v="0"/>
    <x v="0"/>
    <x v="0"/>
  </r>
  <r>
    <s v="DB-123"/>
    <n v="1"/>
    <s v="Handbewogen rolstoelen kortdurend gebruik"/>
    <n v="11101"/>
    <s v="Stuklijst - Breezy BasiX2"/>
    <n v="2017"/>
    <x v="0"/>
    <x v="0"/>
    <x v="0"/>
  </r>
  <r>
    <s v="DB-124"/>
    <n v="7"/>
    <s v="Scootmobielen"/>
    <n v="12107"/>
    <s v="Stuklijst - Luna Pride Victory"/>
    <n v="2018"/>
    <x v="3"/>
    <x v="3"/>
    <x v="3"/>
  </r>
  <r>
    <s v="DB-125"/>
    <n v="18"/>
    <s v="Duofietsen /tandems met electrische ondersteuning"/>
    <n v="12118"/>
    <s v="Stuklijst - 2W Tandem Twinny incl verlichting"/>
    <n v="2020"/>
    <x v="12"/>
    <x v="12"/>
    <x v="12"/>
  </r>
  <r>
    <s v="DB-126"/>
    <n v="4"/>
    <s v="Handbewogen rolstoelen actief gebruik / vast frame"/>
    <n v="11104"/>
    <s v="Stuklijst - Kuschall Kseries 2.0"/>
    <n v="2024"/>
    <x v="9"/>
    <x v="9"/>
    <x v="9"/>
  </r>
  <r>
    <s v="DB-127"/>
    <n v="7"/>
    <s v="Scootmobielen"/>
    <n v="12107"/>
    <s v="Stuklijst - Excel Galaxy 2, 3W, lightning blue"/>
    <n v="2024"/>
    <x v="3"/>
    <x v="3"/>
    <x v="3"/>
  </r>
  <r>
    <s v="DB-128"/>
    <n v="22"/>
    <s v="Electrische aandrijfunits duwondersteuning"/>
    <n v="11122"/>
    <s v="Stuklijst - Excel Click &amp; Go Lite"/>
    <n v="2011"/>
    <x v="13"/>
    <x v="13"/>
    <x v="13"/>
  </r>
  <r>
    <s v="DB-129"/>
    <n v="20"/>
    <s v="Handbikes met electrische ondersteuning"/>
    <n v="12120"/>
    <s v="Stuklijst - Frontline RV7 aankoppelbare handbike"/>
    <n v="2024"/>
    <x v="17"/>
    <x v="17"/>
    <x v="17"/>
  </r>
  <r>
    <s v="DB-130"/>
    <n v="7"/>
    <s v="Scootmobielen"/>
    <n v="12107"/>
    <s v="Stuklijst - Excel Galaxy 2, 3W, lightning blue"/>
    <n v="2023"/>
    <x v="3"/>
    <x v="3"/>
    <x v="3"/>
  </r>
  <r>
    <s v="DB-131"/>
    <n v="7"/>
    <s v="Scootmobielen"/>
    <n v="12107"/>
    <s v="Stuklijst - Luna Pride Victory"/>
    <n v="2018"/>
    <x v="3"/>
    <x v="3"/>
    <x v="3"/>
  </r>
  <r>
    <s v="DB-132"/>
    <n v="1"/>
    <s v="Handbewogen rolstoelen kortdurend gebruik"/>
    <n v="11101"/>
    <s v="Stuklijst - Excel G4 'modulair uitvoering'"/>
    <n v="2015"/>
    <x v="0"/>
    <x v="0"/>
    <x v="0"/>
  </r>
  <r>
    <s v="DB-133"/>
    <n v="7"/>
    <s v="Scootmobielen"/>
    <n v="12107"/>
    <s v="Stuklijst - Sterling Elite2 XS (blauw)"/>
    <n v="2019"/>
    <x v="3"/>
    <x v="3"/>
    <x v="3"/>
  </r>
  <r>
    <s v="DB-134"/>
    <n v="8"/>
    <s v="Scootmobielen, model extra geveerd"/>
    <n v="12108"/>
    <s v="Stuklijst - Excel Galaxy Plus, 3W, lightning blue"/>
    <n v="2025"/>
    <x v="1"/>
    <x v="1"/>
    <x v="1"/>
  </r>
  <r>
    <s v="DB-135"/>
    <n v="8"/>
    <s v="Scootmobielen, model extra geveerd"/>
    <n v="12108"/>
    <s v="Stuklijst - Sterling Elite 2 Plus (blauw)"/>
    <n v="2020"/>
    <x v="1"/>
    <x v="1"/>
    <x v="1"/>
  </r>
  <r>
    <s v="DB-136"/>
    <n v="7"/>
    <s v="Scootmobielen"/>
    <n v="12107"/>
    <s v="Stuklijst - Luna Pride Victory"/>
    <n v="2018"/>
    <x v="3"/>
    <x v="3"/>
    <x v="3"/>
  </r>
  <r>
    <s v="DB-137"/>
    <n v="7"/>
    <s v="Scootmobielen"/>
    <n v="12107"/>
    <s v="Stuklijst - Excel Galaxy 2, 3W, lightning blue"/>
    <n v="2024"/>
    <x v="3"/>
    <x v="3"/>
    <x v="3"/>
  </r>
  <r>
    <s v="DB-138"/>
    <n v="7"/>
    <s v="Scootmobielen"/>
    <n v="12107"/>
    <s v="Stuklijst - Sterling Elite2 XS (blauw)"/>
    <n v="2025"/>
    <x v="3"/>
    <x v="3"/>
    <x v="3"/>
  </r>
  <r>
    <s v="DB-139"/>
    <n v="15"/>
    <s v="Douche- toiletvoorzieningen verrijdbaar, model een"/>
    <n v="13115"/>
    <s v="Stuklijst - Ocean Ergo XL met 24&quot; wielen excl."/>
    <n v="2016"/>
    <x v="16"/>
    <x v="16"/>
    <x v="16"/>
  </r>
  <r>
    <s v="DB-140"/>
    <n v="7"/>
    <s v="Scootmobielen"/>
    <n v="12107"/>
    <s v="Stuklijst - Excel Galaxy 2, 3W, lightning blue"/>
    <n v="2022"/>
    <x v="3"/>
    <x v="3"/>
    <x v="3"/>
  </r>
  <r>
    <s v="DB-141"/>
    <n v="8"/>
    <s v="Scootmobielen, model extra geveerd"/>
    <n v="12108"/>
    <s v="Stuklijst - Sterling Elite 2 Plus (blauw)"/>
    <n v="2018"/>
    <x v="1"/>
    <x v="1"/>
    <x v="1"/>
  </r>
  <r>
    <s v="DB-142"/>
    <n v="2"/>
    <s v="Handbewogen rolstoelen permanent / passief gebruik"/>
    <n v="11102"/>
    <s v="Stuklijst - Kuschall Compact 2019"/>
    <n v="2019"/>
    <x v="2"/>
    <x v="2"/>
    <x v="2"/>
  </r>
  <r>
    <s v="DB-143"/>
    <n v="7"/>
    <s v="Scootmobielen"/>
    <n v="12107"/>
    <s v="Stuklijst - Orion Pro 15 km/u uitvoering 3-wiel"/>
    <n v="2017"/>
    <x v="3"/>
    <x v="3"/>
    <x v="3"/>
  </r>
  <r>
    <s v="DB-144"/>
    <n v="16"/>
    <s v="Douche- toiletvoorzieningen verrijdbaar, model com"/>
    <n v="13116"/>
    <s v="Stuklijst - Douche/Toiletstoel Flexo"/>
    <n v="2019"/>
    <x v="18"/>
    <x v="18"/>
    <x v="18"/>
  </r>
  <r>
    <s v="DB-145"/>
    <n v="8"/>
    <s v="Scootmobielen, model extra geveerd"/>
    <n v="12108"/>
    <s v="Stuklijst - Sterling Elite 2 Plus (matzwart)"/>
    <n v="2024"/>
    <x v="1"/>
    <x v="1"/>
    <x v="1"/>
  </r>
  <r>
    <s v="DB-146"/>
    <n v="1"/>
    <s v="Handbewogen rolstoelen kortdurend gebruik"/>
    <n v="11101"/>
    <s v="Stuklijst - Rea Focus"/>
    <n v="2006"/>
    <x v="0"/>
    <x v="0"/>
    <x v="0"/>
  </r>
  <r>
    <s v="DB-147"/>
    <n v="7"/>
    <s v="Scootmobielen"/>
    <n v="12107"/>
    <s v="Stuklijst - Sterling Elite2 XS (blauw)"/>
    <n v="2016"/>
    <x v="3"/>
    <x v="3"/>
    <x v="3"/>
  </r>
  <r>
    <s v="DB-148"/>
    <n v="7"/>
    <s v="Scootmobielen"/>
    <n v="12107"/>
    <s v="Stuklijst - Sterling Elite2 XS (blauw)"/>
    <n v="2019"/>
    <x v="3"/>
    <x v="3"/>
    <x v="3"/>
  </r>
  <r>
    <s v="DB-149"/>
    <n v="3"/>
    <s v="Handbewogen rolstoelen voor semi-permanent gebruik"/>
    <n v="11103"/>
    <s v="Stuklijst - Quickie HeliX2"/>
    <n v="2024"/>
    <x v="10"/>
    <x v="10"/>
    <x v="10"/>
  </r>
  <r>
    <s v="DB-150"/>
    <n v="10"/>
    <s v="Driewielfietsen, met trapondersteuning (alle leeft"/>
    <n v="12110"/>
    <s v="Stuklijst - 3W Cortes met Bafang power assist"/>
    <n v="2024"/>
    <x v="5"/>
    <x v="5"/>
    <x v="5"/>
  </r>
  <r>
    <s v="DB-151"/>
    <n v="1"/>
    <s v="Handbewogen rolstoelen kortdurend gebruik"/>
    <n v="11101"/>
    <s v="Stuklijst - Excel G-Lite Pro, 24&quot; achterwielen,"/>
    <n v="2015"/>
    <x v="0"/>
    <x v="0"/>
    <x v="0"/>
  </r>
  <r>
    <s v="DB-152"/>
    <n v="4"/>
    <s v="Handbewogen rolstoelen actief gebruik / vast frame"/>
    <n v="11104"/>
    <s v="Stuklijst - Quickie Life R"/>
    <n v="2017"/>
    <x v="9"/>
    <x v="9"/>
    <x v="9"/>
  </r>
  <r>
    <s v="DB-153"/>
    <n v="8"/>
    <s v="Scootmobielen, model extra geveerd"/>
    <n v="12108"/>
    <s v="Stuklijst - Excel Galaxy Plus, 3W, lightning blue"/>
    <n v="2022"/>
    <x v="1"/>
    <x v="1"/>
    <x v="1"/>
  </r>
  <r>
    <s v="DB-154"/>
    <s v="04A"/>
    <s v="Extra handbew. rolst. actief gebruik / vast frame"/>
    <n v="11204"/>
    <s v="Stuklijst - Kuschall Kseries 2.0"/>
    <n v="2024"/>
    <x v="9"/>
    <x v="9"/>
    <x v="9"/>
  </r>
  <r>
    <s v="DB-155"/>
    <n v="20"/>
    <s v="Handbikes met electrische ondersteuning"/>
    <n v="12120"/>
    <s v="Stuklijst - Frontline E-Drive"/>
    <n v="2025"/>
    <x v="17"/>
    <x v="17"/>
    <x v="17"/>
  </r>
  <r>
    <s v="DB-156"/>
    <n v="21"/>
    <s v="Electrische aandrijfunits hoepelondersteuning"/>
    <n v="11121"/>
    <s v="Stuklijst - Twion"/>
    <n v="2019"/>
    <x v="11"/>
    <x v="11"/>
    <x v="11"/>
  </r>
  <r>
    <s v="DB-157"/>
    <n v="8"/>
    <s v="Scootmobielen, model extra geveerd"/>
    <n v="12108"/>
    <s v="Stuklijst - Sterling Elite 2 Plus (blauw)"/>
    <n v="2020"/>
    <x v="1"/>
    <x v="1"/>
    <x v="1"/>
  </r>
  <r>
    <s v="DB-158"/>
    <n v="3"/>
    <s v="Handbewogen rolstoelen voor semi-permanent gebruik"/>
    <n v="11103"/>
    <s v="Stuklijst - Meyra 2.310"/>
    <n v="2008"/>
    <x v="10"/>
    <x v="10"/>
    <x v="10"/>
  </r>
  <r>
    <s v="DB-159"/>
    <n v="8"/>
    <s v="Scootmobielen, model extra geveerd"/>
    <n v="12108"/>
    <s v="Stuklijst - Ortocar 315 SP II"/>
    <n v="2007"/>
    <x v="1"/>
    <x v="1"/>
    <x v="1"/>
  </r>
  <r>
    <s v="DB-160"/>
    <n v="3"/>
    <s v="Handbewogen rolstoelen voor semi-permanent gebruik"/>
    <n v="11103"/>
    <s v="Stuklijst - Tilite zr (titanium vast frame)"/>
    <n v="2015"/>
    <x v="10"/>
    <x v="10"/>
    <x v="10"/>
  </r>
  <r>
    <s v="DB-161"/>
    <n v="5"/>
    <s v="Elektrische rolstoelen, model eenvoudig"/>
    <n v="11105"/>
    <s v="Stuklijst - Quickie Salsa M"/>
    <n v="2014"/>
    <x v="19"/>
    <x v="19"/>
    <x v="19"/>
  </r>
  <r>
    <s v="DB-162"/>
    <n v="7"/>
    <s v="Scootmobielen"/>
    <n v="12107"/>
    <s v="Stuklijst - Sterling Elite2 XS (blauw)"/>
    <n v="2020"/>
    <x v="3"/>
    <x v="3"/>
    <x v="3"/>
  </r>
  <r>
    <s v="DB-163"/>
    <n v="7"/>
    <s v="Scootmobielen"/>
    <n v="12107"/>
    <s v="Stuklijst - Excel Galaxy 2, 3W, lightning blue"/>
    <n v="2014"/>
    <x v="3"/>
    <x v="3"/>
    <x v="3"/>
  </r>
  <r>
    <s v="DB-164"/>
    <n v="8"/>
    <s v="Scootmobielen, model extra geveerd"/>
    <n v="12108"/>
    <s v="Stuklijst - Sterling Elite 2 Plus (blauw)"/>
    <n v="2015"/>
    <x v="1"/>
    <x v="1"/>
    <x v="1"/>
  </r>
  <r>
    <s v="DB-165"/>
    <n v="10"/>
    <s v="Driewielfietsen, met trapondersteuning (alle leeft"/>
    <n v="12110"/>
    <s v="Stuklijst - Kettwiesel/Lepus"/>
    <n v="2020"/>
    <x v="5"/>
    <x v="5"/>
    <x v="5"/>
  </r>
  <r>
    <s v="DB-166"/>
    <n v="7"/>
    <s v="Scootmobielen"/>
    <n v="12107"/>
    <s v="Stuklijst - Orion PRO 3-wiel"/>
    <n v="2017"/>
    <x v="3"/>
    <x v="3"/>
    <x v="3"/>
  </r>
  <r>
    <s v="DB-167"/>
    <n v="10"/>
    <s v="Driewielfietsen, met trapondersteuning (alle leeft"/>
    <n v="12110"/>
    <s v="Stuklijst - Singly-E titan grey 7v-fw"/>
    <n v="2023"/>
    <x v="5"/>
    <x v="5"/>
    <x v="5"/>
  </r>
  <r>
    <s v="DB-168"/>
    <n v="8"/>
    <s v="Scootmobielen, model extra geveerd"/>
    <n v="12108"/>
    <s v="Stuklijst - Sterling Elite 2 Plus (matzwart)"/>
    <n v="2025"/>
    <x v="1"/>
    <x v="1"/>
    <x v="1"/>
  </r>
  <r>
    <s v="DB-169"/>
    <n v="7"/>
    <s v="Scootmobielen"/>
    <n v="12107"/>
    <s v="Stuklijst - Sterling Elite2 XS (blauw)"/>
    <n v="2019"/>
    <x v="3"/>
    <x v="3"/>
    <x v="3"/>
  </r>
  <r>
    <s v="DB-170"/>
    <n v="7"/>
    <s v="Scootmobielen"/>
    <n v="12107"/>
    <s v="Stuklijst - Excel Galaxy 2, 3W, lightning blue"/>
    <n v="2018"/>
    <x v="3"/>
    <x v="3"/>
    <x v="3"/>
  </r>
  <r>
    <s v="DB-171"/>
    <n v="8"/>
    <s v="Scootmobielen, model extra geveerd"/>
    <n v="12108"/>
    <s v="Stuklijst - Sterling Elite 2 Plus (matzwart)"/>
    <n v="2023"/>
    <x v="1"/>
    <x v="1"/>
    <x v="1"/>
  </r>
  <r>
    <s v="DB-172"/>
    <n v="7"/>
    <s v="Scootmobielen"/>
    <n v="12107"/>
    <s v="Stuklijst - Excel Galaxy 2, 3W, lightning blue"/>
    <n v="2023"/>
    <x v="3"/>
    <x v="3"/>
    <x v="3"/>
  </r>
  <r>
    <s v="DB-173"/>
    <n v="7"/>
    <s v="Scootmobielen"/>
    <n v="12107"/>
    <s v="Stuklijst - Excel Galaxy 2, 3W, lightning blue"/>
    <n v="2025"/>
    <x v="3"/>
    <x v="3"/>
    <x v="3"/>
  </r>
  <r>
    <s v="DB-174"/>
    <n v="7"/>
    <s v="Scootmobielen"/>
    <n v="12107"/>
    <s v="Stuklijst - Luna Pride Victory"/>
    <n v="2016"/>
    <x v="3"/>
    <x v="3"/>
    <x v="3"/>
  </r>
  <r>
    <s v="DB-175"/>
    <n v="1"/>
    <s v="Handbewogen rolstoelen kortdurend gebruik"/>
    <n v="11101"/>
    <s v="Stuklijst - Breezy BasiX2"/>
    <n v="2017"/>
    <x v="0"/>
    <x v="0"/>
    <x v="0"/>
  </r>
  <r>
    <s v="DB-176"/>
    <n v="8"/>
    <s v="Scootmobielen, model extra geveerd"/>
    <n v="12108"/>
    <s v="Stuklijst - Classic Maxx"/>
    <n v="2013"/>
    <x v="1"/>
    <x v="1"/>
    <x v="1"/>
  </r>
  <r>
    <s v="DB-177"/>
    <n v="3"/>
    <s v="Handbewogen rolstoelen voor semi-permanent gebruik"/>
    <n v="11103"/>
    <s v="Stuklijst - Quickie HeliX2"/>
    <n v="2016"/>
    <x v="10"/>
    <x v="10"/>
    <x v="10"/>
  </r>
  <r>
    <s v="DB-178"/>
    <n v="4"/>
    <s v="Handbewogen rolstoelen actief gebruik / vast frame"/>
    <n v="11104"/>
    <s v="Stuklijst - Quickie Neon2"/>
    <n v="2022"/>
    <x v="9"/>
    <x v="9"/>
    <x v="9"/>
  </r>
  <r>
    <s v="DB-179"/>
    <n v="7"/>
    <s v="Scootmobielen"/>
    <n v="12107"/>
    <s v="Stuklijst - Sterling Calypso, 3W"/>
    <n v="2011"/>
    <x v="3"/>
    <x v="3"/>
    <x v="3"/>
  </r>
  <r>
    <s v="DB-180"/>
    <n v="7"/>
    <s v="Scootmobielen"/>
    <n v="12107"/>
    <s v="Stuklijst - Excel Galaxy 2, 3W, lightning blue"/>
    <n v="2025"/>
    <x v="3"/>
    <x v="3"/>
    <x v="3"/>
  </r>
  <r>
    <s v="DB-181"/>
    <n v="7"/>
    <s v="Scootmobielen"/>
    <n v="12107"/>
    <s v="Stuklijst - Excel Galaxy 2, 3W, lightning blue"/>
    <n v="2021"/>
    <x v="3"/>
    <x v="3"/>
    <x v="3"/>
  </r>
  <r>
    <s v="DB-182"/>
    <n v="7"/>
    <s v="Scootmobielen"/>
    <n v="12107"/>
    <s v="Stuklijst - Orion Metro 3-wiel"/>
    <n v="2015"/>
    <x v="3"/>
    <x v="3"/>
    <x v="3"/>
  </r>
  <r>
    <s v="DB-183"/>
    <n v="7"/>
    <s v="Scootmobielen"/>
    <n v="12107"/>
    <s v="Stuklijst - Excel Galaxy 2, 3W, lightning blue"/>
    <n v="2023"/>
    <x v="3"/>
    <x v="3"/>
    <x v="3"/>
  </r>
  <r>
    <s v="DB-184"/>
    <n v="3"/>
    <s v="Handbewogen rolstoelen voor semi-permanent gebruik"/>
    <n v="11103"/>
    <s v="Stuklijst - Quickie HeliX2"/>
    <n v="2024"/>
    <x v="10"/>
    <x v="10"/>
    <x v="10"/>
  </r>
  <r>
    <s v="DB-185"/>
    <n v="4"/>
    <s v="Handbewogen rolstoelen actief gebruik / vast frame"/>
    <n v="11104"/>
    <s v="Stuklijst - Exello Edge alum rolst met vast frame"/>
    <n v="2023"/>
    <x v="9"/>
    <x v="9"/>
    <x v="9"/>
  </r>
  <r>
    <s v="DB-186"/>
    <n v="7"/>
    <s v="Scootmobielen"/>
    <n v="12107"/>
    <s v="Stuklijst - Excel Galaxy 2, 3W, lightning blue"/>
    <n v="2025"/>
    <x v="3"/>
    <x v="3"/>
    <x v="3"/>
  </r>
  <r>
    <s v="DB-187"/>
    <n v="8"/>
    <s v="Scootmobielen, model extra geveerd"/>
    <n v="12108"/>
    <s v="Stuklijst - Sterling Elite 2 Plus (matzwart)"/>
    <n v="2025"/>
    <x v="1"/>
    <x v="1"/>
    <x v="1"/>
  </r>
  <r>
    <s v="DB-188"/>
    <n v="2"/>
    <s v="Handbewogen rolstoelen permanent / passief gebruik"/>
    <n v="11102"/>
    <s v="Stuklijst - CantoNxt Zelfrijder"/>
    <n v="2017"/>
    <x v="2"/>
    <x v="2"/>
    <x v="2"/>
  </r>
  <r>
    <s v="DB-189"/>
    <n v="10"/>
    <s v="Driewielfietsen, met trapondersteuning (alle leeft"/>
    <n v="12110"/>
    <s v="Stuklijst - Singly Air-E 7v-fw"/>
    <n v="2024"/>
    <x v="5"/>
    <x v="5"/>
    <x v="5"/>
  </r>
  <r>
    <s v="DB-190"/>
    <n v="7"/>
    <s v="Scootmobielen"/>
    <n v="12107"/>
    <s v="Stuklijst - Mini Crosser M-model 3 wiel"/>
    <n v="2008"/>
    <x v="3"/>
    <x v="3"/>
    <x v="3"/>
  </r>
  <r>
    <s v="DB-191"/>
    <n v="7"/>
    <s v="Scootmobielen"/>
    <n v="12107"/>
    <s v="Stuklijst - Sterling Elite2 XS (blauw)"/>
    <n v="2019"/>
    <x v="3"/>
    <x v="3"/>
    <x v="3"/>
  </r>
  <r>
    <s v="DB-192"/>
    <n v="6"/>
    <s v="Elektrische rolstoelen, model complex"/>
    <n v="11106"/>
    <s v="Stuklijst - DIETZ SANGO ADVANCED SEGO"/>
    <n v="2025"/>
    <x v="8"/>
    <x v="8"/>
    <x v="8"/>
  </r>
  <r>
    <s v="DB-193"/>
    <n v="8"/>
    <s v="Scootmobielen, model extra geveerd"/>
    <n v="12108"/>
    <s v="Stuklijst - Sterling Elite 2 Plus (matzwart)"/>
    <n v="2025"/>
    <x v="1"/>
    <x v="1"/>
    <x v="1"/>
  </r>
  <r>
    <s v="DB-194"/>
    <n v="7"/>
    <s v="Scootmobielen"/>
    <n v="12107"/>
    <s v="Stuklijst - Comet"/>
    <n v="2011"/>
    <x v="3"/>
    <x v="3"/>
    <x v="3"/>
  </r>
  <r>
    <s v="DB-195"/>
    <n v="8"/>
    <s v="Scootmobielen, model extra geveerd"/>
    <n v="12108"/>
    <s v="Stuklijst - Excel Galaxy Plus, 3W, lightning blue"/>
    <n v="2016"/>
    <x v="1"/>
    <x v="1"/>
    <x v="1"/>
  </r>
  <r>
    <s v="DB-196"/>
    <n v="1"/>
    <s v="Handbewogen rolstoelen kortdurend gebruik"/>
    <n v="11101"/>
    <s v="Stuklijst - Breezy UniX2: ZB 440 mm: ZD420 mm"/>
    <n v="2014"/>
    <x v="0"/>
    <x v="0"/>
    <x v="0"/>
  </r>
  <r>
    <s v="DB-197"/>
    <n v="1"/>
    <s v="Handbewogen rolstoelen kortdurend gebruik"/>
    <n v="11101"/>
    <s v="Stuklijst - Excel G-Lightweight ZB50 cm x ZD46 cm"/>
    <n v="2018"/>
    <x v="0"/>
    <x v="0"/>
    <x v="0"/>
  </r>
  <r>
    <s v="DB-198"/>
    <n v="21"/>
    <s v="Electrische aandrijfunits hoepelondersteuning"/>
    <n v="11121"/>
    <s v="Stuklijst - E-Fix"/>
    <n v="2018"/>
    <x v="11"/>
    <x v="11"/>
    <x v="11"/>
  </r>
  <r>
    <s v="DB-199"/>
    <n v="3"/>
    <s v="Handbewogen rolstoelen voor semi-permanent gebruik"/>
    <n v="11103"/>
    <s v="Stuklijst - Quickie HeliX2"/>
    <n v="2026"/>
    <x v="10"/>
    <x v="10"/>
    <x v="10"/>
  </r>
  <r>
    <s v="DB-200"/>
    <n v="18"/>
    <s v="Duofietsen /tandems met electrische ondersteuning"/>
    <n v="12118"/>
    <s v="Stuklijst - KIVO"/>
    <n v="2019"/>
    <x v="12"/>
    <x v="12"/>
    <x v="12"/>
  </r>
  <r>
    <s v="DB-201"/>
    <n v="7"/>
    <s v="Scootmobielen"/>
    <n v="12107"/>
    <s v="Stuklijst - Luna Pride Victory"/>
    <n v="2017"/>
    <x v="3"/>
    <x v="3"/>
    <x v="3"/>
  </r>
  <r>
    <s v="DB-202"/>
    <n v="7"/>
    <s v="Scootmobielen"/>
    <n v="12107"/>
    <s v="Stuklijst - Sterling Elite2 XS (blauw)"/>
    <n v="2019"/>
    <x v="3"/>
    <x v="3"/>
    <x v="3"/>
  </r>
  <r>
    <s v="DB-203"/>
    <n v="8"/>
    <s v="Scootmobielen, model extra geveerd"/>
    <n v="12108"/>
    <s v="Stuklijst - Sterling Elite 2 Plus (matzwart)"/>
    <n v="2023"/>
    <x v="1"/>
    <x v="1"/>
    <x v="1"/>
  </r>
  <r>
    <s v="DB-204"/>
    <n v="8"/>
    <s v="Scootmobielen, model extra geveerd"/>
    <n v="12108"/>
    <s v="Stuklijst - Excel Galaxy Plus, 3W, lightning blue"/>
    <n v="2019"/>
    <x v="1"/>
    <x v="1"/>
    <x v="1"/>
  </r>
  <r>
    <s v="DB-205"/>
    <n v="2"/>
    <s v="Handbewogen rolstoelen permanent / passief gebruik"/>
    <n v="11102"/>
    <s v="Stuklijst - Breezy Ibis Pro duwwagen"/>
    <n v="2017"/>
    <x v="2"/>
    <x v="2"/>
    <x v="2"/>
  </r>
  <r>
    <s v="DB-206"/>
    <n v="7"/>
    <s v="Scootmobielen"/>
    <n v="12107"/>
    <s v="Stuklijst - Sterling Elite2 XS (blauw)"/>
    <n v="2019"/>
    <x v="3"/>
    <x v="3"/>
    <x v="3"/>
  </r>
  <r>
    <s v="DB-207"/>
    <n v="8"/>
    <s v="Scootmobielen, model extra geveerd"/>
    <n v="12108"/>
    <s v="Stuklijst - Excel Galaxy Plus, 3W, lightning blue"/>
    <n v="2023"/>
    <x v="1"/>
    <x v="1"/>
    <x v="1"/>
  </r>
  <r>
    <s v="DB-208"/>
    <n v="7"/>
    <s v="Scootmobielen"/>
    <n v="12107"/>
    <s v="Stuklijst - Sterling Elite2 XS (blauw)"/>
    <n v="2019"/>
    <x v="3"/>
    <x v="3"/>
    <x v="3"/>
  </r>
  <r>
    <s v="DB-209"/>
    <n v="7"/>
    <s v="Scootmobielen"/>
    <n v="12107"/>
    <s v="Stuklijst - Excel Galaxy 2, 3W, lightning blue"/>
    <n v="2025"/>
    <x v="3"/>
    <x v="3"/>
    <x v="3"/>
  </r>
  <r>
    <s v="DB-210"/>
    <n v="3"/>
    <s v="Handbewogen rolstoelen voor semi-permanent gebruik"/>
    <n v="11103"/>
    <s v="Stuklijst - Quickie Neon2"/>
    <n v="2019"/>
    <x v="10"/>
    <x v="10"/>
    <x v="10"/>
  </r>
  <r>
    <s v="DB-211"/>
    <n v="7"/>
    <s v="Scootmobielen"/>
    <n v="12107"/>
    <s v="Stuklijst - Sterling Elite2 XS (blauw)"/>
    <n v="2018"/>
    <x v="3"/>
    <x v="3"/>
    <x v="3"/>
  </r>
  <r>
    <s v="DB-212"/>
    <n v="7"/>
    <s v="Scootmobielen"/>
    <n v="12107"/>
    <s v="Stuklijst - Luna Pride Victory"/>
    <n v="2018"/>
    <x v="3"/>
    <x v="3"/>
    <x v="3"/>
  </r>
  <r>
    <s v="DB-213"/>
    <n v="7"/>
    <s v="Scootmobielen"/>
    <n v="12107"/>
    <s v="Stuklijst - Excel Galaxy 2, 3W, lightning blue"/>
    <n v="2023"/>
    <x v="3"/>
    <x v="3"/>
    <x v="3"/>
  </r>
  <r>
    <s v="DB-214"/>
    <n v="10"/>
    <s v="Driewielfietsen, met trapondersteuning (alle leeft"/>
    <n v="12110"/>
    <s v="Stuklijst - Singly Air-E 7v-fw"/>
    <n v="2024"/>
    <x v="5"/>
    <x v="5"/>
    <x v="5"/>
  </r>
  <r>
    <s v="DB-215"/>
    <n v="3"/>
    <s v="Handbewogen rolstoelen voor semi-permanent gebruik"/>
    <n v="11103"/>
    <s v="Stuklijst - Quickie Easy 300"/>
    <n v="2026"/>
    <x v="10"/>
    <x v="10"/>
    <x v="10"/>
  </r>
  <r>
    <s v="DB-216"/>
    <n v="7"/>
    <s v="Scootmobielen"/>
    <n v="12107"/>
    <s v="Stuklijst - Sterling Elite2 XS (blauw)"/>
    <n v="2015"/>
    <x v="3"/>
    <x v="3"/>
    <x v="3"/>
  </r>
  <r>
    <s v="DB-217"/>
    <n v="1"/>
    <s v="Handbewogen rolstoelen kortdurend gebruik"/>
    <n v="11101"/>
    <s v="Stuklijst - Breezy BasiX2"/>
    <n v="2012"/>
    <x v="0"/>
    <x v="0"/>
    <x v="0"/>
  </r>
  <r>
    <s v="DB-218"/>
    <n v="1"/>
    <s v="Handbewogen rolstoelen kortdurend gebruik"/>
    <n v="11101"/>
    <s v="Stuklijst - Excel G3, transport rolstoel"/>
    <n v="2010"/>
    <x v="0"/>
    <x v="0"/>
    <x v="0"/>
  </r>
  <r>
    <s v="DB-219"/>
    <n v="3"/>
    <s v="Handbewogen rolstoelen voor semi-permanent gebruik"/>
    <n v="11103"/>
    <s v="Stuklijst - Breezy RubiX 2"/>
    <n v="2018"/>
    <x v="10"/>
    <x v="10"/>
    <x v="10"/>
  </r>
  <r>
    <s v="DB-220"/>
    <n v="7"/>
    <s v="Scootmobielen"/>
    <n v="12107"/>
    <s v="Stuklijst - Sterling Elite XS 3 wiel"/>
    <n v="2020"/>
    <x v="3"/>
    <x v="3"/>
    <x v="3"/>
  </r>
  <r>
    <s v="DB-221"/>
    <n v="3"/>
    <s v="Handbewogen rolstoelen voor semi-permanent gebruik"/>
    <n v="11103"/>
    <s v="Stuklijst - Quickie HeliX2"/>
    <n v="2026"/>
    <x v="10"/>
    <x v="10"/>
    <x v="10"/>
  </r>
  <r>
    <s v="DB-222"/>
    <n v="7"/>
    <s v="Scootmobielen"/>
    <n v="12107"/>
    <s v="Stuklijst - Sterling Trophy 6"/>
    <n v="2010"/>
    <x v="3"/>
    <x v="3"/>
    <x v="3"/>
  </r>
  <r>
    <s v="DB-223"/>
    <n v="7"/>
    <s v="Scootmobielen"/>
    <n v="12107"/>
    <s v="Stuklijst - Comet"/>
    <n v="2017"/>
    <x v="3"/>
    <x v="3"/>
    <x v="3"/>
  </r>
  <r>
    <s v="DB-224"/>
    <n v="8"/>
    <s v="Scootmobielen, model extra geveerd"/>
    <n v="12108"/>
    <s v="Stuklijst - Solo TS120 Xtr"/>
    <n v="2015"/>
    <x v="1"/>
    <x v="1"/>
    <x v="1"/>
  </r>
  <r>
    <s v="DB-225"/>
    <n v="7"/>
    <s v="Scootmobielen"/>
    <n v="12107"/>
    <s v="Stuklijst - Sterling Elite2 XS (blauw)"/>
    <n v="2020"/>
    <x v="3"/>
    <x v="3"/>
    <x v="3"/>
  </r>
  <r>
    <s v="DB-226"/>
    <n v="3"/>
    <s v="Handbewogen rolstoelen voor semi-permanent gebruik"/>
    <n v="11103"/>
    <s v="Stuklijst - Quickie HeliX2"/>
    <n v="2017"/>
    <x v="10"/>
    <x v="10"/>
    <x v="10"/>
  </r>
  <r>
    <s v="DB-227"/>
    <n v="7"/>
    <s v="Scootmobielen"/>
    <n v="12107"/>
    <s v="Stuklijst - Orion Metro 3-wiel"/>
    <n v="2011"/>
    <x v="3"/>
    <x v="3"/>
    <x v="3"/>
  </r>
  <r>
    <s v="DB-228"/>
    <n v="1"/>
    <s v="Handbewogen rolstoelen kortdurend gebruik"/>
    <n v="11101"/>
    <s v="Stuklijst - Meyra 1.900"/>
    <n v="2009"/>
    <x v="0"/>
    <x v="0"/>
    <x v="0"/>
  </r>
  <r>
    <s v="DB-229"/>
    <n v="7"/>
    <s v="Scootmobielen"/>
    <n v="12107"/>
    <s v="Stuklijst - Excel Excite 3 uitvoeringen"/>
    <n v="2015"/>
    <x v="3"/>
    <x v="3"/>
    <x v="3"/>
  </r>
  <r>
    <s v="DB-230"/>
    <n v="8"/>
    <s v="Scootmobielen, model extra geveerd"/>
    <n v="12108"/>
    <s v="Stuklijst - Sterling Trophy 6"/>
    <n v="2010"/>
    <x v="1"/>
    <x v="1"/>
    <x v="1"/>
  </r>
  <r>
    <s v="DB-231"/>
    <n v="7"/>
    <s v="Scootmobielen"/>
    <n v="12107"/>
    <s v="Stuklijst - Sterling Elite2 XS (blauw)"/>
    <n v="2018"/>
    <x v="3"/>
    <x v="3"/>
    <x v="3"/>
  </r>
  <r>
    <s v="DB-232"/>
    <n v="7"/>
    <s v="Scootmobielen"/>
    <n v="12107"/>
    <s v="Stuklijst - Sterling Elite2 XS (blauw)"/>
    <n v="2020"/>
    <x v="3"/>
    <x v="3"/>
    <x v="3"/>
  </r>
  <r>
    <s v="DB-233"/>
    <n v="7"/>
    <s v="Scootmobielen"/>
    <n v="12107"/>
    <s v="Stuklijst - Excel Excite 3 uitvoeringen"/>
    <n v="2015"/>
    <x v="3"/>
    <x v="3"/>
    <x v="3"/>
  </r>
  <r>
    <s v="DB-234"/>
    <n v="7"/>
    <s v="Scootmobielen"/>
    <n v="12107"/>
    <s v="Stuklijst - Excel Excite 3 uitvoeringen"/>
    <n v="2015"/>
    <x v="3"/>
    <x v="3"/>
    <x v="3"/>
  </r>
  <r>
    <s v="DB-235"/>
    <n v="1"/>
    <s v="Handbewogen rolstoelen kortdurend gebruik"/>
    <n v="11101"/>
    <s v="Stuklijst - Excel G3, transport rolstoel"/>
    <n v="2015"/>
    <x v="0"/>
    <x v="0"/>
    <x v="0"/>
  </r>
  <r>
    <s v="DB-236"/>
    <n v="8"/>
    <s v="Scootmobielen, model extra geveerd"/>
    <n v="12108"/>
    <s v="Stuklijst - Ortocar 315 SP II"/>
    <n v="2008"/>
    <x v="1"/>
    <x v="1"/>
    <x v="1"/>
  </r>
  <r>
    <s v="DB-237"/>
    <n v="6"/>
    <s v="Elektrische rolstoelen, model complex"/>
    <n v="11106"/>
    <s v="Stuklijst - Quickie Puma 40"/>
    <n v="2018"/>
    <x v="8"/>
    <x v="8"/>
    <x v="8"/>
  </r>
  <r>
    <s v="DB-238"/>
    <n v="1"/>
    <s v="Handbewogen rolstoelen kortdurend gebruik"/>
    <n v="11101"/>
    <s v="Stuklijst - Meyra 1.900"/>
    <n v="2015"/>
    <x v="0"/>
    <x v="0"/>
    <x v="0"/>
  </r>
  <r>
    <s v="DB-239"/>
    <n v="1"/>
    <s v="Handbewogen rolstoelen kortdurend gebruik"/>
    <n v="11101"/>
    <s v="Stuklijst - Breezy BasiX2"/>
    <n v="2020"/>
    <x v="0"/>
    <x v="0"/>
    <x v="0"/>
  </r>
  <r>
    <s v="DB-240"/>
    <n v="7"/>
    <s v="Scootmobielen"/>
    <n v="12107"/>
    <s v="Stuklijst - Excel Excite 3 uitvoeringen"/>
    <n v="2019"/>
    <x v="3"/>
    <x v="3"/>
    <x v="3"/>
  </r>
  <r>
    <s v="DB-241"/>
    <n v="3"/>
    <s v="Handbewogen rolstoelen voor semi-permanent gebruik"/>
    <n v="11103"/>
    <s v="Stuklijst - Meyra 2.310"/>
    <n v="2015"/>
    <x v="10"/>
    <x v="10"/>
    <x v="10"/>
  </r>
  <r>
    <s v="DB-242"/>
    <s v="03A"/>
    <s v="Extra handbew. rolst. voor semi-permanent gebruik"/>
    <n v="11203"/>
    <s v="Stuklijst - Quickie HeliX2"/>
    <n v="2019"/>
    <x v="10"/>
    <x v="10"/>
    <x v="10"/>
  </r>
  <r>
    <s v="DB-243"/>
    <n v="7"/>
    <s v="Scootmobielen"/>
    <n v="12107"/>
    <s v="Stuklijst - Sterling Elite2 XS (blauw)"/>
    <n v="2020"/>
    <x v="3"/>
    <x v="3"/>
    <x v="3"/>
  </r>
  <r>
    <s v="DB-244"/>
    <n v="1"/>
    <s v="Handbewogen rolstoelen kortdurend gebruik"/>
    <n v="11101"/>
    <s v="Stuklijst - Meyra 2.310"/>
    <n v="2008"/>
    <x v="0"/>
    <x v="0"/>
    <x v="0"/>
  </r>
  <r>
    <s v="DB-245"/>
    <n v="8"/>
    <s v="Scootmobielen, model extra geveerd"/>
    <n v="12108"/>
    <s v="Stuklijst - Sterling Trophy 6"/>
    <n v="2019"/>
    <x v="1"/>
    <x v="1"/>
    <x v="1"/>
  </r>
  <r>
    <s v="DB-246"/>
    <n v="1"/>
    <s v="Handbewogen rolstoelen kortdurend gebruik"/>
    <n v="11101"/>
    <s v="Stuklijst - Meyra 2.310"/>
    <n v="2009"/>
    <x v="0"/>
    <x v="0"/>
    <x v="0"/>
  </r>
  <r>
    <s v="DB-247"/>
    <n v="8"/>
    <s v="Scootmobielen, model extra geveerd"/>
    <n v="12108"/>
    <s v="Stuklijst - Sterling Trophy 6"/>
    <n v="2012"/>
    <x v="1"/>
    <x v="1"/>
    <x v="1"/>
  </r>
  <r>
    <s v="DB-248"/>
    <n v="8"/>
    <s v="Scootmobielen, model extra geveerd"/>
    <n v="12108"/>
    <s v="Stuklijst - Sterling Elite 2 Plus (blauw)"/>
    <n v="2019"/>
    <x v="1"/>
    <x v="1"/>
    <x v="1"/>
  </r>
  <r>
    <s v="DB-249"/>
    <n v="1"/>
    <s v="Handbewogen rolstoelen kortdurend gebruik"/>
    <n v="11101"/>
    <s v="Stuklijst - Basismodel Action 3 NG"/>
    <n v="2015"/>
    <x v="0"/>
    <x v="0"/>
    <x v="0"/>
  </r>
  <r>
    <s v="DB-250"/>
    <n v="7"/>
    <s v="Scootmobielen"/>
    <n v="12107"/>
    <s v="Stuklijst - Sterling Elite2 XS (blauw)"/>
    <n v="2020"/>
    <x v="3"/>
    <x v="3"/>
    <x v="3"/>
  </r>
  <r>
    <s v="DB-251"/>
    <n v="3"/>
    <s v="Handbewogen rolstoelen voor semi-permanent gebruik"/>
    <n v="11103"/>
    <s v="Stuklijst - Meyra 2.310"/>
    <n v="2003"/>
    <x v="10"/>
    <x v="10"/>
    <x v="10"/>
  </r>
  <r>
    <s v="DB-252"/>
    <n v="7"/>
    <s v="Scootmobielen"/>
    <n v="12107"/>
    <s v="Stuklijst - Luna Pride Victory"/>
    <n v="2016"/>
    <x v="3"/>
    <x v="3"/>
    <x v="3"/>
  </r>
  <r>
    <s v="DB-253"/>
    <n v="10"/>
    <s v="Driewielfietsen, met trapondersteuning (alle leeft"/>
    <n v="12110"/>
    <s v="Stuklijst - Easy Rider"/>
    <n v="2019"/>
    <x v="5"/>
    <x v="5"/>
    <x v="5"/>
  </r>
  <r>
    <s v="DB-254"/>
    <n v="3"/>
    <s v="Handbewogen rolstoelen voor semi-permanent gebruik"/>
    <n v="11103"/>
    <s v="Stuklijst - Meyra 2.310"/>
    <n v="2007"/>
    <x v="10"/>
    <x v="10"/>
    <x v="10"/>
  </r>
  <r>
    <s v="DB-255"/>
    <n v="7"/>
    <s v="Scootmobielen"/>
    <n v="12107"/>
    <s v="Stuklijst - Luna Pride Victory"/>
    <n v="2017"/>
    <x v="3"/>
    <x v="3"/>
    <x v="3"/>
  </r>
  <r>
    <s v="DB-256"/>
    <n v="1"/>
    <s v="Handbewogen rolstoelen kortdurend gebruik"/>
    <n v="11101"/>
    <s v="Stuklijst - Meyra 2.310"/>
    <n v="2015"/>
    <x v="0"/>
    <x v="0"/>
    <x v="0"/>
  </r>
  <r>
    <s v="DB-257"/>
    <n v="4"/>
    <s v="Handbewogen rolstoelen actief gebruik / vast frame"/>
    <n v="11104"/>
    <s v="Stuklijst - Quickie Xenon"/>
    <n v="2018"/>
    <x v="9"/>
    <x v="9"/>
    <x v="9"/>
  </r>
  <r>
    <s v="DB-258"/>
    <n v="7"/>
    <s v="Scootmobielen"/>
    <n v="12107"/>
    <s v="Stuklijst - Luna Pride Victory"/>
    <n v="2019"/>
    <x v="3"/>
    <x v="3"/>
    <x v="3"/>
  </r>
  <r>
    <s v="DB-259"/>
    <n v="3"/>
    <s v="Handbewogen rolstoelen voor semi-permanent gebruik"/>
    <n v="11103"/>
    <s v="Stuklijst - Excel 200 G5 Actiefuitvoering"/>
    <n v="2015"/>
    <x v="10"/>
    <x v="10"/>
    <x v="10"/>
  </r>
  <r>
    <s v="DB-260"/>
    <n v="1"/>
    <s v="Handbewogen rolstoelen kortdurend gebruik"/>
    <n v="11101"/>
    <s v="Stuklijst - Meyra 2.310"/>
    <n v="2015"/>
    <x v="0"/>
    <x v="0"/>
    <x v="0"/>
  </r>
  <r>
    <s v="DB-261"/>
    <n v="10"/>
    <s v="Driewielfietsen, met trapondersteuning (alle leeft"/>
    <n v="12110"/>
    <s v="Stuklijst - 3W MAXI 2 basis incl. verlichting"/>
    <n v="2017"/>
    <x v="5"/>
    <x v="5"/>
    <x v="5"/>
  </r>
  <r>
    <s v="DB-262"/>
    <n v="3"/>
    <s v="Handbewogen rolstoelen voor semi-permanent gebruik"/>
    <n v="11103"/>
    <s v="Stuklijst - Quickie 2 Classic"/>
    <n v="2015"/>
    <x v="10"/>
    <x v="10"/>
    <x v="10"/>
  </r>
  <r>
    <s v="DB-263"/>
    <n v="8"/>
    <s v="Scootmobielen, model extra geveerd"/>
    <n v="12108"/>
    <s v="Stuklijst - Sterling Trophy 6"/>
    <n v="2019"/>
    <x v="1"/>
    <x v="1"/>
    <x v="1"/>
  </r>
  <r>
    <s v="DB-264"/>
    <n v="4"/>
    <s v="Handbewogen rolstoelen actief gebruik / vast frame"/>
    <n v="11104"/>
    <s v="Stuklijst - Quickie Xenon2"/>
    <n v="2020"/>
    <x v="9"/>
    <x v="9"/>
    <x v="9"/>
  </r>
  <r>
    <s v="DB-265"/>
    <n v="1"/>
    <s v="Handbewogen rolstoelen kortdurend gebruik"/>
    <n v="11101"/>
    <s v="Stuklijst - Meyra 2.310"/>
    <n v="2015"/>
    <x v="0"/>
    <x v="0"/>
    <x v="0"/>
  </r>
  <r>
    <s v="DB-266"/>
    <n v="10"/>
    <s v="Driewielfietsen, met trapondersteuning (alle leeft"/>
    <n v="12110"/>
    <s v="Stuklijst - 3W MAXI 2 basis incl. verlichting"/>
    <n v="2011"/>
    <x v="5"/>
    <x v="5"/>
    <x v="5"/>
  </r>
  <r>
    <s v="DB-267"/>
    <n v="8"/>
    <s v="Scootmobielen, model extra geveerd"/>
    <n v="12108"/>
    <s v="Stuklijst - Sterling Trophy 6"/>
    <n v="2014"/>
    <x v="1"/>
    <x v="1"/>
    <x v="1"/>
  </r>
  <r>
    <s v="DB-268"/>
    <n v="3"/>
    <s v="Handbewogen rolstoelen voor semi-permanent gebruik"/>
    <n v="11103"/>
    <s v="Stuklijst - Quickie HeliX2"/>
    <n v="2017"/>
    <x v="10"/>
    <x v="10"/>
    <x v="10"/>
  </r>
  <r>
    <s v="DB-269"/>
    <n v="7"/>
    <s v="Scootmobielen"/>
    <n v="12107"/>
    <s v="Stuklijst - Sterling Elite2 XS (blauw)"/>
    <n v="2021"/>
    <x v="3"/>
    <x v="3"/>
    <x v="3"/>
  </r>
  <r>
    <s v="DB-270"/>
    <n v="10"/>
    <s v="Driewielfietsen, met trapondersteuning (alle leeft"/>
    <n v="12110"/>
    <s v="Stuklijst - Easy Rider"/>
    <n v="2015"/>
    <x v="5"/>
    <x v="5"/>
    <x v="5"/>
  </r>
  <r>
    <s v="DB-271"/>
    <n v="8"/>
    <s v="Scootmobielen, model extra geveerd"/>
    <n v="12108"/>
    <s v="Stuklijst - Sterling Elite 2 Plus (blauw)"/>
    <n v="2019"/>
    <x v="1"/>
    <x v="1"/>
    <x v="1"/>
  </r>
  <r>
    <s v="DB-272"/>
    <n v="7"/>
    <s v="Scootmobielen"/>
    <n v="12107"/>
    <s v="Stuklijst - Excel Excite 3 uitvoeringen"/>
    <n v="2015"/>
    <x v="3"/>
    <x v="3"/>
    <x v="3"/>
  </r>
  <r>
    <s v="DB-273"/>
    <n v="3"/>
    <s v="Handbewogen rolstoelen voor semi-permanent gebruik"/>
    <n v="11103"/>
    <s v="Stuklijst - Rea Adapt Spin X"/>
    <n v="2015"/>
    <x v="10"/>
    <x v="10"/>
    <x v="10"/>
  </r>
  <r>
    <s v="DB-274"/>
    <n v="8"/>
    <s v="Scootmobielen, model extra geveerd"/>
    <n v="12108"/>
    <s v="Stuklijst - Sterling Elite 2 Plus (blauw)"/>
    <n v="2019"/>
    <x v="1"/>
    <x v="1"/>
    <x v="1"/>
  </r>
  <r>
    <s v="DB-275"/>
    <n v="1"/>
    <s v="Handbewogen rolstoelen kortdurend gebruik"/>
    <n v="11101"/>
    <s v="Stuklijst - Excel G3, transport rolstoel"/>
    <n v="2015"/>
    <x v="0"/>
    <x v="0"/>
    <x v="0"/>
  </r>
  <r>
    <s v="DB-276"/>
    <n v="3"/>
    <s v="Handbewogen rolstoelen voor semi-permanent gebruik"/>
    <n v="11103"/>
    <s v="Stuklijst - Revab Plus"/>
    <n v="1997"/>
    <x v="10"/>
    <x v="10"/>
    <x v="10"/>
  </r>
  <r>
    <s v="DB-277"/>
    <n v="1"/>
    <s v="Handbewogen rolstoelen kortdurend gebruik"/>
    <n v="11101"/>
    <s v="Stuklijst - Excel G3, transport rolstoel"/>
    <n v="2015"/>
    <x v="0"/>
    <x v="0"/>
    <x v="0"/>
  </r>
  <r>
    <s v="DB-278"/>
    <n v="6"/>
    <s v="Elektrische rolstoelen, model complex"/>
    <n v="11106"/>
    <s v="Stuklijst - Quickie Puma 20"/>
    <n v="2017"/>
    <x v="8"/>
    <x v="8"/>
    <x v="8"/>
  </r>
  <r>
    <s v="DB-279"/>
    <n v="4"/>
    <s v="Handbewogen rolstoelen actief gebruik / vast frame"/>
    <n v="11104"/>
    <s v="Stuklijst - Olympic Hopper, actief, alum frame"/>
    <n v="2019"/>
    <x v="9"/>
    <x v="9"/>
    <x v="9"/>
  </r>
  <r>
    <s v="DB-280"/>
    <n v="1"/>
    <s v="Handbewogen rolstoelen kortdurend gebruik"/>
    <n v="11101"/>
    <s v="Stuklijst - Breezy BasiX2"/>
    <n v="2019"/>
    <x v="0"/>
    <x v="0"/>
    <x v="0"/>
  </r>
  <r>
    <s v="DB-281"/>
    <n v="7"/>
    <s v="Scootmobielen"/>
    <n v="12107"/>
    <s v="Stuklijst - Cityliner 310+, scootmobiel 12 km/h"/>
    <n v="2015"/>
    <x v="3"/>
    <x v="3"/>
    <x v="3"/>
  </r>
  <r>
    <s v="DB-282"/>
    <n v="7"/>
    <s v="Scootmobielen"/>
    <n v="12107"/>
    <s v="Stuklijst - Luna Pride Victory"/>
    <n v="2017"/>
    <x v="3"/>
    <x v="3"/>
    <x v="3"/>
  </r>
  <r>
    <s v="DB-283"/>
    <n v="7"/>
    <s v="Scootmobielen"/>
    <n v="12107"/>
    <s v="Stuklijst - Luna Pride Victory"/>
    <n v="2017"/>
    <x v="3"/>
    <x v="3"/>
    <x v="3"/>
  </r>
  <r>
    <s v="DB-284"/>
    <n v="21"/>
    <s v="Electrische aandrijfunits hoepelondersteuning"/>
    <n v="11121"/>
    <s v="Stuklijst - Servomatic aandrijfsysteem"/>
    <n v="2015"/>
    <x v="11"/>
    <x v="11"/>
    <x v="11"/>
  </r>
  <r>
    <s v="DB-285"/>
    <n v="1"/>
    <s v="Handbewogen rolstoelen kortdurend gebruik"/>
    <n v="11101"/>
    <s v="Stuklijst - Meyra 2.310"/>
    <n v="2005"/>
    <x v="0"/>
    <x v="0"/>
    <x v="0"/>
  </r>
  <r>
    <s v="DB-286"/>
    <n v="7"/>
    <s v="Scootmobielen"/>
    <n v="12107"/>
    <s v="Stuklijst - Sterling Elite2 XS (blauw)"/>
    <n v="2018"/>
    <x v="3"/>
    <x v="3"/>
    <x v="3"/>
  </r>
  <r>
    <s v="DB-287"/>
    <n v="1"/>
    <s v="Handbewogen rolstoelen kortdurend gebruik"/>
    <n v="11101"/>
    <s v="Stuklijst - Meyra 2.310"/>
    <n v="2015"/>
    <x v="0"/>
    <x v="0"/>
    <x v="0"/>
  </r>
  <r>
    <s v="DB-288"/>
    <n v="7"/>
    <s v="Scootmobielen"/>
    <n v="12107"/>
    <s v="Stuklijst - Sterling Elite2 XS (blauw)"/>
    <n v="2019"/>
    <x v="3"/>
    <x v="3"/>
    <x v="3"/>
  </r>
  <r>
    <s v="DB-289"/>
    <n v="1"/>
    <s v="Handbewogen rolstoelen kortdurend gebruik"/>
    <n v="11101"/>
    <s v="Stuklijst - Excel G3, transport rolstoel"/>
    <n v="2015"/>
    <x v="0"/>
    <x v="0"/>
    <x v="0"/>
  </r>
  <r>
    <s v="DB-290"/>
    <n v="7"/>
    <s v="Scootmobielen"/>
    <n v="12107"/>
    <s v="Stuklijst - Sterling Elite2 XS (blauw)"/>
    <n v="2019"/>
    <x v="3"/>
    <x v="3"/>
    <x v="3"/>
  </r>
  <r>
    <s v="DB-291"/>
    <n v="7"/>
    <s v="Scootmobielen"/>
    <n v="12107"/>
    <s v="Stuklijst - Sterling Elite2 XS (blauw)"/>
    <n v="2019"/>
    <x v="3"/>
    <x v="3"/>
    <x v="3"/>
  </r>
  <r>
    <s v="DB-292"/>
    <n v="3"/>
    <s v="Handbewogen rolstoelen voor semi-permanent gebruik"/>
    <n v="11103"/>
    <s v="Stuklijst - Quickie HeliX2"/>
    <n v="2017"/>
    <x v="10"/>
    <x v="10"/>
    <x v="10"/>
  </r>
  <r>
    <s v="DB-293"/>
    <n v="15"/>
    <s v="Douche- toiletvoorzieningen verrijdbaar, model een"/>
    <n v="13115"/>
    <s v="Stuklijst - Zelfrijder douchestoel"/>
    <n v="2015"/>
    <x v="16"/>
    <x v="16"/>
    <x v="16"/>
  </r>
  <r>
    <s v="DB-294"/>
    <n v="3"/>
    <s v="Handbewogen rolstoelen voor semi-permanent gebruik"/>
    <n v="11103"/>
    <s v="Stuklijst - Excel 200 G5 Actiefuitvoering"/>
    <n v="2015"/>
    <x v="10"/>
    <x v="10"/>
    <x v="10"/>
  </r>
  <r>
    <s v="DB-295"/>
    <n v="7"/>
    <s v="Scootmobielen"/>
    <n v="12107"/>
    <s v="Stuklijst - Excel Excite 3 uitvoeringen"/>
    <n v="2011"/>
    <x v="3"/>
    <x v="3"/>
    <x v="3"/>
  </r>
  <r>
    <s v="DB-296"/>
    <n v="15"/>
    <s v="Douche- toiletvoorzieningen verrijdbaar, model een"/>
    <n v="13115"/>
    <s v="Stuklijst - Ocean Ergo met 24&quot; wielen excl."/>
    <n v="2019"/>
    <x v="16"/>
    <x v="16"/>
    <x v="16"/>
  </r>
  <r>
    <s v="DB-297"/>
    <n v="3"/>
    <s v="Handbewogen rolstoelen voor semi-permanent gebruik"/>
    <n v="11103"/>
    <s v="Stuklijst - Quickie Xenon"/>
    <n v="2016"/>
    <x v="10"/>
    <x v="10"/>
    <x v="10"/>
  </r>
  <r>
    <s v="DB-298"/>
    <n v="7"/>
    <s v="Scootmobielen"/>
    <n v="12107"/>
    <s v="Stuklijst - Luna Pride Victory"/>
    <n v="2019"/>
    <x v="3"/>
    <x v="3"/>
    <x v="3"/>
  </r>
  <r>
    <s v="DB-299"/>
    <n v="27"/>
    <s v="Douchebrancards"/>
    <n v="13127"/>
    <s v="Stuklijst - Linido Douchebrancards"/>
    <n v="2016"/>
    <x v="4"/>
    <x v="4"/>
    <x v="4"/>
  </r>
  <r>
    <s v="DB-300"/>
    <n v="10"/>
    <s v="Driewielfietsen, met trapondersteuning (alle leeft"/>
    <n v="12110"/>
    <s v="Stuklijst - 3W MAXI 2 basis incl. verlichting"/>
    <n v="2015"/>
    <x v="5"/>
    <x v="5"/>
    <x v="5"/>
  </r>
  <r>
    <s v="DB-301"/>
    <n v="7"/>
    <s v="Scootmobielen"/>
    <n v="12107"/>
    <s v="Stuklijst - Comet"/>
    <n v="2015"/>
    <x v="3"/>
    <x v="3"/>
    <x v="3"/>
  </r>
  <r>
    <s v="DB-302"/>
    <n v="7"/>
    <s v="Scootmobielen"/>
    <n v="12107"/>
    <s v="Stuklijst - Luna Pride Victory"/>
    <n v="2017"/>
    <x v="3"/>
    <x v="3"/>
    <x v="3"/>
  </r>
  <r>
    <s v="DB-303"/>
    <n v="9"/>
    <s v="Driewielfietsen, zonder trapondersteuning (alle le"/>
    <n v="12109"/>
    <s v="Stuklijst - Easy Rider"/>
    <n v="2018"/>
    <x v="20"/>
    <x v="20"/>
    <x v="20"/>
  </r>
  <r>
    <s v="DB-304"/>
    <n v="3"/>
    <s v="Handbewogen rolstoelen voor semi-permanent gebruik"/>
    <n v="11103"/>
    <s v="Stuklijst - Excel G5 'Modulair' kids"/>
    <n v="2014"/>
    <x v="10"/>
    <x v="10"/>
    <x v="10"/>
  </r>
  <r>
    <s v="DB-305"/>
    <n v="5"/>
    <s v="Elektrische rolstoelen, model eenvoudig"/>
    <n v="11105"/>
    <s v="Stuklijst - Quickie Puma 40"/>
    <n v="2018"/>
    <x v="19"/>
    <x v="19"/>
    <x v="19"/>
  </r>
  <r>
    <s v="DB-306"/>
    <n v="3"/>
    <s v="Handbewogen rolstoelen voor semi-permanent gebruik"/>
    <n v="11103"/>
    <s v="Stuklijst - Quickie Argon 2"/>
    <n v="2018"/>
    <x v="10"/>
    <x v="10"/>
    <x v="10"/>
  </r>
  <r>
    <s v="DB-307"/>
    <n v="8"/>
    <s v="Scootmobielen, model extra geveerd"/>
    <n v="12108"/>
    <s v="Stuklijst - Trophy 6"/>
    <n v="2006"/>
    <x v="1"/>
    <x v="1"/>
    <x v="1"/>
  </r>
  <r>
    <s v="DB-308"/>
    <n v="13"/>
    <s v="Toiletstoel op poten"/>
    <n v="13113"/>
    <s v="Stuklijst - DOTO stoel ZB 61 cm incl toiletemmer"/>
    <n v="2020"/>
    <x v="0"/>
    <x v="21"/>
    <x v="21"/>
  </r>
  <r>
    <s v="DB-309"/>
    <n v="8"/>
    <s v="Scootmobielen, model extra geveerd"/>
    <n v="12108"/>
    <s v="Stuklijst - Sterling Elite 2 Plus (blauw)"/>
    <n v="2016"/>
    <x v="1"/>
    <x v="1"/>
    <x v="1"/>
  </r>
  <r>
    <s v="DB-310"/>
    <n v="21"/>
    <s v="Electrische aandrijfunits hoepelondersteuning"/>
    <n v="11121"/>
    <s v="Stuklijst - Empulse Light Drive2"/>
    <n v="2021"/>
    <x v="11"/>
    <x v="11"/>
    <x v="11"/>
  </r>
  <r>
    <s v="DB-311"/>
    <n v="1"/>
    <s v="Handbewogen rolstoelen kortdurend gebruik"/>
    <n v="11101"/>
    <s v="Stuklijst - Rolstoel"/>
    <n v="2021"/>
    <x v="0"/>
    <x v="0"/>
    <x v="0"/>
  </r>
  <r>
    <s v="DB-312"/>
    <n v="22"/>
    <s v="Electrische aandrijfunits duwondersteuning"/>
    <n v="11122"/>
    <s v="Stuklijst - Duwondersteuning"/>
    <n v="2021"/>
    <x v="13"/>
    <x v="13"/>
    <x v="13"/>
  </r>
  <r>
    <s v="DB-313"/>
    <n v="3"/>
    <s v="Handbewogen rolstoelen voor semi-permanent gebruik"/>
    <n v="11103"/>
    <s v="Stuklijst - Roxx New"/>
    <n v="2021"/>
    <x v="10"/>
    <x v="10"/>
    <x v="10"/>
  </r>
  <r>
    <s v="DB-314"/>
    <n v="7"/>
    <s v="Scootmobielen"/>
    <n v="12107"/>
    <s v="Stuklijst - Luna Pride Victory"/>
    <n v="2015"/>
    <x v="3"/>
    <x v="3"/>
    <x v="3"/>
  </r>
  <r>
    <s v="DB-315"/>
    <n v="18"/>
    <s v="Duofietsen /tandems met electrische ondersteuning"/>
    <n v="12118"/>
    <s v="Stuklijst - Fun2Go"/>
    <n v="2021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4015F1-33D3-41CB-A93C-471227E17BDF}" name="Draaitabel1" cacheId="30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26" firstHeaderRow="1" firstDataRow="1" firstDataCol="3"/>
  <pivotFields count="9">
    <pivotField dataField="1" showAll="0"/>
    <pivotField showAll="0"/>
    <pivotField showAll="0"/>
    <pivotField showAll="0"/>
    <pivotField showAll="0"/>
    <pivotField showAll="0"/>
    <pivotField axis="axisRow" outline="0" showAll="0" defaultSubtotal="0">
      <items count="21">
        <item x="10"/>
        <item x="9"/>
        <item x="2"/>
        <item x="11"/>
        <item x="13"/>
        <item x="17"/>
        <item x="19"/>
        <item x="8"/>
        <item x="14"/>
        <item x="20"/>
        <item x="5"/>
        <item x="12"/>
        <item x="6"/>
        <item x="7"/>
        <item x="15"/>
        <item x="16"/>
        <item x="18"/>
        <item x="4"/>
        <item x="0"/>
        <item x="3"/>
        <item x="1"/>
      </items>
    </pivotField>
    <pivotField axis="axisRow" outline="0" showAll="0" defaultSubtotal="0">
      <items count="22">
        <item x="10"/>
        <item x="9"/>
        <item x="2"/>
        <item x="19"/>
        <item x="8"/>
        <item x="13"/>
        <item x="11"/>
        <item x="14"/>
        <item x="0"/>
        <item x="3"/>
        <item x="1"/>
        <item x="20"/>
        <item x="5"/>
        <item x="17"/>
        <item x="12"/>
        <item x="6"/>
        <item x="7"/>
        <item x="15"/>
        <item x="18"/>
        <item x="16"/>
        <item x="4"/>
        <item x="21"/>
      </items>
    </pivotField>
    <pivotField axis="axisRow" showAll="0">
      <items count="23">
        <item x="14"/>
        <item x="18"/>
        <item x="16"/>
        <item x="4"/>
        <item x="5"/>
        <item x="20"/>
        <item x="12"/>
        <item x="13"/>
        <item x="11"/>
        <item x="19"/>
        <item x="8"/>
        <item x="17"/>
        <item x="0"/>
        <item x="21"/>
        <item x="10"/>
        <item x="9"/>
        <item x="2"/>
        <item x="1"/>
        <item x="3"/>
        <item x="7"/>
        <item x="15"/>
        <item x="6"/>
        <item t="default"/>
      </items>
    </pivotField>
  </pivotFields>
  <rowFields count="3">
    <field x="6"/>
    <field x="7"/>
    <field x="8"/>
  </rowFields>
  <rowItems count="23">
    <i>
      <x/>
      <x/>
      <x v="14"/>
    </i>
    <i>
      <x v="1"/>
      <x v="1"/>
      <x v="15"/>
    </i>
    <i>
      <x v="2"/>
      <x v="2"/>
      <x v="16"/>
    </i>
    <i>
      <x v="3"/>
      <x v="6"/>
      <x v="8"/>
    </i>
    <i>
      <x v="4"/>
      <x v="5"/>
      <x v="7"/>
    </i>
    <i>
      <x v="5"/>
      <x v="13"/>
      <x v="11"/>
    </i>
    <i>
      <x v="6"/>
      <x v="3"/>
      <x v="9"/>
    </i>
    <i>
      <x v="7"/>
      <x v="4"/>
      <x v="10"/>
    </i>
    <i>
      <x v="8"/>
      <x v="7"/>
      <x/>
    </i>
    <i>
      <x v="9"/>
      <x v="11"/>
      <x v="5"/>
    </i>
    <i>
      <x v="10"/>
      <x v="12"/>
      <x v="4"/>
    </i>
    <i>
      <x v="11"/>
      <x v="14"/>
      <x v="6"/>
    </i>
    <i>
      <x v="12"/>
      <x v="15"/>
      <x v="21"/>
    </i>
    <i>
      <x v="13"/>
      <x v="16"/>
      <x v="19"/>
    </i>
    <i>
      <x v="14"/>
      <x v="17"/>
      <x v="20"/>
    </i>
    <i>
      <x v="15"/>
      <x v="19"/>
      <x v="2"/>
    </i>
    <i>
      <x v="16"/>
      <x v="18"/>
      <x v="1"/>
    </i>
    <i>
      <x v="17"/>
      <x v="20"/>
      <x v="3"/>
    </i>
    <i>
      <x v="18"/>
      <x v="8"/>
      <x v="12"/>
    </i>
    <i r="1">
      <x v="21"/>
      <x v="13"/>
    </i>
    <i>
      <x v="19"/>
      <x v="9"/>
      <x v="18"/>
    </i>
    <i>
      <x v="20"/>
      <x v="10"/>
      <x v="17"/>
    </i>
    <i t="grand">
      <x/>
    </i>
  </rowItems>
  <colItems count="1">
    <i/>
  </colItems>
  <dataFields count="1">
    <dataField name="Aantal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D29FE3-4057-4997-A8BB-3FAFB4E1BBAC}" name="Draaitabel3" cacheId="30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15" firstHeaderRow="1" firstDataRow="1" firstDataCol="3"/>
  <pivotFields count="9">
    <pivotField dataField="1" showAll="0"/>
    <pivotField showAll="0"/>
    <pivotField showAll="0"/>
    <pivotField showAll="0"/>
    <pivotField numFmtId="14" showAll="0"/>
    <pivotField showAll="0"/>
    <pivotField axis="axisRow" outline="0" showAll="0" defaultSubtotal="0">
      <items count="11">
        <item x="4"/>
        <item x="3"/>
        <item x="8"/>
        <item x="9"/>
        <item x="10"/>
        <item x="5"/>
        <item x="0"/>
        <item x="7"/>
        <item x="6"/>
        <item x="1"/>
        <item x="2"/>
      </items>
    </pivotField>
    <pivotField axis="axisRow" outline="0" showAll="0" defaultSubtotal="0">
      <items count="11">
        <item x="4"/>
        <item x="3"/>
        <item x="8"/>
        <item x="10"/>
        <item x="5"/>
        <item x="9"/>
        <item x="6"/>
        <item x="1"/>
        <item x="2"/>
        <item x="0"/>
        <item x="7"/>
      </items>
    </pivotField>
    <pivotField axis="axisRow" showAll="0">
      <items count="12">
        <item x="0"/>
        <item x="7"/>
        <item x="9"/>
        <item x="10"/>
        <item x="5"/>
        <item x="6"/>
        <item x="4"/>
        <item x="3"/>
        <item x="8"/>
        <item x="2"/>
        <item x="1"/>
        <item t="default"/>
      </items>
    </pivotField>
  </pivotFields>
  <rowFields count="3">
    <field x="6"/>
    <field x="7"/>
    <field x="8"/>
  </rowFields>
  <rowItems count="12">
    <i>
      <x/>
      <x/>
      <x v="6"/>
    </i>
    <i>
      <x v="1"/>
      <x v="1"/>
      <x v="7"/>
    </i>
    <i>
      <x v="2"/>
      <x v="2"/>
      <x v="8"/>
    </i>
    <i>
      <x v="3"/>
      <x v="5"/>
      <x v="2"/>
    </i>
    <i>
      <x v="4"/>
      <x v="3"/>
      <x v="3"/>
    </i>
    <i>
      <x v="5"/>
      <x v="4"/>
      <x v="4"/>
    </i>
    <i>
      <x v="6"/>
      <x v="9"/>
      <x/>
    </i>
    <i>
      <x v="7"/>
      <x v="10"/>
      <x v="1"/>
    </i>
    <i>
      <x v="8"/>
      <x v="6"/>
      <x v="5"/>
    </i>
    <i>
      <x v="9"/>
      <x v="7"/>
      <x v="10"/>
    </i>
    <i>
      <x v="10"/>
      <x v="8"/>
      <x v="9"/>
    </i>
    <i t="grand">
      <x/>
    </i>
  </rowItems>
  <colItems count="1">
    <i/>
  </colItems>
  <dataFields count="1">
    <dataField name="Aantal" fld="0" subtotal="count" baseField="8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2802C0-7C4A-4F89-BB9D-0CFCE3E0359B}" name="Draaitabel4" cacheId="30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19" firstHeaderRow="1" firstDataRow="1" firstDataCol="3"/>
  <pivotFields count="8">
    <pivotField dataField="1" showAll="0"/>
    <pivotField showAll="0"/>
    <pivotField showAll="0"/>
    <pivotField showAll="0"/>
    <pivotField numFmtId="14" showAll="0"/>
    <pivotField axis="axisRow" outline="0" showAll="0" defaultSubtotal="0">
      <items count="15">
        <item x="2"/>
        <item x="3"/>
        <item x="4"/>
        <item x="10"/>
        <item x="14"/>
        <item x="9"/>
        <item x="5"/>
        <item x="7"/>
        <item x="11"/>
        <item x="12"/>
        <item x="6"/>
        <item x="13"/>
        <item x="8"/>
        <item x="0"/>
        <item x="1"/>
      </items>
    </pivotField>
    <pivotField axis="axisRow" outline="0" showAll="0" defaultSubtotal="0">
      <items count="15">
        <item x="2"/>
        <item x="3"/>
        <item x="4"/>
        <item x="9"/>
        <item x="5"/>
        <item x="10"/>
        <item x="8"/>
        <item x="0"/>
        <item x="1"/>
        <item x="7"/>
        <item x="14"/>
        <item x="11"/>
        <item x="12"/>
        <item x="13"/>
        <item x="6"/>
      </items>
    </pivotField>
    <pivotField axis="axisRow" showAll="0">
      <items count="16">
        <item x="13"/>
        <item x="6"/>
        <item x="7"/>
        <item x="10"/>
        <item x="9"/>
        <item x="5"/>
        <item x="14"/>
        <item x="8"/>
        <item x="2"/>
        <item x="3"/>
        <item x="4"/>
        <item x="1"/>
        <item x="0"/>
        <item x="12"/>
        <item x="11"/>
        <item t="default"/>
      </items>
    </pivotField>
  </pivotFields>
  <rowFields count="3">
    <field x="5"/>
    <field x="6"/>
    <field x="7"/>
  </rowFields>
  <rowItems count="16">
    <i>
      <x/>
      <x/>
      <x v="8"/>
    </i>
    <i>
      <x v="1"/>
      <x v="1"/>
      <x v="9"/>
    </i>
    <i>
      <x v="2"/>
      <x v="2"/>
      <x v="10"/>
    </i>
    <i>
      <x v="3"/>
      <x v="5"/>
      <x v="3"/>
    </i>
    <i>
      <x v="4"/>
      <x v="10"/>
      <x v="6"/>
    </i>
    <i>
      <x v="5"/>
      <x v="3"/>
      <x v="4"/>
    </i>
    <i>
      <x v="6"/>
      <x v="4"/>
      <x v="5"/>
    </i>
    <i>
      <x v="7"/>
      <x v="9"/>
      <x v="2"/>
    </i>
    <i>
      <x v="8"/>
      <x v="11"/>
      <x v="14"/>
    </i>
    <i>
      <x v="9"/>
      <x v="12"/>
      <x v="13"/>
    </i>
    <i>
      <x v="10"/>
      <x v="14"/>
      <x v="1"/>
    </i>
    <i>
      <x v="11"/>
      <x v="13"/>
      <x/>
    </i>
    <i>
      <x v="12"/>
      <x v="6"/>
      <x v="7"/>
    </i>
    <i>
      <x v="13"/>
      <x v="7"/>
      <x v="12"/>
    </i>
    <i>
      <x v="14"/>
      <x v="8"/>
      <x v="11"/>
    </i>
    <i t="grand">
      <x/>
    </i>
  </rowItems>
  <colItems count="1">
    <i/>
  </colItems>
  <dataFields count="1">
    <dataField name="Aantal" fld="0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427D8A-D5B6-45AF-B3CC-DC9FF0B152B8}" name="Tabel1" displayName="Tabel1" ref="A3:I4" totalsRowShown="0">
  <autoFilter ref="A3:I4" xr:uid="{DE427D8A-D5B6-45AF-B3CC-DC9FF0B152B8}"/>
  <tableColumns count="9">
    <tableColumn id="1" xr3:uid="{E05619BB-0F68-45EC-96F5-7BA3AE38BB15}" name="Uniek nummer"/>
    <tableColumn id="2" xr3:uid="{A7A11526-7856-4F46-B465-FB9309ADC179}" name="Categorie indeling code"/>
    <tableColumn id="3" xr3:uid="{FAD08077-B371-49EF-90FB-C665BFEB27B4}" name="Categorie indeling"/>
    <tableColumn id="4" xr3:uid="{58545D5C-792B-4ECE-A31E-EEFF658F515E}" name="WMO code"/>
    <tableColumn id="5" xr3:uid="{3259CC67-396D-4EF7-A035-FCA93519B79D}" name="Omschrijving voorziening"/>
    <tableColumn id="6" xr3:uid="{1A736188-F52B-4F0A-BA69-969BA4FEDDCB}" name="Bouwjaar"/>
    <tableColumn id="7" xr3:uid="{AA86835F-2290-4D41-BA16-D81E5ABBD1A8}" name="Categorie 2027"/>
    <tableColumn id="8" xr3:uid="{25B81036-ECEC-4E63-953C-02D3CB4D5B07}" name="Product code iWmo 2027"/>
    <tableColumn id="9" xr3:uid="{085ACC83-150A-4405-ABBF-CC17B8C89C82}" name="Categorie naam 20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erste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C0AA0"/>
      </a:accent1>
      <a:accent2>
        <a:srgbClr val="3352E6"/>
      </a:accent2>
      <a:accent3>
        <a:srgbClr val="FFBD49"/>
      </a:accent3>
      <a:accent4>
        <a:srgbClr val="A0C314"/>
      </a:accent4>
      <a:accent5>
        <a:srgbClr val="3352E6"/>
      </a:accent5>
      <a:accent6>
        <a:srgbClr val="FFBD49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8F97-172F-45A7-A9DA-02E22B0F2CC7}">
  <dimension ref="A1:C37"/>
  <sheetViews>
    <sheetView workbookViewId="0">
      <selection activeCell="C43" sqref="C43"/>
    </sheetView>
  </sheetViews>
  <sheetFormatPr defaultRowHeight="14.45"/>
  <cols>
    <col min="2" max="2" width="11" bestFit="1" customWidth="1"/>
    <col min="3" max="3" width="60" bestFit="1" customWidth="1"/>
  </cols>
  <sheetData>
    <row r="1" spans="1:3">
      <c r="A1">
        <v>2027</v>
      </c>
    </row>
    <row r="2" spans="1:3">
      <c r="A2" s="19" t="s">
        <v>0</v>
      </c>
      <c r="B2" s="19" t="s">
        <v>1</v>
      </c>
      <c r="C2" s="19" t="s">
        <v>2</v>
      </c>
    </row>
    <row r="3" spans="1:3">
      <c r="A3">
        <v>1</v>
      </c>
      <c r="B3" s="11" t="s">
        <v>3</v>
      </c>
      <c r="C3" t="s">
        <v>4</v>
      </c>
    </row>
    <row r="4" spans="1:3">
      <c r="A4">
        <v>2</v>
      </c>
      <c r="B4" s="11" t="s">
        <v>5</v>
      </c>
      <c r="C4" t="s">
        <v>6</v>
      </c>
    </row>
    <row r="5" spans="1:3">
      <c r="A5">
        <v>3</v>
      </c>
      <c r="B5" s="11" t="s">
        <v>7</v>
      </c>
      <c r="C5" t="s">
        <v>8</v>
      </c>
    </row>
    <row r="6" spans="1:3">
      <c r="A6">
        <v>4</v>
      </c>
      <c r="B6" s="11" t="s">
        <v>9</v>
      </c>
      <c r="C6" t="s">
        <v>10</v>
      </c>
    </row>
    <row r="7" spans="1:3">
      <c r="A7">
        <v>5</v>
      </c>
      <c r="B7" s="11" t="s">
        <v>11</v>
      </c>
      <c r="C7" t="s">
        <v>12</v>
      </c>
    </row>
    <row r="8" spans="1:3">
      <c r="A8">
        <v>6</v>
      </c>
      <c r="B8" s="11" t="s">
        <v>13</v>
      </c>
      <c r="C8" t="s">
        <v>14</v>
      </c>
    </row>
    <row r="9" spans="1:3">
      <c r="A9">
        <v>7</v>
      </c>
      <c r="B9" s="11" t="s">
        <v>15</v>
      </c>
      <c r="C9" t="s">
        <v>16</v>
      </c>
    </row>
    <row r="10" spans="1:3">
      <c r="A10">
        <v>8</v>
      </c>
      <c r="B10" s="11" t="s">
        <v>17</v>
      </c>
      <c r="C10" t="s">
        <v>18</v>
      </c>
    </row>
    <row r="11" spans="1:3">
      <c r="A11">
        <v>9</v>
      </c>
      <c r="B11" s="11" t="s">
        <v>19</v>
      </c>
      <c r="C11" t="s">
        <v>20</v>
      </c>
    </row>
    <row r="12" spans="1:3">
      <c r="A12">
        <v>10</v>
      </c>
      <c r="B12" s="11" t="s">
        <v>21</v>
      </c>
      <c r="C12" t="s">
        <v>22</v>
      </c>
    </row>
    <row r="13" spans="1:3">
      <c r="A13">
        <v>11</v>
      </c>
      <c r="B13" s="11" t="s">
        <v>23</v>
      </c>
      <c r="C13" t="s">
        <v>24</v>
      </c>
    </row>
    <row r="14" spans="1:3">
      <c r="A14">
        <v>12</v>
      </c>
      <c r="B14" s="11" t="s">
        <v>25</v>
      </c>
      <c r="C14" t="s">
        <v>26</v>
      </c>
    </row>
    <row r="15" spans="1:3">
      <c r="A15">
        <v>13</v>
      </c>
      <c r="B15" s="11" t="s">
        <v>27</v>
      </c>
      <c r="C15" t="s">
        <v>28</v>
      </c>
    </row>
    <row r="16" spans="1:3">
      <c r="A16">
        <v>14</v>
      </c>
      <c r="B16" s="11" t="s">
        <v>29</v>
      </c>
      <c r="C16" t="s">
        <v>30</v>
      </c>
    </row>
    <row r="17" spans="1:3">
      <c r="A17">
        <v>15</v>
      </c>
      <c r="B17" s="11" t="s">
        <v>31</v>
      </c>
      <c r="C17" t="s">
        <v>32</v>
      </c>
    </row>
    <row r="18" spans="1:3">
      <c r="A18">
        <v>16</v>
      </c>
      <c r="B18" s="11" t="s">
        <v>33</v>
      </c>
      <c r="C18" t="s">
        <v>34</v>
      </c>
    </row>
    <row r="19" spans="1:3">
      <c r="A19">
        <v>17</v>
      </c>
      <c r="B19" s="11" t="s">
        <v>35</v>
      </c>
      <c r="C19" t="s">
        <v>36</v>
      </c>
    </row>
    <row r="20" spans="1:3">
      <c r="A20" s="11" t="s">
        <v>37</v>
      </c>
      <c r="B20" s="11" t="s">
        <v>38</v>
      </c>
      <c r="C20" t="s">
        <v>39</v>
      </c>
    </row>
    <row r="21" spans="1:3">
      <c r="A21" s="11" t="s">
        <v>40</v>
      </c>
      <c r="B21" s="11" t="s">
        <v>41</v>
      </c>
      <c r="C21" t="s">
        <v>42</v>
      </c>
    </row>
    <row r="22" spans="1:3">
      <c r="A22" s="11" t="s">
        <v>43</v>
      </c>
      <c r="B22" s="11" t="s">
        <v>44</v>
      </c>
      <c r="C22" t="s">
        <v>45</v>
      </c>
    </row>
    <row r="23" spans="1:3">
      <c r="A23" s="11" t="s">
        <v>46</v>
      </c>
      <c r="B23" s="11" t="s">
        <v>47</v>
      </c>
      <c r="C23" t="s">
        <v>48</v>
      </c>
    </row>
    <row r="24" spans="1:3">
      <c r="A24" s="11" t="s">
        <v>49</v>
      </c>
      <c r="B24" s="11" t="s">
        <v>50</v>
      </c>
      <c r="C24" t="s">
        <v>51</v>
      </c>
    </row>
    <row r="25" spans="1:3">
      <c r="A25" s="11" t="s">
        <v>52</v>
      </c>
      <c r="B25" s="11" t="s">
        <v>53</v>
      </c>
      <c r="C25" t="s">
        <v>54</v>
      </c>
    </row>
    <row r="26" spans="1:3">
      <c r="A26">
        <v>21</v>
      </c>
      <c r="B26" s="11" t="s">
        <v>55</v>
      </c>
      <c r="C26" t="s">
        <v>56</v>
      </c>
    </row>
    <row r="27" spans="1:3">
      <c r="A27">
        <v>22</v>
      </c>
      <c r="B27" s="11" t="s">
        <v>57</v>
      </c>
      <c r="C27" t="s">
        <v>58</v>
      </c>
    </row>
    <row r="28" spans="1:3">
      <c r="A28">
        <v>23</v>
      </c>
      <c r="B28" s="11" t="s">
        <v>59</v>
      </c>
      <c r="C28" t="s">
        <v>60</v>
      </c>
    </row>
    <row r="29" spans="1:3">
      <c r="A29">
        <v>24</v>
      </c>
      <c r="B29" s="11" t="s">
        <v>61</v>
      </c>
      <c r="C29" t="s">
        <v>62</v>
      </c>
    </row>
    <row r="30" spans="1:3">
      <c r="A30">
        <v>25</v>
      </c>
      <c r="B30" s="11" t="s">
        <v>63</v>
      </c>
      <c r="C30" t="s">
        <v>64</v>
      </c>
    </row>
    <row r="31" spans="1:3">
      <c r="A31">
        <v>26</v>
      </c>
      <c r="B31" s="11" t="s">
        <v>65</v>
      </c>
      <c r="C31" t="s">
        <v>66</v>
      </c>
    </row>
    <row r="32" spans="1:3">
      <c r="A32">
        <v>27</v>
      </c>
      <c r="B32" s="11" t="s">
        <v>67</v>
      </c>
      <c r="C32" t="s">
        <v>68</v>
      </c>
    </row>
    <row r="33" spans="1:3">
      <c r="A33">
        <v>99</v>
      </c>
      <c r="B33" s="11" t="s">
        <v>69</v>
      </c>
      <c r="C33" t="s">
        <v>70</v>
      </c>
    </row>
    <row r="34" spans="1:3">
      <c r="A34">
        <v>99</v>
      </c>
      <c r="B34" s="11" t="s">
        <v>71</v>
      </c>
      <c r="C34" t="s">
        <v>72</v>
      </c>
    </row>
    <row r="35" spans="1:3">
      <c r="A35">
        <v>99</v>
      </c>
      <c r="B35" s="11" t="s">
        <v>73</v>
      </c>
      <c r="C35" t="s">
        <v>74</v>
      </c>
    </row>
    <row r="36" spans="1:3">
      <c r="A36">
        <v>99</v>
      </c>
      <c r="B36" s="11" t="s">
        <v>75</v>
      </c>
      <c r="C36" t="s">
        <v>76</v>
      </c>
    </row>
    <row r="37" spans="1:3">
      <c r="A37">
        <v>99</v>
      </c>
      <c r="B37" s="11" t="s">
        <v>77</v>
      </c>
      <c r="C37" t="s">
        <v>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9F0D-389B-4C77-807E-4614DCC771D1}">
  <dimension ref="A1:D19"/>
  <sheetViews>
    <sheetView workbookViewId="0">
      <selection activeCell="C12" sqref="C12"/>
    </sheetView>
  </sheetViews>
  <sheetFormatPr defaultRowHeight="14.45"/>
  <cols>
    <col min="1" max="1" width="17.140625" customWidth="1"/>
    <col min="2" max="2" width="24.5703125" customWidth="1"/>
    <col min="3" max="3" width="44.28515625" bestFit="1" customWidth="1"/>
    <col min="4" max="4" width="6.28515625" bestFit="1" customWidth="1"/>
  </cols>
  <sheetData>
    <row r="1" spans="1:4">
      <c r="A1" s="11" t="s">
        <v>646</v>
      </c>
    </row>
    <row r="3" spans="1:4">
      <c r="A3" s="20" t="s">
        <v>190</v>
      </c>
      <c r="B3" s="20" t="s">
        <v>191</v>
      </c>
      <c r="C3" s="20" t="s">
        <v>192</v>
      </c>
      <c r="D3" t="s">
        <v>643</v>
      </c>
    </row>
    <row r="4" spans="1:4">
      <c r="A4" s="6">
        <v>1</v>
      </c>
      <c r="B4" s="6" t="s">
        <v>3</v>
      </c>
      <c r="C4" s="6" t="s">
        <v>4</v>
      </c>
      <c r="D4">
        <v>9</v>
      </c>
    </row>
    <row r="5" spans="1:4">
      <c r="A5" s="6">
        <v>3</v>
      </c>
      <c r="B5" s="6" t="s">
        <v>7</v>
      </c>
      <c r="C5" s="6" t="s">
        <v>8</v>
      </c>
      <c r="D5">
        <v>2</v>
      </c>
    </row>
    <row r="6" spans="1:4">
      <c r="A6" s="6">
        <v>4</v>
      </c>
      <c r="B6" s="6" t="s">
        <v>9</v>
      </c>
      <c r="C6" s="6" t="s">
        <v>10</v>
      </c>
      <c r="D6">
        <v>2</v>
      </c>
    </row>
    <row r="7" spans="1:4">
      <c r="A7" s="6">
        <v>6</v>
      </c>
      <c r="B7" s="6" t="s">
        <v>13</v>
      </c>
      <c r="C7" s="6" t="s">
        <v>14</v>
      </c>
      <c r="D7">
        <v>1</v>
      </c>
    </row>
    <row r="8" spans="1:4">
      <c r="A8" s="6">
        <v>8</v>
      </c>
      <c r="B8" s="6" t="s">
        <v>17</v>
      </c>
      <c r="C8" s="6" t="s">
        <v>18</v>
      </c>
      <c r="D8">
        <v>1</v>
      </c>
    </row>
    <row r="9" spans="1:4">
      <c r="A9" s="6">
        <v>9</v>
      </c>
      <c r="B9" s="6" t="s">
        <v>19</v>
      </c>
      <c r="C9" s="6" t="s">
        <v>20</v>
      </c>
      <c r="D9">
        <v>2</v>
      </c>
    </row>
    <row r="10" spans="1:4">
      <c r="A10" s="6">
        <v>10</v>
      </c>
      <c r="B10" s="6" t="s">
        <v>21</v>
      </c>
      <c r="C10" s="6" t="s">
        <v>22</v>
      </c>
      <c r="D10">
        <v>4</v>
      </c>
    </row>
    <row r="11" spans="1:4">
      <c r="A11" s="6">
        <v>14</v>
      </c>
      <c r="B11" s="6" t="s">
        <v>29</v>
      </c>
      <c r="C11" s="6" t="s">
        <v>30</v>
      </c>
      <c r="D11">
        <v>2</v>
      </c>
    </row>
    <row r="12" spans="1:4">
      <c r="A12" s="6">
        <v>17</v>
      </c>
      <c r="B12" s="6" t="s">
        <v>35</v>
      </c>
      <c r="C12" s="6" t="s">
        <v>36</v>
      </c>
      <c r="D12">
        <v>1</v>
      </c>
    </row>
    <row r="13" spans="1:4">
      <c r="A13" s="6">
        <v>22</v>
      </c>
      <c r="B13" s="6" t="s">
        <v>57</v>
      </c>
      <c r="C13" s="6" t="s">
        <v>58</v>
      </c>
      <c r="D13">
        <v>1</v>
      </c>
    </row>
    <row r="14" spans="1:4">
      <c r="A14" s="6">
        <v>24</v>
      </c>
      <c r="B14" s="6" t="s">
        <v>61</v>
      </c>
      <c r="C14" s="6" t="s">
        <v>644</v>
      </c>
      <c r="D14">
        <v>3</v>
      </c>
    </row>
    <row r="15" spans="1:4">
      <c r="A15" s="6">
        <v>26</v>
      </c>
      <c r="B15" s="6" t="s">
        <v>65</v>
      </c>
      <c r="C15" s="6" t="s">
        <v>66</v>
      </c>
      <c r="D15">
        <v>1</v>
      </c>
    </row>
    <row r="16" spans="1:4">
      <c r="A16" s="6">
        <v>99</v>
      </c>
      <c r="B16" s="6" t="s">
        <v>69</v>
      </c>
      <c r="C16" s="6" t="s">
        <v>70</v>
      </c>
      <c r="D16">
        <v>12</v>
      </c>
    </row>
    <row r="17" spans="1:4">
      <c r="A17" s="6" t="s">
        <v>37</v>
      </c>
      <c r="B17" s="6" t="s">
        <v>38</v>
      </c>
      <c r="C17" s="6" t="s">
        <v>39</v>
      </c>
      <c r="D17">
        <v>27</v>
      </c>
    </row>
    <row r="18" spans="1:4">
      <c r="A18" s="6" t="s">
        <v>49</v>
      </c>
      <c r="B18" s="6" t="s">
        <v>50</v>
      </c>
      <c r="C18" s="6" t="s">
        <v>51</v>
      </c>
      <c r="D18">
        <v>10</v>
      </c>
    </row>
    <row r="19" spans="1:4">
      <c r="A19" s="6" t="s">
        <v>645</v>
      </c>
      <c r="D19">
        <v>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1B5A-A71F-4B6C-A5AA-E853DAB6F0E1}">
  <sheetPr>
    <tabColor rgb="FFC00000"/>
  </sheetPr>
  <dimension ref="B3:G43"/>
  <sheetViews>
    <sheetView workbookViewId="0">
      <selection activeCell="G34" sqref="G34"/>
    </sheetView>
  </sheetViews>
  <sheetFormatPr defaultRowHeight="14.45"/>
  <cols>
    <col min="2" max="2" width="14" bestFit="1" customWidth="1"/>
    <col min="3" max="3" width="16.5703125" bestFit="1" customWidth="1"/>
    <col min="4" max="4" width="66.5703125" bestFit="1" customWidth="1"/>
    <col min="5" max="5" width="9.42578125" style="2" customWidth="1"/>
    <col min="6" max="6" width="12" style="2" customWidth="1"/>
    <col min="7" max="7" width="60.5703125" style="2" bestFit="1" customWidth="1"/>
  </cols>
  <sheetData>
    <row r="3" spans="2:7">
      <c r="B3" s="5" t="s">
        <v>675</v>
      </c>
      <c r="C3" s="5" t="s">
        <v>676</v>
      </c>
      <c r="D3" s="12" t="s">
        <v>677</v>
      </c>
      <c r="E3" s="9" t="s">
        <v>675</v>
      </c>
      <c r="F3" s="10" t="s">
        <v>676</v>
      </c>
      <c r="G3" s="10" t="s">
        <v>678</v>
      </c>
    </row>
    <row r="4" spans="2:7">
      <c r="B4" s="2">
        <v>3</v>
      </c>
      <c r="C4" s="2">
        <v>11103</v>
      </c>
      <c r="D4" t="s">
        <v>89</v>
      </c>
      <c r="E4" s="2">
        <v>1</v>
      </c>
      <c r="F4" s="8" t="s">
        <v>3</v>
      </c>
      <c r="G4" t="s">
        <v>679</v>
      </c>
    </row>
    <row r="5" spans="2:7">
      <c r="B5" s="5" t="s">
        <v>680</v>
      </c>
      <c r="C5" s="12" t="s">
        <v>681</v>
      </c>
      <c r="D5" s="5" t="s">
        <v>682</v>
      </c>
      <c r="E5" s="2">
        <v>2</v>
      </c>
      <c r="F5" s="8" t="s">
        <v>5</v>
      </c>
      <c r="G5" t="s">
        <v>683</v>
      </c>
    </row>
    <row r="6" spans="2:7">
      <c r="B6" s="2">
        <v>4</v>
      </c>
      <c r="C6" s="2">
        <v>11104</v>
      </c>
      <c r="D6" t="s">
        <v>94</v>
      </c>
      <c r="E6" s="2">
        <v>3</v>
      </c>
      <c r="F6" s="8" t="s">
        <v>7</v>
      </c>
      <c r="G6" s="6" t="s">
        <v>684</v>
      </c>
    </row>
    <row r="7" spans="2:7">
      <c r="B7" s="2">
        <v>2</v>
      </c>
      <c r="C7" s="2">
        <v>11102</v>
      </c>
      <c r="D7" t="s">
        <v>86</v>
      </c>
      <c r="E7" s="2">
        <v>4</v>
      </c>
      <c r="F7" s="8" t="s">
        <v>9</v>
      </c>
      <c r="G7" s="6" t="s">
        <v>685</v>
      </c>
    </row>
    <row r="8" spans="2:7">
      <c r="B8" s="2">
        <v>21</v>
      </c>
      <c r="C8" s="2">
        <v>11121</v>
      </c>
      <c r="D8" t="s">
        <v>151</v>
      </c>
      <c r="E8" s="2">
        <v>5</v>
      </c>
      <c r="F8" s="8" t="s">
        <v>11</v>
      </c>
      <c r="G8" s="6" t="s">
        <v>686</v>
      </c>
    </row>
    <row r="9" spans="2:7">
      <c r="B9" s="2">
        <v>22</v>
      </c>
      <c r="C9" s="2">
        <v>11122</v>
      </c>
      <c r="D9" t="s">
        <v>154</v>
      </c>
      <c r="E9" s="2">
        <v>6</v>
      </c>
      <c r="F9" s="8" t="s">
        <v>13</v>
      </c>
      <c r="G9" s="6" t="s">
        <v>687</v>
      </c>
    </row>
    <row r="10" spans="2:7">
      <c r="B10" s="2">
        <v>19</v>
      </c>
      <c r="C10" s="2">
        <v>12119</v>
      </c>
      <c r="D10" t="s">
        <v>145</v>
      </c>
      <c r="E10" s="2">
        <v>7</v>
      </c>
      <c r="F10" s="8" t="s">
        <v>15</v>
      </c>
      <c r="G10" s="6" t="s">
        <v>688</v>
      </c>
    </row>
    <row r="11" spans="2:7">
      <c r="B11" s="2">
        <v>20</v>
      </c>
      <c r="C11" s="2">
        <v>12120</v>
      </c>
      <c r="D11" t="s">
        <v>148</v>
      </c>
      <c r="E11" s="2">
        <v>8</v>
      </c>
      <c r="F11" s="8" t="s">
        <v>17</v>
      </c>
      <c r="G11" s="6" t="s">
        <v>689</v>
      </c>
    </row>
    <row r="12" spans="2:7">
      <c r="B12" s="2">
        <v>5</v>
      </c>
      <c r="C12" s="2">
        <v>11105</v>
      </c>
      <c r="D12" t="s">
        <v>97</v>
      </c>
      <c r="E12" s="2">
        <v>9</v>
      </c>
      <c r="F12" s="8" t="s">
        <v>19</v>
      </c>
      <c r="G12" s="6" t="s">
        <v>690</v>
      </c>
    </row>
    <row r="13" spans="2:7">
      <c r="B13" s="2">
        <v>6</v>
      </c>
      <c r="C13" s="2">
        <v>11106</v>
      </c>
      <c r="D13" t="s">
        <v>100</v>
      </c>
      <c r="E13" s="2">
        <v>10</v>
      </c>
      <c r="F13" s="8" t="s">
        <v>21</v>
      </c>
      <c r="G13" s="6" t="s">
        <v>691</v>
      </c>
    </row>
    <row r="14" spans="2:7">
      <c r="B14" s="2">
        <v>23</v>
      </c>
      <c r="C14" s="2">
        <v>12123</v>
      </c>
      <c r="D14" t="s">
        <v>157</v>
      </c>
      <c r="E14" s="2">
        <v>11</v>
      </c>
      <c r="F14" s="8" t="s">
        <v>23</v>
      </c>
      <c r="G14" s="6" t="s">
        <v>692</v>
      </c>
    </row>
    <row r="15" spans="2:7">
      <c r="B15" s="2">
        <v>24</v>
      </c>
      <c r="C15" s="2">
        <v>12124</v>
      </c>
      <c r="D15" t="s">
        <v>160</v>
      </c>
      <c r="E15" s="2">
        <v>12</v>
      </c>
      <c r="F15" s="8" t="s">
        <v>25</v>
      </c>
      <c r="G15" s="6" t="s">
        <v>693</v>
      </c>
    </row>
    <row r="16" spans="2:7">
      <c r="B16" s="2">
        <v>9</v>
      </c>
      <c r="C16" s="2">
        <v>12109</v>
      </c>
      <c r="D16" t="s">
        <v>117</v>
      </c>
      <c r="E16" s="2">
        <v>13</v>
      </c>
      <c r="F16" s="8" t="s">
        <v>27</v>
      </c>
      <c r="G16" s="6" t="s">
        <v>694</v>
      </c>
    </row>
    <row r="17" spans="2:7">
      <c r="B17" s="2">
        <v>10</v>
      </c>
      <c r="C17" s="2">
        <v>12110</v>
      </c>
      <c r="D17" t="s">
        <v>120</v>
      </c>
      <c r="E17" s="2">
        <v>14</v>
      </c>
      <c r="F17" s="8" t="s">
        <v>29</v>
      </c>
      <c r="G17" s="6" t="s">
        <v>695</v>
      </c>
    </row>
    <row r="18" spans="2:7">
      <c r="B18" s="2">
        <v>17</v>
      </c>
      <c r="C18" s="2">
        <v>12117</v>
      </c>
      <c r="D18" t="s">
        <v>139</v>
      </c>
      <c r="E18" s="2">
        <v>15</v>
      </c>
      <c r="F18" s="8" t="s">
        <v>31</v>
      </c>
      <c r="G18" s="6" t="s">
        <v>696</v>
      </c>
    </row>
    <row r="19" spans="2:7">
      <c r="B19" s="2">
        <v>18</v>
      </c>
      <c r="C19" s="2">
        <v>12118</v>
      </c>
      <c r="D19" t="s">
        <v>142</v>
      </c>
      <c r="E19" s="2">
        <v>16</v>
      </c>
      <c r="F19" s="8" t="s">
        <v>33</v>
      </c>
      <c r="G19" s="6" t="s">
        <v>697</v>
      </c>
    </row>
    <row r="20" spans="2:7">
      <c r="B20" s="2">
        <v>25</v>
      </c>
      <c r="C20" s="2">
        <v>12125</v>
      </c>
      <c r="D20" t="s">
        <v>163</v>
      </c>
      <c r="E20" s="2">
        <v>17</v>
      </c>
      <c r="F20" s="8" t="s">
        <v>35</v>
      </c>
      <c r="G20" s="6" t="s">
        <v>698</v>
      </c>
    </row>
    <row r="21" spans="2:7">
      <c r="B21" s="2">
        <v>7</v>
      </c>
      <c r="C21" s="2">
        <v>12107</v>
      </c>
      <c r="D21" t="s">
        <v>103</v>
      </c>
      <c r="E21" s="2" t="s">
        <v>37</v>
      </c>
      <c r="F21" s="8" t="s">
        <v>38</v>
      </c>
      <c r="G21" s="6" t="s">
        <v>699</v>
      </c>
    </row>
    <row r="22" spans="2:7">
      <c r="B22" s="5" t="s">
        <v>680</v>
      </c>
      <c r="C22" s="12" t="s">
        <v>681</v>
      </c>
      <c r="D22" s="5" t="s">
        <v>682</v>
      </c>
      <c r="E22" s="2" t="s">
        <v>40</v>
      </c>
      <c r="F22" s="8" t="s">
        <v>41</v>
      </c>
      <c r="G22" s="6" t="s">
        <v>700</v>
      </c>
    </row>
    <row r="23" spans="2:7">
      <c r="B23" s="5" t="s">
        <v>680</v>
      </c>
      <c r="C23" s="12" t="s">
        <v>681</v>
      </c>
      <c r="D23" s="5" t="s">
        <v>682</v>
      </c>
      <c r="E23" s="2" t="s">
        <v>43</v>
      </c>
      <c r="F23" s="8" t="s">
        <v>44</v>
      </c>
      <c r="G23" s="6" t="s">
        <v>701</v>
      </c>
    </row>
    <row r="24" spans="2:7">
      <c r="B24" s="5" t="s">
        <v>680</v>
      </c>
      <c r="C24" s="12" t="s">
        <v>681</v>
      </c>
      <c r="D24" s="5" t="s">
        <v>682</v>
      </c>
      <c r="E24" s="2" t="s">
        <v>46</v>
      </c>
      <c r="F24" s="8" t="s">
        <v>47</v>
      </c>
      <c r="G24" s="6" t="s">
        <v>702</v>
      </c>
    </row>
    <row r="25" spans="2:7">
      <c r="B25" s="2">
        <v>8</v>
      </c>
      <c r="C25" s="2">
        <v>12108</v>
      </c>
      <c r="D25" t="s">
        <v>112</v>
      </c>
      <c r="E25" s="2" t="s">
        <v>49</v>
      </c>
      <c r="F25" s="8" t="s">
        <v>50</v>
      </c>
      <c r="G25" s="6" t="s">
        <v>703</v>
      </c>
    </row>
    <row r="26" spans="2:7">
      <c r="B26" s="5" t="s">
        <v>680</v>
      </c>
      <c r="C26" s="12" t="s">
        <v>681</v>
      </c>
      <c r="D26" s="5" t="s">
        <v>682</v>
      </c>
      <c r="E26" s="2" t="s">
        <v>52</v>
      </c>
      <c r="F26" s="8" t="s">
        <v>53</v>
      </c>
      <c r="G26" s="6" t="s">
        <v>704</v>
      </c>
    </row>
    <row r="27" spans="2:7">
      <c r="B27" s="2">
        <v>29</v>
      </c>
      <c r="C27" s="2">
        <v>12129</v>
      </c>
      <c r="D27" t="s">
        <v>171</v>
      </c>
      <c r="E27" s="2">
        <v>21</v>
      </c>
      <c r="F27" s="8" t="s">
        <v>55</v>
      </c>
      <c r="G27" s="6" t="s">
        <v>705</v>
      </c>
    </row>
    <row r="28" spans="2:7">
      <c r="B28" s="2">
        <v>11</v>
      </c>
      <c r="C28" s="2">
        <v>13111</v>
      </c>
      <c r="D28" t="s">
        <v>123</v>
      </c>
      <c r="E28" s="2">
        <v>22</v>
      </c>
      <c r="F28" s="8" t="s">
        <v>57</v>
      </c>
      <c r="G28" s="7" t="s">
        <v>706</v>
      </c>
    </row>
    <row r="29" spans="2:7">
      <c r="B29" s="2">
        <v>12</v>
      </c>
      <c r="C29" s="2">
        <v>13112</v>
      </c>
      <c r="D29" t="s">
        <v>126</v>
      </c>
      <c r="E29" s="2">
        <v>23</v>
      </c>
      <c r="F29" s="8" t="s">
        <v>59</v>
      </c>
      <c r="G29" s="7" t="s">
        <v>707</v>
      </c>
    </row>
    <row r="30" spans="2:7">
      <c r="B30" s="2">
        <v>15</v>
      </c>
      <c r="C30" s="2">
        <v>13115</v>
      </c>
      <c r="D30" t="s">
        <v>131</v>
      </c>
      <c r="E30" s="2">
        <v>24</v>
      </c>
      <c r="F30" s="8" t="s">
        <v>61</v>
      </c>
      <c r="G30" s="7" t="s">
        <v>708</v>
      </c>
    </row>
    <row r="31" spans="2:7">
      <c r="B31" s="2">
        <v>15</v>
      </c>
      <c r="C31" s="2">
        <v>13115</v>
      </c>
      <c r="D31" t="s">
        <v>131</v>
      </c>
      <c r="E31" s="2">
        <v>25</v>
      </c>
      <c r="F31" s="8" t="s">
        <v>63</v>
      </c>
      <c r="G31" s="7" t="s">
        <v>709</v>
      </c>
    </row>
    <row r="32" spans="2:7">
      <c r="B32" s="2">
        <v>16</v>
      </c>
      <c r="C32" s="2">
        <v>13116</v>
      </c>
      <c r="D32" t="s">
        <v>136</v>
      </c>
      <c r="E32" s="2">
        <v>26</v>
      </c>
      <c r="F32" s="8" t="s">
        <v>65</v>
      </c>
      <c r="G32" s="7" t="s">
        <v>710</v>
      </c>
    </row>
    <row r="33" spans="2:7">
      <c r="B33" s="2">
        <v>27</v>
      </c>
      <c r="C33" s="2">
        <v>13127</v>
      </c>
      <c r="D33" t="s">
        <v>167</v>
      </c>
      <c r="E33" s="2">
        <v>27</v>
      </c>
      <c r="F33" s="8" t="s">
        <v>67</v>
      </c>
      <c r="G33" s="7" t="s">
        <v>711</v>
      </c>
    </row>
    <row r="34" spans="2:7">
      <c r="B34" s="2">
        <v>1</v>
      </c>
      <c r="C34" s="2">
        <v>11101</v>
      </c>
      <c r="D34" t="s">
        <v>85</v>
      </c>
      <c r="E34" s="2">
        <v>99</v>
      </c>
      <c r="F34" s="8" t="s">
        <v>69</v>
      </c>
      <c r="G34" s="6" t="s">
        <v>712</v>
      </c>
    </row>
    <row r="35" spans="2:7">
      <c r="B35" s="2" t="s">
        <v>545</v>
      </c>
      <c r="C35" s="2">
        <v>11203</v>
      </c>
      <c r="D35" t="s">
        <v>546</v>
      </c>
      <c r="E35" s="2">
        <v>1</v>
      </c>
      <c r="F35" s="8" t="s">
        <v>3</v>
      </c>
      <c r="G35" t="s">
        <v>679</v>
      </c>
    </row>
    <row r="36" spans="2:7">
      <c r="B36" s="2" t="s">
        <v>428</v>
      </c>
      <c r="C36" s="2">
        <v>11204</v>
      </c>
      <c r="D36" t="s">
        <v>429</v>
      </c>
      <c r="E36" s="2">
        <v>3</v>
      </c>
      <c r="F36" s="8" t="s">
        <v>7</v>
      </c>
      <c r="G36" s="6" t="s">
        <v>684</v>
      </c>
    </row>
    <row r="37" spans="2:7">
      <c r="B37" s="5" t="s">
        <v>680</v>
      </c>
      <c r="C37" s="12" t="s">
        <v>681</v>
      </c>
      <c r="D37" s="5" t="s">
        <v>682</v>
      </c>
      <c r="E37" s="2">
        <v>99</v>
      </c>
      <c r="F37" s="8" t="s">
        <v>71</v>
      </c>
      <c r="G37" s="6" t="s">
        <v>713</v>
      </c>
    </row>
    <row r="38" spans="2:7">
      <c r="B38" s="5" t="s">
        <v>680</v>
      </c>
      <c r="C38" s="12" t="s">
        <v>681</v>
      </c>
      <c r="D38" s="5" t="s">
        <v>682</v>
      </c>
      <c r="E38" s="2">
        <v>99</v>
      </c>
      <c r="F38" s="8" t="s">
        <v>73</v>
      </c>
      <c r="G38" s="6" t="s">
        <v>714</v>
      </c>
    </row>
    <row r="39" spans="2:7">
      <c r="B39" s="5" t="s">
        <v>680</v>
      </c>
      <c r="C39" s="12" t="s">
        <v>681</v>
      </c>
      <c r="D39" s="5" t="s">
        <v>682</v>
      </c>
      <c r="E39" s="2">
        <v>99</v>
      </c>
      <c r="F39" s="8" t="s">
        <v>75</v>
      </c>
      <c r="G39" s="7" t="s">
        <v>715</v>
      </c>
    </row>
    <row r="40" spans="2:7">
      <c r="B40" s="2">
        <v>13</v>
      </c>
      <c r="C40" s="2">
        <v>13113</v>
      </c>
      <c r="D40" t="s">
        <v>129</v>
      </c>
      <c r="E40" s="2">
        <v>99</v>
      </c>
      <c r="F40" s="8" t="s">
        <v>77</v>
      </c>
      <c r="G40" s="6" t="s">
        <v>716</v>
      </c>
    </row>
    <row r="41" spans="2:7">
      <c r="B41" s="2">
        <v>14</v>
      </c>
      <c r="C41" s="2">
        <v>13114</v>
      </c>
      <c r="D41" t="s">
        <v>130</v>
      </c>
      <c r="E41" s="2">
        <v>99</v>
      </c>
      <c r="F41" s="8" t="s">
        <v>77</v>
      </c>
      <c r="G41" s="6" t="s">
        <v>716</v>
      </c>
    </row>
    <row r="42" spans="2:7">
      <c r="B42" s="2">
        <v>26</v>
      </c>
      <c r="C42" s="2">
        <v>13126</v>
      </c>
      <c r="D42" t="s">
        <v>166</v>
      </c>
      <c r="E42" s="2">
        <v>99</v>
      </c>
      <c r="F42" s="8" t="s">
        <v>77</v>
      </c>
      <c r="G42" s="6" t="s">
        <v>716</v>
      </c>
    </row>
    <row r="43" spans="2:7">
      <c r="B43" s="2">
        <v>28</v>
      </c>
      <c r="C43" s="2">
        <v>13128</v>
      </c>
      <c r="D43" t="s">
        <v>170</v>
      </c>
      <c r="E43" s="2">
        <v>99</v>
      </c>
      <c r="F43" s="8" t="s">
        <v>77</v>
      </c>
      <c r="G43" s="6" t="s">
        <v>716</v>
      </c>
    </row>
  </sheetData>
  <autoFilter ref="B3:G3" xr:uid="{27721B5A-A71F-4B6C-A5AA-E853DAB6F0E1}"/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63C9-46E2-43CA-8866-F46FFE66AD12}">
  <dimension ref="A1:F80"/>
  <sheetViews>
    <sheetView zoomScaleNormal="100" workbookViewId="0">
      <pane ySplit="1" topLeftCell="A2" activePane="bottomLeft" state="frozen"/>
      <selection pane="bottomLeft" activeCell="C31" sqref="C31"/>
    </sheetView>
  </sheetViews>
  <sheetFormatPr defaultColWidth="8.7109375" defaultRowHeight="14.45"/>
  <cols>
    <col min="1" max="1" width="5.85546875" style="37" customWidth="1"/>
    <col min="2" max="2" width="14.42578125" style="37" bestFit="1" customWidth="1"/>
    <col min="3" max="3" width="65.28515625" style="24" bestFit="1" customWidth="1"/>
    <col min="4" max="4" width="11.85546875" style="36" bestFit="1" customWidth="1"/>
    <col min="5" max="5" width="15" style="24" bestFit="1" customWidth="1"/>
    <col min="6" max="6" width="60" style="24" bestFit="1" customWidth="1"/>
    <col min="7" max="16384" width="8.7109375" style="24"/>
  </cols>
  <sheetData>
    <row r="1" spans="1:6" ht="15" thickBot="1">
      <c r="A1" s="21" t="s">
        <v>79</v>
      </c>
      <c r="B1" s="21" t="s">
        <v>80</v>
      </c>
      <c r="C1" s="22" t="s">
        <v>81</v>
      </c>
      <c r="D1" s="23" t="s">
        <v>82</v>
      </c>
      <c r="E1" s="23" t="s">
        <v>83</v>
      </c>
      <c r="F1" s="22" t="s">
        <v>84</v>
      </c>
    </row>
    <row r="2" spans="1:6">
      <c r="A2" s="41">
        <v>1</v>
      </c>
      <c r="B2" s="41">
        <v>11101</v>
      </c>
      <c r="C2" s="44" t="s">
        <v>85</v>
      </c>
      <c r="D2" s="25"/>
      <c r="E2" s="27"/>
      <c r="F2" s="27"/>
    </row>
    <row r="3" spans="1:6">
      <c r="A3" s="26">
        <v>2</v>
      </c>
      <c r="B3" s="26">
        <v>11102</v>
      </c>
      <c r="C3" s="25" t="s">
        <v>86</v>
      </c>
      <c r="D3" s="25" t="s">
        <v>87</v>
      </c>
      <c r="E3" s="27" t="s">
        <v>88</v>
      </c>
      <c r="F3" s="27" t="s">
        <v>10</v>
      </c>
    </row>
    <row r="4" spans="1:6">
      <c r="A4" s="32">
        <v>3</v>
      </c>
      <c r="B4" s="32">
        <v>11103</v>
      </c>
      <c r="C4" s="33" t="s">
        <v>89</v>
      </c>
      <c r="D4" s="45" t="s">
        <v>90</v>
      </c>
      <c r="E4" s="46" t="s">
        <v>91</v>
      </c>
      <c r="F4" s="46" t="s">
        <v>4</v>
      </c>
    </row>
    <row r="5" spans="1:6">
      <c r="A5" s="26"/>
      <c r="B5" s="26"/>
      <c r="C5" s="25"/>
      <c r="D5" s="45" t="s">
        <v>92</v>
      </c>
      <c r="E5" s="46" t="s">
        <v>93</v>
      </c>
      <c r="F5" s="46" t="s">
        <v>6</v>
      </c>
    </row>
    <row r="6" spans="1:6">
      <c r="A6" s="26">
        <v>4</v>
      </c>
      <c r="B6" s="26">
        <v>11104</v>
      </c>
      <c r="C6" s="25" t="s">
        <v>94</v>
      </c>
      <c r="D6" s="25" t="s">
        <v>95</v>
      </c>
      <c r="E6" s="27" t="s">
        <v>96</v>
      </c>
      <c r="F6" s="27" t="s">
        <v>8</v>
      </c>
    </row>
    <row r="7" spans="1:6">
      <c r="A7" s="26">
        <v>5</v>
      </c>
      <c r="B7" s="26">
        <v>11105</v>
      </c>
      <c r="C7" s="25" t="s">
        <v>97</v>
      </c>
      <c r="D7" s="25" t="s">
        <v>98</v>
      </c>
      <c r="E7" s="27" t="s">
        <v>99</v>
      </c>
      <c r="F7" s="27" t="s">
        <v>20</v>
      </c>
    </row>
    <row r="8" spans="1:6">
      <c r="A8" s="26">
        <v>6</v>
      </c>
      <c r="B8" s="26">
        <v>11106</v>
      </c>
      <c r="C8" s="25" t="s">
        <v>100</v>
      </c>
      <c r="D8" s="25" t="s">
        <v>101</v>
      </c>
      <c r="E8" s="27" t="s">
        <v>102</v>
      </c>
      <c r="F8" s="27" t="s">
        <v>22</v>
      </c>
    </row>
    <row r="9" spans="1:6">
      <c r="A9" s="32">
        <v>7</v>
      </c>
      <c r="B9" s="32">
        <v>12107</v>
      </c>
      <c r="C9" s="33" t="s">
        <v>103</v>
      </c>
      <c r="D9" s="33" t="s">
        <v>104</v>
      </c>
      <c r="E9" s="34" t="s">
        <v>105</v>
      </c>
      <c r="F9" s="34" t="s">
        <v>39</v>
      </c>
    </row>
    <row r="10" spans="1:6">
      <c r="A10" s="26"/>
      <c r="B10" s="26"/>
      <c r="C10" s="25"/>
      <c r="D10" s="28" t="s">
        <v>106</v>
      </c>
      <c r="E10" s="29" t="s">
        <v>107</v>
      </c>
      <c r="F10" s="29" t="s">
        <v>42</v>
      </c>
    </row>
    <row r="11" spans="1:6">
      <c r="A11" s="26"/>
      <c r="B11" s="26"/>
      <c r="C11" s="25"/>
      <c r="D11" s="33" t="s">
        <v>108</v>
      </c>
      <c r="E11" s="34" t="s">
        <v>109</v>
      </c>
      <c r="F11" s="34" t="s">
        <v>45</v>
      </c>
    </row>
    <row r="12" spans="1:6">
      <c r="A12" s="26"/>
      <c r="B12" s="26"/>
      <c r="C12" s="25"/>
      <c r="D12" s="28" t="s">
        <v>110</v>
      </c>
      <c r="E12" s="29" t="s">
        <v>111</v>
      </c>
      <c r="F12" s="29" t="s">
        <v>48</v>
      </c>
    </row>
    <row r="13" spans="1:6">
      <c r="A13" s="26">
        <v>8</v>
      </c>
      <c r="B13" s="26">
        <v>12108</v>
      </c>
      <c r="C13" s="25" t="s">
        <v>112</v>
      </c>
      <c r="D13" s="25" t="s">
        <v>113</v>
      </c>
      <c r="E13" s="27" t="s">
        <v>114</v>
      </c>
      <c r="F13" s="27" t="s">
        <v>51</v>
      </c>
    </row>
    <row r="14" spans="1:6">
      <c r="A14" s="26"/>
      <c r="B14" s="26"/>
      <c r="C14" s="25"/>
      <c r="D14" s="28" t="s">
        <v>115</v>
      </c>
      <c r="E14" s="29" t="s">
        <v>116</v>
      </c>
      <c r="F14" s="29" t="s">
        <v>54</v>
      </c>
    </row>
    <row r="15" spans="1:6">
      <c r="A15" s="26">
        <v>9</v>
      </c>
      <c r="B15" s="26">
        <v>12109</v>
      </c>
      <c r="C15" s="25" t="s">
        <v>117</v>
      </c>
      <c r="D15" s="25" t="s">
        <v>118</v>
      </c>
      <c r="E15" s="27" t="s">
        <v>119</v>
      </c>
      <c r="F15" s="27" t="s">
        <v>28</v>
      </c>
    </row>
    <row r="16" spans="1:6">
      <c r="A16" s="26">
        <v>10</v>
      </c>
      <c r="B16" s="26">
        <v>12110</v>
      </c>
      <c r="C16" s="25" t="s">
        <v>120</v>
      </c>
      <c r="D16" s="25" t="s">
        <v>121</v>
      </c>
      <c r="E16" s="27" t="s">
        <v>122</v>
      </c>
      <c r="F16" s="27" t="s">
        <v>30</v>
      </c>
    </row>
    <row r="17" spans="1:6">
      <c r="A17" s="26">
        <v>11</v>
      </c>
      <c r="B17" s="26">
        <v>13111</v>
      </c>
      <c r="C17" s="25" t="s">
        <v>123</v>
      </c>
      <c r="D17" s="25" t="s">
        <v>124</v>
      </c>
      <c r="E17" s="27" t="s">
        <v>125</v>
      </c>
      <c r="F17" s="27" t="s">
        <v>60</v>
      </c>
    </row>
    <row r="18" spans="1:6">
      <c r="A18" s="26">
        <v>12</v>
      </c>
      <c r="B18" s="26">
        <v>13112</v>
      </c>
      <c r="C18" s="25" t="s">
        <v>126</v>
      </c>
      <c r="D18" s="25" t="s">
        <v>127</v>
      </c>
      <c r="E18" s="27" t="s">
        <v>128</v>
      </c>
      <c r="F18" s="27" t="s">
        <v>58</v>
      </c>
    </row>
    <row r="19" spans="1:6">
      <c r="A19" s="30">
        <v>13</v>
      </c>
      <c r="B19" s="30">
        <v>13113</v>
      </c>
      <c r="C19" s="31" t="s">
        <v>129</v>
      </c>
      <c r="D19" s="42"/>
      <c r="E19" s="42"/>
      <c r="F19" s="43"/>
    </row>
    <row r="20" spans="1:6">
      <c r="A20" s="30">
        <v>14</v>
      </c>
      <c r="B20" s="30">
        <v>13114</v>
      </c>
      <c r="C20" s="31" t="s">
        <v>130</v>
      </c>
      <c r="D20" s="42"/>
      <c r="E20" s="42"/>
      <c r="F20" s="43"/>
    </row>
    <row r="21" spans="1:6">
      <c r="A21" s="32">
        <v>15</v>
      </c>
      <c r="B21" s="32">
        <v>13115</v>
      </c>
      <c r="C21" s="33" t="s">
        <v>131</v>
      </c>
      <c r="D21" s="47" t="s">
        <v>132</v>
      </c>
      <c r="E21" s="34" t="s">
        <v>133</v>
      </c>
      <c r="F21" s="34" t="s">
        <v>62</v>
      </c>
    </row>
    <row r="22" spans="1:6">
      <c r="A22" s="26"/>
      <c r="B22" s="26"/>
      <c r="C22" s="25"/>
      <c r="D22" s="35" t="s">
        <v>134</v>
      </c>
      <c r="E22" s="34" t="s">
        <v>135</v>
      </c>
      <c r="F22" s="34" t="s">
        <v>64</v>
      </c>
    </row>
    <row r="23" spans="1:6">
      <c r="A23" s="32">
        <v>16</v>
      </c>
      <c r="B23" s="32">
        <v>13116</v>
      </c>
      <c r="C23" s="33" t="s">
        <v>136</v>
      </c>
      <c r="D23" s="35" t="s">
        <v>137</v>
      </c>
      <c r="E23" s="34" t="s">
        <v>138</v>
      </c>
      <c r="F23" s="34" t="s">
        <v>66</v>
      </c>
    </row>
    <row r="24" spans="1:6">
      <c r="A24" s="26">
        <v>17</v>
      </c>
      <c r="B24" s="26">
        <v>12117</v>
      </c>
      <c r="C24" s="25" t="s">
        <v>139</v>
      </c>
      <c r="D24" s="25" t="s">
        <v>140</v>
      </c>
      <c r="E24" s="27" t="s">
        <v>141</v>
      </c>
      <c r="F24" s="27" t="s">
        <v>32</v>
      </c>
    </row>
    <row r="25" spans="1:6">
      <c r="A25" s="26">
        <v>18</v>
      </c>
      <c r="B25" s="26">
        <v>12118</v>
      </c>
      <c r="C25" s="27" t="s">
        <v>142</v>
      </c>
      <c r="D25" s="25" t="s">
        <v>143</v>
      </c>
      <c r="E25" s="27" t="s">
        <v>144</v>
      </c>
      <c r="F25" s="27" t="s">
        <v>34</v>
      </c>
    </row>
    <row r="26" spans="1:6">
      <c r="A26" s="39">
        <v>19</v>
      </c>
      <c r="B26" s="39">
        <v>12119</v>
      </c>
      <c r="C26" s="27" t="s">
        <v>145</v>
      </c>
      <c r="D26" s="25" t="s">
        <v>146</v>
      </c>
      <c r="E26" s="27" t="s">
        <v>147</v>
      </c>
      <c r="F26" s="27" t="s">
        <v>16</v>
      </c>
    </row>
    <row r="27" spans="1:6">
      <c r="A27" s="26">
        <v>20</v>
      </c>
      <c r="B27" s="26">
        <v>12120</v>
      </c>
      <c r="C27" s="27" t="s">
        <v>148</v>
      </c>
      <c r="D27" s="25" t="s">
        <v>149</v>
      </c>
      <c r="E27" s="27" t="s">
        <v>150</v>
      </c>
      <c r="F27" s="27" t="s">
        <v>18</v>
      </c>
    </row>
    <row r="28" spans="1:6">
      <c r="A28" s="26">
        <v>21</v>
      </c>
      <c r="B28" s="26">
        <v>11121</v>
      </c>
      <c r="C28" s="27" t="s">
        <v>151</v>
      </c>
      <c r="D28" s="25" t="s">
        <v>152</v>
      </c>
      <c r="E28" s="27" t="s">
        <v>153</v>
      </c>
      <c r="F28" s="27" t="s">
        <v>12</v>
      </c>
    </row>
    <row r="29" spans="1:6">
      <c r="A29" s="26">
        <v>22</v>
      </c>
      <c r="B29" s="26">
        <v>11122</v>
      </c>
      <c r="C29" s="27" t="s">
        <v>154</v>
      </c>
      <c r="D29" s="25" t="s">
        <v>155</v>
      </c>
      <c r="E29" s="27" t="s">
        <v>156</v>
      </c>
      <c r="F29" s="27" t="s">
        <v>14</v>
      </c>
    </row>
    <row r="30" spans="1:6">
      <c r="A30" s="26">
        <v>23</v>
      </c>
      <c r="B30" s="26">
        <v>12123</v>
      </c>
      <c r="C30" s="27" t="s">
        <v>157</v>
      </c>
      <c r="D30" s="25" t="s">
        <v>158</v>
      </c>
      <c r="E30" s="27" t="s">
        <v>159</v>
      </c>
      <c r="F30" s="27" t="s">
        <v>24</v>
      </c>
    </row>
    <row r="31" spans="1:6">
      <c r="A31" s="26">
        <v>24</v>
      </c>
      <c r="B31" s="26">
        <v>12124</v>
      </c>
      <c r="C31" s="27" t="s">
        <v>160</v>
      </c>
      <c r="D31" s="25" t="s">
        <v>161</v>
      </c>
      <c r="E31" s="27" t="s">
        <v>162</v>
      </c>
      <c r="F31" s="27" t="s">
        <v>26</v>
      </c>
    </row>
    <row r="32" spans="1:6">
      <c r="A32" s="26">
        <v>25</v>
      </c>
      <c r="B32" s="26">
        <v>12125</v>
      </c>
      <c r="C32" s="27" t="s">
        <v>163</v>
      </c>
      <c r="D32" s="25" t="s">
        <v>164</v>
      </c>
      <c r="E32" s="27" t="s">
        <v>165</v>
      </c>
      <c r="F32" s="27" t="s">
        <v>36</v>
      </c>
    </row>
    <row r="33" spans="1:6">
      <c r="A33" s="30">
        <v>26</v>
      </c>
      <c r="B33" s="30">
        <v>13126</v>
      </c>
      <c r="C33" s="38" t="s">
        <v>166</v>
      </c>
      <c r="D33" s="25"/>
      <c r="E33" s="27"/>
      <c r="F33" s="27"/>
    </row>
    <row r="34" spans="1:6">
      <c r="A34" s="26">
        <v>27</v>
      </c>
      <c r="B34" s="26">
        <v>13127</v>
      </c>
      <c r="C34" s="27" t="s">
        <v>167</v>
      </c>
      <c r="D34" s="40" t="s">
        <v>168</v>
      </c>
      <c r="E34" s="27" t="s">
        <v>169</v>
      </c>
      <c r="F34" s="27" t="s">
        <v>68</v>
      </c>
    </row>
    <row r="35" spans="1:6">
      <c r="A35" s="30">
        <v>28</v>
      </c>
      <c r="B35" s="30">
        <v>13128</v>
      </c>
      <c r="C35" s="38" t="s">
        <v>170</v>
      </c>
      <c r="D35" s="25"/>
      <c r="E35" s="27"/>
      <c r="F35" s="27"/>
    </row>
    <row r="36" spans="1:6">
      <c r="A36" s="26">
        <v>29</v>
      </c>
      <c r="B36" s="26">
        <v>12129</v>
      </c>
      <c r="C36" s="27" t="s">
        <v>171</v>
      </c>
      <c r="D36" s="25" t="s">
        <v>172</v>
      </c>
      <c r="E36" s="27" t="s">
        <v>173</v>
      </c>
      <c r="F36" s="27" t="s">
        <v>56</v>
      </c>
    </row>
    <row r="37" spans="1:6">
      <c r="A37" s="26"/>
      <c r="B37" s="26"/>
      <c r="C37" s="27"/>
      <c r="D37" s="25">
        <v>99</v>
      </c>
      <c r="E37" s="27" t="s">
        <v>69</v>
      </c>
      <c r="F37" s="27" t="s">
        <v>70</v>
      </c>
    </row>
    <row r="38" spans="1:6">
      <c r="A38" s="26"/>
      <c r="B38" s="26"/>
      <c r="C38" s="27"/>
      <c r="D38" s="25">
        <v>99</v>
      </c>
      <c r="E38" s="27" t="s">
        <v>71</v>
      </c>
      <c r="F38" s="27" t="s">
        <v>72</v>
      </c>
    </row>
    <row r="39" spans="1:6">
      <c r="A39" s="26"/>
      <c r="B39" s="26"/>
      <c r="C39" s="27"/>
      <c r="D39" s="25">
        <v>99</v>
      </c>
      <c r="E39" s="27" t="s">
        <v>73</v>
      </c>
      <c r="F39" s="27" t="s">
        <v>74</v>
      </c>
    </row>
    <row r="40" spans="1:6">
      <c r="A40" s="26"/>
      <c r="B40" s="26"/>
      <c r="C40" s="27"/>
      <c r="D40" s="25">
        <v>99</v>
      </c>
      <c r="E40" s="27" t="s">
        <v>75</v>
      </c>
      <c r="F40" s="27" t="s">
        <v>76</v>
      </c>
    </row>
    <row r="41" spans="1:6">
      <c r="A41" s="26"/>
      <c r="B41" s="26"/>
      <c r="C41" s="27"/>
      <c r="D41" s="25">
        <v>99</v>
      </c>
      <c r="E41" s="27" t="s">
        <v>77</v>
      </c>
      <c r="F41" s="27" t="s">
        <v>78</v>
      </c>
    </row>
    <row r="42" spans="1:6">
      <c r="D42" s="64"/>
    </row>
    <row r="43" spans="1:6">
      <c r="A43"/>
      <c r="B43"/>
      <c r="C43"/>
      <c r="D43"/>
      <c r="E43"/>
      <c r="F43"/>
    </row>
    <row r="44" spans="1:6">
      <c r="A44"/>
      <c r="B44"/>
      <c r="C44"/>
      <c r="D44"/>
      <c r="E44"/>
      <c r="F44"/>
    </row>
    <row r="45" spans="1:6">
      <c r="A45" s="48"/>
      <c r="B45" s="49"/>
      <c r="C45" s="49"/>
      <c r="D45" s="54" t="s">
        <v>174</v>
      </c>
      <c r="E45"/>
      <c r="F45"/>
    </row>
    <row r="46" spans="1:6">
      <c r="A46" s="50"/>
      <c r="B46" s="51"/>
      <c r="C46" s="51"/>
      <c r="D46" t="s">
        <v>175</v>
      </c>
      <c r="E46"/>
      <c r="F46"/>
    </row>
    <row r="47" spans="1:6">
      <c r="A47" s="52"/>
      <c r="B47" s="53"/>
      <c r="C47" s="53"/>
      <c r="D47" s="6" t="s">
        <v>176</v>
      </c>
      <c r="E47"/>
      <c r="F47"/>
    </row>
    <row r="48" spans="1:6">
      <c r="A48"/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/>
      <c r="B55"/>
      <c r="C55"/>
      <c r="D55"/>
      <c r="E55"/>
      <c r="F55"/>
    </row>
    <row r="56" spans="1:6">
      <c r="A56"/>
      <c r="B56"/>
      <c r="C56"/>
      <c r="D56"/>
      <c r="E56"/>
      <c r="F56"/>
    </row>
    <row r="57" spans="1:6">
      <c r="A57"/>
      <c r="B57"/>
      <c r="C57"/>
      <c r="D57"/>
      <c r="E57"/>
      <c r="F57"/>
    </row>
    <row r="58" spans="1:6">
      <c r="A58"/>
      <c r="B58"/>
      <c r="C58"/>
      <c r="D58"/>
      <c r="E58"/>
      <c r="F58"/>
    </row>
    <row r="59" spans="1:6">
      <c r="A59"/>
      <c r="B59"/>
      <c r="C59"/>
      <c r="D59"/>
      <c r="E59"/>
      <c r="F59"/>
    </row>
    <row r="60" spans="1:6">
      <c r="A60"/>
      <c r="B60"/>
      <c r="C60"/>
      <c r="D60"/>
      <c r="E60"/>
      <c r="F60"/>
    </row>
    <row r="61" spans="1:6">
      <c r="A61"/>
      <c r="B61"/>
      <c r="C61"/>
      <c r="D61"/>
      <c r="E61"/>
      <c r="F61"/>
    </row>
    <row r="62" spans="1:6">
      <c r="A62"/>
      <c r="B62"/>
      <c r="C62"/>
      <c r="D62"/>
      <c r="E62"/>
      <c r="F62"/>
    </row>
    <row r="63" spans="1:6">
      <c r="A63"/>
      <c r="B63"/>
      <c r="C63"/>
      <c r="D63"/>
      <c r="E63"/>
      <c r="F63"/>
    </row>
    <row r="64" spans="1:6">
      <c r="A64"/>
      <c r="B64"/>
      <c r="C64"/>
      <c r="D64"/>
      <c r="E64"/>
      <c r="F64"/>
    </row>
    <row r="65" spans="1:6">
      <c r="A65"/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D70"/>
      <c r="E70"/>
      <c r="F70"/>
    </row>
    <row r="71" spans="1:6">
      <c r="D71"/>
      <c r="E71"/>
      <c r="F71"/>
    </row>
    <row r="72" spans="1:6">
      <c r="D72"/>
      <c r="E72"/>
      <c r="F72"/>
    </row>
    <row r="73" spans="1:6">
      <c r="D73"/>
      <c r="E73"/>
      <c r="F73"/>
    </row>
    <row r="74" spans="1:6">
      <c r="D74"/>
      <c r="E74"/>
      <c r="F74"/>
    </row>
    <row r="75" spans="1:6">
      <c r="D75"/>
      <c r="E75"/>
      <c r="F75"/>
    </row>
    <row r="76" spans="1:6">
      <c r="D76"/>
      <c r="E76"/>
      <c r="F76"/>
    </row>
    <row r="80" spans="1:6">
      <c r="D80" s="24"/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5D1B-1525-4581-82D5-D42EDE4D445D}">
  <dimension ref="A1:H32"/>
  <sheetViews>
    <sheetView workbookViewId="0">
      <selection activeCell="D3" sqref="D3"/>
    </sheetView>
  </sheetViews>
  <sheetFormatPr defaultRowHeight="14.45"/>
  <cols>
    <col min="1" max="1" width="6.140625" bestFit="1" customWidth="1"/>
    <col min="2" max="2" width="14.42578125" bestFit="1" customWidth="1"/>
    <col min="3" max="3" width="65.28515625" bestFit="1" customWidth="1"/>
    <col min="4" max="4" width="9.5703125" bestFit="1" customWidth="1"/>
    <col min="5" max="5" width="8.28515625" bestFit="1" customWidth="1"/>
    <col min="6" max="6" width="10.42578125" bestFit="1" customWidth="1"/>
  </cols>
  <sheetData>
    <row r="1" spans="1:8">
      <c r="A1" s="65" t="s">
        <v>177</v>
      </c>
      <c r="B1" s="65"/>
      <c r="C1" s="65"/>
      <c r="D1" s="65"/>
      <c r="E1" s="55"/>
      <c r="F1" s="55"/>
    </row>
    <row r="2" spans="1:8">
      <c r="A2" s="56" t="s">
        <v>79</v>
      </c>
      <c r="B2" s="56" t="s">
        <v>80</v>
      </c>
      <c r="C2" s="56" t="s">
        <v>81</v>
      </c>
      <c r="D2" s="56" t="s">
        <v>178</v>
      </c>
      <c r="E2" s="56" t="s">
        <v>179</v>
      </c>
      <c r="F2" s="57" t="s">
        <v>180</v>
      </c>
    </row>
    <row r="3" spans="1:8">
      <c r="A3" s="58">
        <v>1</v>
      </c>
      <c r="B3" s="58">
        <v>11101</v>
      </c>
      <c r="C3" s="58" t="s">
        <v>85</v>
      </c>
      <c r="D3" s="59">
        <f>COUNTIF('Uitstaand 1-6-2026'!$D$2:$D$316,B3)</f>
        <v>38</v>
      </c>
      <c r="E3" s="60">
        <f>COUNTIF(Innamen!$C$2:$C$316,A3)</f>
        <v>12</v>
      </c>
      <c r="F3" s="61">
        <f>COUNTIF(Leveringen!$C$2:$C$316,A3)</f>
        <v>11</v>
      </c>
      <c r="G3" s="11" t="s">
        <v>181</v>
      </c>
    </row>
    <row r="4" spans="1:8">
      <c r="A4" s="58">
        <v>2</v>
      </c>
      <c r="B4" s="58">
        <v>11102</v>
      </c>
      <c r="C4" s="58" t="s">
        <v>86</v>
      </c>
      <c r="D4" s="59">
        <f>COUNTIF('Uitstaand 1-6-2026'!$D$2:$D$316,B4)</f>
        <v>4</v>
      </c>
      <c r="E4" s="60">
        <f>COUNTIF(Innamen!$C$2:$C$316,A4)</f>
        <v>2</v>
      </c>
      <c r="F4" s="62">
        <f>COUNTIF(Leveringen!$C$2:$C$316,A4)</f>
        <v>2</v>
      </c>
    </row>
    <row r="5" spans="1:8">
      <c r="A5" s="58">
        <v>3</v>
      </c>
      <c r="B5" s="58">
        <v>11103</v>
      </c>
      <c r="C5" s="58" t="s">
        <v>89</v>
      </c>
      <c r="D5" s="59">
        <f>COUNTIF('Uitstaand 1-6-2026'!$D$2:$D$316,B5)+1</f>
        <v>33</v>
      </c>
      <c r="E5" s="60">
        <f>COUNTIF(Innamen!$C$2:$C$316,A5)</f>
        <v>9</v>
      </c>
      <c r="F5" s="62">
        <f>COUNTIF(Leveringen!$C$2:$C$316,A5)</f>
        <v>10</v>
      </c>
    </row>
    <row r="6" spans="1:8">
      <c r="A6" s="58">
        <v>4</v>
      </c>
      <c r="B6" s="58">
        <v>11104</v>
      </c>
      <c r="C6" s="58" t="s">
        <v>94</v>
      </c>
      <c r="D6" s="59">
        <f>COUNTIF('Uitstaand 1-6-2026'!$D$2:$D$316,B6)+1</f>
        <v>12</v>
      </c>
      <c r="E6" s="60">
        <f>COUNTIF(Innamen!$C$2:$C$316,A6)</f>
        <v>2</v>
      </c>
      <c r="F6" s="62">
        <f>COUNTIF(Leveringen!$C$2:$C$316,A6)</f>
        <v>1</v>
      </c>
    </row>
    <row r="7" spans="1:8">
      <c r="A7" s="58">
        <v>5</v>
      </c>
      <c r="B7" s="58">
        <v>11105</v>
      </c>
      <c r="C7" s="58" t="s">
        <v>97</v>
      </c>
      <c r="D7" s="59">
        <f>COUNTIF('Uitstaand 1-6-2026'!$D$2:$D$316,B7)</f>
        <v>2</v>
      </c>
      <c r="E7" s="60">
        <f>COUNTIF(Innamen!$C$2:$C$316,A7)</f>
        <v>2</v>
      </c>
      <c r="F7" s="62">
        <f>COUNTIF(Leveringen!$C$2:$C$316,A7)</f>
        <v>1</v>
      </c>
      <c r="H7" s="11"/>
    </row>
    <row r="8" spans="1:8">
      <c r="A8" s="58">
        <v>6</v>
      </c>
      <c r="B8" s="58">
        <v>11106</v>
      </c>
      <c r="C8" s="58" t="s">
        <v>100</v>
      </c>
      <c r="D8" s="59">
        <f>COUNTIF('Uitstaand 1-6-2026'!$D$2:$D$316,B8)</f>
        <v>7</v>
      </c>
      <c r="E8" s="60">
        <f>COUNTIF(Innamen!$C$2:$C$316,A8)</f>
        <v>4</v>
      </c>
      <c r="F8" s="62">
        <f>COUNTIF(Leveringen!$C$2:$C$316,A8)</f>
        <v>4</v>
      </c>
    </row>
    <row r="9" spans="1:8">
      <c r="A9" s="58">
        <v>7</v>
      </c>
      <c r="B9" s="58">
        <v>12107</v>
      </c>
      <c r="C9" s="58" t="s">
        <v>103</v>
      </c>
      <c r="D9" s="59">
        <f>COUNTIF('Uitstaand 1-6-2026'!$D$2:$D$316,B9)</f>
        <v>102</v>
      </c>
      <c r="E9" s="60">
        <f>COUNTIF(Innamen!$C$2:$C$316,A9)</f>
        <v>27</v>
      </c>
      <c r="F9" s="62">
        <f>COUNTIF(Leveringen!$C$2:$C$316,A9)</f>
        <v>28</v>
      </c>
    </row>
    <row r="10" spans="1:8">
      <c r="A10" s="58">
        <v>8</v>
      </c>
      <c r="B10" s="58">
        <v>12108</v>
      </c>
      <c r="C10" s="58" t="s">
        <v>112</v>
      </c>
      <c r="D10" s="59">
        <f>COUNTIF('Uitstaand 1-6-2026'!$D$2:$D$316,B10)</f>
        <v>53</v>
      </c>
      <c r="E10" s="60">
        <f>COUNTIF(Innamen!$C$2:$C$316,A10)</f>
        <v>10</v>
      </c>
      <c r="F10" s="62">
        <f>COUNTIF(Leveringen!$C$2:$C$316,A10)</f>
        <v>11</v>
      </c>
    </row>
    <row r="11" spans="1:8">
      <c r="A11" s="58">
        <v>9</v>
      </c>
      <c r="B11" s="58">
        <v>12109</v>
      </c>
      <c r="C11" s="58" t="s">
        <v>117</v>
      </c>
      <c r="D11" s="59">
        <f>COUNTIF('Uitstaand 1-6-2026'!$D$2:$D$316,B11)</f>
        <v>1</v>
      </c>
      <c r="E11" s="60">
        <f>COUNTIF(Innamen!$C$2:$C$316,A11)</f>
        <v>0</v>
      </c>
      <c r="F11" s="62">
        <f>COUNTIF(Leveringen!$C$2:$C$316,A11)</f>
        <v>0</v>
      </c>
    </row>
    <row r="12" spans="1:8">
      <c r="A12" s="58">
        <v>10</v>
      </c>
      <c r="B12" s="58">
        <v>12110</v>
      </c>
      <c r="C12" s="58" t="s">
        <v>120</v>
      </c>
      <c r="D12" s="59">
        <f>COUNTIF('Uitstaand 1-6-2026'!$D$2:$D$316,B12)</f>
        <v>28</v>
      </c>
      <c r="E12" s="60">
        <f>COUNTIF(Innamen!$C$2:$C$316,A12)</f>
        <v>2</v>
      </c>
      <c r="F12" s="62">
        <f>COUNTIF(Leveringen!$C$2:$C$316,A12)</f>
        <v>5</v>
      </c>
    </row>
    <row r="13" spans="1:8">
      <c r="A13" s="58">
        <v>11</v>
      </c>
      <c r="B13" s="58">
        <v>13111</v>
      </c>
      <c r="C13" s="58" t="s">
        <v>123</v>
      </c>
      <c r="D13" s="59">
        <f>COUNTIF('Uitstaand 1-6-2026'!$D$2:$D$316,B13)</f>
        <v>3</v>
      </c>
      <c r="E13" s="60">
        <f>COUNTIF(Innamen!$C$2:$C$316,A13)</f>
        <v>1</v>
      </c>
      <c r="F13" s="62">
        <f>COUNTIF(Leveringen!$C$2:$C$316,A13)</f>
        <v>0</v>
      </c>
    </row>
    <row r="14" spans="1:8">
      <c r="A14" s="58">
        <v>12</v>
      </c>
      <c r="B14" s="58">
        <v>13112</v>
      </c>
      <c r="C14" s="58" t="s">
        <v>126</v>
      </c>
      <c r="D14" s="59">
        <f>COUNTIF('Uitstaand 1-6-2026'!$D$2:$D$316,B14)</f>
        <v>1</v>
      </c>
      <c r="E14" s="60">
        <f>COUNTIF(Innamen!$C$2:$C$316,A14)</f>
        <v>0</v>
      </c>
      <c r="F14" s="62">
        <f>COUNTIF(Leveringen!$C$2:$C$316,A14)</f>
        <v>0</v>
      </c>
    </row>
    <row r="15" spans="1:8">
      <c r="A15" s="58">
        <v>13</v>
      </c>
      <c r="B15" s="58">
        <v>13113</v>
      </c>
      <c r="C15" s="58" t="s">
        <v>129</v>
      </c>
      <c r="D15" s="59">
        <f>COUNTIF('Uitstaand 1-6-2026'!$D$2:$D$316,B15)</f>
        <v>1</v>
      </c>
      <c r="E15" s="60">
        <f>COUNTIF(Innamen!$C$2:$C$316,A15)</f>
        <v>0</v>
      </c>
      <c r="F15" s="62">
        <f>COUNTIF(Leveringen!$C$2:$C$316,A15)</f>
        <v>0</v>
      </c>
      <c r="G15" s="11" t="s">
        <v>181</v>
      </c>
    </row>
    <row r="16" spans="1:8">
      <c r="A16" s="58">
        <v>14</v>
      </c>
      <c r="B16" s="58">
        <v>13114</v>
      </c>
      <c r="C16" s="58" t="s">
        <v>130</v>
      </c>
      <c r="D16" s="59">
        <f>COUNTIF('Uitstaand 1-6-2026'!$D$2:$D$316,B16)</f>
        <v>0</v>
      </c>
      <c r="E16" s="60">
        <f>COUNTIF(Innamen!$C$2:$C$316,A16)</f>
        <v>0</v>
      </c>
      <c r="F16" s="62">
        <f>COUNTIF(Leveringen!$C$2:$C$316,A16)</f>
        <v>0</v>
      </c>
      <c r="G16" s="11" t="s">
        <v>181</v>
      </c>
    </row>
    <row r="17" spans="1:7">
      <c r="A17" s="58">
        <v>15</v>
      </c>
      <c r="B17" s="58">
        <v>13115</v>
      </c>
      <c r="C17" s="58" t="s">
        <v>131</v>
      </c>
      <c r="D17" s="59">
        <f>COUNTIF('Uitstaand 1-6-2026'!$D$2:$D$316,B17)</f>
        <v>5</v>
      </c>
      <c r="E17" s="60">
        <f>COUNTIF(Innamen!$C$2:$C$316,A17)</f>
        <v>3</v>
      </c>
      <c r="F17" s="62">
        <f>COUNTIF(Leveringen!$C$2:$C$316,A17)</f>
        <v>0</v>
      </c>
    </row>
    <row r="18" spans="1:7">
      <c r="A18" s="58">
        <v>16</v>
      </c>
      <c r="B18" s="58">
        <v>13116</v>
      </c>
      <c r="C18" s="58" t="s">
        <v>136</v>
      </c>
      <c r="D18" s="59">
        <f>COUNTIF('Uitstaand 1-6-2026'!$D$2:$D$316,B18)</f>
        <v>1</v>
      </c>
      <c r="E18" s="60">
        <f>COUNTIF(Innamen!$C$2:$C$316,A18)</f>
        <v>1</v>
      </c>
      <c r="F18" s="62">
        <f>COUNTIF(Leveringen!$C$2:$C$316,A18)</f>
        <v>0</v>
      </c>
    </row>
    <row r="19" spans="1:7">
      <c r="A19" s="58">
        <v>17</v>
      </c>
      <c r="B19" s="58">
        <v>12117</v>
      </c>
      <c r="C19" s="58" t="s">
        <v>139</v>
      </c>
      <c r="D19" s="59">
        <f>COUNTIF('Uitstaand 1-6-2026'!$D$2:$D$316,B19)</f>
        <v>0</v>
      </c>
      <c r="E19" s="60">
        <f>COUNTIF(Innamen!$C$2:$C$316,A19)</f>
        <v>0</v>
      </c>
      <c r="F19" s="62">
        <f>COUNTIF(Leveringen!$C$2:$C$316,A19)</f>
        <v>0</v>
      </c>
    </row>
    <row r="20" spans="1:7">
      <c r="A20" s="58">
        <v>18</v>
      </c>
      <c r="B20" s="58">
        <v>12118</v>
      </c>
      <c r="C20" s="58" t="s">
        <v>142</v>
      </c>
      <c r="D20" s="59">
        <f>COUNTIF('Uitstaand 1-6-2026'!$D$2:$D$316,B20)</f>
        <v>4</v>
      </c>
      <c r="E20" s="60">
        <f>COUNTIF(Innamen!$C$2:$C$316,A20)</f>
        <v>0</v>
      </c>
      <c r="F20" s="62">
        <f>COUNTIF(Leveringen!$C$2:$C$316,A20)</f>
        <v>1</v>
      </c>
    </row>
    <row r="21" spans="1:7">
      <c r="A21" s="58">
        <v>19</v>
      </c>
      <c r="B21" s="58">
        <v>12119</v>
      </c>
      <c r="C21" s="58" t="s">
        <v>145</v>
      </c>
      <c r="D21" s="59">
        <f>COUNTIF('Uitstaand 1-6-2026'!$D$2:$D$316,B21)</f>
        <v>0</v>
      </c>
      <c r="E21" s="60">
        <f>COUNTIF(Innamen!$C$2:$C$316,A21)</f>
        <v>0</v>
      </c>
      <c r="F21" s="62">
        <f>COUNTIF(Leveringen!$C$2:$C$316,A21)</f>
        <v>0</v>
      </c>
    </row>
    <row r="22" spans="1:7">
      <c r="A22" s="58">
        <v>20</v>
      </c>
      <c r="B22" s="58">
        <v>12120</v>
      </c>
      <c r="C22" s="58" t="s">
        <v>148</v>
      </c>
      <c r="D22" s="59">
        <f>COUNTIF('Uitstaand 1-6-2026'!$D$2:$D$316,B22)</f>
        <v>2</v>
      </c>
      <c r="E22" s="60">
        <f>COUNTIF(Innamen!$C$2:$C$316,A22)</f>
        <v>1</v>
      </c>
      <c r="F22" s="62">
        <f>COUNTIF(Leveringen!$C$2:$C$316,A22)</f>
        <v>0</v>
      </c>
    </row>
    <row r="23" spans="1:7">
      <c r="A23" s="58">
        <v>21</v>
      </c>
      <c r="B23" s="58">
        <v>11121</v>
      </c>
      <c r="C23" s="58" t="s">
        <v>151</v>
      </c>
      <c r="D23" s="59">
        <f>COUNTIF('Uitstaand 1-6-2026'!$D$2:$D$316,B23)</f>
        <v>10</v>
      </c>
      <c r="E23" s="60">
        <f>COUNTIF(Innamen!$C$2:$C$316,A23)</f>
        <v>0</v>
      </c>
      <c r="F23" s="62">
        <f>COUNTIF(Leveringen!$C$2:$C$316,A23)</f>
        <v>1</v>
      </c>
    </row>
    <row r="24" spans="1:7">
      <c r="A24" s="58">
        <v>22</v>
      </c>
      <c r="B24" s="58">
        <v>11122</v>
      </c>
      <c r="C24" s="58" t="s">
        <v>154</v>
      </c>
      <c r="D24" s="59">
        <f>COUNTIF('Uitstaand 1-6-2026'!$D$2:$D$316,B24)</f>
        <v>4</v>
      </c>
      <c r="E24" s="60">
        <f>COUNTIF(Innamen!$C$2:$C$316,A24)</f>
        <v>1</v>
      </c>
      <c r="F24" s="62">
        <f>COUNTIF(Leveringen!$C$2:$C$316,A24)</f>
        <v>0</v>
      </c>
    </row>
    <row r="25" spans="1:7">
      <c r="A25" s="58">
        <v>23</v>
      </c>
      <c r="B25" s="58">
        <v>12123</v>
      </c>
      <c r="C25" s="58" t="s">
        <v>157</v>
      </c>
      <c r="D25" s="59">
        <f>COUNTIF('Uitstaand 1-6-2026'!$D$2:$D$316,B25)</f>
        <v>1</v>
      </c>
      <c r="E25" s="60">
        <f>COUNTIF(Innamen!$C$2:$C$316,A25)</f>
        <v>0</v>
      </c>
      <c r="F25" s="62">
        <f>COUNTIF(Leveringen!$C$2:$C$316,A25)</f>
        <v>0</v>
      </c>
    </row>
    <row r="26" spans="1:7">
      <c r="A26" s="58">
        <v>24</v>
      </c>
      <c r="B26" s="58">
        <v>12124</v>
      </c>
      <c r="C26" s="58" t="s">
        <v>160</v>
      </c>
      <c r="D26" s="59">
        <f>COUNTIF('Uitstaand 1-6-2026'!$D$2:$D$316,B26)</f>
        <v>0</v>
      </c>
      <c r="E26" s="60">
        <f>COUNTIF(Innamen!$C$2:$C$316,A26)</f>
        <v>0</v>
      </c>
      <c r="F26" s="62">
        <f>COUNTIF(Leveringen!$C$2:$C$316,A26)</f>
        <v>0</v>
      </c>
    </row>
    <row r="27" spans="1:7">
      <c r="A27" s="58">
        <v>25</v>
      </c>
      <c r="B27" s="58">
        <v>12125</v>
      </c>
      <c r="C27" s="58" t="s">
        <v>163</v>
      </c>
      <c r="D27" s="59">
        <f>COUNTIF('Uitstaand 1-6-2026'!$D$2:$D$316,B27)</f>
        <v>1</v>
      </c>
      <c r="E27" s="60">
        <f>COUNTIF(Innamen!$C$2:$C$316,A27)</f>
        <v>1</v>
      </c>
      <c r="F27" s="62">
        <f>COUNTIF(Leveringen!$C$2:$C$316,A27)</f>
        <v>0</v>
      </c>
    </row>
    <row r="28" spans="1:7">
      <c r="A28" s="58">
        <v>26</v>
      </c>
      <c r="B28" s="58">
        <v>13126</v>
      </c>
      <c r="C28" s="58" t="s">
        <v>166</v>
      </c>
      <c r="D28" s="59">
        <f>COUNTIF('Uitstaand 1-6-2026'!$D$2:$D$316,B28)</f>
        <v>0</v>
      </c>
      <c r="E28" s="60">
        <f>COUNTIF(Innamen!$C$2:$C$316,A28)</f>
        <v>0</v>
      </c>
      <c r="F28" s="62">
        <f>COUNTIF(Leveringen!$C$2:$C$316,A28)</f>
        <v>0</v>
      </c>
      <c r="G28" s="11" t="s">
        <v>182</v>
      </c>
    </row>
    <row r="29" spans="1:7">
      <c r="A29" s="58">
        <v>27</v>
      </c>
      <c r="B29" s="58">
        <v>13127</v>
      </c>
      <c r="C29" s="58" t="s">
        <v>167</v>
      </c>
      <c r="D29" s="59">
        <f>COUNTIF('Uitstaand 1-6-2026'!$D$2:$D$316,B29)</f>
        <v>2</v>
      </c>
      <c r="E29" s="60">
        <f>COUNTIF(Innamen!$C$2:$C$316,A29)</f>
        <v>0</v>
      </c>
      <c r="F29" s="62">
        <f>COUNTIF(Leveringen!$C$2:$C$316,A29)</f>
        <v>0</v>
      </c>
    </row>
    <row r="30" spans="1:7">
      <c r="A30" s="58">
        <v>28</v>
      </c>
      <c r="B30" s="58">
        <v>13128</v>
      </c>
      <c r="C30" s="58" t="s">
        <v>170</v>
      </c>
      <c r="D30" s="59">
        <f>COUNTIF('Uitstaand 1-6-2026'!$D$2:$D$316,B30)</f>
        <v>0</v>
      </c>
      <c r="E30" s="60">
        <f>COUNTIF(Innamen!$C$2:$C$316,A30)</f>
        <v>0</v>
      </c>
      <c r="F30" s="62">
        <f>COUNTIF(Leveringen!$C$2:$C$316,A30)</f>
        <v>0</v>
      </c>
      <c r="G30" s="11" t="s">
        <v>182</v>
      </c>
    </row>
    <row r="31" spans="1:7">
      <c r="A31" s="58">
        <v>29</v>
      </c>
      <c r="B31" s="58">
        <v>12129</v>
      </c>
      <c r="C31" s="58" t="s">
        <v>171</v>
      </c>
      <c r="D31" s="59">
        <f>COUNTIF('Uitstaand 1-6-2026'!$D$2:$D$316,B31)</f>
        <v>0</v>
      </c>
      <c r="E31" s="60">
        <f>COUNTIF(Innamen!$C$2:$C$316,A31)</f>
        <v>0</v>
      </c>
      <c r="F31" s="62">
        <f>COUNTIF(Leveringen!$C$2:$C$316,A31)</f>
        <v>0</v>
      </c>
    </row>
    <row r="32" spans="1:7">
      <c r="A32" s="63" t="s">
        <v>183</v>
      </c>
      <c r="B32" s="63"/>
      <c r="C32" s="63"/>
      <c r="D32" s="56">
        <f>SUM(D3:D31)</f>
        <v>315</v>
      </c>
      <c r="E32" s="56">
        <f t="shared" ref="E32:F32" si="0">SUM(E3:E31)</f>
        <v>78</v>
      </c>
      <c r="F32" s="56">
        <f t="shared" si="0"/>
        <v>75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0093-D62B-4C20-B2B6-F10DC9EA620D}">
  <sheetPr>
    <tabColor theme="8"/>
  </sheetPr>
  <dimension ref="A1:I317"/>
  <sheetViews>
    <sheetView workbookViewId="0">
      <pane xSplit="3" ySplit="2" topLeftCell="D3" activePane="bottomRight" state="frozen"/>
      <selection pane="bottomRight" activeCell="C18" sqref="C18"/>
      <selection pane="bottomLeft" activeCell="A7" sqref="A7"/>
      <selection pane="topRight" activeCell="D1" sqref="D1"/>
    </sheetView>
  </sheetViews>
  <sheetFormatPr defaultRowHeight="14.45"/>
  <cols>
    <col min="1" max="1" width="18.42578125" style="2" bestFit="1" customWidth="1"/>
    <col min="2" max="2" width="15" style="2" bestFit="1" customWidth="1"/>
    <col min="3" max="3" width="49.140625" bestFit="1" customWidth="1"/>
    <col min="4" max="4" width="12" style="2" bestFit="1" customWidth="1"/>
    <col min="5" max="5" width="43.5703125" bestFit="1" customWidth="1"/>
    <col min="6" max="6" width="11.42578125" customWidth="1"/>
    <col min="7" max="7" width="11.42578125" style="2" customWidth="1"/>
    <col min="8" max="8" width="15.42578125" style="2" customWidth="1"/>
    <col min="9" max="9" width="33.42578125" style="6" customWidth="1"/>
  </cols>
  <sheetData>
    <row r="1" spans="1:9" s="4" customFormat="1" ht="29.1">
      <c r="A1" s="15" t="s">
        <v>184</v>
      </c>
      <c r="B1" s="15" t="s">
        <v>185</v>
      </c>
      <c r="C1" s="15" t="s">
        <v>186</v>
      </c>
      <c r="D1" s="15" t="s">
        <v>187</v>
      </c>
      <c r="E1" s="16" t="s">
        <v>188</v>
      </c>
      <c r="F1" s="16" t="s">
        <v>189</v>
      </c>
      <c r="G1" s="17" t="s">
        <v>190</v>
      </c>
      <c r="H1" s="17" t="s">
        <v>191</v>
      </c>
      <c r="I1" s="17" t="s">
        <v>192</v>
      </c>
    </row>
    <row r="2" spans="1:9">
      <c r="A2" s="3" t="s">
        <v>193</v>
      </c>
      <c r="B2" s="2">
        <v>1</v>
      </c>
      <c r="C2" t="s">
        <v>85</v>
      </c>
      <c r="D2" s="2">
        <v>11101</v>
      </c>
      <c r="E2" t="s">
        <v>194</v>
      </c>
      <c r="F2" s="2">
        <v>2014</v>
      </c>
      <c r="G2" s="2">
        <f>VLOOKUP(B:B,'Nieuw indeling'!B:G,4,FALSE)</f>
        <v>99</v>
      </c>
      <c r="H2" s="2" t="str">
        <f>VLOOKUP(B:B,'Nieuw indeling'!B:G,5,FALSE)</f>
        <v>11X98</v>
      </c>
      <c r="I2" s="6" t="str">
        <f>VLOOKUP(H2,Sort!B:C,2,FALSE)</f>
        <v>Overige rolvoorziening, laag btw </v>
      </c>
    </row>
    <row r="3" spans="1:9">
      <c r="A3" s="3" t="s">
        <v>195</v>
      </c>
      <c r="B3" s="2">
        <v>8</v>
      </c>
      <c r="C3" t="s">
        <v>112</v>
      </c>
      <c r="D3" s="2">
        <v>12108</v>
      </c>
      <c r="E3" t="s">
        <v>196</v>
      </c>
      <c r="F3" s="2">
        <v>2016</v>
      </c>
      <c r="G3" s="2" t="str">
        <f>VLOOKUP(B:B,'Nieuw indeling'!B:G,4,FALSE)</f>
        <v>20a</v>
      </c>
      <c r="H3" s="2" t="str">
        <f>VLOOKUP(B:B,'Nieuw indeling'!B:G,5,FALSE)</f>
        <v>12X04</v>
      </c>
      <c r="I3" s="6" t="str">
        <f>VLOOKUP(H3,Sort!B:C,2,FALSE)</f>
        <v>Scootmobiel extra geveerd </v>
      </c>
    </row>
    <row r="4" spans="1:9">
      <c r="A4" s="3" t="s">
        <v>197</v>
      </c>
      <c r="B4" s="2">
        <v>8</v>
      </c>
      <c r="C4" t="s">
        <v>112</v>
      </c>
      <c r="D4" s="2">
        <v>12108</v>
      </c>
      <c r="E4" t="s">
        <v>198</v>
      </c>
      <c r="F4" s="2">
        <v>2014</v>
      </c>
      <c r="G4" s="2" t="str">
        <f>VLOOKUP(B:B,'Nieuw indeling'!B:G,4,FALSE)</f>
        <v>20a</v>
      </c>
      <c r="H4" s="2" t="str">
        <f>VLOOKUP(B:B,'Nieuw indeling'!B:G,5,FALSE)</f>
        <v>12X04</v>
      </c>
      <c r="I4" s="6" t="str">
        <f>VLOOKUP(H4,Sort!B:C,2,FALSE)</f>
        <v>Scootmobiel extra geveerd </v>
      </c>
    </row>
    <row r="5" spans="1:9">
      <c r="A5" s="3" t="s">
        <v>199</v>
      </c>
      <c r="B5" s="2">
        <v>2</v>
      </c>
      <c r="C5" t="s">
        <v>200</v>
      </c>
      <c r="D5" s="2">
        <v>11102</v>
      </c>
      <c r="E5" t="s">
        <v>201</v>
      </c>
      <c r="F5" s="2">
        <v>2013</v>
      </c>
      <c r="G5" s="2">
        <f>VLOOKUP(B:B,'Nieuw indeling'!B:G,4,FALSE)</f>
        <v>4</v>
      </c>
      <c r="H5" s="2" t="str">
        <f>VLOOKUP(B:B,'Nieuw indeling'!B:G,5,FALSE)</f>
        <v>11X06</v>
      </c>
      <c r="I5" s="6" t="str">
        <f>VLOOKUP(H5,Sort!B:C,2,FALSE)</f>
        <v>Rolstoel voor permanent gebruik, kantelbaar </v>
      </c>
    </row>
    <row r="6" spans="1:9">
      <c r="A6" s="3" t="s">
        <v>202</v>
      </c>
      <c r="B6" s="2">
        <v>7</v>
      </c>
      <c r="C6" t="s">
        <v>103</v>
      </c>
      <c r="D6" s="2">
        <v>12107</v>
      </c>
      <c r="E6" t="s">
        <v>203</v>
      </c>
      <c r="F6" s="2">
        <v>2010</v>
      </c>
      <c r="G6" s="2" t="str">
        <f>VLOOKUP(B:B,'Nieuw indeling'!B:G,4,FALSE)</f>
        <v>18a</v>
      </c>
      <c r="H6" s="2" t="str">
        <f>VLOOKUP(B:B,'Nieuw indeling'!B:G,5,FALSE)</f>
        <v>12X01</v>
      </c>
      <c r="I6" s="6" t="str">
        <f>VLOOKUP(H6,Sort!B:C,2,FALSE)</f>
        <v>Scootmobiel standaard </v>
      </c>
    </row>
    <row r="7" spans="1:9">
      <c r="A7" s="3" t="s">
        <v>204</v>
      </c>
      <c r="B7" s="2">
        <v>7</v>
      </c>
      <c r="C7" t="s">
        <v>103</v>
      </c>
      <c r="D7" s="2">
        <v>12107</v>
      </c>
      <c r="E7" t="s">
        <v>205</v>
      </c>
      <c r="F7" s="2">
        <v>2020</v>
      </c>
      <c r="G7" s="2" t="str">
        <f>VLOOKUP(B:B,'Nieuw indeling'!B:G,4,FALSE)</f>
        <v>18a</v>
      </c>
      <c r="H7" s="2" t="str">
        <f>VLOOKUP(B:B,'Nieuw indeling'!B:G,5,FALSE)</f>
        <v>12X01</v>
      </c>
      <c r="I7" s="6" t="str">
        <f>VLOOKUP(H7,Sort!B:C,2,FALSE)</f>
        <v>Scootmobiel standaard </v>
      </c>
    </row>
    <row r="8" spans="1:9">
      <c r="A8" s="3" t="s">
        <v>206</v>
      </c>
      <c r="B8" s="2">
        <v>27</v>
      </c>
      <c r="C8" t="s">
        <v>167</v>
      </c>
      <c r="D8" s="2">
        <v>13127</v>
      </c>
      <c r="E8" t="s">
        <v>207</v>
      </c>
      <c r="F8" s="2">
        <v>2016</v>
      </c>
      <c r="G8" s="2">
        <f>VLOOKUP(B:B,'Nieuw indeling'!B:G,4,FALSE)</f>
        <v>27</v>
      </c>
      <c r="H8" s="2" t="str">
        <f>VLOOKUP(B:B,'Nieuw indeling'!B:G,5,FALSE)</f>
        <v>13X17</v>
      </c>
      <c r="I8" s="6" t="str">
        <f>VLOOKUP(H8,Sort!B:C,2,FALSE)</f>
        <v>Douchewagen/douchebrancard </v>
      </c>
    </row>
    <row r="9" spans="1:9">
      <c r="A9" s="3" t="s">
        <v>208</v>
      </c>
      <c r="B9" s="2">
        <v>8</v>
      </c>
      <c r="C9" t="s">
        <v>112</v>
      </c>
      <c r="D9" s="2">
        <v>12108</v>
      </c>
      <c r="E9" t="s">
        <v>196</v>
      </c>
      <c r="F9" s="2">
        <v>2017</v>
      </c>
      <c r="G9" s="2" t="str">
        <f>VLOOKUP(B:B,'Nieuw indeling'!B:G,4,FALSE)</f>
        <v>20a</v>
      </c>
      <c r="H9" s="2" t="str">
        <f>VLOOKUP(B:B,'Nieuw indeling'!B:G,5,FALSE)</f>
        <v>12X04</v>
      </c>
      <c r="I9" s="6" t="str">
        <f>VLOOKUP(H9,Sort!B:C,2,FALSE)</f>
        <v>Scootmobiel extra geveerd </v>
      </c>
    </row>
    <row r="10" spans="1:9">
      <c r="A10" s="3" t="s">
        <v>209</v>
      </c>
      <c r="B10" s="2">
        <v>7</v>
      </c>
      <c r="C10" t="s">
        <v>103</v>
      </c>
      <c r="D10" s="2">
        <v>12107</v>
      </c>
      <c r="E10" t="s">
        <v>210</v>
      </c>
      <c r="F10" s="2">
        <v>2013</v>
      </c>
      <c r="G10" s="2" t="str">
        <f>VLOOKUP(B:B,'Nieuw indeling'!B:G,4,FALSE)</f>
        <v>18a</v>
      </c>
      <c r="H10" s="2" t="str">
        <f>VLOOKUP(B:B,'Nieuw indeling'!B:G,5,FALSE)</f>
        <v>12X01</v>
      </c>
      <c r="I10" s="6" t="str">
        <f>VLOOKUP(H10,Sort!B:C,2,FALSE)</f>
        <v>Scootmobiel standaard </v>
      </c>
    </row>
    <row r="11" spans="1:9">
      <c r="A11" s="3" t="s">
        <v>211</v>
      </c>
      <c r="B11" s="2">
        <v>7</v>
      </c>
      <c r="C11" t="s">
        <v>103</v>
      </c>
      <c r="D11" s="2">
        <v>12107</v>
      </c>
      <c r="E11" t="s">
        <v>203</v>
      </c>
      <c r="F11" s="2">
        <v>2011</v>
      </c>
      <c r="G11" s="2" t="str">
        <f>VLOOKUP(B:B,'Nieuw indeling'!B:G,4,FALSE)</f>
        <v>18a</v>
      </c>
      <c r="H11" s="2" t="str">
        <f>VLOOKUP(B:B,'Nieuw indeling'!B:G,5,FALSE)</f>
        <v>12X01</v>
      </c>
      <c r="I11" s="6" t="str">
        <f>VLOOKUP(H11,Sort!B:C,2,FALSE)</f>
        <v>Scootmobiel standaard </v>
      </c>
    </row>
    <row r="12" spans="1:9">
      <c r="A12" s="3" t="s">
        <v>212</v>
      </c>
      <c r="B12" s="2">
        <v>10</v>
      </c>
      <c r="C12" t="s">
        <v>213</v>
      </c>
      <c r="D12" s="2">
        <v>12110</v>
      </c>
      <c r="E12" t="s">
        <v>214</v>
      </c>
      <c r="F12" s="2">
        <v>2018</v>
      </c>
      <c r="G12" s="2">
        <f>VLOOKUP(B:B,'Nieuw indeling'!B:G,4,FALSE)</f>
        <v>14</v>
      </c>
      <c r="H12" s="2" t="str">
        <f>VLOOKUP(B:B,'Nieuw indeling'!B:G,5,FALSE)</f>
        <v>12X14</v>
      </c>
      <c r="I12" s="6" t="str">
        <f>VLOOKUP(H12,Sort!B:C,2,FALSE)</f>
        <v>Driewielfiets, met trapondersteuning </v>
      </c>
    </row>
    <row r="13" spans="1:9">
      <c r="A13" s="3" t="s">
        <v>215</v>
      </c>
      <c r="B13" s="2">
        <v>10</v>
      </c>
      <c r="C13" t="s">
        <v>213</v>
      </c>
      <c r="D13" s="2">
        <v>12110</v>
      </c>
      <c r="E13" t="s">
        <v>216</v>
      </c>
      <c r="F13" s="2">
        <v>2021</v>
      </c>
      <c r="G13" s="2">
        <f>VLOOKUP(B:B,'Nieuw indeling'!B:G,4,FALSE)</f>
        <v>14</v>
      </c>
      <c r="H13" s="2" t="str">
        <f>VLOOKUP(B:B,'Nieuw indeling'!B:G,5,FALSE)</f>
        <v>12X14</v>
      </c>
      <c r="I13" s="6" t="str">
        <f>VLOOKUP(H13,Sort!B:C,2,FALSE)</f>
        <v>Driewielfiets, met trapondersteuning </v>
      </c>
    </row>
    <row r="14" spans="1:9">
      <c r="A14" s="3" t="s">
        <v>217</v>
      </c>
      <c r="B14" s="2">
        <v>25</v>
      </c>
      <c r="C14" t="s">
        <v>163</v>
      </c>
      <c r="D14" s="2">
        <v>12125</v>
      </c>
      <c r="E14" t="s">
        <v>218</v>
      </c>
      <c r="F14" s="2">
        <v>2018</v>
      </c>
      <c r="G14" s="2">
        <f>VLOOKUP(B:B,'Nieuw indeling'!B:G,4,FALSE)</f>
        <v>17</v>
      </c>
      <c r="H14" s="2" t="str">
        <f>VLOOKUP(B:B,'Nieuw indeling'!B:G,5,FALSE)</f>
        <v>12X40</v>
      </c>
      <c r="I14" s="6" t="str">
        <f>VLOOKUP(H14,Sort!B:C,2,FALSE)</f>
        <v>Transportfiets / Rolstoelfiets </v>
      </c>
    </row>
    <row r="15" spans="1:9">
      <c r="A15" s="3" t="s">
        <v>219</v>
      </c>
      <c r="B15" s="2">
        <v>11</v>
      </c>
      <c r="C15" t="s">
        <v>123</v>
      </c>
      <c r="D15" s="2">
        <v>13111</v>
      </c>
      <c r="E15" t="s">
        <v>220</v>
      </c>
      <c r="F15" s="2">
        <v>2022</v>
      </c>
      <c r="G15" s="2">
        <f>VLOOKUP(B:B,'Nieuw indeling'!B:G,4,FALSE)</f>
        <v>22</v>
      </c>
      <c r="H15" s="2" t="str">
        <f>VLOOKUP(B:B,'Nieuw indeling'!B:G,5,FALSE)</f>
        <v>13X01</v>
      </c>
      <c r="I15" s="6" t="str">
        <f>VLOOKUP(H15,Sort!B:C,2,FALSE)</f>
        <v>Tilliften actief (elektrisch) </v>
      </c>
    </row>
    <row r="16" spans="1:9">
      <c r="A16" s="3" t="s">
        <v>221</v>
      </c>
      <c r="B16" s="2">
        <v>1</v>
      </c>
      <c r="C16" t="s">
        <v>85</v>
      </c>
      <c r="D16" s="2">
        <v>11101</v>
      </c>
      <c r="E16" t="s">
        <v>194</v>
      </c>
      <c r="F16" s="2">
        <v>2017</v>
      </c>
      <c r="G16" s="2">
        <f>VLOOKUP(B:B,'Nieuw indeling'!B:G,4,FALSE)</f>
        <v>99</v>
      </c>
      <c r="H16" s="2" t="str">
        <f>VLOOKUP(B:B,'Nieuw indeling'!B:G,5,FALSE)</f>
        <v>11X98</v>
      </c>
      <c r="I16" s="6" t="str">
        <f>VLOOKUP(H16,Sort!B:C,2,FALSE)</f>
        <v>Overige rolvoorziening, laag btw </v>
      </c>
    </row>
    <row r="17" spans="1:9">
      <c r="A17" s="3" t="s">
        <v>222</v>
      </c>
      <c r="B17" s="2">
        <v>8</v>
      </c>
      <c r="C17" t="s">
        <v>112</v>
      </c>
      <c r="D17" s="2">
        <v>12108</v>
      </c>
      <c r="E17" t="s">
        <v>223</v>
      </c>
      <c r="F17" s="2">
        <v>2022</v>
      </c>
      <c r="G17" s="2" t="str">
        <f>VLOOKUP(B:B,'Nieuw indeling'!B:G,4,FALSE)</f>
        <v>20a</v>
      </c>
      <c r="H17" s="2" t="str">
        <f>VLOOKUP(B:B,'Nieuw indeling'!B:G,5,FALSE)</f>
        <v>12X04</v>
      </c>
      <c r="I17" s="6" t="str">
        <f>VLOOKUP(H17,Sort!B:C,2,FALSE)</f>
        <v>Scootmobiel extra geveerd </v>
      </c>
    </row>
    <row r="18" spans="1:9">
      <c r="A18" s="3" t="s">
        <v>224</v>
      </c>
      <c r="B18" s="2">
        <v>6</v>
      </c>
      <c r="C18" t="s">
        <v>100</v>
      </c>
      <c r="D18" s="2">
        <v>11106</v>
      </c>
      <c r="E18" t="s">
        <v>225</v>
      </c>
      <c r="F18" s="2">
        <v>2022</v>
      </c>
      <c r="G18" s="2">
        <f>VLOOKUP(B:B,'Nieuw indeling'!B:G,4,FALSE)</f>
        <v>10</v>
      </c>
      <c r="H18" s="2" t="str">
        <f>VLOOKUP(B:B,'Nieuw indeling'!B:G,5,FALSE)</f>
        <v>11X13</v>
      </c>
      <c r="I18" s="6" t="str">
        <f>VLOOKUP(H18,Sort!B:C,2,FALSE)</f>
        <v>Elektrische rolstoel, maatwerk </v>
      </c>
    </row>
    <row r="19" spans="1:9">
      <c r="A19" s="3" t="s">
        <v>226</v>
      </c>
      <c r="B19" s="2">
        <v>8</v>
      </c>
      <c r="C19" t="s">
        <v>112</v>
      </c>
      <c r="D19" s="2">
        <v>12108</v>
      </c>
      <c r="E19" t="s">
        <v>196</v>
      </c>
      <c r="F19" s="2">
        <v>2020</v>
      </c>
      <c r="G19" s="2" t="str">
        <f>VLOOKUP(B:B,'Nieuw indeling'!B:G,4,FALSE)</f>
        <v>20a</v>
      </c>
      <c r="H19" s="2" t="str">
        <f>VLOOKUP(B:B,'Nieuw indeling'!B:G,5,FALSE)</f>
        <v>12X04</v>
      </c>
      <c r="I19" s="6" t="str">
        <f>VLOOKUP(H19,Sort!B:C,2,FALSE)</f>
        <v>Scootmobiel extra geveerd </v>
      </c>
    </row>
    <row r="20" spans="1:9">
      <c r="A20" s="3" t="s">
        <v>227</v>
      </c>
      <c r="B20" s="2">
        <v>7</v>
      </c>
      <c r="C20" t="s">
        <v>103</v>
      </c>
      <c r="D20" s="2">
        <v>12107</v>
      </c>
      <c r="E20" t="s">
        <v>210</v>
      </c>
      <c r="F20" s="2">
        <v>2019</v>
      </c>
      <c r="G20" s="2" t="str">
        <f>VLOOKUP(B:B,'Nieuw indeling'!B:G,4,FALSE)</f>
        <v>18a</v>
      </c>
      <c r="H20" s="2" t="str">
        <f>VLOOKUP(B:B,'Nieuw indeling'!B:G,5,FALSE)</f>
        <v>12X01</v>
      </c>
      <c r="I20" s="6" t="str">
        <f>VLOOKUP(H20,Sort!B:C,2,FALSE)</f>
        <v>Scootmobiel standaard </v>
      </c>
    </row>
    <row r="21" spans="1:9">
      <c r="A21" s="3" t="s">
        <v>228</v>
      </c>
      <c r="B21" s="2">
        <v>8</v>
      </c>
      <c r="C21" t="s">
        <v>112</v>
      </c>
      <c r="D21" s="2">
        <v>12108</v>
      </c>
      <c r="E21" t="s">
        <v>229</v>
      </c>
      <c r="F21" s="2">
        <v>2018</v>
      </c>
      <c r="G21" s="2" t="str">
        <f>VLOOKUP(B:B,'Nieuw indeling'!B:G,4,FALSE)</f>
        <v>20a</v>
      </c>
      <c r="H21" s="2" t="str">
        <f>VLOOKUP(B:B,'Nieuw indeling'!B:G,5,FALSE)</f>
        <v>12X04</v>
      </c>
      <c r="I21" s="6" t="str">
        <f>VLOOKUP(H21,Sort!B:C,2,FALSE)</f>
        <v>Scootmobiel extra geveerd </v>
      </c>
    </row>
    <row r="22" spans="1:9">
      <c r="A22" s="3" t="s">
        <v>230</v>
      </c>
      <c r="B22" s="2">
        <v>7</v>
      </c>
      <c r="C22" t="s">
        <v>103</v>
      </c>
      <c r="D22" s="2">
        <v>12107</v>
      </c>
      <c r="E22" t="s">
        <v>203</v>
      </c>
      <c r="F22" s="2">
        <v>2010</v>
      </c>
      <c r="G22" s="2" t="str">
        <f>VLOOKUP(B:B,'Nieuw indeling'!B:G,4,FALSE)</f>
        <v>18a</v>
      </c>
      <c r="H22" s="2" t="str">
        <f>VLOOKUP(B:B,'Nieuw indeling'!B:G,5,FALSE)</f>
        <v>12X01</v>
      </c>
      <c r="I22" s="6" t="str">
        <f>VLOOKUP(H22,Sort!B:C,2,FALSE)</f>
        <v>Scootmobiel standaard </v>
      </c>
    </row>
    <row r="23" spans="1:9">
      <c r="A23" s="3" t="s">
        <v>231</v>
      </c>
      <c r="B23" s="2">
        <v>10</v>
      </c>
      <c r="C23" t="s">
        <v>213</v>
      </c>
      <c r="D23" s="2">
        <v>12110</v>
      </c>
      <c r="E23" t="s">
        <v>232</v>
      </c>
      <c r="F23" s="2">
        <v>2020</v>
      </c>
      <c r="G23" s="2">
        <f>VLOOKUP(B:B,'Nieuw indeling'!B:G,4,FALSE)</f>
        <v>14</v>
      </c>
      <c r="H23" s="2" t="str">
        <f>VLOOKUP(B:B,'Nieuw indeling'!B:G,5,FALSE)</f>
        <v>12X14</v>
      </c>
      <c r="I23" s="6" t="str">
        <f>VLOOKUP(H23,Sort!B:C,2,FALSE)</f>
        <v>Driewielfiets, met trapondersteuning </v>
      </c>
    </row>
    <row r="24" spans="1:9">
      <c r="A24" s="3" t="s">
        <v>233</v>
      </c>
      <c r="B24" s="2">
        <v>8</v>
      </c>
      <c r="C24" t="s">
        <v>112</v>
      </c>
      <c r="D24" s="2">
        <v>12108</v>
      </c>
      <c r="E24" t="s">
        <v>223</v>
      </c>
      <c r="F24" s="2">
        <v>2022</v>
      </c>
      <c r="G24" s="2" t="str">
        <f>VLOOKUP(B:B,'Nieuw indeling'!B:G,4,FALSE)</f>
        <v>20a</v>
      </c>
      <c r="H24" s="2" t="str">
        <f>VLOOKUP(B:B,'Nieuw indeling'!B:G,5,FALSE)</f>
        <v>12X04</v>
      </c>
      <c r="I24" s="6" t="str">
        <f>VLOOKUP(H24,Sort!B:C,2,FALSE)</f>
        <v>Scootmobiel extra geveerd </v>
      </c>
    </row>
    <row r="25" spans="1:9">
      <c r="A25" s="3" t="s">
        <v>234</v>
      </c>
      <c r="B25" s="2">
        <v>4</v>
      </c>
      <c r="C25" t="s">
        <v>94</v>
      </c>
      <c r="D25" s="2">
        <v>11104</v>
      </c>
      <c r="E25" t="s">
        <v>235</v>
      </c>
      <c r="F25" s="2">
        <v>2021</v>
      </c>
      <c r="G25" s="2">
        <f>VLOOKUP(B:B,'Nieuw indeling'!B:G,4,FALSE)</f>
        <v>3</v>
      </c>
      <c r="H25" s="2" t="str">
        <f>VLOOKUP(B:B,'Nieuw indeling'!B:G,5,FALSE)</f>
        <v>11X04</v>
      </c>
      <c r="I25" s="6" t="str">
        <f>VLOOKUP(H25,Sort!B:C,2,FALSE)</f>
        <v>Rolstoel actief gebruik, vastframe </v>
      </c>
    </row>
    <row r="26" spans="1:9">
      <c r="A26" s="3" t="s">
        <v>236</v>
      </c>
      <c r="B26" s="2">
        <v>7</v>
      </c>
      <c r="C26" t="s">
        <v>103</v>
      </c>
      <c r="D26" s="2">
        <v>12107</v>
      </c>
      <c r="E26" t="s">
        <v>237</v>
      </c>
      <c r="F26" s="2">
        <v>2020</v>
      </c>
      <c r="G26" s="2" t="str">
        <f>VLOOKUP(B:B,'Nieuw indeling'!B:G,4,FALSE)</f>
        <v>18a</v>
      </c>
      <c r="H26" s="2" t="str">
        <f>VLOOKUP(B:B,'Nieuw indeling'!B:G,5,FALSE)</f>
        <v>12X01</v>
      </c>
      <c r="I26" s="6" t="str">
        <f>VLOOKUP(H26,Sort!B:C,2,FALSE)</f>
        <v>Scootmobiel standaard </v>
      </c>
    </row>
    <row r="27" spans="1:9">
      <c r="A27" s="3" t="s">
        <v>238</v>
      </c>
      <c r="B27" s="2">
        <v>10</v>
      </c>
      <c r="C27" t="s">
        <v>213</v>
      </c>
      <c r="D27" s="2">
        <v>12110</v>
      </c>
      <c r="E27" t="s">
        <v>239</v>
      </c>
      <c r="F27" s="2">
        <v>2022</v>
      </c>
      <c r="G27" s="2">
        <f>VLOOKUP(B:B,'Nieuw indeling'!B:G,4,FALSE)</f>
        <v>14</v>
      </c>
      <c r="H27" s="2" t="str">
        <f>VLOOKUP(B:B,'Nieuw indeling'!B:G,5,FALSE)</f>
        <v>12X14</v>
      </c>
      <c r="I27" s="6" t="str">
        <f>VLOOKUP(H27,Sort!B:C,2,FALSE)</f>
        <v>Driewielfiets, met trapondersteuning </v>
      </c>
    </row>
    <row r="28" spans="1:9">
      <c r="A28" s="3" t="s">
        <v>240</v>
      </c>
      <c r="B28" s="2">
        <v>10</v>
      </c>
      <c r="C28" t="s">
        <v>213</v>
      </c>
      <c r="D28" s="2">
        <v>12110</v>
      </c>
      <c r="E28" t="s">
        <v>241</v>
      </c>
      <c r="F28" s="2">
        <v>2017</v>
      </c>
      <c r="G28" s="2">
        <f>VLOOKUP(B:B,'Nieuw indeling'!B:G,4,FALSE)</f>
        <v>14</v>
      </c>
      <c r="H28" s="2" t="str">
        <f>VLOOKUP(B:B,'Nieuw indeling'!B:G,5,FALSE)</f>
        <v>12X14</v>
      </c>
      <c r="I28" s="6" t="str">
        <f>VLOOKUP(H28,Sort!B:C,2,FALSE)</f>
        <v>Driewielfiets, met trapondersteuning </v>
      </c>
    </row>
    <row r="29" spans="1:9">
      <c r="A29" s="3" t="s">
        <v>242</v>
      </c>
      <c r="B29" s="2">
        <v>7</v>
      </c>
      <c r="C29" t="s">
        <v>103</v>
      </c>
      <c r="D29" s="2">
        <v>12107</v>
      </c>
      <c r="E29" t="s">
        <v>210</v>
      </c>
      <c r="F29" s="2">
        <v>2017</v>
      </c>
      <c r="G29" s="2" t="str">
        <f>VLOOKUP(B:B,'Nieuw indeling'!B:G,4,FALSE)</f>
        <v>18a</v>
      </c>
      <c r="H29" s="2" t="str">
        <f>VLOOKUP(B:B,'Nieuw indeling'!B:G,5,FALSE)</f>
        <v>12X01</v>
      </c>
      <c r="I29" s="6" t="str">
        <f>VLOOKUP(H29,Sort!B:C,2,FALSE)</f>
        <v>Scootmobiel standaard </v>
      </c>
    </row>
    <row r="30" spans="1:9">
      <c r="A30" s="3" t="s">
        <v>243</v>
      </c>
      <c r="B30" s="2">
        <v>8</v>
      </c>
      <c r="C30" t="s">
        <v>112</v>
      </c>
      <c r="D30" s="2">
        <v>12108</v>
      </c>
      <c r="E30" t="s">
        <v>244</v>
      </c>
      <c r="F30" s="2">
        <v>2014</v>
      </c>
      <c r="G30" s="2" t="str">
        <f>VLOOKUP(B:B,'Nieuw indeling'!B:G,4,FALSE)</f>
        <v>20a</v>
      </c>
      <c r="H30" s="2" t="str">
        <f>VLOOKUP(B:B,'Nieuw indeling'!B:G,5,FALSE)</f>
        <v>12X04</v>
      </c>
      <c r="I30" s="6" t="str">
        <f>VLOOKUP(H30,Sort!B:C,2,FALSE)</f>
        <v>Scootmobiel extra geveerd </v>
      </c>
    </row>
    <row r="31" spans="1:9">
      <c r="A31" s="3" t="s">
        <v>245</v>
      </c>
      <c r="B31" s="2">
        <v>7</v>
      </c>
      <c r="C31" t="s">
        <v>103</v>
      </c>
      <c r="D31" s="2">
        <v>12107</v>
      </c>
      <c r="E31" t="s">
        <v>246</v>
      </c>
      <c r="F31" s="2">
        <v>2022</v>
      </c>
      <c r="G31" s="2" t="str">
        <f>VLOOKUP(B:B,'Nieuw indeling'!B:G,4,FALSE)</f>
        <v>18a</v>
      </c>
      <c r="H31" s="2" t="str">
        <f>VLOOKUP(B:B,'Nieuw indeling'!B:G,5,FALSE)</f>
        <v>12X01</v>
      </c>
      <c r="I31" s="6" t="str">
        <f>VLOOKUP(H31,Sort!B:C,2,FALSE)</f>
        <v>Scootmobiel standaard </v>
      </c>
    </row>
    <row r="32" spans="1:9">
      <c r="A32" s="3" t="s">
        <v>247</v>
      </c>
      <c r="B32" s="2">
        <v>10</v>
      </c>
      <c r="C32" t="s">
        <v>213</v>
      </c>
      <c r="D32" s="2">
        <v>12110</v>
      </c>
      <c r="E32" t="s">
        <v>216</v>
      </c>
      <c r="F32" s="2">
        <v>2021</v>
      </c>
      <c r="G32" s="2">
        <f>VLOOKUP(B:B,'Nieuw indeling'!B:G,4,FALSE)</f>
        <v>14</v>
      </c>
      <c r="H32" s="2" t="str">
        <f>VLOOKUP(B:B,'Nieuw indeling'!B:G,5,FALSE)</f>
        <v>12X14</v>
      </c>
      <c r="I32" s="6" t="str">
        <f>VLOOKUP(H32,Sort!B:C,2,FALSE)</f>
        <v>Driewielfiets, met trapondersteuning </v>
      </c>
    </row>
    <row r="33" spans="1:9">
      <c r="A33" s="3" t="s">
        <v>248</v>
      </c>
      <c r="B33" s="2">
        <v>8</v>
      </c>
      <c r="C33" t="s">
        <v>112</v>
      </c>
      <c r="D33" s="2">
        <v>12108</v>
      </c>
      <c r="E33" t="s">
        <v>249</v>
      </c>
      <c r="F33" s="2">
        <v>2022</v>
      </c>
      <c r="G33" s="2" t="str">
        <f>VLOOKUP(B:B,'Nieuw indeling'!B:G,4,FALSE)</f>
        <v>20a</v>
      </c>
      <c r="H33" s="2" t="str">
        <f>VLOOKUP(B:B,'Nieuw indeling'!B:G,5,FALSE)</f>
        <v>12X04</v>
      </c>
      <c r="I33" s="6" t="str">
        <f>VLOOKUP(H33,Sort!B:C,2,FALSE)</f>
        <v>Scootmobiel extra geveerd </v>
      </c>
    </row>
    <row r="34" spans="1:9">
      <c r="A34" s="3" t="s">
        <v>250</v>
      </c>
      <c r="B34" s="2">
        <v>7</v>
      </c>
      <c r="C34" t="s">
        <v>103</v>
      </c>
      <c r="D34" s="2">
        <v>12107</v>
      </c>
      <c r="E34" t="s">
        <v>251</v>
      </c>
      <c r="F34" s="2">
        <v>2022</v>
      </c>
      <c r="G34" s="2" t="str">
        <f>VLOOKUP(B:B,'Nieuw indeling'!B:G,4,FALSE)</f>
        <v>18a</v>
      </c>
      <c r="H34" s="2" t="str">
        <f>VLOOKUP(B:B,'Nieuw indeling'!B:G,5,FALSE)</f>
        <v>12X01</v>
      </c>
      <c r="I34" s="6" t="str">
        <f>VLOOKUP(H34,Sort!B:C,2,FALSE)</f>
        <v>Scootmobiel standaard </v>
      </c>
    </row>
    <row r="35" spans="1:9">
      <c r="A35" s="3" t="s">
        <v>252</v>
      </c>
      <c r="B35" s="2">
        <v>7</v>
      </c>
      <c r="C35" t="s">
        <v>103</v>
      </c>
      <c r="D35" s="2">
        <v>12107</v>
      </c>
      <c r="E35" t="s">
        <v>253</v>
      </c>
      <c r="F35" s="2">
        <v>2017</v>
      </c>
      <c r="G35" s="2" t="str">
        <f>VLOOKUP(B:B,'Nieuw indeling'!B:G,4,FALSE)</f>
        <v>18a</v>
      </c>
      <c r="H35" s="2" t="str">
        <f>VLOOKUP(B:B,'Nieuw indeling'!B:G,5,FALSE)</f>
        <v>12X01</v>
      </c>
      <c r="I35" s="6" t="str">
        <f>VLOOKUP(H35,Sort!B:C,2,FALSE)</f>
        <v>Scootmobiel standaard </v>
      </c>
    </row>
    <row r="36" spans="1:9">
      <c r="A36" s="3" t="s">
        <v>254</v>
      </c>
      <c r="B36" s="2">
        <v>7</v>
      </c>
      <c r="C36" t="s">
        <v>103</v>
      </c>
      <c r="D36" s="2">
        <v>12107</v>
      </c>
      <c r="E36" t="s">
        <v>251</v>
      </c>
      <c r="F36" s="2">
        <v>2022</v>
      </c>
      <c r="G36" s="2" t="str">
        <f>VLOOKUP(B:B,'Nieuw indeling'!B:G,4,FALSE)</f>
        <v>18a</v>
      </c>
      <c r="H36" s="2" t="str">
        <f>VLOOKUP(B:B,'Nieuw indeling'!B:G,5,FALSE)</f>
        <v>12X01</v>
      </c>
      <c r="I36" s="6" t="str">
        <f>VLOOKUP(H36,Sort!B:C,2,FALSE)</f>
        <v>Scootmobiel standaard </v>
      </c>
    </row>
    <row r="37" spans="1:9">
      <c r="A37" s="3" t="s">
        <v>255</v>
      </c>
      <c r="B37" s="2">
        <v>7</v>
      </c>
      <c r="C37" t="s">
        <v>103</v>
      </c>
      <c r="D37" s="2">
        <v>12107</v>
      </c>
      <c r="E37" t="s">
        <v>246</v>
      </c>
      <c r="F37" s="2">
        <v>2022</v>
      </c>
      <c r="G37" s="2" t="str">
        <f>VLOOKUP(B:B,'Nieuw indeling'!B:G,4,FALSE)</f>
        <v>18a</v>
      </c>
      <c r="H37" s="2" t="str">
        <f>VLOOKUP(B:B,'Nieuw indeling'!B:G,5,FALSE)</f>
        <v>12X01</v>
      </c>
      <c r="I37" s="6" t="str">
        <f>VLOOKUP(H37,Sort!B:C,2,FALSE)</f>
        <v>Scootmobiel standaard </v>
      </c>
    </row>
    <row r="38" spans="1:9">
      <c r="A38" s="3" t="s">
        <v>256</v>
      </c>
      <c r="B38" s="2">
        <v>7</v>
      </c>
      <c r="C38" t="s">
        <v>103</v>
      </c>
      <c r="D38" s="2">
        <v>12107</v>
      </c>
      <c r="E38" t="s">
        <v>210</v>
      </c>
      <c r="F38" s="2">
        <v>2015</v>
      </c>
      <c r="G38" s="2" t="str">
        <f>VLOOKUP(B:B,'Nieuw indeling'!B:G,4,FALSE)</f>
        <v>18a</v>
      </c>
      <c r="H38" s="2" t="str">
        <f>VLOOKUP(B:B,'Nieuw indeling'!B:G,5,FALSE)</f>
        <v>12X01</v>
      </c>
      <c r="I38" s="6" t="str">
        <f>VLOOKUP(H38,Sort!B:C,2,FALSE)</f>
        <v>Scootmobiel standaard </v>
      </c>
    </row>
    <row r="39" spans="1:9">
      <c r="A39" s="3" t="s">
        <v>257</v>
      </c>
      <c r="B39" s="2">
        <v>3</v>
      </c>
      <c r="C39" t="s">
        <v>258</v>
      </c>
      <c r="D39" s="2">
        <v>11103</v>
      </c>
      <c r="E39" t="s">
        <v>259</v>
      </c>
      <c r="F39" s="2">
        <v>2018</v>
      </c>
      <c r="G39" s="2">
        <f>VLOOKUP(B:B,'Nieuw indeling'!B:G,4,FALSE)</f>
        <v>1</v>
      </c>
      <c r="H39" s="2" t="str">
        <f>VLOOKUP(B:B,'Nieuw indeling'!B:G,5,FALSE)</f>
        <v>11X03</v>
      </c>
      <c r="I39" s="6" t="str">
        <f>VLOOKUP(H39,Sort!B:C,2,FALSE)</f>
        <v>Rolstoel actief gebruik, vouwframe </v>
      </c>
    </row>
    <row r="40" spans="1:9">
      <c r="A40" s="3" t="s">
        <v>260</v>
      </c>
      <c r="B40" s="2">
        <v>21</v>
      </c>
      <c r="C40" t="s">
        <v>151</v>
      </c>
      <c r="D40" s="2">
        <v>11121</v>
      </c>
      <c r="E40" t="s">
        <v>261</v>
      </c>
      <c r="F40" s="2">
        <v>2019</v>
      </c>
      <c r="G40" s="2">
        <f>VLOOKUP(B:B,'Nieuw indeling'!B:G,4,FALSE)</f>
        <v>5</v>
      </c>
      <c r="H40" s="2" t="str">
        <f>VLOOKUP(B:B,'Nieuw indeling'!B:G,5,FALSE)</f>
        <v>11X22</v>
      </c>
      <c r="I40" s="6" t="str">
        <f>VLOOKUP(H40,Sort!B:C,2,FALSE)</f>
        <v>Elektrische aandrijving tbv handrolstoel </v>
      </c>
    </row>
    <row r="41" spans="1:9">
      <c r="A41" s="3" t="s">
        <v>262</v>
      </c>
      <c r="B41" s="2">
        <v>8</v>
      </c>
      <c r="C41" t="s">
        <v>112</v>
      </c>
      <c r="D41" s="2">
        <v>12108</v>
      </c>
      <c r="E41" t="s">
        <v>263</v>
      </c>
      <c r="F41" s="2">
        <v>2023</v>
      </c>
      <c r="G41" s="2" t="str">
        <f>VLOOKUP(B:B,'Nieuw indeling'!B:G,4,FALSE)</f>
        <v>20a</v>
      </c>
      <c r="H41" s="2" t="str">
        <f>VLOOKUP(B:B,'Nieuw indeling'!B:G,5,FALSE)</f>
        <v>12X04</v>
      </c>
      <c r="I41" s="6" t="str">
        <f>VLOOKUP(H41,Sort!B:C,2,FALSE)</f>
        <v>Scootmobiel extra geveerd </v>
      </c>
    </row>
    <row r="42" spans="1:9">
      <c r="A42" s="3" t="s">
        <v>264</v>
      </c>
      <c r="B42" s="2">
        <v>8</v>
      </c>
      <c r="C42" t="s">
        <v>112</v>
      </c>
      <c r="D42" s="2">
        <v>12108</v>
      </c>
      <c r="E42" t="s">
        <v>223</v>
      </c>
      <c r="F42" s="2">
        <v>2016</v>
      </c>
      <c r="G42" s="2" t="str">
        <f>VLOOKUP(B:B,'Nieuw indeling'!B:G,4,FALSE)</f>
        <v>20a</v>
      </c>
      <c r="H42" s="2" t="str">
        <f>VLOOKUP(B:B,'Nieuw indeling'!B:G,5,FALSE)</f>
        <v>12X04</v>
      </c>
      <c r="I42" s="6" t="str">
        <f>VLOOKUP(H42,Sort!B:C,2,FALSE)</f>
        <v>Scootmobiel extra geveerd </v>
      </c>
    </row>
    <row r="43" spans="1:9">
      <c r="A43" s="3" t="s">
        <v>265</v>
      </c>
      <c r="B43" s="2">
        <v>8</v>
      </c>
      <c r="C43" t="s">
        <v>112</v>
      </c>
      <c r="D43" s="2">
        <v>12108</v>
      </c>
      <c r="E43" t="s">
        <v>244</v>
      </c>
      <c r="F43" s="2">
        <v>2011</v>
      </c>
      <c r="G43" s="2" t="str">
        <f>VLOOKUP(B:B,'Nieuw indeling'!B:G,4,FALSE)</f>
        <v>20a</v>
      </c>
      <c r="H43" s="2" t="str">
        <f>VLOOKUP(B:B,'Nieuw indeling'!B:G,5,FALSE)</f>
        <v>12X04</v>
      </c>
      <c r="I43" s="6" t="str">
        <f>VLOOKUP(H43,Sort!B:C,2,FALSE)</f>
        <v>Scootmobiel extra geveerd </v>
      </c>
    </row>
    <row r="44" spans="1:9">
      <c r="A44" s="3" t="s">
        <v>266</v>
      </c>
      <c r="B44" s="2">
        <v>7</v>
      </c>
      <c r="C44" t="s">
        <v>103</v>
      </c>
      <c r="D44" s="2">
        <v>12107</v>
      </c>
      <c r="E44" t="s">
        <v>251</v>
      </c>
      <c r="F44" s="2">
        <v>2022</v>
      </c>
      <c r="G44" s="2" t="str">
        <f>VLOOKUP(B:B,'Nieuw indeling'!B:G,4,FALSE)</f>
        <v>18a</v>
      </c>
      <c r="H44" s="2" t="str">
        <f>VLOOKUP(B:B,'Nieuw indeling'!B:G,5,FALSE)</f>
        <v>12X01</v>
      </c>
      <c r="I44" s="6" t="str">
        <f>VLOOKUP(H44,Sort!B:C,2,FALSE)</f>
        <v>Scootmobiel standaard </v>
      </c>
    </row>
    <row r="45" spans="1:9">
      <c r="A45" s="3" t="s">
        <v>267</v>
      </c>
      <c r="B45" s="2">
        <v>11</v>
      </c>
      <c r="C45" t="s">
        <v>123</v>
      </c>
      <c r="D45" s="2">
        <v>13111</v>
      </c>
      <c r="E45" t="s">
        <v>220</v>
      </c>
      <c r="F45" s="2">
        <v>2015</v>
      </c>
      <c r="G45" s="2">
        <f>VLOOKUP(B:B,'Nieuw indeling'!B:G,4,FALSE)</f>
        <v>22</v>
      </c>
      <c r="H45" s="2" t="str">
        <f>VLOOKUP(B:B,'Nieuw indeling'!B:G,5,FALSE)</f>
        <v>13X01</v>
      </c>
      <c r="I45" s="6" t="str">
        <f>VLOOKUP(H45,Sort!B:C,2,FALSE)</f>
        <v>Tilliften actief (elektrisch) </v>
      </c>
    </row>
    <row r="46" spans="1:9">
      <c r="A46" s="3" t="s">
        <v>268</v>
      </c>
      <c r="B46" s="2">
        <v>7</v>
      </c>
      <c r="C46" t="s">
        <v>103</v>
      </c>
      <c r="D46" s="2">
        <v>12107</v>
      </c>
      <c r="E46" t="s">
        <v>251</v>
      </c>
      <c r="F46" s="2">
        <v>2023</v>
      </c>
      <c r="G46" s="2" t="str">
        <f>VLOOKUP(B:B,'Nieuw indeling'!B:G,4,FALSE)</f>
        <v>18a</v>
      </c>
      <c r="H46" s="2" t="str">
        <f>VLOOKUP(B:B,'Nieuw indeling'!B:G,5,FALSE)</f>
        <v>12X01</v>
      </c>
      <c r="I46" s="6" t="str">
        <f>VLOOKUP(H46,Sort!B:C,2,FALSE)</f>
        <v>Scootmobiel standaard </v>
      </c>
    </row>
    <row r="47" spans="1:9">
      <c r="A47" s="3" t="s">
        <v>269</v>
      </c>
      <c r="B47" s="2">
        <v>3</v>
      </c>
      <c r="C47" t="s">
        <v>258</v>
      </c>
      <c r="D47" s="2">
        <v>11103</v>
      </c>
      <c r="E47" t="s">
        <v>270</v>
      </c>
      <c r="F47" s="2">
        <v>2017</v>
      </c>
      <c r="G47" s="2">
        <f>VLOOKUP(B:B,'Nieuw indeling'!B:G,4,FALSE)</f>
        <v>1</v>
      </c>
      <c r="H47" s="2" t="str">
        <f>VLOOKUP(B:B,'Nieuw indeling'!B:G,5,FALSE)</f>
        <v>11X03</v>
      </c>
      <c r="I47" s="6" t="str">
        <f>VLOOKUP(H47,Sort!B:C,2,FALSE)</f>
        <v>Rolstoel actief gebruik, vouwframe </v>
      </c>
    </row>
    <row r="48" spans="1:9">
      <c r="A48" s="3" t="s">
        <v>271</v>
      </c>
      <c r="B48" s="2">
        <v>1</v>
      </c>
      <c r="C48" t="s">
        <v>85</v>
      </c>
      <c r="D48" s="2">
        <v>11101</v>
      </c>
      <c r="E48" t="s">
        <v>194</v>
      </c>
      <c r="F48" s="2">
        <v>2018</v>
      </c>
      <c r="G48" s="2">
        <f>VLOOKUP(B:B,'Nieuw indeling'!B:G,4,FALSE)</f>
        <v>99</v>
      </c>
      <c r="H48" s="2" t="str">
        <f>VLOOKUP(B:B,'Nieuw indeling'!B:G,5,FALSE)</f>
        <v>11X98</v>
      </c>
      <c r="I48" s="6" t="str">
        <f>VLOOKUP(H48,Sort!B:C,2,FALSE)</f>
        <v>Overige rolvoorziening, laag btw </v>
      </c>
    </row>
    <row r="49" spans="1:9">
      <c r="A49" s="3" t="s">
        <v>272</v>
      </c>
      <c r="B49" s="2">
        <v>7</v>
      </c>
      <c r="C49" t="s">
        <v>103</v>
      </c>
      <c r="D49" s="2">
        <v>12107</v>
      </c>
      <c r="E49" t="s">
        <v>251</v>
      </c>
      <c r="F49" s="2">
        <v>2023</v>
      </c>
      <c r="G49" s="2" t="str">
        <f>VLOOKUP(B:B,'Nieuw indeling'!B:G,4,FALSE)</f>
        <v>18a</v>
      </c>
      <c r="H49" s="2" t="str">
        <f>VLOOKUP(B:B,'Nieuw indeling'!B:G,5,FALSE)</f>
        <v>12X01</v>
      </c>
      <c r="I49" s="6" t="str">
        <f>VLOOKUP(H49,Sort!B:C,2,FALSE)</f>
        <v>Scootmobiel standaard </v>
      </c>
    </row>
    <row r="50" spans="1:9">
      <c r="A50" s="3" t="s">
        <v>273</v>
      </c>
      <c r="B50" s="2">
        <v>8</v>
      </c>
      <c r="C50" t="s">
        <v>112</v>
      </c>
      <c r="D50" s="2">
        <v>12108</v>
      </c>
      <c r="E50" t="s">
        <v>198</v>
      </c>
      <c r="F50" s="2">
        <v>2011</v>
      </c>
      <c r="G50" s="2" t="str">
        <f>VLOOKUP(B:B,'Nieuw indeling'!B:G,4,FALSE)</f>
        <v>20a</v>
      </c>
      <c r="H50" s="2" t="str">
        <f>VLOOKUP(B:B,'Nieuw indeling'!B:G,5,FALSE)</f>
        <v>12X04</v>
      </c>
      <c r="I50" s="6" t="str">
        <f>VLOOKUP(H50,Sort!B:C,2,FALSE)</f>
        <v>Scootmobiel extra geveerd </v>
      </c>
    </row>
    <row r="51" spans="1:9">
      <c r="A51" s="3" t="s">
        <v>274</v>
      </c>
      <c r="B51" s="2">
        <v>8</v>
      </c>
      <c r="C51" t="s">
        <v>112</v>
      </c>
      <c r="D51" s="2">
        <v>12108</v>
      </c>
      <c r="E51" t="s">
        <v>275</v>
      </c>
      <c r="F51" s="2">
        <v>2023</v>
      </c>
      <c r="G51" s="2" t="str">
        <f>VLOOKUP(B:B,'Nieuw indeling'!B:G,4,FALSE)</f>
        <v>20a</v>
      </c>
      <c r="H51" s="2" t="str">
        <f>VLOOKUP(B:B,'Nieuw indeling'!B:G,5,FALSE)</f>
        <v>12X04</v>
      </c>
      <c r="I51" s="6" t="str">
        <f>VLOOKUP(H51,Sort!B:C,2,FALSE)</f>
        <v>Scootmobiel extra geveerd </v>
      </c>
    </row>
    <row r="52" spans="1:9">
      <c r="A52" s="3" t="s">
        <v>276</v>
      </c>
      <c r="B52" s="2">
        <v>18</v>
      </c>
      <c r="C52" t="s">
        <v>142</v>
      </c>
      <c r="D52" s="2">
        <v>12118</v>
      </c>
      <c r="E52" t="s">
        <v>277</v>
      </c>
      <c r="F52" s="2">
        <v>2014</v>
      </c>
      <c r="G52" s="2">
        <f>VLOOKUP(B:B,'Nieuw indeling'!B:G,4,FALSE)</f>
        <v>16</v>
      </c>
      <c r="H52" s="2" t="str">
        <f>VLOOKUP(B:B,'Nieuw indeling'!B:G,5,FALSE)</f>
        <v>12X36</v>
      </c>
      <c r="I52" s="6" t="str">
        <f>VLOOKUP(H52,Sort!B:C,2,FALSE)</f>
        <v>Duofiets / tandem, elektrisch ondersteund </v>
      </c>
    </row>
    <row r="53" spans="1:9">
      <c r="A53" s="3" t="s">
        <v>278</v>
      </c>
      <c r="B53" s="2">
        <v>10</v>
      </c>
      <c r="C53" t="s">
        <v>213</v>
      </c>
      <c r="D53" s="2">
        <v>12110</v>
      </c>
      <c r="E53" t="s">
        <v>279</v>
      </c>
      <c r="F53" s="2">
        <v>2023</v>
      </c>
      <c r="G53" s="2">
        <f>VLOOKUP(B:B,'Nieuw indeling'!B:G,4,FALSE)</f>
        <v>14</v>
      </c>
      <c r="H53" s="2" t="str">
        <f>VLOOKUP(B:B,'Nieuw indeling'!B:G,5,FALSE)</f>
        <v>12X14</v>
      </c>
      <c r="I53" s="6" t="str">
        <f>VLOOKUP(H53,Sort!B:C,2,FALSE)</f>
        <v>Driewielfiets, met trapondersteuning </v>
      </c>
    </row>
    <row r="54" spans="1:9">
      <c r="A54" s="3" t="s">
        <v>280</v>
      </c>
      <c r="B54" s="2">
        <v>1</v>
      </c>
      <c r="C54" t="s">
        <v>85</v>
      </c>
      <c r="D54" s="2">
        <v>11101</v>
      </c>
      <c r="E54" t="s">
        <v>194</v>
      </c>
      <c r="F54" s="2">
        <v>2017</v>
      </c>
      <c r="G54" s="2">
        <f>VLOOKUP(B:B,'Nieuw indeling'!B:G,4,FALSE)</f>
        <v>99</v>
      </c>
      <c r="H54" s="2" t="str">
        <f>VLOOKUP(B:B,'Nieuw indeling'!B:G,5,FALSE)</f>
        <v>11X98</v>
      </c>
      <c r="I54" s="6" t="str">
        <f>VLOOKUP(H54,Sort!B:C,2,FALSE)</f>
        <v>Overige rolvoorziening, laag btw </v>
      </c>
    </row>
    <row r="55" spans="1:9">
      <c r="A55" s="3" t="s">
        <v>281</v>
      </c>
      <c r="B55" s="2">
        <v>10</v>
      </c>
      <c r="C55" t="s">
        <v>213</v>
      </c>
      <c r="D55" s="2">
        <v>12110</v>
      </c>
      <c r="E55" t="s">
        <v>282</v>
      </c>
      <c r="F55" s="2">
        <v>2023</v>
      </c>
      <c r="G55" s="2">
        <f>VLOOKUP(B:B,'Nieuw indeling'!B:G,4,FALSE)</f>
        <v>14</v>
      </c>
      <c r="H55" s="2" t="str">
        <f>VLOOKUP(B:B,'Nieuw indeling'!B:G,5,FALSE)</f>
        <v>12X14</v>
      </c>
      <c r="I55" s="6" t="str">
        <f>VLOOKUP(H55,Sort!B:C,2,FALSE)</f>
        <v>Driewielfiets, met trapondersteuning </v>
      </c>
    </row>
    <row r="56" spans="1:9">
      <c r="A56" s="3" t="s">
        <v>283</v>
      </c>
      <c r="B56" s="2">
        <v>8</v>
      </c>
      <c r="C56" t="s">
        <v>112</v>
      </c>
      <c r="D56" s="2">
        <v>12108</v>
      </c>
      <c r="E56" t="s">
        <v>244</v>
      </c>
      <c r="F56" s="2">
        <v>2015</v>
      </c>
      <c r="G56" s="2" t="str">
        <f>VLOOKUP(B:B,'Nieuw indeling'!B:G,4,FALSE)</f>
        <v>20a</v>
      </c>
      <c r="H56" s="2" t="str">
        <f>VLOOKUP(B:B,'Nieuw indeling'!B:G,5,FALSE)</f>
        <v>12X04</v>
      </c>
      <c r="I56" s="6" t="str">
        <f>VLOOKUP(H56,Sort!B:C,2,FALSE)</f>
        <v>Scootmobiel extra geveerd </v>
      </c>
    </row>
    <row r="57" spans="1:9">
      <c r="A57" s="3" t="s">
        <v>284</v>
      </c>
      <c r="B57" s="2">
        <v>3</v>
      </c>
      <c r="C57" t="s">
        <v>258</v>
      </c>
      <c r="D57" s="2">
        <v>11103</v>
      </c>
      <c r="E57" t="s">
        <v>259</v>
      </c>
      <c r="F57" s="2">
        <v>2017</v>
      </c>
      <c r="G57" s="2">
        <f>VLOOKUP(B:B,'Nieuw indeling'!B:G,4,FALSE)</f>
        <v>1</v>
      </c>
      <c r="H57" s="2" t="str">
        <f>VLOOKUP(B:B,'Nieuw indeling'!B:G,5,FALSE)</f>
        <v>11X03</v>
      </c>
      <c r="I57" s="6" t="str">
        <f>VLOOKUP(H57,Sort!B:C,2,FALSE)</f>
        <v>Rolstoel actief gebruik, vouwframe </v>
      </c>
    </row>
    <row r="58" spans="1:9">
      <c r="A58" s="3" t="s">
        <v>285</v>
      </c>
      <c r="B58" s="2">
        <v>7</v>
      </c>
      <c r="C58" t="s">
        <v>103</v>
      </c>
      <c r="D58" s="2">
        <v>12107</v>
      </c>
      <c r="E58" t="s">
        <v>286</v>
      </c>
      <c r="F58" s="2">
        <v>2023</v>
      </c>
      <c r="G58" s="2" t="str">
        <f>VLOOKUP(B:B,'Nieuw indeling'!B:G,4,FALSE)</f>
        <v>18a</v>
      </c>
      <c r="H58" s="2" t="str">
        <f>VLOOKUP(B:B,'Nieuw indeling'!B:G,5,FALSE)</f>
        <v>12X01</v>
      </c>
      <c r="I58" s="6" t="str">
        <f>VLOOKUP(H58,Sort!B:C,2,FALSE)</f>
        <v>Scootmobiel standaard </v>
      </c>
    </row>
    <row r="59" spans="1:9">
      <c r="A59" s="3" t="s">
        <v>287</v>
      </c>
      <c r="B59" s="2">
        <v>1</v>
      </c>
      <c r="C59" t="s">
        <v>85</v>
      </c>
      <c r="D59" s="2">
        <v>11101</v>
      </c>
      <c r="E59" t="s">
        <v>194</v>
      </c>
      <c r="F59" s="2">
        <v>2017</v>
      </c>
      <c r="G59" s="2">
        <f>VLOOKUP(B:B,'Nieuw indeling'!B:G,4,FALSE)</f>
        <v>99</v>
      </c>
      <c r="H59" s="2" t="str">
        <f>VLOOKUP(B:B,'Nieuw indeling'!B:G,5,FALSE)</f>
        <v>11X98</v>
      </c>
      <c r="I59" s="6" t="str">
        <f>VLOOKUP(H59,Sort!B:C,2,FALSE)</f>
        <v>Overige rolvoorziening, laag btw </v>
      </c>
    </row>
    <row r="60" spans="1:9">
      <c r="A60" s="3" t="s">
        <v>288</v>
      </c>
      <c r="B60" s="2">
        <v>3</v>
      </c>
      <c r="C60" t="s">
        <v>258</v>
      </c>
      <c r="D60" s="2">
        <v>11103</v>
      </c>
      <c r="E60" t="s">
        <v>289</v>
      </c>
      <c r="F60" s="2">
        <v>2018</v>
      </c>
      <c r="G60" s="2">
        <f>VLOOKUP(B:B,'Nieuw indeling'!B:G,4,FALSE)</f>
        <v>1</v>
      </c>
      <c r="H60" s="2" t="str">
        <f>VLOOKUP(B:B,'Nieuw indeling'!B:G,5,FALSE)</f>
        <v>11X03</v>
      </c>
      <c r="I60" s="6" t="str">
        <f>VLOOKUP(H60,Sort!B:C,2,FALSE)</f>
        <v>Rolstoel actief gebruik, vouwframe </v>
      </c>
    </row>
    <row r="61" spans="1:9">
      <c r="A61" s="3" t="s">
        <v>290</v>
      </c>
      <c r="B61" s="2">
        <v>1</v>
      </c>
      <c r="C61" t="s">
        <v>85</v>
      </c>
      <c r="D61" s="2">
        <v>11101</v>
      </c>
      <c r="E61" t="s">
        <v>194</v>
      </c>
      <c r="F61" s="2">
        <v>2019</v>
      </c>
      <c r="G61" s="2">
        <f>VLOOKUP(B:B,'Nieuw indeling'!B:G,4,FALSE)</f>
        <v>99</v>
      </c>
      <c r="H61" s="2" t="str">
        <f>VLOOKUP(B:B,'Nieuw indeling'!B:G,5,FALSE)</f>
        <v>11X98</v>
      </c>
      <c r="I61" s="6" t="str">
        <f>VLOOKUP(H61,Sort!B:C,2,FALSE)</f>
        <v>Overige rolvoorziening, laag btw </v>
      </c>
    </row>
    <row r="62" spans="1:9">
      <c r="A62" s="3" t="s">
        <v>291</v>
      </c>
      <c r="B62" s="2">
        <v>8</v>
      </c>
      <c r="C62" t="s">
        <v>112</v>
      </c>
      <c r="D62" s="2">
        <v>12108</v>
      </c>
      <c r="E62" t="s">
        <v>275</v>
      </c>
      <c r="F62" s="2">
        <v>2023</v>
      </c>
      <c r="G62" s="2" t="str">
        <f>VLOOKUP(B:B,'Nieuw indeling'!B:G,4,FALSE)</f>
        <v>20a</v>
      </c>
      <c r="H62" s="2" t="str">
        <f>VLOOKUP(B:B,'Nieuw indeling'!B:G,5,FALSE)</f>
        <v>12X04</v>
      </c>
      <c r="I62" s="6" t="str">
        <f>VLOOKUP(H62,Sort!B:C,2,FALSE)</f>
        <v>Scootmobiel extra geveerd </v>
      </c>
    </row>
    <row r="63" spans="1:9">
      <c r="A63" s="3" t="s">
        <v>292</v>
      </c>
      <c r="B63" s="2">
        <v>10</v>
      </c>
      <c r="C63" t="s">
        <v>213</v>
      </c>
      <c r="D63" s="2">
        <v>12110</v>
      </c>
      <c r="E63" t="s">
        <v>293</v>
      </c>
      <c r="F63" s="2">
        <v>2023</v>
      </c>
      <c r="G63" s="2">
        <f>VLOOKUP(B:B,'Nieuw indeling'!B:G,4,FALSE)</f>
        <v>14</v>
      </c>
      <c r="H63" s="2" t="str">
        <f>VLOOKUP(B:B,'Nieuw indeling'!B:G,5,FALSE)</f>
        <v>12X14</v>
      </c>
      <c r="I63" s="6" t="str">
        <f>VLOOKUP(H63,Sort!B:C,2,FALSE)</f>
        <v>Driewielfiets, met trapondersteuning </v>
      </c>
    </row>
    <row r="64" spans="1:9">
      <c r="A64" s="3" t="s">
        <v>294</v>
      </c>
      <c r="B64" s="2">
        <v>10</v>
      </c>
      <c r="C64" t="s">
        <v>213</v>
      </c>
      <c r="D64" s="2">
        <v>12110</v>
      </c>
      <c r="E64" t="s">
        <v>295</v>
      </c>
      <c r="F64" s="2">
        <v>2023</v>
      </c>
      <c r="G64" s="2">
        <f>VLOOKUP(B:B,'Nieuw indeling'!B:G,4,FALSE)</f>
        <v>14</v>
      </c>
      <c r="H64" s="2" t="str">
        <f>VLOOKUP(B:B,'Nieuw indeling'!B:G,5,FALSE)</f>
        <v>12X14</v>
      </c>
      <c r="I64" s="6" t="str">
        <f>VLOOKUP(H64,Sort!B:C,2,FALSE)</f>
        <v>Driewielfiets, met trapondersteuning </v>
      </c>
    </row>
    <row r="65" spans="1:9">
      <c r="A65" s="3" t="s">
        <v>296</v>
      </c>
      <c r="B65" s="2">
        <v>10</v>
      </c>
      <c r="C65" t="s">
        <v>213</v>
      </c>
      <c r="D65" s="2">
        <v>12110</v>
      </c>
      <c r="E65" t="s">
        <v>297</v>
      </c>
      <c r="F65" s="2">
        <v>2023</v>
      </c>
      <c r="G65" s="2">
        <f>VLOOKUP(B:B,'Nieuw indeling'!B:G,4,FALSE)</f>
        <v>14</v>
      </c>
      <c r="H65" s="2" t="str">
        <f>VLOOKUP(B:B,'Nieuw indeling'!B:G,5,FALSE)</f>
        <v>12X14</v>
      </c>
      <c r="I65" s="6" t="str">
        <f>VLOOKUP(H65,Sort!B:C,2,FALSE)</f>
        <v>Driewielfiets, met trapondersteuning </v>
      </c>
    </row>
    <row r="66" spans="1:9">
      <c r="A66" s="3" t="s">
        <v>298</v>
      </c>
      <c r="B66" s="2">
        <v>7</v>
      </c>
      <c r="C66" t="s">
        <v>103</v>
      </c>
      <c r="D66" s="2">
        <v>12107</v>
      </c>
      <c r="E66" t="s">
        <v>251</v>
      </c>
      <c r="F66" s="2">
        <v>2023</v>
      </c>
      <c r="G66" s="2" t="str">
        <f>VLOOKUP(B:B,'Nieuw indeling'!B:G,4,FALSE)</f>
        <v>18a</v>
      </c>
      <c r="H66" s="2" t="str">
        <f>VLOOKUP(B:B,'Nieuw indeling'!B:G,5,FALSE)</f>
        <v>12X01</v>
      </c>
      <c r="I66" s="6" t="str">
        <f>VLOOKUP(H66,Sort!B:C,2,FALSE)</f>
        <v>Scootmobiel standaard </v>
      </c>
    </row>
    <row r="67" spans="1:9">
      <c r="A67" s="3" t="s">
        <v>299</v>
      </c>
      <c r="B67" s="2">
        <v>7</v>
      </c>
      <c r="C67" t="s">
        <v>103</v>
      </c>
      <c r="D67" s="2">
        <v>12107</v>
      </c>
      <c r="E67" t="s">
        <v>205</v>
      </c>
      <c r="F67" s="2">
        <v>2020</v>
      </c>
      <c r="G67" s="2" t="str">
        <f>VLOOKUP(B:B,'Nieuw indeling'!B:G,4,FALSE)</f>
        <v>18a</v>
      </c>
      <c r="H67" s="2" t="str">
        <f>VLOOKUP(B:B,'Nieuw indeling'!B:G,5,FALSE)</f>
        <v>12X01</v>
      </c>
      <c r="I67" s="6" t="str">
        <f>VLOOKUP(H67,Sort!B:C,2,FALSE)</f>
        <v>Scootmobiel standaard </v>
      </c>
    </row>
    <row r="68" spans="1:9">
      <c r="A68" s="3" t="s">
        <v>300</v>
      </c>
      <c r="B68" s="2">
        <v>8</v>
      </c>
      <c r="C68" t="s">
        <v>112</v>
      </c>
      <c r="D68" s="2">
        <v>12108</v>
      </c>
      <c r="E68" t="s">
        <v>275</v>
      </c>
      <c r="F68" s="2">
        <v>2023</v>
      </c>
      <c r="G68" s="2" t="str">
        <f>VLOOKUP(B:B,'Nieuw indeling'!B:G,4,FALSE)</f>
        <v>20a</v>
      </c>
      <c r="H68" s="2" t="str">
        <f>VLOOKUP(B:B,'Nieuw indeling'!B:G,5,FALSE)</f>
        <v>12X04</v>
      </c>
      <c r="I68" s="6" t="str">
        <f>VLOOKUP(H68,Sort!B:C,2,FALSE)</f>
        <v>Scootmobiel extra geveerd </v>
      </c>
    </row>
    <row r="69" spans="1:9">
      <c r="A69" s="3" t="s">
        <v>301</v>
      </c>
      <c r="B69" s="2">
        <v>4</v>
      </c>
      <c r="C69" t="s">
        <v>94</v>
      </c>
      <c r="D69" s="2">
        <v>11104</v>
      </c>
      <c r="E69" t="s">
        <v>302</v>
      </c>
      <c r="F69" s="2">
        <v>2023</v>
      </c>
      <c r="G69" s="2">
        <f>VLOOKUP(B:B,'Nieuw indeling'!B:G,4,FALSE)</f>
        <v>3</v>
      </c>
      <c r="H69" s="2" t="str">
        <f>VLOOKUP(B:B,'Nieuw indeling'!B:G,5,FALSE)</f>
        <v>11X04</v>
      </c>
      <c r="I69" s="6" t="str">
        <f>VLOOKUP(H69,Sort!B:C,2,FALSE)</f>
        <v>Rolstoel actief gebruik, vastframe </v>
      </c>
    </row>
    <row r="70" spans="1:9">
      <c r="A70" s="3" t="s">
        <v>303</v>
      </c>
      <c r="B70" s="2">
        <v>10</v>
      </c>
      <c r="C70" t="s">
        <v>213</v>
      </c>
      <c r="D70" s="2">
        <v>12110</v>
      </c>
      <c r="E70" t="s">
        <v>214</v>
      </c>
      <c r="F70" s="2">
        <v>2011</v>
      </c>
      <c r="G70" s="2">
        <f>VLOOKUP(B:B,'Nieuw indeling'!B:G,4,FALSE)</f>
        <v>14</v>
      </c>
      <c r="H70" s="2" t="str">
        <f>VLOOKUP(B:B,'Nieuw indeling'!B:G,5,FALSE)</f>
        <v>12X14</v>
      </c>
      <c r="I70" s="6" t="str">
        <f>VLOOKUP(H70,Sort!B:C,2,FALSE)</f>
        <v>Driewielfiets, met trapondersteuning </v>
      </c>
    </row>
    <row r="71" spans="1:9">
      <c r="A71" s="3" t="s">
        <v>304</v>
      </c>
      <c r="B71" s="2">
        <v>10</v>
      </c>
      <c r="C71" t="s">
        <v>213</v>
      </c>
      <c r="D71" s="2">
        <v>12110</v>
      </c>
      <c r="E71" t="s">
        <v>305</v>
      </c>
      <c r="F71" s="2">
        <v>2007</v>
      </c>
      <c r="G71" s="2">
        <f>VLOOKUP(B:B,'Nieuw indeling'!B:G,4,FALSE)</f>
        <v>14</v>
      </c>
      <c r="H71" s="2" t="str">
        <f>VLOOKUP(B:B,'Nieuw indeling'!B:G,5,FALSE)</f>
        <v>12X14</v>
      </c>
      <c r="I71" s="6" t="str">
        <f>VLOOKUP(H71,Sort!B:C,2,FALSE)</f>
        <v>Driewielfiets, met trapondersteuning </v>
      </c>
    </row>
    <row r="72" spans="1:9">
      <c r="A72" s="3" t="s">
        <v>306</v>
      </c>
      <c r="B72" s="2">
        <v>8</v>
      </c>
      <c r="C72" t="s">
        <v>112</v>
      </c>
      <c r="D72" s="2">
        <v>12108</v>
      </c>
      <c r="E72" t="s">
        <v>249</v>
      </c>
      <c r="F72" s="2">
        <v>2023</v>
      </c>
      <c r="G72" s="2" t="str">
        <f>VLOOKUP(B:B,'Nieuw indeling'!B:G,4,FALSE)</f>
        <v>20a</v>
      </c>
      <c r="H72" s="2" t="str">
        <f>VLOOKUP(B:B,'Nieuw indeling'!B:G,5,FALSE)</f>
        <v>12X04</v>
      </c>
      <c r="I72" s="6" t="str">
        <f>VLOOKUP(H72,Sort!B:C,2,FALSE)</f>
        <v>Scootmobiel extra geveerd </v>
      </c>
    </row>
    <row r="73" spans="1:9">
      <c r="A73" s="3" t="s">
        <v>307</v>
      </c>
      <c r="B73" s="2">
        <v>22</v>
      </c>
      <c r="C73" t="s">
        <v>154</v>
      </c>
      <c r="D73" s="2">
        <v>11122</v>
      </c>
      <c r="E73" t="s">
        <v>308</v>
      </c>
      <c r="F73" s="2">
        <v>2013</v>
      </c>
      <c r="G73" s="2">
        <f>VLOOKUP(B:B,'Nieuw indeling'!B:G,4,FALSE)</f>
        <v>6</v>
      </c>
      <c r="H73" s="2" t="str">
        <f>VLOOKUP(B:B,'Nieuw indeling'!B:G,5,FALSE)</f>
        <v>11X21</v>
      </c>
      <c r="I73" s="6" t="str">
        <f>VLOOKUP(H73,Sort!B:C,2,FALSE)</f>
        <v>Duwondersteuning, aankoppelbaar tbv begeleider </v>
      </c>
    </row>
    <row r="74" spans="1:9">
      <c r="A74" s="3" t="s">
        <v>309</v>
      </c>
      <c r="B74" s="2">
        <v>4</v>
      </c>
      <c r="C74" t="s">
        <v>94</v>
      </c>
      <c r="D74" s="2">
        <v>11104</v>
      </c>
      <c r="E74" t="s">
        <v>310</v>
      </c>
      <c r="F74" s="2">
        <v>2024</v>
      </c>
      <c r="G74" s="2">
        <f>VLOOKUP(B:B,'Nieuw indeling'!B:G,4,FALSE)</f>
        <v>3</v>
      </c>
      <c r="H74" s="2" t="str">
        <f>VLOOKUP(B:B,'Nieuw indeling'!B:G,5,FALSE)</f>
        <v>11X04</v>
      </c>
      <c r="I74" s="6" t="str">
        <f>VLOOKUP(H74,Sort!B:C,2,FALSE)</f>
        <v>Rolstoel actief gebruik, vastframe </v>
      </c>
    </row>
    <row r="75" spans="1:9">
      <c r="A75" s="3" t="s">
        <v>311</v>
      </c>
      <c r="B75" s="2">
        <v>10</v>
      </c>
      <c r="C75" t="s">
        <v>213</v>
      </c>
      <c r="D75" s="2">
        <v>12110</v>
      </c>
      <c r="E75" t="s">
        <v>239</v>
      </c>
      <c r="F75" s="2">
        <v>2024</v>
      </c>
      <c r="G75" s="2">
        <f>VLOOKUP(B:B,'Nieuw indeling'!B:G,4,FALSE)</f>
        <v>14</v>
      </c>
      <c r="H75" s="2" t="str">
        <f>VLOOKUP(B:B,'Nieuw indeling'!B:G,5,FALSE)</f>
        <v>12X14</v>
      </c>
      <c r="I75" s="6" t="str">
        <f>VLOOKUP(H75,Sort!B:C,2,FALSE)</f>
        <v>Driewielfiets, met trapondersteuning </v>
      </c>
    </row>
    <row r="76" spans="1:9">
      <c r="A76" s="3" t="s">
        <v>312</v>
      </c>
      <c r="B76" s="2">
        <v>8</v>
      </c>
      <c r="C76" t="s">
        <v>112</v>
      </c>
      <c r="D76" s="2">
        <v>12108</v>
      </c>
      <c r="E76" t="s">
        <v>313</v>
      </c>
      <c r="F76" s="2">
        <v>2024</v>
      </c>
      <c r="G76" s="2" t="str">
        <f>VLOOKUP(B:B,'Nieuw indeling'!B:G,4,FALSE)</f>
        <v>20a</v>
      </c>
      <c r="H76" s="2" t="str">
        <f>VLOOKUP(B:B,'Nieuw indeling'!B:G,5,FALSE)</f>
        <v>12X04</v>
      </c>
      <c r="I76" s="6" t="str">
        <f>VLOOKUP(H76,Sort!B:C,2,FALSE)</f>
        <v>Scootmobiel extra geveerd </v>
      </c>
    </row>
    <row r="77" spans="1:9">
      <c r="A77" s="3" t="s">
        <v>314</v>
      </c>
      <c r="B77" s="2">
        <v>23</v>
      </c>
      <c r="C77" t="s">
        <v>157</v>
      </c>
      <c r="D77" s="2">
        <v>12123</v>
      </c>
      <c r="E77" t="s">
        <v>315</v>
      </c>
      <c r="F77" s="2">
        <v>2018</v>
      </c>
      <c r="G77" s="2">
        <f>VLOOKUP(B:B,'Nieuw indeling'!B:G,4,FALSE)</f>
        <v>11</v>
      </c>
      <c r="H77" s="2" t="str">
        <f>VLOOKUP(B:B,'Nieuw indeling'!B:G,5,FALSE)</f>
        <v>11X31</v>
      </c>
      <c r="I77" s="6" t="str">
        <f>VLOOKUP(H77,Sort!B:C,2,FALSE)</f>
        <v>Buggy </v>
      </c>
    </row>
    <row r="78" spans="1:9">
      <c r="A78" s="3" t="s">
        <v>316</v>
      </c>
      <c r="B78" s="2">
        <v>8</v>
      </c>
      <c r="C78" t="s">
        <v>112</v>
      </c>
      <c r="D78" s="2">
        <v>12108</v>
      </c>
      <c r="E78" t="s">
        <v>196</v>
      </c>
      <c r="F78" s="2">
        <v>2016</v>
      </c>
      <c r="G78" s="2" t="str">
        <f>VLOOKUP(B:B,'Nieuw indeling'!B:G,4,FALSE)</f>
        <v>20a</v>
      </c>
      <c r="H78" s="2" t="str">
        <f>VLOOKUP(B:B,'Nieuw indeling'!B:G,5,FALSE)</f>
        <v>12X04</v>
      </c>
      <c r="I78" s="6" t="str">
        <f>VLOOKUP(H78,Sort!B:C,2,FALSE)</f>
        <v>Scootmobiel extra geveerd </v>
      </c>
    </row>
    <row r="79" spans="1:9">
      <c r="A79" s="3" t="s">
        <v>317</v>
      </c>
      <c r="B79" s="2">
        <v>22</v>
      </c>
      <c r="C79" t="s">
        <v>154</v>
      </c>
      <c r="D79" s="2">
        <v>11122</v>
      </c>
      <c r="E79" t="s">
        <v>318</v>
      </c>
      <c r="F79" s="2">
        <v>2018</v>
      </c>
      <c r="G79" s="2">
        <f>VLOOKUP(B:B,'Nieuw indeling'!B:G,4,FALSE)</f>
        <v>6</v>
      </c>
      <c r="H79" s="2" t="str">
        <f>VLOOKUP(B:B,'Nieuw indeling'!B:G,5,FALSE)</f>
        <v>11X21</v>
      </c>
      <c r="I79" s="6" t="str">
        <f>VLOOKUP(H79,Sort!B:C,2,FALSE)</f>
        <v>Duwondersteuning, aankoppelbaar tbv begeleider </v>
      </c>
    </row>
    <row r="80" spans="1:9">
      <c r="A80" s="3" t="s">
        <v>319</v>
      </c>
      <c r="B80" s="2">
        <v>1</v>
      </c>
      <c r="C80" t="s">
        <v>85</v>
      </c>
      <c r="D80" s="2">
        <v>11101</v>
      </c>
      <c r="E80" t="s">
        <v>320</v>
      </c>
      <c r="F80" s="2">
        <v>2011</v>
      </c>
      <c r="G80" s="2">
        <f>VLOOKUP(B:B,'Nieuw indeling'!B:G,4,FALSE)</f>
        <v>99</v>
      </c>
      <c r="H80" s="2" t="str">
        <f>VLOOKUP(B:B,'Nieuw indeling'!B:G,5,FALSE)</f>
        <v>11X98</v>
      </c>
      <c r="I80" s="6" t="str">
        <f>VLOOKUP(H80,Sort!B:C,2,FALSE)</f>
        <v>Overige rolvoorziening, laag btw </v>
      </c>
    </row>
    <row r="81" spans="1:9">
      <c r="A81" s="3" t="s">
        <v>321</v>
      </c>
      <c r="B81" s="2">
        <v>7</v>
      </c>
      <c r="C81" t="s">
        <v>103</v>
      </c>
      <c r="D81" s="2">
        <v>12107</v>
      </c>
      <c r="E81" t="s">
        <v>322</v>
      </c>
      <c r="F81" s="2">
        <v>2019</v>
      </c>
      <c r="G81" s="2" t="str">
        <f>VLOOKUP(B:B,'Nieuw indeling'!B:G,4,FALSE)</f>
        <v>18a</v>
      </c>
      <c r="H81" s="2" t="str">
        <f>VLOOKUP(B:B,'Nieuw indeling'!B:G,5,FALSE)</f>
        <v>12X01</v>
      </c>
      <c r="I81" s="6" t="str">
        <f>VLOOKUP(H81,Sort!B:C,2,FALSE)</f>
        <v>Scootmobiel standaard </v>
      </c>
    </row>
    <row r="82" spans="1:9">
      <c r="A82" s="3" t="s">
        <v>323</v>
      </c>
      <c r="B82" s="2">
        <v>10</v>
      </c>
      <c r="C82" t="s">
        <v>213</v>
      </c>
      <c r="D82" s="2">
        <v>12110</v>
      </c>
      <c r="E82" t="s">
        <v>324</v>
      </c>
      <c r="F82" s="2">
        <v>2019</v>
      </c>
      <c r="G82" s="2">
        <f>VLOOKUP(B:B,'Nieuw indeling'!B:G,4,FALSE)</f>
        <v>14</v>
      </c>
      <c r="H82" s="2" t="str">
        <f>VLOOKUP(B:B,'Nieuw indeling'!B:G,5,FALSE)</f>
        <v>12X14</v>
      </c>
      <c r="I82" s="6" t="str">
        <f>VLOOKUP(H82,Sort!B:C,2,FALSE)</f>
        <v>Driewielfiets, met trapondersteuning </v>
      </c>
    </row>
    <row r="83" spans="1:9">
      <c r="A83" s="3" t="s">
        <v>325</v>
      </c>
      <c r="B83" s="2">
        <v>8</v>
      </c>
      <c r="C83" t="s">
        <v>112</v>
      </c>
      <c r="D83" s="2">
        <v>12108</v>
      </c>
      <c r="E83" t="s">
        <v>223</v>
      </c>
      <c r="F83" s="2">
        <v>2018</v>
      </c>
      <c r="G83" s="2" t="str">
        <f>VLOOKUP(B:B,'Nieuw indeling'!B:G,4,FALSE)</f>
        <v>20a</v>
      </c>
      <c r="H83" s="2" t="str">
        <f>VLOOKUP(B:B,'Nieuw indeling'!B:G,5,FALSE)</f>
        <v>12X04</v>
      </c>
      <c r="I83" s="6" t="str">
        <f>VLOOKUP(H83,Sort!B:C,2,FALSE)</f>
        <v>Scootmobiel extra geveerd </v>
      </c>
    </row>
    <row r="84" spans="1:9">
      <c r="A84" s="3" t="s">
        <v>326</v>
      </c>
      <c r="B84" s="2">
        <v>21</v>
      </c>
      <c r="C84" t="s">
        <v>151</v>
      </c>
      <c r="D84" s="2">
        <v>11121</v>
      </c>
      <c r="E84" t="s">
        <v>327</v>
      </c>
      <c r="F84" s="2">
        <v>2024</v>
      </c>
      <c r="G84" s="2">
        <f>VLOOKUP(B:B,'Nieuw indeling'!B:G,4,FALSE)</f>
        <v>5</v>
      </c>
      <c r="H84" s="2" t="str">
        <f>VLOOKUP(B:B,'Nieuw indeling'!B:G,5,FALSE)</f>
        <v>11X22</v>
      </c>
      <c r="I84" s="6" t="str">
        <f>VLOOKUP(H84,Sort!B:C,2,FALSE)</f>
        <v>Elektrische aandrijving tbv handrolstoel </v>
      </c>
    </row>
    <row r="85" spans="1:9">
      <c r="A85" s="3" t="s">
        <v>328</v>
      </c>
      <c r="B85" s="2">
        <v>1</v>
      </c>
      <c r="C85" t="s">
        <v>85</v>
      </c>
      <c r="D85" s="2">
        <v>11101</v>
      </c>
      <c r="E85" t="s">
        <v>194</v>
      </c>
      <c r="F85" s="2">
        <v>2017</v>
      </c>
      <c r="G85" s="2">
        <f>VLOOKUP(B:B,'Nieuw indeling'!B:G,4,FALSE)</f>
        <v>99</v>
      </c>
      <c r="H85" s="2" t="str">
        <f>VLOOKUP(B:B,'Nieuw indeling'!B:G,5,FALSE)</f>
        <v>11X98</v>
      </c>
      <c r="I85" s="6" t="str">
        <f>VLOOKUP(H85,Sort!B:C,2,FALSE)</f>
        <v>Overige rolvoorziening, laag btw </v>
      </c>
    </row>
    <row r="86" spans="1:9">
      <c r="A86" s="3" t="s">
        <v>329</v>
      </c>
      <c r="B86" s="2">
        <v>10</v>
      </c>
      <c r="C86" t="s">
        <v>213</v>
      </c>
      <c r="D86" s="2">
        <v>12110</v>
      </c>
      <c r="E86" t="s">
        <v>330</v>
      </c>
      <c r="F86" s="2">
        <v>2024</v>
      </c>
      <c r="G86" s="2">
        <f>VLOOKUP(B:B,'Nieuw indeling'!B:G,4,FALSE)</f>
        <v>14</v>
      </c>
      <c r="H86" s="2" t="str">
        <f>VLOOKUP(B:B,'Nieuw indeling'!B:G,5,FALSE)</f>
        <v>12X14</v>
      </c>
      <c r="I86" s="6" t="str">
        <f>VLOOKUP(H86,Sort!B:C,2,FALSE)</f>
        <v>Driewielfiets, met trapondersteuning </v>
      </c>
    </row>
    <row r="87" spans="1:9">
      <c r="A87" s="3" t="s">
        <v>331</v>
      </c>
      <c r="B87" s="2">
        <v>7</v>
      </c>
      <c r="C87" t="s">
        <v>103</v>
      </c>
      <c r="D87" s="2">
        <v>12107</v>
      </c>
      <c r="E87" t="s">
        <v>251</v>
      </c>
      <c r="F87" s="2">
        <v>2023</v>
      </c>
      <c r="G87" s="2" t="str">
        <f>VLOOKUP(B:B,'Nieuw indeling'!B:G,4,FALSE)</f>
        <v>18a</v>
      </c>
      <c r="H87" s="2" t="str">
        <f>VLOOKUP(B:B,'Nieuw indeling'!B:G,5,FALSE)</f>
        <v>12X01</v>
      </c>
      <c r="I87" s="6" t="str">
        <f>VLOOKUP(H87,Sort!B:C,2,FALSE)</f>
        <v>Scootmobiel standaard </v>
      </c>
    </row>
    <row r="88" spans="1:9">
      <c r="A88" s="3" t="s">
        <v>332</v>
      </c>
      <c r="B88" s="2">
        <v>6</v>
      </c>
      <c r="C88" t="s">
        <v>100</v>
      </c>
      <c r="D88" s="2">
        <v>11106</v>
      </c>
      <c r="E88" t="s">
        <v>333</v>
      </c>
      <c r="F88" s="2">
        <v>2024</v>
      </c>
      <c r="G88" s="2">
        <f>VLOOKUP(B:B,'Nieuw indeling'!B:G,4,FALSE)</f>
        <v>10</v>
      </c>
      <c r="H88" s="2" t="str">
        <f>VLOOKUP(B:B,'Nieuw indeling'!B:G,5,FALSE)</f>
        <v>11X13</v>
      </c>
      <c r="I88" s="6" t="str">
        <f>VLOOKUP(H88,Sort!B:C,2,FALSE)</f>
        <v>Elektrische rolstoel, maatwerk </v>
      </c>
    </row>
    <row r="89" spans="1:9">
      <c r="A89" s="3" t="s">
        <v>334</v>
      </c>
      <c r="B89" s="2">
        <v>7</v>
      </c>
      <c r="C89" t="s">
        <v>103</v>
      </c>
      <c r="D89" s="2">
        <v>12107</v>
      </c>
      <c r="E89" t="s">
        <v>335</v>
      </c>
      <c r="F89" s="2">
        <v>2017</v>
      </c>
      <c r="G89" s="2" t="str">
        <f>VLOOKUP(B:B,'Nieuw indeling'!B:G,4,FALSE)</f>
        <v>18a</v>
      </c>
      <c r="H89" s="2" t="str">
        <f>VLOOKUP(B:B,'Nieuw indeling'!B:G,5,FALSE)</f>
        <v>12X01</v>
      </c>
      <c r="I89" s="6" t="str">
        <f>VLOOKUP(H89,Sort!B:C,2,FALSE)</f>
        <v>Scootmobiel standaard </v>
      </c>
    </row>
    <row r="90" spans="1:9">
      <c r="A90" s="3" t="s">
        <v>336</v>
      </c>
      <c r="B90" s="2">
        <v>8</v>
      </c>
      <c r="C90" t="s">
        <v>112</v>
      </c>
      <c r="D90" s="2">
        <v>12108</v>
      </c>
      <c r="E90" t="s">
        <v>244</v>
      </c>
      <c r="F90" s="2">
        <v>2015</v>
      </c>
      <c r="G90" s="2" t="str">
        <f>VLOOKUP(B:B,'Nieuw indeling'!B:G,4,FALSE)</f>
        <v>20a</v>
      </c>
      <c r="H90" s="2" t="str">
        <f>VLOOKUP(B:B,'Nieuw indeling'!B:G,5,FALSE)</f>
        <v>12X04</v>
      </c>
      <c r="I90" s="6" t="str">
        <f>VLOOKUP(H90,Sort!B:C,2,FALSE)</f>
        <v>Scootmobiel extra geveerd </v>
      </c>
    </row>
    <row r="91" spans="1:9">
      <c r="A91" s="3" t="s">
        <v>337</v>
      </c>
      <c r="B91" s="2">
        <v>12</v>
      </c>
      <c r="C91" t="s">
        <v>126</v>
      </c>
      <c r="D91" s="2">
        <v>13112</v>
      </c>
      <c r="E91" t="s">
        <v>338</v>
      </c>
      <c r="F91" s="2">
        <v>2024</v>
      </c>
      <c r="G91" s="2">
        <f>VLOOKUP(B:B,'Nieuw indeling'!B:G,4,FALSE)</f>
        <v>23</v>
      </c>
      <c r="H91" s="2" t="str">
        <f>VLOOKUP(B:B,'Nieuw indeling'!B:G,5,FALSE)</f>
        <v>13X02</v>
      </c>
      <c r="I91" s="6" t="str">
        <f>VLOOKUP(H91,Sort!B:C,2,FALSE)</f>
        <v>Tilliften passief (elektrisch) </v>
      </c>
    </row>
    <row r="92" spans="1:9">
      <c r="A92" s="3" t="s">
        <v>339</v>
      </c>
      <c r="B92" s="2">
        <v>21</v>
      </c>
      <c r="C92" t="s">
        <v>151</v>
      </c>
      <c r="D92" s="2">
        <v>11121</v>
      </c>
      <c r="E92" t="s">
        <v>261</v>
      </c>
      <c r="F92" s="2">
        <v>2024</v>
      </c>
      <c r="G92" s="2">
        <f>VLOOKUP(B:B,'Nieuw indeling'!B:G,4,FALSE)</f>
        <v>5</v>
      </c>
      <c r="H92" s="2" t="str">
        <f>VLOOKUP(B:B,'Nieuw indeling'!B:G,5,FALSE)</f>
        <v>11X22</v>
      </c>
      <c r="I92" s="6" t="str">
        <f>VLOOKUP(H92,Sort!B:C,2,FALSE)</f>
        <v>Elektrische aandrijving tbv handrolstoel </v>
      </c>
    </row>
    <row r="93" spans="1:9">
      <c r="A93" s="3" t="s">
        <v>340</v>
      </c>
      <c r="B93" s="2">
        <v>21</v>
      </c>
      <c r="C93" t="s">
        <v>151</v>
      </c>
      <c r="D93" s="2">
        <v>11121</v>
      </c>
      <c r="E93" t="s">
        <v>261</v>
      </c>
      <c r="F93" s="2">
        <v>2020</v>
      </c>
      <c r="G93" s="2">
        <f>VLOOKUP(B:B,'Nieuw indeling'!B:G,4,FALSE)</f>
        <v>5</v>
      </c>
      <c r="H93" s="2" t="str">
        <f>VLOOKUP(B:B,'Nieuw indeling'!B:G,5,FALSE)</f>
        <v>11X22</v>
      </c>
      <c r="I93" s="6" t="str">
        <f>VLOOKUP(H93,Sort!B:C,2,FALSE)</f>
        <v>Elektrische aandrijving tbv handrolstoel </v>
      </c>
    </row>
    <row r="94" spans="1:9">
      <c r="A94" s="3" t="s">
        <v>341</v>
      </c>
      <c r="B94" s="2">
        <v>1</v>
      </c>
      <c r="C94" t="s">
        <v>85</v>
      </c>
      <c r="D94" s="2">
        <v>11101</v>
      </c>
      <c r="E94" t="s">
        <v>342</v>
      </c>
      <c r="F94" s="2">
        <v>2010</v>
      </c>
      <c r="G94" s="2">
        <f>VLOOKUP(B:B,'Nieuw indeling'!B:G,4,FALSE)</f>
        <v>99</v>
      </c>
      <c r="H94" s="2" t="str">
        <f>VLOOKUP(B:B,'Nieuw indeling'!B:G,5,FALSE)</f>
        <v>11X98</v>
      </c>
      <c r="I94" s="6" t="str">
        <f>VLOOKUP(H94,Sort!B:C,2,FALSE)</f>
        <v>Overige rolvoorziening, laag btw </v>
      </c>
    </row>
    <row r="95" spans="1:9">
      <c r="A95" s="3" t="s">
        <v>343</v>
      </c>
      <c r="B95" s="2">
        <v>6</v>
      </c>
      <c r="C95" t="s">
        <v>100</v>
      </c>
      <c r="D95" s="2">
        <v>11106</v>
      </c>
      <c r="E95" t="s">
        <v>344</v>
      </c>
      <c r="F95" s="2">
        <v>2019</v>
      </c>
      <c r="G95" s="2">
        <f>VLOOKUP(B:B,'Nieuw indeling'!B:G,4,FALSE)</f>
        <v>10</v>
      </c>
      <c r="H95" s="2" t="str">
        <f>VLOOKUP(B:B,'Nieuw indeling'!B:G,5,FALSE)</f>
        <v>11X13</v>
      </c>
      <c r="I95" s="6" t="str">
        <f>VLOOKUP(H95,Sort!B:C,2,FALSE)</f>
        <v>Elektrische rolstoel, maatwerk </v>
      </c>
    </row>
    <row r="96" spans="1:9">
      <c r="A96" s="3" t="s">
        <v>345</v>
      </c>
      <c r="B96" s="2">
        <v>7</v>
      </c>
      <c r="C96" t="s">
        <v>103</v>
      </c>
      <c r="D96" s="2">
        <v>12107</v>
      </c>
      <c r="E96" t="s">
        <v>251</v>
      </c>
      <c r="F96" s="2">
        <v>2024</v>
      </c>
      <c r="G96" s="2" t="str">
        <f>VLOOKUP(B:B,'Nieuw indeling'!B:G,4,FALSE)</f>
        <v>18a</v>
      </c>
      <c r="H96" s="2" t="str">
        <f>VLOOKUP(B:B,'Nieuw indeling'!B:G,5,FALSE)</f>
        <v>12X01</v>
      </c>
      <c r="I96" s="6" t="str">
        <f>VLOOKUP(H96,Sort!B:C,2,FALSE)</f>
        <v>Scootmobiel standaard </v>
      </c>
    </row>
    <row r="97" spans="1:9">
      <c r="A97" s="3" t="s">
        <v>346</v>
      </c>
      <c r="B97" s="2">
        <v>3</v>
      </c>
      <c r="C97" t="s">
        <v>258</v>
      </c>
      <c r="D97" s="2">
        <v>11103</v>
      </c>
      <c r="E97" t="s">
        <v>259</v>
      </c>
      <c r="F97" s="2">
        <v>2013</v>
      </c>
      <c r="G97" s="2">
        <f>VLOOKUP(B:B,'Nieuw indeling'!B:G,4,FALSE)</f>
        <v>1</v>
      </c>
      <c r="H97" s="2" t="str">
        <f>VLOOKUP(B:B,'Nieuw indeling'!B:G,5,FALSE)</f>
        <v>11X03</v>
      </c>
      <c r="I97" s="6" t="str">
        <f>VLOOKUP(H97,Sort!B:C,2,FALSE)</f>
        <v>Rolstoel actief gebruik, vouwframe </v>
      </c>
    </row>
    <row r="98" spans="1:9">
      <c r="A98" s="3" t="s">
        <v>347</v>
      </c>
      <c r="B98" s="2">
        <v>7</v>
      </c>
      <c r="C98" t="s">
        <v>103</v>
      </c>
      <c r="D98" s="2">
        <v>12107</v>
      </c>
      <c r="E98" t="s">
        <v>210</v>
      </c>
      <c r="F98" s="2">
        <v>2016</v>
      </c>
      <c r="G98" s="2" t="str">
        <f>VLOOKUP(B:B,'Nieuw indeling'!B:G,4,FALSE)</f>
        <v>18a</v>
      </c>
      <c r="H98" s="2" t="str">
        <f>VLOOKUP(B:B,'Nieuw indeling'!B:G,5,FALSE)</f>
        <v>12X01</v>
      </c>
      <c r="I98" s="6" t="str">
        <f>VLOOKUP(H98,Sort!B:C,2,FALSE)</f>
        <v>Scootmobiel standaard </v>
      </c>
    </row>
    <row r="99" spans="1:9">
      <c r="A99" s="3" t="s">
        <v>348</v>
      </c>
      <c r="B99" s="2">
        <v>15</v>
      </c>
      <c r="C99" t="s">
        <v>349</v>
      </c>
      <c r="D99" s="2">
        <v>13115</v>
      </c>
      <c r="E99" t="s">
        <v>350</v>
      </c>
      <c r="F99" s="2">
        <v>2021</v>
      </c>
      <c r="G99" s="2">
        <f>VLOOKUP(B:B,'Nieuw indeling'!B:G,4,FALSE)</f>
        <v>24</v>
      </c>
      <c r="H99" s="2" t="str">
        <f>VLOOKUP(B:B,'Nieuw indeling'!B:G,5,FALSE)</f>
        <v>13X14</v>
      </c>
      <c r="I99" s="6" t="str">
        <f>VLOOKUP(H99,Sort!B:C,2,FALSE)</f>
        <v>Douche-/toiletstoel zelfstandig verrijdbaar</v>
      </c>
    </row>
    <row r="100" spans="1:9">
      <c r="A100" s="3" t="s">
        <v>351</v>
      </c>
      <c r="B100" s="2">
        <v>7</v>
      </c>
      <c r="C100" t="s">
        <v>103</v>
      </c>
      <c r="D100" s="2">
        <v>12107</v>
      </c>
      <c r="E100" t="s">
        <v>251</v>
      </c>
      <c r="F100" s="2">
        <v>2022</v>
      </c>
      <c r="G100" s="2" t="str">
        <f>VLOOKUP(B:B,'Nieuw indeling'!B:G,4,FALSE)</f>
        <v>18a</v>
      </c>
      <c r="H100" s="2" t="str">
        <f>VLOOKUP(B:B,'Nieuw indeling'!B:G,5,FALSE)</f>
        <v>12X01</v>
      </c>
      <c r="I100" s="6" t="str">
        <f>VLOOKUP(H100,Sort!B:C,2,FALSE)</f>
        <v>Scootmobiel standaard </v>
      </c>
    </row>
    <row r="101" spans="1:9">
      <c r="A101" s="3" t="s">
        <v>352</v>
      </c>
      <c r="B101" s="2">
        <v>7</v>
      </c>
      <c r="C101" t="s">
        <v>103</v>
      </c>
      <c r="D101" s="2">
        <v>12107</v>
      </c>
      <c r="E101" t="s">
        <v>237</v>
      </c>
      <c r="F101" s="2">
        <v>2017</v>
      </c>
      <c r="G101" s="2" t="str">
        <f>VLOOKUP(B:B,'Nieuw indeling'!B:G,4,FALSE)</f>
        <v>18a</v>
      </c>
      <c r="H101" s="2" t="str">
        <f>VLOOKUP(B:B,'Nieuw indeling'!B:G,5,FALSE)</f>
        <v>12X01</v>
      </c>
      <c r="I101" s="6" t="str">
        <f>VLOOKUP(H101,Sort!B:C,2,FALSE)</f>
        <v>Scootmobiel standaard </v>
      </c>
    </row>
    <row r="102" spans="1:9">
      <c r="A102" s="3" t="s">
        <v>353</v>
      </c>
      <c r="B102" s="2">
        <v>8</v>
      </c>
      <c r="C102" t="s">
        <v>112</v>
      </c>
      <c r="D102" s="2">
        <v>12108</v>
      </c>
      <c r="E102" t="s">
        <v>249</v>
      </c>
      <c r="F102" s="2">
        <v>2024</v>
      </c>
      <c r="G102" s="2" t="str">
        <f>VLOOKUP(B:B,'Nieuw indeling'!B:G,4,FALSE)</f>
        <v>20a</v>
      </c>
      <c r="H102" s="2" t="str">
        <f>VLOOKUP(B:B,'Nieuw indeling'!B:G,5,FALSE)</f>
        <v>12X04</v>
      </c>
      <c r="I102" s="6" t="str">
        <f>VLOOKUP(H102,Sort!B:C,2,FALSE)</f>
        <v>Scootmobiel extra geveerd </v>
      </c>
    </row>
    <row r="103" spans="1:9">
      <c r="A103" s="3" t="s">
        <v>354</v>
      </c>
      <c r="B103" s="2">
        <v>8</v>
      </c>
      <c r="C103" t="s">
        <v>112</v>
      </c>
      <c r="D103" s="2">
        <v>12108</v>
      </c>
      <c r="E103" t="s">
        <v>246</v>
      </c>
      <c r="F103" s="2">
        <v>2022</v>
      </c>
      <c r="G103" s="2" t="str">
        <f>VLOOKUP(B:B,'Nieuw indeling'!B:G,4,FALSE)</f>
        <v>20a</v>
      </c>
      <c r="H103" s="2" t="str">
        <f>VLOOKUP(B:B,'Nieuw indeling'!B:G,5,FALSE)</f>
        <v>12X04</v>
      </c>
      <c r="I103" s="6" t="str">
        <f>VLOOKUP(H103,Sort!B:C,2,FALSE)</f>
        <v>Scootmobiel extra geveerd </v>
      </c>
    </row>
    <row r="104" spans="1:9">
      <c r="A104" s="3" t="s">
        <v>355</v>
      </c>
      <c r="B104" s="2">
        <v>1</v>
      </c>
      <c r="C104" t="s">
        <v>85</v>
      </c>
      <c r="D104" s="2">
        <v>11101</v>
      </c>
      <c r="E104" t="s">
        <v>356</v>
      </c>
      <c r="F104" s="2">
        <v>2018</v>
      </c>
      <c r="G104" s="2">
        <f>VLOOKUP(B:B,'Nieuw indeling'!B:G,4,FALSE)</f>
        <v>99</v>
      </c>
      <c r="H104" s="2" t="str">
        <f>VLOOKUP(B:B,'Nieuw indeling'!B:G,5,FALSE)</f>
        <v>11X98</v>
      </c>
      <c r="I104" s="6" t="str">
        <f>VLOOKUP(H104,Sort!B:C,2,FALSE)</f>
        <v>Overige rolvoorziening, laag btw </v>
      </c>
    </row>
    <row r="105" spans="1:9">
      <c r="A105" s="3" t="s">
        <v>357</v>
      </c>
      <c r="B105" s="2">
        <v>7</v>
      </c>
      <c r="C105" t="s">
        <v>103</v>
      </c>
      <c r="D105" s="2">
        <v>12107</v>
      </c>
      <c r="E105" t="s">
        <v>210</v>
      </c>
      <c r="F105" s="2">
        <v>2017</v>
      </c>
      <c r="G105" s="2" t="str">
        <f>VLOOKUP(B:B,'Nieuw indeling'!B:G,4,FALSE)</f>
        <v>18a</v>
      </c>
      <c r="H105" s="2" t="str">
        <f>VLOOKUP(B:B,'Nieuw indeling'!B:G,5,FALSE)</f>
        <v>12X01</v>
      </c>
      <c r="I105" s="6" t="str">
        <f>VLOOKUP(H105,Sort!B:C,2,FALSE)</f>
        <v>Scootmobiel standaard </v>
      </c>
    </row>
    <row r="106" spans="1:9">
      <c r="A106" s="3" t="s">
        <v>358</v>
      </c>
      <c r="B106" s="2">
        <v>3</v>
      </c>
      <c r="C106" t="s">
        <v>258</v>
      </c>
      <c r="D106" s="2">
        <v>11103</v>
      </c>
      <c r="E106" t="s">
        <v>359</v>
      </c>
      <c r="F106" s="2">
        <v>2024</v>
      </c>
      <c r="G106" s="2">
        <f>VLOOKUP(B:B,'Nieuw indeling'!B:G,4,FALSE)</f>
        <v>1</v>
      </c>
      <c r="H106" s="2" t="str">
        <f>VLOOKUP(B:B,'Nieuw indeling'!B:G,5,FALSE)</f>
        <v>11X03</v>
      </c>
      <c r="I106" s="6" t="str">
        <f>VLOOKUP(H106,Sort!B:C,2,FALSE)</f>
        <v>Rolstoel actief gebruik, vouwframe </v>
      </c>
    </row>
    <row r="107" spans="1:9">
      <c r="A107" s="3" t="s">
        <v>360</v>
      </c>
      <c r="B107" s="2">
        <v>11</v>
      </c>
      <c r="C107" t="s">
        <v>123</v>
      </c>
      <c r="D107" s="2">
        <v>13111</v>
      </c>
      <c r="E107" t="s">
        <v>361</v>
      </c>
      <c r="F107" s="2">
        <v>2020</v>
      </c>
      <c r="G107" s="2">
        <f>VLOOKUP(B:B,'Nieuw indeling'!B:G,4,FALSE)</f>
        <v>22</v>
      </c>
      <c r="H107" s="2" t="str">
        <f>VLOOKUP(B:B,'Nieuw indeling'!B:G,5,FALSE)</f>
        <v>13X01</v>
      </c>
      <c r="I107" s="6" t="str">
        <f>VLOOKUP(H107,Sort!B:C,2,FALSE)</f>
        <v>Tilliften actief (elektrisch) </v>
      </c>
    </row>
    <row r="108" spans="1:9">
      <c r="A108" s="3" t="s">
        <v>362</v>
      </c>
      <c r="B108" s="2">
        <v>6</v>
      </c>
      <c r="C108" t="s">
        <v>100</v>
      </c>
      <c r="D108" s="2">
        <v>11106</v>
      </c>
      <c r="E108" t="s">
        <v>363</v>
      </c>
      <c r="F108" s="2">
        <v>2019</v>
      </c>
      <c r="G108" s="2">
        <f>VLOOKUP(B:B,'Nieuw indeling'!B:G,4,FALSE)</f>
        <v>10</v>
      </c>
      <c r="H108" s="2" t="str">
        <f>VLOOKUP(B:B,'Nieuw indeling'!B:G,5,FALSE)</f>
        <v>11X13</v>
      </c>
      <c r="I108" s="6" t="str">
        <f>VLOOKUP(H108,Sort!B:C,2,FALSE)</f>
        <v>Elektrische rolstoel, maatwerk </v>
      </c>
    </row>
    <row r="109" spans="1:9">
      <c r="A109" s="3" t="s">
        <v>364</v>
      </c>
      <c r="B109" s="2">
        <v>7</v>
      </c>
      <c r="C109" t="s">
        <v>103</v>
      </c>
      <c r="D109" s="2">
        <v>12107</v>
      </c>
      <c r="E109" t="s">
        <v>365</v>
      </c>
      <c r="F109" s="2">
        <v>2011</v>
      </c>
      <c r="G109" s="2" t="str">
        <f>VLOOKUP(B:B,'Nieuw indeling'!B:G,4,FALSE)</f>
        <v>18a</v>
      </c>
      <c r="H109" s="2" t="str">
        <f>VLOOKUP(B:B,'Nieuw indeling'!B:G,5,FALSE)</f>
        <v>12X01</v>
      </c>
      <c r="I109" s="6" t="str">
        <f>VLOOKUP(H109,Sort!B:C,2,FALSE)</f>
        <v>Scootmobiel standaard </v>
      </c>
    </row>
    <row r="110" spans="1:9">
      <c r="A110" s="3" t="s">
        <v>366</v>
      </c>
      <c r="B110" s="2">
        <v>10</v>
      </c>
      <c r="C110" t="s">
        <v>213</v>
      </c>
      <c r="D110" s="2">
        <v>12110</v>
      </c>
      <c r="E110" t="s">
        <v>305</v>
      </c>
      <c r="F110" s="2">
        <v>2012</v>
      </c>
      <c r="G110" s="2">
        <f>VLOOKUP(B:B,'Nieuw indeling'!B:G,4,FALSE)</f>
        <v>14</v>
      </c>
      <c r="H110" s="2" t="str">
        <f>VLOOKUP(B:B,'Nieuw indeling'!B:G,5,FALSE)</f>
        <v>12X14</v>
      </c>
      <c r="I110" s="6" t="str">
        <f>VLOOKUP(H110,Sort!B:C,2,FALSE)</f>
        <v>Driewielfiets, met trapondersteuning </v>
      </c>
    </row>
    <row r="111" spans="1:9">
      <c r="A111" s="3" t="s">
        <v>367</v>
      </c>
      <c r="B111" s="2">
        <v>10</v>
      </c>
      <c r="C111" t="s">
        <v>213</v>
      </c>
      <c r="D111" s="2">
        <v>12110</v>
      </c>
      <c r="E111" t="s">
        <v>368</v>
      </c>
      <c r="F111" s="2">
        <v>2017</v>
      </c>
      <c r="G111" s="2">
        <f>VLOOKUP(B:B,'Nieuw indeling'!B:G,4,FALSE)</f>
        <v>14</v>
      </c>
      <c r="H111" s="2" t="str">
        <f>VLOOKUP(B:B,'Nieuw indeling'!B:G,5,FALSE)</f>
        <v>12X14</v>
      </c>
      <c r="I111" s="6" t="str">
        <f>VLOOKUP(H111,Sort!B:C,2,FALSE)</f>
        <v>Driewielfiets, met trapondersteuning </v>
      </c>
    </row>
    <row r="112" spans="1:9">
      <c r="A112" s="3" t="s">
        <v>369</v>
      </c>
      <c r="B112" s="2">
        <v>7</v>
      </c>
      <c r="C112" t="s">
        <v>103</v>
      </c>
      <c r="D112" s="2">
        <v>12107</v>
      </c>
      <c r="E112" t="s">
        <v>205</v>
      </c>
      <c r="F112" s="2">
        <v>2020</v>
      </c>
      <c r="G112" s="2" t="str">
        <f>VLOOKUP(B:B,'Nieuw indeling'!B:G,4,FALSE)</f>
        <v>18a</v>
      </c>
      <c r="H112" s="2" t="str">
        <f>VLOOKUP(B:B,'Nieuw indeling'!B:G,5,FALSE)</f>
        <v>12X01</v>
      </c>
      <c r="I112" s="6" t="str">
        <f>VLOOKUP(H112,Sort!B:C,2,FALSE)</f>
        <v>Scootmobiel standaard </v>
      </c>
    </row>
    <row r="113" spans="1:9">
      <c r="A113" s="3" t="s">
        <v>370</v>
      </c>
      <c r="B113" s="2">
        <v>1</v>
      </c>
      <c r="C113" t="s">
        <v>85</v>
      </c>
      <c r="D113" s="2">
        <v>11101</v>
      </c>
      <c r="E113" t="s">
        <v>371</v>
      </c>
      <c r="F113" s="2">
        <v>2023</v>
      </c>
      <c r="G113" s="2">
        <f>VLOOKUP(B:B,'Nieuw indeling'!B:G,4,FALSE)</f>
        <v>99</v>
      </c>
      <c r="H113" s="2" t="str">
        <f>VLOOKUP(B:B,'Nieuw indeling'!B:G,5,FALSE)</f>
        <v>11X98</v>
      </c>
      <c r="I113" s="6" t="str">
        <f>VLOOKUP(H113,Sort!B:C,2,FALSE)</f>
        <v>Overige rolvoorziening, laag btw </v>
      </c>
    </row>
    <row r="114" spans="1:9">
      <c r="A114" s="3" t="s">
        <v>372</v>
      </c>
      <c r="B114" s="2">
        <v>21</v>
      </c>
      <c r="C114" t="s">
        <v>151</v>
      </c>
      <c r="D114" s="2">
        <v>11121</v>
      </c>
      <c r="E114" t="s">
        <v>261</v>
      </c>
      <c r="F114" s="2">
        <v>2024</v>
      </c>
      <c r="G114" s="2">
        <f>VLOOKUP(B:B,'Nieuw indeling'!B:G,4,FALSE)</f>
        <v>5</v>
      </c>
      <c r="H114" s="2" t="str">
        <f>VLOOKUP(B:B,'Nieuw indeling'!B:G,5,FALSE)</f>
        <v>11X22</v>
      </c>
      <c r="I114" s="6" t="str">
        <f>VLOOKUP(H114,Sort!B:C,2,FALSE)</f>
        <v>Elektrische aandrijving tbv handrolstoel </v>
      </c>
    </row>
    <row r="115" spans="1:9">
      <c r="A115" s="3" t="s">
        <v>373</v>
      </c>
      <c r="B115" s="2">
        <v>3</v>
      </c>
      <c r="C115" t="s">
        <v>258</v>
      </c>
      <c r="D115" s="2">
        <v>11103</v>
      </c>
      <c r="E115" t="s">
        <v>259</v>
      </c>
      <c r="F115" s="2">
        <v>2024</v>
      </c>
      <c r="G115" s="2">
        <f>VLOOKUP(B:B,'Nieuw indeling'!B:G,4,FALSE)</f>
        <v>1</v>
      </c>
      <c r="H115" s="2" t="str">
        <f>VLOOKUP(B:B,'Nieuw indeling'!B:G,5,FALSE)</f>
        <v>11X03</v>
      </c>
      <c r="I115" s="6" t="str">
        <f>VLOOKUP(H115,Sort!B:C,2,FALSE)</f>
        <v>Rolstoel actief gebruik, vouwframe </v>
      </c>
    </row>
    <row r="116" spans="1:9">
      <c r="A116" s="3" t="s">
        <v>374</v>
      </c>
      <c r="B116" s="2">
        <v>15</v>
      </c>
      <c r="C116" t="s">
        <v>349</v>
      </c>
      <c r="D116" s="2">
        <v>13115</v>
      </c>
      <c r="E116" t="s">
        <v>375</v>
      </c>
      <c r="F116" s="2">
        <v>2021</v>
      </c>
      <c r="G116" s="2">
        <f>VLOOKUP(B:B,'Nieuw indeling'!B:G,4,FALSE)</f>
        <v>24</v>
      </c>
      <c r="H116" s="2" t="str">
        <f>VLOOKUP(B:B,'Nieuw indeling'!B:G,5,FALSE)</f>
        <v>13X14</v>
      </c>
      <c r="I116" s="6" t="str">
        <f>VLOOKUP(H116,Sort!B:C,2,FALSE)</f>
        <v>Douche-/toiletstoel zelfstandig verrijdbaar</v>
      </c>
    </row>
    <row r="117" spans="1:9">
      <c r="A117" s="3" t="s">
        <v>376</v>
      </c>
      <c r="B117" s="2">
        <v>7</v>
      </c>
      <c r="C117" t="s">
        <v>103</v>
      </c>
      <c r="D117" s="2">
        <v>12107</v>
      </c>
      <c r="E117" t="s">
        <v>210</v>
      </c>
      <c r="F117" s="2">
        <v>2018</v>
      </c>
      <c r="G117" s="2" t="str">
        <f>VLOOKUP(B:B,'Nieuw indeling'!B:G,4,FALSE)</f>
        <v>18a</v>
      </c>
      <c r="H117" s="2" t="str">
        <f>VLOOKUP(B:B,'Nieuw indeling'!B:G,5,FALSE)</f>
        <v>12X01</v>
      </c>
      <c r="I117" s="6" t="str">
        <f>VLOOKUP(H117,Sort!B:C,2,FALSE)</f>
        <v>Scootmobiel standaard </v>
      </c>
    </row>
    <row r="118" spans="1:9">
      <c r="A118" s="3" t="s">
        <v>377</v>
      </c>
      <c r="B118" s="2">
        <v>7</v>
      </c>
      <c r="C118" t="s">
        <v>103</v>
      </c>
      <c r="D118" s="2">
        <v>12107</v>
      </c>
      <c r="E118" t="s">
        <v>251</v>
      </c>
      <c r="F118" s="2">
        <v>2024</v>
      </c>
      <c r="G118" s="2" t="str">
        <f>VLOOKUP(B:B,'Nieuw indeling'!B:G,4,FALSE)</f>
        <v>18a</v>
      </c>
      <c r="H118" s="2" t="str">
        <f>VLOOKUP(B:B,'Nieuw indeling'!B:G,5,FALSE)</f>
        <v>12X01</v>
      </c>
      <c r="I118" s="6" t="str">
        <f>VLOOKUP(H118,Sort!B:C,2,FALSE)</f>
        <v>Scootmobiel standaard </v>
      </c>
    </row>
    <row r="119" spans="1:9">
      <c r="A119" s="3" t="s">
        <v>378</v>
      </c>
      <c r="B119" s="2">
        <v>7</v>
      </c>
      <c r="C119" t="s">
        <v>103</v>
      </c>
      <c r="D119" s="2">
        <v>12107</v>
      </c>
      <c r="E119" t="s">
        <v>365</v>
      </c>
      <c r="F119" s="2">
        <v>2012</v>
      </c>
      <c r="G119" s="2" t="str">
        <f>VLOOKUP(B:B,'Nieuw indeling'!B:G,4,FALSE)</f>
        <v>18a</v>
      </c>
      <c r="H119" s="2" t="str">
        <f>VLOOKUP(B:B,'Nieuw indeling'!B:G,5,FALSE)</f>
        <v>12X01</v>
      </c>
      <c r="I119" s="6" t="str">
        <f>VLOOKUP(H119,Sort!B:C,2,FALSE)</f>
        <v>Scootmobiel standaard </v>
      </c>
    </row>
    <row r="120" spans="1:9">
      <c r="A120" s="3" t="s">
        <v>379</v>
      </c>
      <c r="B120" s="2">
        <v>7</v>
      </c>
      <c r="C120" t="s">
        <v>103</v>
      </c>
      <c r="D120" s="2">
        <v>12107</v>
      </c>
      <c r="E120" t="s">
        <v>251</v>
      </c>
      <c r="F120" s="2">
        <v>2024</v>
      </c>
      <c r="G120" s="2" t="str">
        <f>VLOOKUP(B:B,'Nieuw indeling'!B:G,4,FALSE)</f>
        <v>18a</v>
      </c>
      <c r="H120" s="2" t="str">
        <f>VLOOKUP(B:B,'Nieuw indeling'!B:G,5,FALSE)</f>
        <v>12X01</v>
      </c>
      <c r="I120" s="6" t="str">
        <f>VLOOKUP(H120,Sort!B:C,2,FALSE)</f>
        <v>Scootmobiel standaard </v>
      </c>
    </row>
    <row r="121" spans="1:9">
      <c r="A121" s="3" t="s">
        <v>380</v>
      </c>
      <c r="B121" s="2">
        <v>4</v>
      </c>
      <c r="C121" t="s">
        <v>94</v>
      </c>
      <c r="D121" s="2">
        <v>11104</v>
      </c>
      <c r="E121" t="s">
        <v>302</v>
      </c>
      <c r="F121" s="2">
        <v>2023</v>
      </c>
      <c r="G121" s="2">
        <f>VLOOKUP(B:B,'Nieuw indeling'!B:G,4,FALSE)</f>
        <v>3</v>
      </c>
      <c r="H121" s="2" t="str">
        <f>VLOOKUP(B:B,'Nieuw indeling'!B:G,5,FALSE)</f>
        <v>11X04</v>
      </c>
      <c r="I121" s="6" t="str">
        <f>VLOOKUP(H121,Sort!B:C,2,FALSE)</f>
        <v>Rolstoel actief gebruik, vastframe </v>
      </c>
    </row>
    <row r="122" spans="1:9">
      <c r="A122" s="3" t="s">
        <v>381</v>
      </c>
      <c r="B122" s="2">
        <v>21</v>
      </c>
      <c r="C122" t="s">
        <v>151</v>
      </c>
      <c r="D122" s="2">
        <v>11121</v>
      </c>
      <c r="E122" t="s">
        <v>382</v>
      </c>
      <c r="F122" s="2">
        <v>2016</v>
      </c>
      <c r="G122" s="2">
        <f>VLOOKUP(B:B,'Nieuw indeling'!B:G,4,FALSE)</f>
        <v>5</v>
      </c>
      <c r="H122" s="2" t="str">
        <f>VLOOKUP(B:B,'Nieuw indeling'!B:G,5,FALSE)</f>
        <v>11X22</v>
      </c>
      <c r="I122" s="6" t="str">
        <f>VLOOKUP(H122,Sort!B:C,2,FALSE)</f>
        <v>Elektrische aandrijving tbv handrolstoel </v>
      </c>
    </row>
    <row r="123" spans="1:9">
      <c r="A123" s="3" t="s">
        <v>383</v>
      </c>
      <c r="B123" s="2">
        <v>1</v>
      </c>
      <c r="C123" t="s">
        <v>85</v>
      </c>
      <c r="D123" s="2">
        <v>11101</v>
      </c>
      <c r="E123" t="s">
        <v>384</v>
      </c>
      <c r="F123" s="2">
        <v>2009</v>
      </c>
      <c r="G123" s="2">
        <f>VLOOKUP(B:B,'Nieuw indeling'!B:G,4,FALSE)</f>
        <v>99</v>
      </c>
      <c r="H123" s="2" t="str">
        <f>VLOOKUP(B:B,'Nieuw indeling'!B:G,5,FALSE)</f>
        <v>11X98</v>
      </c>
      <c r="I123" s="6" t="str">
        <f>VLOOKUP(H123,Sort!B:C,2,FALSE)</f>
        <v>Overige rolvoorziening, laag btw </v>
      </c>
    </row>
    <row r="124" spans="1:9">
      <c r="A124" s="3" t="s">
        <v>385</v>
      </c>
      <c r="B124" s="2">
        <v>1</v>
      </c>
      <c r="C124" t="s">
        <v>85</v>
      </c>
      <c r="D124" s="2">
        <v>11101</v>
      </c>
      <c r="E124" t="s">
        <v>194</v>
      </c>
      <c r="F124" s="2">
        <v>2017</v>
      </c>
      <c r="G124" s="2">
        <f>VLOOKUP(B:B,'Nieuw indeling'!B:G,4,FALSE)</f>
        <v>99</v>
      </c>
      <c r="H124" s="2" t="str">
        <f>VLOOKUP(B:B,'Nieuw indeling'!B:G,5,FALSE)</f>
        <v>11X98</v>
      </c>
      <c r="I124" s="6" t="str">
        <f>VLOOKUP(H124,Sort!B:C,2,FALSE)</f>
        <v>Overige rolvoorziening, laag btw </v>
      </c>
    </row>
    <row r="125" spans="1:9">
      <c r="A125" s="3" t="s">
        <v>386</v>
      </c>
      <c r="B125" s="2">
        <v>7</v>
      </c>
      <c r="C125" t="s">
        <v>103</v>
      </c>
      <c r="D125" s="2">
        <v>12107</v>
      </c>
      <c r="E125" t="s">
        <v>210</v>
      </c>
      <c r="F125" s="2">
        <v>2018</v>
      </c>
      <c r="G125" s="2" t="str">
        <f>VLOOKUP(B:B,'Nieuw indeling'!B:G,4,FALSE)</f>
        <v>18a</v>
      </c>
      <c r="H125" s="2" t="str">
        <f>VLOOKUP(B:B,'Nieuw indeling'!B:G,5,FALSE)</f>
        <v>12X01</v>
      </c>
      <c r="I125" s="6" t="str">
        <f>VLOOKUP(H125,Sort!B:C,2,FALSE)</f>
        <v>Scootmobiel standaard </v>
      </c>
    </row>
    <row r="126" spans="1:9">
      <c r="A126" s="3" t="s">
        <v>387</v>
      </c>
      <c r="B126" s="2">
        <v>18</v>
      </c>
      <c r="C126" t="s">
        <v>142</v>
      </c>
      <c r="D126" s="2">
        <v>12118</v>
      </c>
      <c r="E126" t="s">
        <v>277</v>
      </c>
      <c r="F126" s="2">
        <v>2020</v>
      </c>
      <c r="G126" s="2">
        <f>VLOOKUP(B:B,'Nieuw indeling'!B:G,4,FALSE)</f>
        <v>16</v>
      </c>
      <c r="H126" s="2" t="str">
        <f>VLOOKUP(B:B,'Nieuw indeling'!B:G,5,FALSE)</f>
        <v>12X36</v>
      </c>
      <c r="I126" s="6" t="str">
        <f>VLOOKUP(H126,Sort!B:C,2,FALSE)</f>
        <v>Duofiets / tandem, elektrisch ondersteund </v>
      </c>
    </row>
    <row r="127" spans="1:9">
      <c r="A127" s="3" t="s">
        <v>388</v>
      </c>
      <c r="B127" s="2">
        <v>4</v>
      </c>
      <c r="C127" t="s">
        <v>94</v>
      </c>
      <c r="D127" s="2">
        <v>11104</v>
      </c>
      <c r="E127" t="s">
        <v>389</v>
      </c>
      <c r="F127" s="2">
        <v>2024</v>
      </c>
      <c r="G127" s="2">
        <f>VLOOKUP(B:B,'Nieuw indeling'!B:G,4,FALSE)</f>
        <v>3</v>
      </c>
      <c r="H127" s="2" t="str">
        <f>VLOOKUP(B:B,'Nieuw indeling'!B:G,5,FALSE)</f>
        <v>11X04</v>
      </c>
      <c r="I127" s="6" t="str">
        <f>VLOOKUP(H127,Sort!B:C,2,FALSE)</f>
        <v>Rolstoel actief gebruik, vastframe </v>
      </c>
    </row>
    <row r="128" spans="1:9">
      <c r="A128" s="3" t="s">
        <v>390</v>
      </c>
      <c r="B128" s="2">
        <v>7</v>
      </c>
      <c r="C128" t="s">
        <v>103</v>
      </c>
      <c r="D128" s="2">
        <v>12107</v>
      </c>
      <c r="E128" t="s">
        <v>251</v>
      </c>
      <c r="F128" s="2">
        <v>2024</v>
      </c>
      <c r="G128" s="2" t="str">
        <f>VLOOKUP(B:B,'Nieuw indeling'!B:G,4,FALSE)</f>
        <v>18a</v>
      </c>
      <c r="H128" s="2" t="str">
        <f>VLOOKUP(B:B,'Nieuw indeling'!B:G,5,FALSE)</f>
        <v>12X01</v>
      </c>
      <c r="I128" s="6" t="str">
        <f>VLOOKUP(H128,Sort!B:C,2,FALSE)</f>
        <v>Scootmobiel standaard </v>
      </c>
    </row>
    <row r="129" spans="1:9">
      <c r="A129" s="3" t="s">
        <v>391</v>
      </c>
      <c r="B129" s="2">
        <v>22</v>
      </c>
      <c r="C129" t="s">
        <v>154</v>
      </c>
      <c r="D129" s="2">
        <v>11122</v>
      </c>
      <c r="E129" t="s">
        <v>318</v>
      </c>
      <c r="F129" s="2">
        <v>2011</v>
      </c>
      <c r="G129" s="2">
        <f>VLOOKUP(B:B,'Nieuw indeling'!B:G,4,FALSE)</f>
        <v>6</v>
      </c>
      <c r="H129" s="2" t="str">
        <f>VLOOKUP(B:B,'Nieuw indeling'!B:G,5,FALSE)</f>
        <v>11X21</v>
      </c>
      <c r="I129" s="6" t="str">
        <f>VLOOKUP(H129,Sort!B:C,2,FALSE)</f>
        <v>Duwondersteuning, aankoppelbaar tbv begeleider </v>
      </c>
    </row>
    <row r="130" spans="1:9">
      <c r="A130" s="3" t="s">
        <v>392</v>
      </c>
      <c r="B130" s="2">
        <v>20</v>
      </c>
      <c r="C130" t="s">
        <v>148</v>
      </c>
      <c r="D130" s="2">
        <v>12120</v>
      </c>
      <c r="E130" t="s">
        <v>393</v>
      </c>
      <c r="F130" s="2">
        <v>2024</v>
      </c>
      <c r="G130" s="2">
        <f>VLOOKUP(B:B,'Nieuw indeling'!B:G,4,FALSE)</f>
        <v>8</v>
      </c>
      <c r="H130" s="2" t="str">
        <f>VLOOKUP(B:B,'Nieuw indeling'!B:G,5,FALSE)</f>
        <v>12X22</v>
      </c>
      <c r="I130" s="6" t="str">
        <f>VLOOKUP(H130,Sort!B:C,2,FALSE)</f>
        <v>Handbike, aankoppeldeel, elektrisch ondersteund </v>
      </c>
    </row>
    <row r="131" spans="1:9">
      <c r="A131" s="3" t="s">
        <v>394</v>
      </c>
      <c r="B131" s="2">
        <v>7</v>
      </c>
      <c r="C131" t="s">
        <v>103</v>
      </c>
      <c r="D131" s="2">
        <v>12107</v>
      </c>
      <c r="E131" t="s">
        <v>251</v>
      </c>
      <c r="F131" s="2">
        <v>2023</v>
      </c>
      <c r="G131" s="2" t="str">
        <f>VLOOKUP(B:B,'Nieuw indeling'!B:G,4,FALSE)</f>
        <v>18a</v>
      </c>
      <c r="H131" s="2" t="str">
        <f>VLOOKUP(B:B,'Nieuw indeling'!B:G,5,FALSE)</f>
        <v>12X01</v>
      </c>
      <c r="I131" s="6" t="str">
        <f>VLOOKUP(H131,Sort!B:C,2,FALSE)</f>
        <v>Scootmobiel standaard </v>
      </c>
    </row>
    <row r="132" spans="1:9">
      <c r="A132" s="3" t="s">
        <v>395</v>
      </c>
      <c r="B132" s="2">
        <v>7</v>
      </c>
      <c r="C132" t="s">
        <v>103</v>
      </c>
      <c r="D132" s="2">
        <v>12107</v>
      </c>
      <c r="E132" t="s">
        <v>210</v>
      </c>
      <c r="F132" s="2">
        <v>2018</v>
      </c>
      <c r="G132" s="2" t="str">
        <f>VLOOKUP(B:B,'Nieuw indeling'!B:G,4,FALSE)</f>
        <v>18a</v>
      </c>
      <c r="H132" s="2" t="str">
        <f>VLOOKUP(B:B,'Nieuw indeling'!B:G,5,FALSE)</f>
        <v>12X01</v>
      </c>
      <c r="I132" s="6" t="str">
        <f>VLOOKUP(H132,Sort!B:C,2,FALSE)</f>
        <v>Scootmobiel standaard </v>
      </c>
    </row>
    <row r="133" spans="1:9">
      <c r="A133" s="3" t="s">
        <v>396</v>
      </c>
      <c r="B133" s="2">
        <v>1</v>
      </c>
      <c r="C133" t="s">
        <v>85</v>
      </c>
      <c r="D133" s="2">
        <v>11101</v>
      </c>
      <c r="E133" t="s">
        <v>397</v>
      </c>
      <c r="F133" s="2">
        <v>2015</v>
      </c>
      <c r="G133" s="2">
        <f>VLOOKUP(B:B,'Nieuw indeling'!B:G,4,FALSE)</f>
        <v>99</v>
      </c>
      <c r="H133" s="2" t="str">
        <f>VLOOKUP(B:B,'Nieuw indeling'!B:G,5,FALSE)</f>
        <v>11X98</v>
      </c>
      <c r="I133" s="6" t="str">
        <f>VLOOKUP(H133,Sort!B:C,2,FALSE)</f>
        <v>Overige rolvoorziening, laag btw </v>
      </c>
    </row>
    <row r="134" spans="1:9">
      <c r="A134" s="3" t="s">
        <v>398</v>
      </c>
      <c r="B134" s="2">
        <v>7</v>
      </c>
      <c r="C134" t="s">
        <v>103</v>
      </c>
      <c r="D134" s="2">
        <v>12107</v>
      </c>
      <c r="E134" t="s">
        <v>205</v>
      </c>
      <c r="F134" s="2">
        <v>2019</v>
      </c>
      <c r="G134" s="2" t="str">
        <f>VLOOKUP(B:B,'Nieuw indeling'!B:G,4,FALSE)</f>
        <v>18a</v>
      </c>
      <c r="H134" s="2" t="str">
        <f>VLOOKUP(B:B,'Nieuw indeling'!B:G,5,FALSE)</f>
        <v>12X01</v>
      </c>
      <c r="I134" s="6" t="str">
        <f>VLOOKUP(H134,Sort!B:C,2,FALSE)</f>
        <v>Scootmobiel standaard </v>
      </c>
    </row>
    <row r="135" spans="1:9">
      <c r="A135" s="3" t="s">
        <v>399</v>
      </c>
      <c r="B135" s="2">
        <v>8</v>
      </c>
      <c r="C135" t="s">
        <v>112</v>
      </c>
      <c r="D135" s="2">
        <v>12108</v>
      </c>
      <c r="E135" t="s">
        <v>249</v>
      </c>
      <c r="F135" s="2">
        <v>2025</v>
      </c>
      <c r="G135" s="2" t="str">
        <f>VLOOKUP(B:B,'Nieuw indeling'!B:G,4,FALSE)</f>
        <v>20a</v>
      </c>
      <c r="H135" s="2" t="str">
        <f>VLOOKUP(B:B,'Nieuw indeling'!B:G,5,FALSE)</f>
        <v>12X04</v>
      </c>
      <c r="I135" s="6" t="str">
        <f>VLOOKUP(H135,Sort!B:C,2,FALSE)</f>
        <v>Scootmobiel extra geveerd </v>
      </c>
    </row>
    <row r="136" spans="1:9">
      <c r="A136" s="3" t="s">
        <v>400</v>
      </c>
      <c r="B136" s="2">
        <v>8</v>
      </c>
      <c r="C136" t="s">
        <v>112</v>
      </c>
      <c r="D136" s="2">
        <v>12108</v>
      </c>
      <c r="E136" t="s">
        <v>196</v>
      </c>
      <c r="F136" s="2">
        <v>2020</v>
      </c>
      <c r="G136" s="2" t="str">
        <f>VLOOKUP(B:B,'Nieuw indeling'!B:G,4,FALSE)</f>
        <v>20a</v>
      </c>
      <c r="H136" s="2" t="str">
        <f>VLOOKUP(B:B,'Nieuw indeling'!B:G,5,FALSE)</f>
        <v>12X04</v>
      </c>
      <c r="I136" s="6" t="str">
        <f>VLOOKUP(H136,Sort!B:C,2,FALSE)</f>
        <v>Scootmobiel extra geveerd </v>
      </c>
    </row>
    <row r="137" spans="1:9">
      <c r="A137" s="3" t="s">
        <v>401</v>
      </c>
      <c r="B137" s="2">
        <v>7</v>
      </c>
      <c r="C137" t="s">
        <v>103</v>
      </c>
      <c r="D137" s="2">
        <v>12107</v>
      </c>
      <c r="E137" t="s">
        <v>210</v>
      </c>
      <c r="F137" s="2">
        <v>2018</v>
      </c>
      <c r="G137" s="2" t="str">
        <f>VLOOKUP(B:B,'Nieuw indeling'!B:G,4,FALSE)</f>
        <v>18a</v>
      </c>
      <c r="H137" s="2" t="str">
        <f>VLOOKUP(B:B,'Nieuw indeling'!B:G,5,FALSE)</f>
        <v>12X01</v>
      </c>
      <c r="I137" s="6" t="str">
        <f>VLOOKUP(H137,Sort!B:C,2,FALSE)</f>
        <v>Scootmobiel standaard </v>
      </c>
    </row>
    <row r="138" spans="1:9">
      <c r="A138" s="3" t="s">
        <v>402</v>
      </c>
      <c r="B138" s="2">
        <v>7</v>
      </c>
      <c r="C138" t="s">
        <v>103</v>
      </c>
      <c r="D138" s="2">
        <v>12107</v>
      </c>
      <c r="E138" t="s">
        <v>251</v>
      </c>
      <c r="F138" s="2">
        <v>2024</v>
      </c>
      <c r="G138" s="2" t="str">
        <f>VLOOKUP(B:B,'Nieuw indeling'!B:G,4,FALSE)</f>
        <v>18a</v>
      </c>
      <c r="H138" s="2" t="str">
        <f>VLOOKUP(B:B,'Nieuw indeling'!B:G,5,FALSE)</f>
        <v>12X01</v>
      </c>
      <c r="I138" s="6" t="str">
        <f>VLOOKUP(H138,Sort!B:C,2,FALSE)</f>
        <v>Scootmobiel standaard </v>
      </c>
    </row>
    <row r="139" spans="1:9">
      <c r="A139" s="3" t="s">
        <v>403</v>
      </c>
      <c r="B139" s="2">
        <v>7</v>
      </c>
      <c r="C139" t="s">
        <v>103</v>
      </c>
      <c r="D139" s="2">
        <v>12107</v>
      </c>
      <c r="E139" t="s">
        <v>205</v>
      </c>
      <c r="F139" s="2">
        <v>2025</v>
      </c>
      <c r="G139" s="2" t="str">
        <f>VLOOKUP(B:B,'Nieuw indeling'!B:G,4,FALSE)</f>
        <v>18a</v>
      </c>
      <c r="H139" s="2" t="str">
        <f>VLOOKUP(B:B,'Nieuw indeling'!B:G,5,FALSE)</f>
        <v>12X01</v>
      </c>
      <c r="I139" s="6" t="str">
        <f>VLOOKUP(H139,Sort!B:C,2,FALSE)</f>
        <v>Scootmobiel standaard </v>
      </c>
    </row>
    <row r="140" spans="1:9">
      <c r="A140" s="3" t="s">
        <v>404</v>
      </c>
      <c r="B140" s="2">
        <v>15</v>
      </c>
      <c r="C140" t="s">
        <v>349</v>
      </c>
      <c r="D140" s="2">
        <v>13115</v>
      </c>
      <c r="E140" t="s">
        <v>405</v>
      </c>
      <c r="F140" s="2">
        <v>2016</v>
      </c>
      <c r="G140" s="2">
        <f>VLOOKUP(B:B,'Nieuw indeling'!B:G,4,FALSE)</f>
        <v>24</v>
      </c>
      <c r="H140" s="2" t="str">
        <f>VLOOKUP(B:B,'Nieuw indeling'!B:G,5,FALSE)</f>
        <v>13X14</v>
      </c>
      <c r="I140" s="6" t="str">
        <f>VLOOKUP(H140,Sort!B:C,2,FALSE)</f>
        <v>Douche-/toiletstoel zelfstandig verrijdbaar</v>
      </c>
    </row>
    <row r="141" spans="1:9">
      <c r="A141" s="3" t="s">
        <v>406</v>
      </c>
      <c r="B141" s="2">
        <v>7</v>
      </c>
      <c r="C141" t="s">
        <v>103</v>
      </c>
      <c r="D141" s="2">
        <v>12107</v>
      </c>
      <c r="E141" t="s">
        <v>251</v>
      </c>
      <c r="F141" s="2">
        <v>2022</v>
      </c>
      <c r="G141" s="2" t="str">
        <f>VLOOKUP(B:B,'Nieuw indeling'!B:G,4,FALSE)</f>
        <v>18a</v>
      </c>
      <c r="H141" s="2" t="str">
        <f>VLOOKUP(B:B,'Nieuw indeling'!B:G,5,FALSE)</f>
        <v>12X01</v>
      </c>
      <c r="I141" s="6" t="str">
        <f>VLOOKUP(H141,Sort!B:C,2,FALSE)</f>
        <v>Scootmobiel standaard </v>
      </c>
    </row>
    <row r="142" spans="1:9">
      <c r="A142" s="3" t="s">
        <v>407</v>
      </c>
      <c r="B142" s="2">
        <v>8</v>
      </c>
      <c r="C142" t="s">
        <v>112</v>
      </c>
      <c r="D142" s="2">
        <v>12108</v>
      </c>
      <c r="E142" t="s">
        <v>196</v>
      </c>
      <c r="F142" s="2">
        <v>2018</v>
      </c>
      <c r="G142" s="2" t="str">
        <f>VLOOKUP(B:B,'Nieuw indeling'!B:G,4,FALSE)</f>
        <v>20a</v>
      </c>
      <c r="H142" s="2" t="str">
        <f>VLOOKUP(B:B,'Nieuw indeling'!B:G,5,FALSE)</f>
        <v>12X04</v>
      </c>
      <c r="I142" s="6" t="str">
        <f>VLOOKUP(H142,Sort!B:C,2,FALSE)</f>
        <v>Scootmobiel extra geveerd </v>
      </c>
    </row>
    <row r="143" spans="1:9">
      <c r="A143" s="3" t="s">
        <v>408</v>
      </c>
      <c r="B143" s="2">
        <v>2</v>
      </c>
      <c r="C143" t="s">
        <v>200</v>
      </c>
      <c r="D143" s="2">
        <v>11102</v>
      </c>
      <c r="E143" t="s">
        <v>409</v>
      </c>
      <c r="F143" s="2">
        <v>2019</v>
      </c>
      <c r="G143" s="2">
        <f>VLOOKUP(B:B,'Nieuw indeling'!B:G,4,FALSE)</f>
        <v>4</v>
      </c>
      <c r="H143" s="2" t="str">
        <f>VLOOKUP(B:B,'Nieuw indeling'!B:G,5,FALSE)</f>
        <v>11X06</v>
      </c>
      <c r="I143" s="6" t="str">
        <f>VLOOKUP(H143,Sort!B:C,2,FALSE)</f>
        <v>Rolstoel voor permanent gebruik, kantelbaar </v>
      </c>
    </row>
    <row r="144" spans="1:9">
      <c r="A144" s="3" t="s">
        <v>410</v>
      </c>
      <c r="B144" s="2">
        <v>7</v>
      </c>
      <c r="C144" t="s">
        <v>103</v>
      </c>
      <c r="D144" s="2">
        <v>12107</v>
      </c>
      <c r="E144" t="s">
        <v>411</v>
      </c>
      <c r="F144" s="2">
        <v>2017</v>
      </c>
      <c r="G144" s="2" t="str">
        <f>VLOOKUP(B:B,'Nieuw indeling'!B:G,4,FALSE)</f>
        <v>18a</v>
      </c>
      <c r="H144" s="2" t="str">
        <f>VLOOKUP(B:B,'Nieuw indeling'!B:G,5,FALSE)</f>
        <v>12X01</v>
      </c>
      <c r="I144" s="6" t="str">
        <f>VLOOKUP(H144,Sort!B:C,2,FALSE)</f>
        <v>Scootmobiel standaard </v>
      </c>
    </row>
    <row r="145" spans="1:9">
      <c r="A145" s="3" t="s">
        <v>412</v>
      </c>
      <c r="B145" s="2">
        <v>16</v>
      </c>
      <c r="C145" t="s">
        <v>413</v>
      </c>
      <c r="D145" s="2">
        <v>13116</v>
      </c>
      <c r="E145" t="s">
        <v>414</v>
      </c>
      <c r="F145" s="2">
        <v>2019</v>
      </c>
      <c r="G145" s="2">
        <f>VLOOKUP(B:B,'Nieuw indeling'!B:G,4,FALSE)</f>
        <v>26</v>
      </c>
      <c r="H145" s="2" t="str">
        <f>VLOOKUP(B:B,'Nieuw indeling'!B:G,5,FALSE)</f>
        <v>13X13</v>
      </c>
      <c r="I145" s="6" t="str">
        <f>VLOOKUP(H145,Sort!B:C,2,FALSE)</f>
        <v>Douche-/toiletstoel verstelbaar en/of kantelbaar </v>
      </c>
    </row>
    <row r="146" spans="1:9">
      <c r="A146" s="3" t="s">
        <v>415</v>
      </c>
      <c r="B146" s="2">
        <v>8</v>
      </c>
      <c r="C146" t="s">
        <v>112</v>
      </c>
      <c r="D146" s="2">
        <v>12108</v>
      </c>
      <c r="E146" t="s">
        <v>275</v>
      </c>
      <c r="F146" s="2">
        <v>2024</v>
      </c>
      <c r="G146" s="2" t="str">
        <f>VLOOKUP(B:B,'Nieuw indeling'!B:G,4,FALSE)</f>
        <v>20a</v>
      </c>
      <c r="H146" s="2" t="str">
        <f>VLOOKUP(B:B,'Nieuw indeling'!B:G,5,FALSE)</f>
        <v>12X04</v>
      </c>
      <c r="I146" s="6" t="str">
        <f>VLOOKUP(H146,Sort!B:C,2,FALSE)</f>
        <v>Scootmobiel extra geveerd </v>
      </c>
    </row>
    <row r="147" spans="1:9">
      <c r="A147" s="3" t="s">
        <v>416</v>
      </c>
      <c r="B147" s="2">
        <v>1</v>
      </c>
      <c r="C147" t="s">
        <v>85</v>
      </c>
      <c r="D147" s="2">
        <v>11101</v>
      </c>
      <c r="E147" t="s">
        <v>417</v>
      </c>
      <c r="F147" s="2">
        <v>2006</v>
      </c>
      <c r="G147" s="2">
        <f>VLOOKUP(B:B,'Nieuw indeling'!B:G,4,FALSE)</f>
        <v>99</v>
      </c>
      <c r="H147" s="2" t="str">
        <f>VLOOKUP(B:B,'Nieuw indeling'!B:G,5,FALSE)</f>
        <v>11X98</v>
      </c>
      <c r="I147" s="6" t="str">
        <f>VLOOKUP(H147,Sort!B:C,2,FALSE)</f>
        <v>Overige rolvoorziening, laag btw </v>
      </c>
    </row>
    <row r="148" spans="1:9">
      <c r="A148" s="3" t="s">
        <v>418</v>
      </c>
      <c r="B148" s="2">
        <v>7</v>
      </c>
      <c r="C148" t="s">
        <v>103</v>
      </c>
      <c r="D148" s="2">
        <v>12107</v>
      </c>
      <c r="E148" t="s">
        <v>205</v>
      </c>
      <c r="F148" s="2">
        <v>2016</v>
      </c>
      <c r="G148" s="2" t="str">
        <f>VLOOKUP(B:B,'Nieuw indeling'!B:G,4,FALSE)</f>
        <v>18a</v>
      </c>
      <c r="H148" s="2" t="str">
        <f>VLOOKUP(B:B,'Nieuw indeling'!B:G,5,FALSE)</f>
        <v>12X01</v>
      </c>
      <c r="I148" s="6" t="str">
        <f>VLOOKUP(H148,Sort!B:C,2,FALSE)</f>
        <v>Scootmobiel standaard </v>
      </c>
    </row>
    <row r="149" spans="1:9">
      <c r="A149" s="3" t="s">
        <v>419</v>
      </c>
      <c r="B149" s="2">
        <v>7</v>
      </c>
      <c r="C149" t="s">
        <v>103</v>
      </c>
      <c r="D149" s="2">
        <v>12107</v>
      </c>
      <c r="E149" t="s">
        <v>205</v>
      </c>
      <c r="F149" s="2">
        <v>2019</v>
      </c>
      <c r="G149" s="2" t="str">
        <f>VLOOKUP(B:B,'Nieuw indeling'!B:G,4,FALSE)</f>
        <v>18a</v>
      </c>
      <c r="H149" s="2" t="str">
        <f>VLOOKUP(B:B,'Nieuw indeling'!B:G,5,FALSE)</f>
        <v>12X01</v>
      </c>
      <c r="I149" s="6" t="str">
        <f>VLOOKUP(H149,Sort!B:C,2,FALSE)</f>
        <v>Scootmobiel standaard </v>
      </c>
    </row>
    <row r="150" spans="1:9">
      <c r="A150" s="3" t="s">
        <v>420</v>
      </c>
      <c r="B150" s="2">
        <v>3</v>
      </c>
      <c r="C150" t="s">
        <v>258</v>
      </c>
      <c r="D150" s="2">
        <v>11103</v>
      </c>
      <c r="E150" t="s">
        <v>359</v>
      </c>
      <c r="F150" s="2">
        <v>2024</v>
      </c>
      <c r="G150" s="2">
        <f>VLOOKUP(B:B,'Nieuw indeling'!B:G,4,FALSE)</f>
        <v>1</v>
      </c>
      <c r="H150" s="2" t="str">
        <f>VLOOKUP(B:B,'Nieuw indeling'!B:G,5,FALSE)</f>
        <v>11X03</v>
      </c>
      <c r="I150" s="6" t="str">
        <f>VLOOKUP(H150,Sort!B:C,2,FALSE)</f>
        <v>Rolstoel actief gebruik, vouwframe </v>
      </c>
    </row>
    <row r="151" spans="1:9">
      <c r="A151" s="3" t="s">
        <v>421</v>
      </c>
      <c r="B151" s="2">
        <v>10</v>
      </c>
      <c r="C151" t="s">
        <v>213</v>
      </c>
      <c r="D151" s="2">
        <v>12110</v>
      </c>
      <c r="E151" t="s">
        <v>239</v>
      </c>
      <c r="F151" s="2">
        <v>2024</v>
      </c>
      <c r="G151" s="2">
        <f>VLOOKUP(B:B,'Nieuw indeling'!B:G,4,FALSE)</f>
        <v>14</v>
      </c>
      <c r="H151" s="2" t="str">
        <f>VLOOKUP(B:B,'Nieuw indeling'!B:G,5,FALSE)</f>
        <v>12X14</v>
      </c>
      <c r="I151" s="6" t="str">
        <f>VLOOKUP(H151,Sort!B:C,2,FALSE)</f>
        <v>Driewielfiets, met trapondersteuning </v>
      </c>
    </row>
    <row r="152" spans="1:9">
      <c r="A152" s="3" t="s">
        <v>422</v>
      </c>
      <c r="B152" s="2">
        <v>1</v>
      </c>
      <c r="C152" t="s">
        <v>85</v>
      </c>
      <c r="D152" s="2">
        <v>11101</v>
      </c>
      <c r="E152" t="s">
        <v>423</v>
      </c>
      <c r="F152" s="2">
        <v>2015</v>
      </c>
      <c r="G152" s="2">
        <f>VLOOKUP(B:B,'Nieuw indeling'!B:G,4,FALSE)</f>
        <v>99</v>
      </c>
      <c r="H152" s="2" t="str">
        <f>VLOOKUP(B:B,'Nieuw indeling'!B:G,5,FALSE)</f>
        <v>11X98</v>
      </c>
      <c r="I152" s="6" t="str">
        <f>VLOOKUP(H152,Sort!B:C,2,FALSE)</f>
        <v>Overige rolvoorziening, laag btw </v>
      </c>
    </row>
    <row r="153" spans="1:9">
      <c r="A153" s="3" t="s">
        <v>424</v>
      </c>
      <c r="B153" s="2">
        <v>4</v>
      </c>
      <c r="C153" t="s">
        <v>94</v>
      </c>
      <c r="D153" s="2">
        <v>11104</v>
      </c>
      <c r="E153" t="s">
        <v>425</v>
      </c>
      <c r="F153" s="2">
        <v>2017</v>
      </c>
      <c r="G153" s="2">
        <f>VLOOKUP(B:B,'Nieuw indeling'!B:G,4,FALSE)</f>
        <v>3</v>
      </c>
      <c r="H153" s="2" t="str">
        <f>VLOOKUP(B:B,'Nieuw indeling'!B:G,5,FALSE)</f>
        <v>11X04</v>
      </c>
      <c r="I153" s="6" t="str">
        <f>VLOOKUP(H153,Sort!B:C,2,FALSE)</f>
        <v>Rolstoel actief gebruik, vastframe </v>
      </c>
    </row>
    <row r="154" spans="1:9">
      <c r="A154" s="3" t="s">
        <v>426</v>
      </c>
      <c r="B154" s="2">
        <v>8</v>
      </c>
      <c r="C154" t="s">
        <v>112</v>
      </c>
      <c r="D154" s="2">
        <v>12108</v>
      </c>
      <c r="E154" t="s">
        <v>249</v>
      </c>
      <c r="F154" s="2">
        <v>2022</v>
      </c>
      <c r="G154" s="2" t="str">
        <f>VLOOKUP(B:B,'Nieuw indeling'!B:G,4,FALSE)</f>
        <v>20a</v>
      </c>
      <c r="H154" s="2" t="str">
        <f>VLOOKUP(B:B,'Nieuw indeling'!B:G,5,FALSE)</f>
        <v>12X04</v>
      </c>
      <c r="I154" s="6" t="str">
        <f>VLOOKUP(H154,Sort!B:C,2,FALSE)</f>
        <v>Scootmobiel extra geveerd </v>
      </c>
    </row>
    <row r="155" spans="1:9">
      <c r="A155" s="3" t="s">
        <v>427</v>
      </c>
      <c r="B155" s="2" t="s">
        <v>428</v>
      </c>
      <c r="C155" t="s">
        <v>429</v>
      </c>
      <c r="D155" s="2">
        <v>11204</v>
      </c>
      <c r="E155" s="11" t="s">
        <v>389</v>
      </c>
      <c r="F155" s="2">
        <v>2024</v>
      </c>
      <c r="G155" s="2">
        <f>VLOOKUP(B:B,'Nieuw indeling'!B:G,4,FALSE)</f>
        <v>3</v>
      </c>
      <c r="H155" s="2" t="str">
        <f>VLOOKUP(B:B,'Nieuw indeling'!B:G,5,FALSE)</f>
        <v>11X04</v>
      </c>
      <c r="I155" s="6" t="str">
        <f>VLOOKUP(H155,Sort!B:C,2,FALSE)</f>
        <v>Rolstoel actief gebruik, vastframe </v>
      </c>
    </row>
    <row r="156" spans="1:9">
      <c r="A156" s="3" t="s">
        <v>430</v>
      </c>
      <c r="B156" s="2">
        <v>20</v>
      </c>
      <c r="C156" t="s">
        <v>148</v>
      </c>
      <c r="D156" s="2">
        <v>12120</v>
      </c>
      <c r="E156" t="s">
        <v>431</v>
      </c>
      <c r="F156" s="2">
        <v>2025</v>
      </c>
      <c r="G156" s="2">
        <f>VLOOKUP(B:B,'Nieuw indeling'!B:G,4,FALSE)</f>
        <v>8</v>
      </c>
      <c r="H156" s="2" t="str">
        <f>VLOOKUP(B:B,'Nieuw indeling'!B:G,5,FALSE)</f>
        <v>12X22</v>
      </c>
      <c r="I156" s="6" t="str">
        <f>VLOOKUP(H156,Sort!B:C,2,FALSE)</f>
        <v>Handbike, aankoppeldeel, elektrisch ondersteund </v>
      </c>
    </row>
    <row r="157" spans="1:9">
      <c r="A157" s="3" t="s">
        <v>432</v>
      </c>
      <c r="B157" s="2">
        <v>21</v>
      </c>
      <c r="C157" t="s">
        <v>151</v>
      </c>
      <c r="D157" s="2">
        <v>11121</v>
      </c>
      <c r="E157" t="s">
        <v>433</v>
      </c>
      <c r="F157" s="2">
        <v>2019</v>
      </c>
      <c r="G157" s="2">
        <f>VLOOKUP(B:B,'Nieuw indeling'!B:G,4,FALSE)</f>
        <v>5</v>
      </c>
      <c r="H157" s="2" t="str">
        <f>VLOOKUP(B:B,'Nieuw indeling'!B:G,5,FALSE)</f>
        <v>11X22</v>
      </c>
      <c r="I157" s="6" t="str">
        <f>VLOOKUP(H157,Sort!B:C,2,FALSE)</f>
        <v>Elektrische aandrijving tbv handrolstoel </v>
      </c>
    </row>
    <row r="158" spans="1:9">
      <c r="A158" s="3" t="s">
        <v>434</v>
      </c>
      <c r="B158" s="2">
        <v>8</v>
      </c>
      <c r="C158" t="s">
        <v>112</v>
      </c>
      <c r="D158" s="2">
        <v>12108</v>
      </c>
      <c r="E158" t="s">
        <v>196</v>
      </c>
      <c r="F158" s="2">
        <v>2020</v>
      </c>
      <c r="G158" s="2" t="str">
        <f>VLOOKUP(B:B,'Nieuw indeling'!B:G,4,FALSE)</f>
        <v>20a</v>
      </c>
      <c r="H158" s="2" t="str">
        <f>VLOOKUP(B:B,'Nieuw indeling'!B:G,5,FALSE)</f>
        <v>12X04</v>
      </c>
      <c r="I158" s="6" t="str">
        <f>VLOOKUP(H158,Sort!B:C,2,FALSE)</f>
        <v>Scootmobiel extra geveerd </v>
      </c>
    </row>
    <row r="159" spans="1:9">
      <c r="A159" s="3" t="s">
        <v>435</v>
      </c>
      <c r="B159" s="2">
        <v>3</v>
      </c>
      <c r="C159" t="s">
        <v>258</v>
      </c>
      <c r="D159" s="2">
        <v>11103</v>
      </c>
      <c r="E159" t="s">
        <v>436</v>
      </c>
      <c r="F159" s="2">
        <v>2008</v>
      </c>
      <c r="G159" s="2">
        <f>VLOOKUP(B:B,'Nieuw indeling'!B:G,4,FALSE)</f>
        <v>1</v>
      </c>
      <c r="H159" s="2" t="str">
        <f>VLOOKUP(B:B,'Nieuw indeling'!B:G,5,FALSE)</f>
        <v>11X03</v>
      </c>
      <c r="I159" s="6" t="str">
        <f>VLOOKUP(H159,Sort!B:C,2,FALSE)</f>
        <v>Rolstoel actief gebruik, vouwframe </v>
      </c>
    </row>
    <row r="160" spans="1:9">
      <c r="A160" s="3" t="s">
        <v>437</v>
      </c>
      <c r="B160" s="2">
        <v>8</v>
      </c>
      <c r="C160" t="s">
        <v>112</v>
      </c>
      <c r="D160" s="2">
        <v>12108</v>
      </c>
      <c r="E160" t="s">
        <v>438</v>
      </c>
      <c r="F160" s="2">
        <v>2007</v>
      </c>
      <c r="G160" s="2" t="str">
        <f>VLOOKUP(B:B,'Nieuw indeling'!B:G,4,FALSE)</f>
        <v>20a</v>
      </c>
      <c r="H160" s="2" t="str">
        <f>VLOOKUP(B:B,'Nieuw indeling'!B:G,5,FALSE)</f>
        <v>12X04</v>
      </c>
      <c r="I160" s="6" t="str">
        <f>VLOOKUP(H160,Sort!B:C,2,FALSE)</f>
        <v>Scootmobiel extra geveerd </v>
      </c>
    </row>
    <row r="161" spans="1:9">
      <c r="A161" s="3" t="s">
        <v>439</v>
      </c>
      <c r="B161" s="2">
        <v>3</v>
      </c>
      <c r="C161" t="s">
        <v>258</v>
      </c>
      <c r="D161" s="2">
        <v>11103</v>
      </c>
      <c r="E161" t="s">
        <v>440</v>
      </c>
      <c r="F161" s="2">
        <v>2015</v>
      </c>
      <c r="G161" s="2">
        <f>VLOOKUP(B:B,'Nieuw indeling'!B:G,4,FALSE)</f>
        <v>1</v>
      </c>
      <c r="H161" s="2" t="str">
        <f>VLOOKUP(B:B,'Nieuw indeling'!B:G,5,FALSE)</f>
        <v>11X03</v>
      </c>
      <c r="I161" s="6" t="str">
        <f>VLOOKUP(H161,Sort!B:C,2,FALSE)</f>
        <v>Rolstoel actief gebruik, vouwframe </v>
      </c>
    </row>
    <row r="162" spans="1:9">
      <c r="A162" s="3" t="s">
        <v>441</v>
      </c>
      <c r="B162" s="2">
        <v>5</v>
      </c>
      <c r="C162" t="s">
        <v>97</v>
      </c>
      <c r="D162" s="2">
        <v>11105</v>
      </c>
      <c r="E162" t="s">
        <v>442</v>
      </c>
      <c r="F162" s="2">
        <v>2014</v>
      </c>
      <c r="G162" s="2">
        <f>VLOOKUP(B:B,'Nieuw indeling'!B:G,4,FALSE)</f>
        <v>9</v>
      </c>
      <c r="H162" s="2" t="str">
        <f>VLOOKUP(B:B,'Nieuw indeling'!B:G,5,FALSE)</f>
        <v>11X12</v>
      </c>
      <c r="I162" s="6" t="str">
        <f>VLOOKUP(H162,Sort!B:C,2,FALSE)</f>
        <v>Elektrische rolstoel voor buiten en binnen gebruik </v>
      </c>
    </row>
    <row r="163" spans="1:9">
      <c r="A163" s="3" t="s">
        <v>443</v>
      </c>
      <c r="B163" s="2">
        <v>7</v>
      </c>
      <c r="C163" t="s">
        <v>103</v>
      </c>
      <c r="D163" s="2">
        <v>12107</v>
      </c>
      <c r="E163" t="s">
        <v>205</v>
      </c>
      <c r="F163" s="2">
        <v>2020</v>
      </c>
      <c r="G163" s="2" t="str">
        <f>VLOOKUP(B:B,'Nieuw indeling'!B:G,4,FALSE)</f>
        <v>18a</v>
      </c>
      <c r="H163" s="2" t="str">
        <f>VLOOKUP(B:B,'Nieuw indeling'!B:G,5,FALSE)</f>
        <v>12X01</v>
      </c>
      <c r="I163" s="6" t="str">
        <f>VLOOKUP(H163,Sort!B:C,2,FALSE)</f>
        <v>Scootmobiel standaard </v>
      </c>
    </row>
    <row r="164" spans="1:9">
      <c r="A164" s="3" t="s">
        <v>444</v>
      </c>
      <c r="B164" s="2">
        <v>7</v>
      </c>
      <c r="C164" t="s">
        <v>103</v>
      </c>
      <c r="D164" s="2">
        <v>12107</v>
      </c>
      <c r="E164" t="s">
        <v>251</v>
      </c>
      <c r="F164" s="2">
        <v>2014</v>
      </c>
      <c r="G164" s="2" t="str">
        <f>VLOOKUP(B:B,'Nieuw indeling'!B:G,4,FALSE)</f>
        <v>18a</v>
      </c>
      <c r="H164" s="2" t="str">
        <f>VLOOKUP(B:B,'Nieuw indeling'!B:G,5,FALSE)</f>
        <v>12X01</v>
      </c>
      <c r="I164" s="6" t="str">
        <f>VLOOKUP(H164,Sort!B:C,2,FALSE)</f>
        <v>Scootmobiel standaard </v>
      </c>
    </row>
    <row r="165" spans="1:9">
      <c r="A165" s="3" t="s">
        <v>445</v>
      </c>
      <c r="B165" s="2">
        <v>8</v>
      </c>
      <c r="C165" t="s">
        <v>112</v>
      </c>
      <c r="D165" s="2">
        <v>12108</v>
      </c>
      <c r="E165" t="s">
        <v>196</v>
      </c>
      <c r="F165" s="2">
        <v>2015</v>
      </c>
      <c r="G165" s="2" t="str">
        <f>VLOOKUP(B:B,'Nieuw indeling'!B:G,4,FALSE)</f>
        <v>20a</v>
      </c>
      <c r="H165" s="2" t="str">
        <f>VLOOKUP(B:B,'Nieuw indeling'!B:G,5,FALSE)</f>
        <v>12X04</v>
      </c>
      <c r="I165" s="6" t="str">
        <f>VLOOKUP(H165,Sort!B:C,2,FALSE)</f>
        <v>Scootmobiel extra geveerd </v>
      </c>
    </row>
    <row r="166" spans="1:9">
      <c r="A166" s="3" t="s">
        <v>446</v>
      </c>
      <c r="B166" s="2">
        <v>10</v>
      </c>
      <c r="C166" t="s">
        <v>213</v>
      </c>
      <c r="D166" s="2">
        <v>12110</v>
      </c>
      <c r="E166" t="s">
        <v>447</v>
      </c>
      <c r="F166" s="2">
        <v>2020</v>
      </c>
      <c r="G166" s="2">
        <f>VLOOKUP(B:B,'Nieuw indeling'!B:G,4,FALSE)</f>
        <v>14</v>
      </c>
      <c r="H166" s="2" t="str">
        <f>VLOOKUP(B:B,'Nieuw indeling'!B:G,5,FALSE)</f>
        <v>12X14</v>
      </c>
      <c r="I166" s="6" t="str">
        <f>VLOOKUP(H166,Sort!B:C,2,FALSE)</f>
        <v>Driewielfiets, met trapondersteuning </v>
      </c>
    </row>
    <row r="167" spans="1:9">
      <c r="A167" s="3" t="s">
        <v>448</v>
      </c>
      <c r="B167" s="2">
        <v>7</v>
      </c>
      <c r="C167" t="s">
        <v>103</v>
      </c>
      <c r="D167" s="2">
        <v>12107</v>
      </c>
      <c r="E167" t="s">
        <v>449</v>
      </c>
      <c r="F167" s="2">
        <v>2017</v>
      </c>
      <c r="G167" s="2" t="str">
        <f>VLOOKUP(B:B,'Nieuw indeling'!B:G,4,FALSE)</f>
        <v>18a</v>
      </c>
      <c r="H167" s="2" t="str">
        <f>VLOOKUP(B:B,'Nieuw indeling'!B:G,5,FALSE)</f>
        <v>12X01</v>
      </c>
      <c r="I167" s="6" t="str">
        <f>VLOOKUP(H167,Sort!B:C,2,FALSE)</f>
        <v>Scootmobiel standaard </v>
      </c>
    </row>
    <row r="168" spans="1:9">
      <c r="A168" s="3" t="s">
        <v>450</v>
      </c>
      <c r="B168" s="2">
        <v>10</v>
      </c>
      <c r="C168" t="s">
        <v>213</v>
      </c>
      <c r="D168" s="2">
        <v>12110</v>
      </c>
      <c r="E168" t="s">
        <v>451</v>
      </c>
      <c r="F168" s="2">
        <v>2023</v>
      </c>
      <c r="G168" s="2">
        <f>VLOOKUP(B:B,'Nieuw indeling'!B:G,4,FALSE)</f>
        <v>14</v>
      </c>
      <c r="H168" s="2" t="str">
        <f>VLOOKUP(B:B,'Nieuw indeling'!B:G,5,FALSE)</f>
        <v>12X14</v>
      </c>
      <c r="I168" s="6" t="str">
        <f>VLOOKUP(H168,Sort!B:C,2,FALSE)</f>
        <v>Driewielfiets, met trapondersteuning </v>
      </c>
    </row>
    <row r="169" spans="1:9">
      <c r="A169" s="3" t="s">
        <v>452</v>
      </c>
      <c r="B169" s="2">
        <v>8</v>
      </c>
      <c r="C169" t="s">
        <v>112</v>
      </c>
      <c r="D169" s="2">
        <v>12108</v>
      </c>
      <c r="E169" t="s">
        <v>275</v>
      </c>
      <c r="F169" s="2">
        <v>2025</v>
      </c>
      <c r="G169" s="2" t="str">
        <f>VLOOKUP(B:B,'Nieuw indeling'!B:G,4,FALSE)</f>
        <v>20a</v>
      </c>
      <c r="H169" s="2" t="str">
        <f>VLOOKUP(B:B,'Nieuw indeling'!B:G,5,FALSE)</f>
        <v>12X04</v>
      </c>
      <c r="I169" s="6" t="str">
        <f>VLOOKUP(H169,Sort!B:C,2,FALSE)</f>
        <v>Scootmobiel extra geveerd </v>
      </c>
    </row>
    <row r="170" spans="1:9">
      <c r="A170" s="3" t="s">
        <v>453</v>
      </c>
      <c r="B170" s="2">
        <v>7</v>
      </c>
      <c r="C170" t="s">
        <v>103</v>
      </c>
      <c r="D170" s="2">
        <v>12107</v>
      </c>
      <c r="E170" t="s">
        <v>205</v>
      </c>
      <c r="F170" s="2">
        <v>2019</v>
      </c>
      <c r="G170" s="2" t="str">
        <f>VLOOKUP(B:B,'Nieuw indeling'!B:G,4,FALSE)</f>
        <v>18a</v>
      </c>
      <c r="H170" s="2" t="str">
        <f>VLOOKUP(B:B,'Nieuw indeling'!B:G,5,FALSE)</f>
        <v>12X01</v>
      </c>
      <c r="I170" s="6" t="str">
        <f>VLOOKUP(H170,Sort!B:C,2,FALSE)</f>
        <v>Scootmobiel standaard </v>
      </c>
    </row>
    <row r="171" spans="1:9">
      <c r="A171" s="3" t="s">
        <v>454</v>
      </c>
      <c r="B171" s="2">
        <v>7</v>
      </c>
      <c r="C171" t="s">
        <v>103</v>
      </c>
      <c r="D171" s="2">
        <v>12107</v>
      </c>
      <c r="E171" t="s">
        <v>251</v>
      </c>
      <c r="F171" s="2">
        <v>2018</v>
      </c>
      <c r="G171" s="2" t="str">
        <f>VLOOKUP(B:B,'Nieuw indeling'!B:G,4,FALSE)</f>
        <v>18a</v>
      </c>
      <c r="H171" s="2" t="str">
        <f>VLOOKUP(B:B,'Nieuw indeling'!B:G,5,FALSE)</f>
        <v>12X01</v>
      </c>
      <c r="I171" s="6" t="str">
        <f>VLOOKUP(H171,Sort!B:C,2,FALSE)</f>
        <v>Scootmobiel standaard </v>
      </c>
    </row>
    <row r="172" spans="1:9">
      <c r="A172" s="3" t="s">
        <v>455</v>
      </c>
      <c r="B172" s="2">
        <v>8</v>
      </c>
      <c r="C172" t="s">
        <v>112</v>
      </c>
      <c r="D172" s="2">
        <v>12108</v>
      </c>
      <c r="E172" t="s">
        <v>275</v>
      </c>
      <c r="F172" s="2">
        <v>2023</v>
      </c>
      <c r="G172" s="2" t="str">
        <f>VLOOKUP(B:B,'Nieuw indeling'!B:G,4,FALSE)</f>
        <v>20a</v>
      </c>
      <c r="H172" s="2" t="str">
        <f>VLOOKUP(B:B,'Nieuw indeling'!B:G,5,FALSE)</f>
        <v>12X04</v>
      </c>
      <c r="I172" s="6" t="str">
        <f>VLOOKUP(H172,Sort!B:C,2,FALSE)</f>
        <v>Scootmobiel extra geveerd </v>
      </c>
    </row>
    <row r="173" spans="1:9">
      <c r="A173" s="3" t="s">
        <v>456</v>
      </c>
      <c r="B173" s="2">
        <v>7</v>
      </c>
      <c r="C173" t="s">
        <v>103</v>
      </c>
      <c r="D173" s="2">
        <v>12107</v>
      </c>
      <c r="E173" t="s">
        <v>251</v>
      </c>
      <c r="F173" s="2">
        <v>2023</v>
      </c>
      <c r="G173" s="2" t="str">
        <f>VLOOKUP(B:B,'Nieuw indeling'!B:G,4,FALSE)</f>
        <v>18a</v>
      </c>
      <c r="H173" s="2" t="str">
        <f>VLOOKUP(B:B,'Nieuw indeling'!B:G,5,FALSE)</f>
        <v>12X01</v>
      </c>
      <c r="I173" s="6" t="str">
        <f>VLOOKUP(H173,Sort!B:C,2,FALSE)</f>
        <v>Scootmobiel standaard </v>
      </c>
    </row>
    <row r="174" spans="1:9">
      <c r="A174" s="3" t="s">
        <v>457</v>
      </c>
      <c r="B174" s="2">
        <v>7</v>
      </c>
      <c r="C174" t="s">
        <v>103</v>
      </c>
      <c r="D174" s="2">
        <v>12107</v>
      </c>
      <c r="E174" t="s">
        <v>251</v>
      </c>
      <c r="F174" s="2">
        <v>2025</v>
      </c>
      <c r="G174" s="2" t="str">
        <f>VLOOKUP(B:B,'Nieuw indeling'!B:G,4,FALSE)</f>
        <v>18a</v>
      </c>
      <c r="H174" s="2" t="str">
        <f>VLOOKUP(B:B,'Nieuw indeling'!B:G,5,FALSE)</f>
        <v>12X01</v>
      </c>
      <c r="I174" s="6" t="str">
        <f>VLOOKUP(H174,Sort!B:C,2,FALSE)</f>
        <v>Scootmobiel standaard </v>
      </c>
    </row>
    <row r="175" spans="1:9">
      <c r="A175" s="3" t="s">
        <v>458</v>
      </c>
      <c r="B175" s="2">
        <v>7</v>
      </c>
      <c r="C175" t="s">
        <v>103</v>
      </c>
      <c r="D175" s="2">
        <v>12107</v>
      </c>
      <c r="E175" t="s">
        <v>210</v>
      </c>
      <c r="F175" s="2">
        <v>2016</v>
      </c>
      <c r="G175" s="2" t="str">
        <f>VLOOKUP(B:B,'Nieuw indeling'!B:G,4,FALSE)</f>
        <v>18a</v>
      </c>
      <c r="H175" s="2" t="str">
        <f>VLOOKUP(B:B,'Nieuw indeling'!B:G,5,FALSE)</f>
        <v>12X01</v>
      </c>
      <c r="I175" s="6" t="str">
        <f>VLOOKUP(H175,Sort!B:C,2,FALSE)</f>
        <v>Scootmobiel standaard </v>
      </c>
    </row>
    <row r="176" spans="1:9">
      <c r="A176" s="3" t="s">
        <v>459</v>
      </c>
      <c r="B176" s="2">
        <v>1</v>
      </c>
      <c r="C176" t="s">
        <v>85</v>
      </c>
      <c r="D176" s="2">
        <v>11101</v>
      </c>
      <c r="E176" t="s">
        <v>194</v>
      </c>
      <c r="F176" s="2">
        <v>2017</v>
      </c>
      <c r="G176" s="2">
        <f>VLOOKUP(B:B,'Nieuw indeling'!B:G,4,FALSE)</f>
        <v>99</v>
      </c>
      <c r="H176" s="2" t="str">
        <f>VLOOKUP(B:B,'Nieuw indeling'!B:G,5,FALSE)</f>
        <v>11X98</v>
      </c>
      <c r="I176" s="6" t="str">
        <f>VLOOKUP(H176,Sort!B:C,2,FALSE)</f>
        <v>Overige rolvoorziening, laag btw </v>
      </c>
    </row>
    <row r="177" spans="1:9">
      <c r="A177" s="3" t="s">
        <v>460</v>
      </c>
      <c r="B177" s="2">
        <v>8</v>
      </c>
      <c r="C177" t="s">
        <v>112</v>
      </c>
      <c r="D177" s="2">
        <v>12108</v>
      </c>
      <c r="E177" t="s">
        <v>461</v>
      </c>
      <c r="F177" s="2">
        <v>2013</v>
      </c>
      <c r="G177" s="2" t="str">
        <f>VLOOKUP(B:B,'Nieuw indeling'!B:G,4,FALSE)</f>
        <v>20a</v>
      </c>
      <c r="H177" s="2" t="str">
        <f>VLOOKUP(B:B,'Nieuw indeling'!B:G,5,FALSE)</f>
        <v>12X04</v>
      </c>
      <c r="I177" s="6" t="str">
        <f>VLOOKUP(H177,Sort!B:C,2,FALSE)</f>
        <v>Scootmobiel extra geveerd </v>
      </c>
    </row>
    <row r="178" spans="1:9">
      <c r="A178" s="3" t="s">
        <v>462</v>
      </c>
      <c r="B178" s="2">
        <v>3</v>
      </c>
      <c r="C178" t="s">
        <v>258</v>
      </c>
      <c r="D178" s="2">
        <v>11103</v>
      </c>
      <c r="E178" t="s">
        <v>359</v>
      </c>
      <c r="F178" s="2">
        <v>2016</v>
      </c>
      <c r="G178" s="2">
        <f>VLOOKUP(B:B,'Nieuw indeling'!B:G,4,FALSE)</f>
        <v>1</v>
      </c>
      <c r="H178" s="2" t="str">
        <f>VLOOKUP(B:B,'Nieuw indeling'!B:G,5,FALSE)</f>
        <v>11X03</v>
      </c>
      <c r="I178" s="6" t="str">
        <f>VLOOKUP(H178,Sort!B:C,2,FALSE)</f>
        <v>Rolstoel actief gebruik, vouwframe </v>
      </c>
    </row>
    <row r="179" spans="1:9">
      <c r="A179" s="3" t="s">
        <v>463</v>
      </c>
      <c r="B179" s="2">
        <v>4</v>
      </c>
      <c r="C179" t="s">
        <v>94</v>
      </c>
      <c r="D179" s="2">
        <v>11104</v>
      </c>
      <c r="E179" t="s">
        <v>464</v>
      </c>
      <c r="F179" s="2">
        <v>2022</v>
      </c>
      <c r="G179" s="2">
        <f>VLOOKUP(B:B,'Nieuw indeling'!B:G,4,FALSE)</f>
        <v>3</v>
      </c>
      <c r="H179" s="2" t="str">
        <f>VLOOKUP(B:B,'Nieuw indeling'!B:G,5,FALSE)</f>
        <v>11X04</v>
      </c>
      <c r="I179" s="6" t="str">
        <f>VLOOKUP(H179,Sort!B:C,2,FALSE)</f>
        <v>Rolstoel actief gebruik, vastframe </v>
      </c>
    </row>
    <row r="180" spans="1:9">
      <c r="A180" s="3" t="s">
        <v>465</v>
      </c>
      <c r="B180" s="2">
        <v>7</v>
      </c>
      <c r="C180" t="s">
        <v>103</v>
      </c>
      <c r="D180" s="2">
        <v>12107</v>
      </c>
      <c r="E180" t="s">
        <v>365</v>
      </c>
      <c r="F180" s="2">
        <v>2011</v>
      </c>
      <c r="G180" s="2" t="str">
        <f>VLOOKUP(B:B,'Nieuw indeling'!B:G,4,FALSE)</f>
        <v>18a</v>
      </c>
      <c r="H180" s="2" t="str">
        <f>VLOOKUP(B:B,'Nieuw indeling'!B:G,5,FALSE)</f>
        <v>12X01</v>
      </c>
      <c r="I180" s="6" t="str">
        <f>VLOOKUP(H180,Sort!B:C,2,FALSE)</f>
        <v>Scootmobiel standaard </v>
      </c>
    </row>
    <row r="181" spans="1:9">
      <c r="A181" s="3" t="s">
        <v>466</v>
      </c>
      <c r="B181" s="2">
        <v>7</v>
      </c>
      <c r="C181" t="s">
        <v>103</v>
      </c>
      <c r="D181" s="2">
        <v>12107</v>
      </c>
      <c r="E181" t="s">
        <v>251</v>
      </c>
      <c r="F181" s="2">
        <v>2025</v>
      </c>
      <c r="G181" s="2" t="str">
        <f>VLOOKUP(B:B,'Nieuw indeling'!B:G,4,FALSE)</f>
        <v>18a</v>
      </c>
      <c r="H181" s="2" t="str">
        <f>VLOOKUP(B:B,'Nieuw indeling'!B:G,5,FALSE)</f>
        <v>12X01</v>
      </c>
      <c r="I181" s="6" t="str">
        <f>VLOOKUP(H181,Sort!B:C,2,FALSE)</f>
        <v>Scootmobiel standaard </v>
      </c>
    </row>
    <row r="182" spans="1:9">
      <c r="A182" s="3" t="s">
        <v>467</v>
      </c>
      <c r="B182" s="2">
        <v>7</v>
      </c>
      <c r="C182" t="s">
        <v>103</v>
      </c>
      <c r="D182" s="2">
        <v>12107</v>
      </c>
      <c r="E182" t="s">
        <v>251</v>
      </c>
      <c r="F182" s="2">
        <v>2021</v>
      </c>
      <c r="G182" s="2" t="str">
        <f>VLOOKUP(B:B,'Nieuw indeling'!B:G,4,FALSE)</f>
        <v>18a</v>
      </c>
      <c r="H182" s="2" t="str">
        <f>VLOOKUP(B:B,'Nieuw indeling'!B:G,5,FALSE)</f>
        <v>12X01</v>
      </c>
      <c r="I182" s="6" t="str">
        <f>VLOOKUP(H182,Sort!B:C,2,FALSE)</f>
        <v>Scootmobiel standaard </v>
      </c>
    </row>
    <row r="183" spans="1:9">
      <c r="A183" s="3" t="s">
        <v>468</v>
      </c>
      <c r="B183" s="2">
        <v>7</v>
      </c>
      <c r="C183" t="s">
        <v>103</v>
      </c>
      <c r="D183" s="2">
        <v>12107</v>
      </c>
      <c r="E183" t="s">
        <v>322</v>
      </c>
      <c r="F183" s="2">
        <v>2015</v>
      </c>
      <c r="G183" s="2" t="str">
        <f>VLOOKUP(B:B,'Nieuw indeling'!B:G,4,FALSE)</f>
        <v>18a</v>
      </c>
      <c r="H183" s="2" t="str">
        <f>VLOOKUP(B:B,'Nieuw indeling'!B:G,5,FALSE)</f>
        <v>12X01</v>
      </c>
      <c r="I183" s="6" t="str">
        <f>VLOOKUP(H183,Sort!B:C,2,FALSE)</f>
        <v>Scootmobiel standaard </v>
      </c>
    </row>
    <row r="184" spans="1:9">
      <c r="A184" s="3" t="s">
        <v>469</v>
      </c>
      <c r="B184" s="2">
        <v>7</v>
      </c>
      <c r="C184" t="s">
        <v>103</v>
      </c>
      <c r="D184" s="2">
        <v>12107</v>
      </c>
      <c r="E184" t="s">
        <v>251</v>
      </c>
      <c r="F184" s="2">
        <v>2023</v>
      </c>
      <c r="G184" s="2" t="str">
        <f>VLOOKUP(B:B,'Nieuw indeling'!B:G,4,FALSE)</f>
        <v>18a</v>
      </c>
      <c r="H184" s="2" t="str">
        <f>VLOOKUP(B:B,'Nieuw indeling'!B:G,5,FALSE)</f>
        <v>12X01</v>
      </c>
      <c r="I184" s="6" t="str">
        <f>VLOOKUP(H184,Sort!B:C,2,FALSE)</f>
        <v>Scootmobiel standaard </v>
      </c>
    </row>
    <row r="185" spans="1:9">
      <c r="A185" s="3" t="s">
        <v>470</v>
      </c>
      <c r="B185" s="2">
        <v>3</v>
      </c>
      <c r="C185" t="s">
        <v>258</v>
      </c>
      <c r="D185" s="2">
        <v>11103</v>
      </c>
      <c r="E185" t="s">
        <v>359</v>
      </c>
      <c r="F185" s="2">
        <v>2024</v>
      </c>
      <c r="G185" s="2">
        <f>VLOOKUP(B:B,'Nieuw indeling'!B:G,4,FALSE)</f>
        <v>1</v>
      </c>
      <c r="H185" s="2" t="str">
        <f>VLOOKUP(B:B,'Nieuw indeling'!B:G,5,FALSE)</f>
        <v>11X03</v>
      </c>
      <c r="I185" s="6" t="str">
        <f>VLOOKUP(H185,Sort!B:C,2,FALSE)</f>
        <v>Rolstoel actief gebruik, vouwframe </v>
      </c>
    </row>
    <row r="186" spans="1:9">
      <c r="A186" s="3" t="s">
        <v>471</v>
      </c>
      <c r="B186" s="2">
        <v>4</v>
      </c>
      <c r="C186" t="s">
        <v>94</v>
      </c>
      <c r="D186" s="2">
        <v>11104</v>
      </c>
      <c r="E186" t="s">
        <v>472</v>
      </c>
      <c r="F186" s="2">
        <v>2023</v>
      </c>
      <c r="G186" s="2">
        <f>VLOOKUP(B:B,'Nieuw indeling'!B:G,4,FALSE)</f>
        <v>3</v>
      </c>
      <c r="H186" s="2" t="str">
        <f>VLOOKUP(B:B,'Nieuw indeling'!B:G,5,FALSE)</f>
        <v>11X04</v>
      </c>
      <c r="I186" s="6" t="str">
        <f>VLOOKUP(H186,Sort!B:C,2,FALSE)</f>
        <v>Rolstoel actief gebruik, vastframe </v>
      </c>
    </row>
    <row r="187" spans="1:9">
      <c r="A187" s="3" t="s">
        <v>473</v>
      </c>
      <c r="B187" s="2">
        <v>7</v>
      </c>
      <c r="C187" t="s">
        <v>103</v>
      </c>
      <c r="D187" s="2">
        <v>12107</v>
      </c>
      <c r="E187" t="s">
        <v>251</v>
      </c>
      <c r="F187" s="2">
        <v>2025</v>
      </c>
      <c r="G187" s="2" t="str">
        <f>VLOOKUP(B:B,'Nieuw indeling'!B:G,4,FALSE)</f>
        <v>18a</v>
      </c>
      <c r="H187" s="2" t="str">
        <f>VLOOKUP(B:B,'Nieuw indeling'!B:G,5,FALSE)</f>
        <v>12X01</v>
      </c>
      <c r="I187" s="6" t="str">
        <f>VLOOKUP(H187,Sort!B:C,2,FALSE)</f>
        <v>Scootmobiel standaard </v>
      </c>
    </row>
    <row r="188" spans="1:9">
      <c r="A188" s="3" t="s">
        <v>474</v>
      </c>
      <c r="B188" s="2">
        <v>8</v>
      </c>
      <c r="C188" t="s">
        <v>112</v>
      </c>
      <c r="D188" s="2">
        <v>12108</v>
      </c>
      <c r="E188" t="s">
        <v>275</v>
      </c>
      <c r="F188" s="2">
        <v>2025</v>
      </c>
      <c r="G188" s="2" t="str">
        <f>VLOOKUP(B:B,'Nieuw indeling'!B:G,4,FALSE)</f>
        <v>20a</v>
      </c>
      <c r="H188" s="2" t="str">
        <f>VLOOKUP(B:B,'Nieuw indeling'!B:G,5,FALSE)</f>
        <v>12X04</v>
      </c>
      <c r="I188" s="6" t="str">
        <f>VLOOKUP(H188,Sort!B:C,2,FALSE)</f>
        <v>Scootmobiel extra geveerd </v>
      </c>
    </row>
    <row r="189" spans="1:9">
      <c r="A189" s="3" t="s">
        <v>475</v>
      </c>
      <c r="B189" s="2">
        <v>2</v>
      </c>
      <c r="C189" t="s">
        <v>200</v>
      </c>
      <c r="D189" s="2">
        <v>11102</v>
      </c>
      <c r="E189" t="s">
        <v>476</v>
      </c>
      <c r="F189" s="2">
        <v>2017</v>
      </c>
      <c r="G189" s="2">
        <f>VLOOKUP(B:B,'Nieuw indeling'!B:G,4,FALSE)</f>
        <v>4</v>
      </c>
      <c r="H189" s="2" t="str">
        <f>VLOOKUP(B:B,'Nieuw indeling'!B:G,5,FALSE)</f>
        <v>11X06</v>
      </c>
      <c r="I189" s="6" t="str">
        <f>VLOOKUP(H189,Sort!B:C,2,FALSE)</f>
        <v>Rolstoel voor permanent gebruik, kantelbaar </v>
      </c>
    </row>
    <row r="190" spans="1:9">
      <c r="A190" s="3" t="s">
        <v>477</v>
      </c>
      <c r="B190" s="2">
        <v>10</v>
      </c>
      <c r="C190" t="s">
        <v>213</v>
      </c>
      <c r="D190" s="2">
        <v>12110</v>
      </c>
      <c r="E190" t="s">
        <v>478</v>
      </c>
      <c r="F190" s="2">
        <v>2024</v>
      </c>
      <c r="G190" s="2">
        <f>VLOOKUP(B:B,'Nieuw indeling'!B:G,4,FALSE)</f>
        <v>14</v>
      </c>
      <c r="H190" s="2" t="str">
        <f>VLOOKUP(B:B,'Nieuw indeling'!B:G,5,FALSE)</f>
        <v>12X14</v>
      </c>
      <c r="I190" s="6" t="str">
        <f>VLOOKUP(H190,Sort!B:C,2,FALSE)</f>
        <v>Driewielfiets, met trapondersteuning </v>
      </c>
    </row>
    <row r="191" spans="1:9">
      <c r="A191" s="3" t="s">
        <v>479</v>
      </c>
      <c r="B191" s="2">
        <v>7</v>
      </c>
      <c r="C191" t="s">
        <v>103</v>
      </c>
      <c r="D191" s="2">
        <v>12107</v>
      </c>
      <c r="E191" t="s">
        <v>480</v>
      </c>
      <c r="F191" s="2">
        <v>2008</v>
      </c>
      <c r="G191" s="2" t="str">
        <f>VLOOKUP(B:B,'Nieuw indeling'!B:G,4,FALSE)</f>
        <v>18a</v>
      </c>
      <c r="H191" s="2" t="str">
        <f>VLOOKUP(B:B,'Nieuw indeling'!B:G,5,FALSE)</f>
        <v>12X01</v>
      </c>
      <c r="I191" s="6" t="str">
        <f>VLOOKUP(H191,Sort!B:C,2,FALSE)</f>
        <v>Scootmobiel standaard </v>
      </c>
    </row>
    <row r="192" spans="1:9">
      <c r="A192" s="3" t="s">
        <v>481</v>
      </c>
      <c r="B192" s="2">
        <v>7</v>
      </c>
      <c r="C192" t="s">
        <v>103</v>
      </c>
      <c r="D192" s="2">
        <v>12107</v>
      </c>
      <c r="E192" t="s">
        <v>205</v>
      </c>
      <c r="F192" s="2">
        <v>2019</v>
      </c>
      <c r="G192" s="2" t="str">
        <f>VLOOKUP(B:B,'Nieuw indeling'!B:G,4,FALSE)</f>
        <v>18a</v>
      </c>
      <c r="H192" s="2" t="str">
        <f>VLOOKUP(B:B,'Nieuw indeling'!B:G,5,FALSE)</f>
        <v>12X01</v>
      </c>
      <c r="I192" s="6" t="str">
        <f>VLOOKUP(H192,Sort!B:C,2,FALSE)</f>
        <v>Scootmobiel standaard </v>
      </c>
    </row>
    <row r="193" spans="1:9">
      <c r="A193" s="3" t="s">
        <v>482</v>
      </c>
      <c r="B193" s="2">
        <v>6</v>
      </c>
      <c r="C193" t="s">
        <v>100</v>
      </c>
      <c r="D193" s="2">
        <v>11106</v>
      </c>
      <c r="E193" t="s">
        <v>483</v>
      </c>
      <c r="F193" s="2">
        <v>2025</v>
      </c>
      <c r="G193" s="2">
        <f>VLOOKUP(B:B,'Nieuw indeling'!B:G,4,FALSE)</f>
        <v>10</v>
      </c>
      <c r="H193" s="2" t="str">
        <f>VLOOKUP(B:B,'Nieuw indeling'!B:G,5,FALSE)</f>
        <v>11X13</v>
      </c>
      <c r="I193" s="6" t="str">
        <f>VLOOKUP(H193,Sort!B:C,2,FALSE)</f>
        <v>Elektrische rolstoel, maatwerk </v>
      </c>
    </row>
    <row r="194" spans="1:9">
      <c r="A194" s="3" t="s">
        <v>484</v>
      </c>
      <c r="B194" s="2">
        <v>8</v>
      </c>
      <c r="C194" t="s">
        <v>112</v>
      </c>
      <c r="D194" s="2">
        <v>12108</v>
      </c>
      <c r="E194" t="s">
        <v>275</v>
      </c>
      <c r="F194" s="2">
        <v>2025</v>
      </c>
      <c r="G194" s="2" t="str">
        <f>VLOOKUP(B:B,'Nieuw indeling'!B:G,4,FALSE)</f>
        <v>20a</v>
      </c>
      <c r="H194" s="2" t="str">
        <f>VLOOKUP(B:B,'Nieuw indeling'!B:G,5,FALSE)</f>
        <v>12X04</v>
      </c>
      <c r="I194" s="6" t="str">
        <f>VLOOKUP(H194,Sort!B:C,2,FALSE)</f>
        <v>Scootmobiel extra geveerd </v>
      </c>
    </row>
    <row r="195" spans="1:9">
      <c r="A195" s="3" t="s">
        <v>485</v>
      </c>
      <c r="B195" s="2">
        <v>7</v>
      </c>
      <c r="C195" t="s">
        <v>103</v>
      </c>
      <c r="D195" s="2">
        <v>12107</v>
      </c>
      <c r="E195" t="s">
        <v>486</v>
      </c>
      <c r="F195" s="2">
        <v>2011</v>
      </c>
      <c r="G195" s="2" t="str">
        <f>VLOOKUP(B:B,'Nieuw indeling'!B:G,4,FALSE)</f>
        <v>18a</v>
      </c>
      <c r="H195" s="2" t="str">
        <f>VLOOKUP(B:B,'Nieuw indeling'!B:G,5,FALSE)</f>
        <v>12X01</v>
      </c>
      <c r="I195" s="6" t="str">
        <f>VLOOKUP(H195,Sort!B:C,2,FALSE)</f>
        <v>Scootmobiel standaard </v>
      </c>
    </row>
    <row r="196" spans="1:9">
      <c r="A196" s="3" t="s">
        <v>487</v>
      </c>
      <c r="B196" s="2">
        <v>8</v>
      </c>
      <c r="C196" t="s">
        <v>112</v>
      </c>
      <c r="D196" s="2">
        <v>12108</v>
      </c>
      <c r="E196" t="s">
        <v>249</v>
      </c>
      <c r="F196" s="2">
        <v>2016</v>
      </c>
      <c r="G196" s="2" t="str">
        <f>VLOOKUP(B:B,'Nieuw indeling'!B:G,4,FALSE)</f>
        <v>20a</v>
      </c>
      <c r="H196" s="2" t="str">
        <f>VLOOKUP(B:B,'Nieuw indeling'!B:G,5,FALSE)</f>
        <v>12X04</v>
      </c>
      <c r="I196" s="6" t="str">
        <f>VLOOKUP(H196,Sort!B:C,2,FALSE)</f>
        <v>Scootmobiel extra geveerd </v>
      </c>
    </row>
    <row r="197" spans="1:9">
      <c r="A197" s="3" t="s">
        <v>488</v>
      </c>
      <c r="B197" s="2">
        <v>1</v>
      </c>
      <c r="C197" t="s">
        <v>85</v>
      </c>
      <c r="D197" s="2">
        <v>11101</v>
      </c>
      <c r="E197" t="s">
        <v>489</v>
      </c>
      <c r="F197" s="2">
        <v>2014</v>
      </c>
      <c r="G197" s="2">
        <f>VLOOKUP(B:B,'Nieuw indeling'!B:G,4,FALSE)</f>
        <v>99</v>
      </c>
      <c r="H197" s="2" t="str">
        <f>VLOOKUP(B:B,'Nieuw indeling'!B:G,5,FALSE)</f>
        <v>11X98</v>
      </c>
      <c r="I197" s="6" t="str">
        <f>VLOOKUP(H197,Sort!B:C,2,FALSE)</f>
        <v>Overige rolvoorziening, laag btw </v>
      </c>
    </row>
    <row r="198" spans="1:9">
      <c r="A198" s="3" t="s">
        <v>490</v>
      </c>
      <c r="B198" s="2">
        <v>1</v>
      </c>
      <c r="C198" t="s">
        <v>85</v>
      </c>
      <c r="D198" s="2">
        <v>11101</v>
      </c>
      <c r="E198" t="s">
        <v>491</v>
      </c>
      <c r="F198" s="2">
        <v>2018</v>
      </c>
      <c r="G198" s="2">
        <f>VLOOKUP(B:B,'Nieuw indeling'!B:G,4,FALSE)</f>
        <v>99</v>
      </c>
      <c r="H198" s="2" t="str">
        <f>VLOOKUP(B:B,'Nieuw indeling'!B:G,5,FALSE)</f>
        <v>11X98</v>
      </c>
      <c r="I198" s="6" t="str">
        <f>VLOOKUP(H198,Sort!B:C,2,FALSE)</f>
        <v>Overige rolvoorziening, laag btw </v>
      </c>
    </row>
    <row r="199" spans="1:9">
      <c r="A199" s="3" t="s">
        <v>492</v>
      </c>
      <c r="B199" s="2">
        <v>21</v>
      </c>
      <c r="C199" t="s">
        <v>151</v>
      </c>
      <c r="D199" s="2">
        <v>11121</v>
      </c>
      <c r="E199" t="s">
        <v>261</v>
      </c>
      <c r="F199" s="2">
        <v>2018</v>
      </c>
      <c r="G199" s="2">
        <f>VLOOKUP(B:B,'Nieuw indeling'!B:G,4,FALSE)</f>
        <v>5</v>
      </c>
      <c r="H199" s="2" t="str">
        <f>VLOOKUP(B:B,'Nieuw indeling'!B:G,5,FALSE)</f>
        <v>11X22</v>
      </c>
      <c r="I199" s="6" t="str">
        <f>VLOOKUP(H199,Sort!B:C,2,FALSE)</f>
        <v>Elektrische aandrijving tbv handrolstoel </v>
      </c>
    </row>
    <row r="200" spans="1:9">
      <c r="A200" s="3" t="s">
        <v>493</v>
      </c>
      <c r="B200" s="2">
        <v>3</v>
      </c>
      <c r="C200" t="s">
        <v>258</v>
      </c>
      <c r="D200" s="2">
        <v>11103</v>
      </c>
      <c r="E200" t="s">
        <v>359</v>
      </c>
      <c r="F200" s="2">
        <v>2026</v>
      </c>
      <c r="G200" s="2">
        <f>VLOOKUP(B:B,'Nieuw indeling'!B:G,4,FALSE)</f>
        <v>1</v>
      </c>
      <c r="H200" s="2" t="str">
        <f>VLOOKUP(B:B,'Nieuw indeling'!B:G,5,FALSE)</f>
        <v>11X03</v>
      </c>
      <c r="I200" s="6" t="str">
        <f>VLOOKUP(H200,Sort!B:C,2,FALSE)</f>
        <v>Rolstoel actief gebruik, vouwframe </v>
      </c>
    </row>
    <row r="201" spans="1:9">
      <c r="A201" s="3" t="s">
        <v>494</v>
      </c>
      <c r="B201" s="2">
        <v>18</v>
      </c>
      <c r="C201" t="s">
        <v>142</v>
      </c>
      <c r="D201" s="2">
        <v>12118</v>
      </c>
      <c r="E201" t="s">
        <v>495</v>
      </c>
      <c r="F201" s="2">
        <v>2019</v>
      </c>
      <c r="G201" s="2">
        <f>VLOOKUP(B:B,'Nieuw indeling'!B:G,4,FALSE)</f>
        <v>16</v>
      </c>
      <c r="H201" s="2" t="str">
        <f>VLOOKUP(B:B,'Nieuw indeling'!B:G,5,FALSE)</f>
        <v>12X36</v>
      </c>
      <c r="I201" s="6" t="str">
        <f>VLOOKUP(H201,Sort!B:C,2,FALSE)</f>
        <v>Duofiets / tandem, elektrisch ondersteund </v>
      </c>
    </row>
    <row r="202" spans="1:9">
      <c r="A202" s="3" t="s">
        <v>496</v>
      </c>
      <c r="B202" s="2">
        <v>7</v>
      </c>
      <c r="C202" t="s">
        <v>103</v>
      </c>
      <c r="D202" s="2">
        <v>12107</v>
      </c>
      <c r="E202" t="s">
        <v>210</v>
      </c>
      <c r="F202" s="2">
        <v>2017</v>
      </c>
      <c r="G202" s="2" t="str">
        <f>VLOOKUP(B:B,'Nieuw indeling'!B:G,4,FALSE)</f>
        <v>18a</v>
      </c>
      <c r="H202" s="2" t="str">
        <f>VLOOKUP(B:B,'Nieuw indeling'!B:G,5,FALSE)</f>
        <v>12X01</v>
      </c>
      <c r="I202" s="6" t="str">
        <f>VLOOKUP(H202,Sort!B:C,2,FALSE)</f>
        <v>Scootmobiel standaard </v>
      </c>
    </row>
    <row r="203" spans="1:9">
      <c r="A203" s="3" t="s">
        <v>497</v>
      </c>
      <c r="B203" s="2">
        <v>7</v>
      </c>
      <c r="C203" t="s">
        <v>103</v>
      </c>
      <c r="D203" s="2">
        <v>12107</v>
      </c>
      <c r="E203" t="s">
        <v>205</v>
      </c>
      <c r="F203" s="2">
        <v>2019</v>
      </c>
      <c r="G203" s="2" t="str">
        <f>VLOOKUP(B:B,'Nieuw indeling'!B:G,4,FALSE)</f>
        <v>18a</v>
      </c>
      <c r="H203" s="2" t="str">
        <f>VLOOKUP(B:B,'Nieuw indeling'!B:G,5,FALSE)</f>
        <v>12X01</v>
      </c>
      <c r="I203" s="6" t="str">
        <f>VLOOKUP(H203,Sort!B:C,2,FALSE)</f>
        <v>Scootmobiel standaard </v>
      </c>
    </row>
    <row r="204" spans="1:9">
      <c r="A204" s="3" t="s">
        <v>498</v>
      </c>
      <c r="B204" s="2">
        <v>8</v>
      </c>
      <c r="C204" t="s">
        <v>112</v>
      </c>
      <c r="D204" s="2">
        <v>12108</v>
      </c>
      <c r="E204" t="s">
        <v>275</v>
      </c>
      <c r="F204" s="2">
        <v>2023</v>
      </c>
      <c r="G204" s="2" t="str">
        <f>VLOOKUP(B:B,'Nieuw indeling'!B:G,4,FALSE)</f>
        <v>20a</v>
      </c>
      <c r="H204" s="2" t="str">
        <f>VLOOKUP(B:B,'Nieuw indeling'!B:G,5,FALSE)</f>
        <v>12X04</v>
      </c>
      <c r="I204" s="6" t="str">
        <f>VLOOKUP(H204,Sort!B:C,2,FALSE)</f>
        <v>Scootmobiel extra geveerd </v>
      </c>
    </row>
    <row r="205" spans="1:9">
      <c r="A205" s="3" t="s">
        <v>499</v>
      </c>
      <c r="B205" s="2">
        <v>8</v>
      </c>
      <c r="C205" t="s">
        <v>112</v>
      </c>
      <c r="D205" s="2">
        <v>12108</v>
      </c>
      <c r="E205" t="s">
        <v>249</v>
      </c>
      <c r="F205" s="2">
        <v>2019</v>
      </c>
      <c r="G205" s="2" t="str">
        <f>VLOOKUP(B:B,'Nieuw indeling'!B:G,4,FALSE)</f>
        <v>20a</v>
      </c>
      <c r="H205" s="2" t="str">
        <f>VLOOKUP(B:B,'Nieuw indeling'!B:G,5,FALSE)</f>
        <v>12X04</v>
      </c>
      <c r="I205" s="6" t="str">
        <f>VLOOKUP(H205,Sort!B:C,2,FALSE)</f>
        <v>Scootmobiel extra geveerd </v>
      </c>
    </row>
    <row r="206" spans="1:9">
      <c r="A206" s="3" t="s">
        <v>500</v>
      </c>
      <c r="B206" s="2">
        <v>2</v>
      </c>
      <c r="C206" t="s">
        <v>200</v>
      </c>
      <c r="D206" s="2">
        <v>11102</v>
      </c>
      <c r="E206" t="s">
        <v>501</v>
      </c>
      <c r="F206" s="2">
        <v>2017</v>
      </c>
      <c r="G206" s="2">
        <f>VLOOKUP(B:B,'Nieuw indeling'!B:G,4,FALSE)</f>
        <v>4</v>
      </c>
      <c r="H206" s="2" t="str">
        <f>VLOOKUP(B:B,'Nieuw indeling'!B:G,5,FALSE)</f>
        <v>11X06</v>
      </c>
      <c r="I206" s="6" t="str">
        <f>VLOOKUP(H206,Sort!B:C,2,FALSE)</f>
        <v>Rolstoel voor permanent gebruik, kantelbaar </v>
      </c>
    </row>
    <row r="207" spans="1:9">
      <c r="A207" s="3" t="s">
        <v>502</v>
      </c>
      <c r="B207" s="2">
        <v>7</v>
      </c>
      <c r="C207" t="s">
        <v>103</v>
      </c>
      <c r="D207" s="2">
        <v>12107</v>
      </c>
      <c r="E207" t="s">
        <v>205</v>
      </c>
      <c r="F207" s="2">
        <v>2019</v>
      </c>
      <c r="G207" s="2" t="str">
        <f>VLOOKUP(B:B,'Nieuw indeling'!B:G,4,FALSE)</f>
        <v>18a</v>
      </c>
      <c r="H207" s="2" t="str">
        <f>VLOOKUP(B:B,'Nieuw indeling'!B:G,5,FALSE)</f>
        <v>12X01</v>
      </c>
      <c r="I207" s="6" t="str">
        <f>VLOOKUP(H207,Sort!B:C,2,FALSE)</f>
        <v>Scootmobiel standaard </v>
      </c>
    </row>
    <row r="208" spans="1:9">
      <c r="A208" s="3" t="s">
        <v>503</v>
      </c>
      <c r="B208" s="2">
        <v>8</v>
      </c>
      <c r="C208" t="s">
        <v>112</v>
      </c>
      <c r="D208" s="2">
        <v>12108</v>
      </c>
      <c r="E208" t="s">
        <v>249</v>
      </c>
      <c r="F208" s="2">
        <v>2023</v>
      </c>
      <c r="G208" s="2" t="str">
        <f>VLOOKUP(B:B,'Nieuw indeling'!B:G,4,FALSE)</f>
        <v>20a</v>
      </c>
      <c r="H208" s="2" t="str">
        <f>VLOOKUP(B:B,'Nieuw indeling'!B:G,5,FALSE)</f>
        <v>12X04</v>
      </c>
      <c r="I208" s="6" t="str">
        <f>VLOOKUP(H208,Sort!B:C,2,FALSE)</f>
        <v>Scootmobiel extra geveerd </v>
      </c>
    </row>
    <row r="209" spans="1:9">
      <c r="A209" s="3" t="s">
        <v>504</v>
      </c>
      <c r="B209" s="2">
        <v>7</v>
      </c>
      <c r="C209" t="s">
        <v>103</v>
      </c>
      <c r="D209" s="2">
        <v>12107</v>
      </c>
      <c r="E209" t="s">
        <v>205</v>
      </c>
      <c r="F209" s="2">
        <v>2019</v>
      </c>
      <c r="G209" s="2" t="str">
        <f>VLOOKUP(B:B,'Nieuw indeling'!B:G,4,FALSE)</f>
        <v>18a</v>
      </c>
      <c r="H209" s="2" t="str">
        <f>VLOOKUP(B:B,'Nieuw indeling'!B:G,5,FALSE)</f>
        <v>12X01</v>
      </c>
      <c r="I209" s="6" t="str">
        <f>VLOOKUP(H209,Sort!B:C,2,FALSE)</f>
        <v>Scootmobiel standaard </v>
      </c>
    </row>
    <row r="210" spans="1:9">
      <c r="A210" s="3" t="s">
        <v>505</v>
      </c>
      <c r="B210" s="2">
        <v>7</v>
      </c>
      <c r="C210" t="s">
        <v>103</v>
      </c>
      <c r="D210" s="2">
        <v>12107</v>
      </c>
      <c r="E210" t="s">
        <v>251</v>
      </c>
      <c r="F210" s="2">
        <v>2025</v>
      </c>
      <c r="G210" s="2" t="str">
        <f>VLOOKUP(B:B,'Nieuw indeling'!B:G,4,FALSE)</f>
        <v>18a</v>
      </c>
      <c r="H210" s="2" t="str">
        <f>VLOOKUP(B:B,'Nieuw indeling'!B:G,5,FALSE)</f>
        <v>12X01</v>
      </c>
      <c r="I210" s="6" t="str">
        <f>VLOOKUP(H210,Sort!B:C,2,FALSE)</f>
        <v>Scootmobiel standaard </v>
      </c>
    </row>
    <row r="211" spans="1:9">
      <c r="A211" s="3" t="s">
        <v>506</v>
      </c>
      <c r="B211" s="2">
        <v>3</v>
      </c>
      <c r="C211" t="s">
        <v>258</v>
      </c>
      <c r="D211" s="2">
        <v>11103</v>
      </c>
      <c r="E211" t="s">
        <v>464</v>
      </c>
      <c r="F211" s="2">
        <v>2019</v>
      </c>
      <c r="G211" s="2">
        <f>VLOOKUP(B:B,'Nieuw indeling'!B:G,4,FALSE)</f>
        <v>1</v>
      </c>
      <c r="H211" s="2" t="str">
        <f>VLOOKUP(B:B,'Nieuw indeling'!B:G,5,FALSE)</f>
        <v>11X03</v>
      </c>
      <c r="I211" s="6" t="str">
        <f>VLOOKUP(H211,Sort!B:C,2,FALSE)</f>
        <v>Rolstoel actief gebruik, vouwframe </v>
      </c>
    </row>
    <row r="212" spans="1:9">
      <c r="A212" s="3" t="s">
        <v>507</v>
      </c>
      <c r="B212" s="2">
        <v>7</v>
      </c>
      <c r="C212" t="s">
        <v>103</v>
      </c>
      <c r="D212" s="2">
        <v>12107</v>
      </c>
      <c r="E212" t="s">
        <v>205</v>
      </c>
      <c r="F212" s="2">
        <v>2018</v>
      </c>
      <c r="G212" s="2" t="str">
        <f>VLOOKUP(B:B,'Nieuw indeling'!B:G,4,FALSE)</f>
        <v>18a</v>
      </c>
      <c r="H212" s="2" t="str">
        <f>VLOOKUP(B:B,'Nieuw indeling'!B:G,5,FALSE)</f>
        <v>12X01</v>
      </c>
      <c r="I212" s="6" t="str">
        <f>VLOOKUP(H212,Sort!B:C,2,FALSE)</f>
        <v>Scootmobiel standaard </v>
      </c>
    </row>
    <row r="213" spans="1:9">
      <c r="A213" s="3" t="s">
        <v>508</v>
      </c>
      <c r="B213" s="2">
        <v>7</v>
      </c>
      <c r="C213" t="s">
        <v>103</v>
      </c>
      <c r="D213" s="2">
        <v>12107</v>
      </c>
      <c r="E213" t="s">
        <v>210</v>
      </c>
      <c r="F213" s="2">
        <v>2018</v>
      </c>
      <c r="G213" s="2" t="str">
        <f>VLOOKUP(B:B,'Nieuw indeling'!B:G,4,FALSE)</f>
        <v>18a</v>
      </c>
      <c r="H213" s="2" t="str">
        <f>VLOOKUP(B:B,'Nieuw indeling'!B:G,5,FALSE)</f>
        <v>12X01</v>
      </c>
      <c r="I213" s="6" t="str">
        <f>VLOOKUP(H213,Sort!B:C,2,FALSE)</f>
        <v>Scootmobiel standaard </v>
      </c>
    </row>
    <row r="214" spans="1:9">
      <c r="A214" s="3" t="s">
        <v>509</v>
      </c>
      <c r="B214" s="2">
        <v>7</v>
      </c>
      <c r="C214" t="s">
        <v>103</v>
      </c>
      <c r="D214" s="2">
        <v>12107</v>
      </c>
      <c r="E214" t="s">
        <v>251</v>
      </c>
      <c r="F214" s="2">
        <v>2023</v>
      </c>
      <c r="G214" s="2" t="str">
        <f>VLOOKUP(B:B,'Nieuw indeling'!B:G,4,FALSE)</f>
        <v>18a</v>
      </c>
      <c r="H214" s="2" t="str">
        <f>VLOOKUP(B:B,'Nieuw indeling'!B:G,5,FALSE)</f>
        <v>12X01</v>
      </c>
      <c r="I214" s="6" t="str">
        <f>VLOOKUP(H214,Sort!B:C,2,FALSE)</f>
        <v>Scootmobiel standaard </v>
      </c>
    </row>
    <row r="215" spans="1:9">
      <c r="A215" s="3" t="s">
        <v>510</v>
      </c>
      <c r="B215" s="2">
        <v>10</v>
      </c>
      <c r="C215" t="s">
        <v>213</v>
      </c>
      <c r="D215" s="2">
        <v>12110</v>
      </c>
      <c r="E215" t="s">
        <v>478</v>
      </c>
      <c r="F215" s="2">
        <v>2024</v>
      </c>
      <c r="G215" s="2">
        <f>VLOOKUP(B:B,'Nieuw indeling'!B:G,4,FALSE)</f>
        <v>14</v>
      </c>
      <c r="H215" s="2" t="str">
        <f>VLOOKUP(B:B,'Nieuw indeling'!B:G,5,FALSE)</f>
        <v>12X14</v>
      </c>
      <c r="I215" s="6" t="str">
        <f>VLOOKUP(H215,Sort!B:C,2,FALSE)</f>
        <v>Driewielfiets, met trapondersteuning </v>
      </c>
    </row>
    <row r="216" spans="1:9">
      <c r="A216" s="3" t="s">
        <v>511</v>
      </c>
      <c r="B216" s="2">
        <v>3</v>
      </c>
      <c r="C216" t="s">
        <v>258</v>
      </c>
      <c r="D216" s="2">
        <v>11103</v>
      </c>
      <c r="E216" t="s">
        <v>512</v>
      </c>
      <c r="F216" s="2">
        <v>2026</v>
      </c>
      <c r="G216" s="2">
        <f>VLOOKUP(B:B,'Nieuw indeling'!B:G,4,FALSE)</f>
        <v>1</v>
      </c>
      <c r="H216" s="2" t="str">
        <f>VLOOKUP(B:B,'Nieuw indeling'!B:G,5,FALSE)</f>
        <v>11X03</v>
      </c>
      <c r="I216" s="6" t="str">
        <f>VLOOKUP(H216,Sort!B:C,2,FALSE)</f>
        <v>Rolstoel actief gebruik, vouwframe </v>
      </c>
    </row>
    <row r="217" spans="1:9">
      <c r="A217" s="3" t="s">
        <v>513</v>
      </c>
      <c r="B217" s="2">
        <v>7</v>
      </c>
      <c r="C217" t="s">
        <v>103</v>
      </c>
      <c r="D217" s="2">
        <v>12107</v>
      </c>
      <c r="E217" t="s">
        <v>205</v>
      </c>
      <c r="F217" s="2">
        <v>2015</v>
      </c>
      <c r="G217" s="2" t="str">
        <f>VLOOKUP(B:B,'Nieuw indeling'!B:G,4,FALSE)</f>
        <v>18a</v>
      </c>
      <c r="H217" s="2" t="str">
        <f>VLOOKUP(B:B,'Nieuw indeling'!B:G,5,FALSE)</f>
        <v>12X01</v>
      </c>
      <c r="I217" s="6" t="str">
        <f>VLOOKUP(H217,Sort!B:C,2,FALSE)</f>
        <v>Scootmobiel standaard </v>
      </c>
    </row>
    <row r="218" spans="1:9">
      <c r="A218" s="3" t="s">
        <v>514</v>
      </c>
      <c r="B218" s="2">
        <v>1</v>
      </c>
      <c r="C218" t="s">
        <v>85</v>
      </c>
      <c r="D218" s="2">
        <v>11101</v>
      </c>
      <c r="E218" t="s">
        <v>194</v>
      </c>
      <c r="F218" s="2">
        <v>2012</v>
      </c>
      <c r="G218" s="2">
        <f>VLOOKUP(B:B,'Nieuw indeling'!B:G,4,FALSE)</f>
        <v>99</v>
      </c>
      <c r="H218" s="2" t="str">
        <f>VLOOKUP(B:B,'Nieuw indeling'!B:G,5,FALSE)</f>
        <v>11X98</v>
      </c>
      <c r="I218" s="6" t="str">
        <f>VLOOKUP(H218,Sort!B:C,2,FALSE)</f>
        <v>Overige rolvoorziening, laag btw </v>
      </c>
    </row>
    <row r="219" spans="1:9">
      <c r="A219" s="3" t="s">
        <v>515</v>
      </c>
      <c r="B219" s="2">
        <v>1</v>
      </c>
      <c r="C219" t="s">
        <v>85</v>
      </c>
      <c r="D219" s="2">
        <v>11101</v>
      </c>
      <c r="E219" t="s">
        <v>516</v>
      </c>
      <c r="F219" s="2">
        <v>2010</v>
      </c>
      <c r="G219" s="2">
        <f>VLOOKUP(B:B,'Nieuw indeling'!B:G,4,FALSE)</f>
        <v>99</v>
      </c>
      <c r="H219" s="2" t="str">
        <f>VLOOKUP(B:B,'Nieuw indeling'!B:G,5,FALSE)</f>
        <v>11X98</v>
      </c>
      <c r="I219" s="6" t="str">
        <f>VLOOKUP(H219,Sort!B:C,2,FALSE)</f>
        <v>Overige rolvoorziening, laag btw </v>
      </c>
    </row>
    <row r="220" spans="1:9">
      <c r="A220" s="3" t="s">
        <v>517</v>
      </c>
      <c r="B220" s="2">
        <v>3</v>
      </c>
      <c r="C220" t="s">
        <v>258</v>
      </c>
      <c r="D220" s="2">
        <v>11103</v>
      </c>
      <c r="E220" t="s">
        <v>289</v>
      </c>
      <c r="F220" s="2">
        <v>2018</v>
      </c>
      <c r="G220" s="2">
        <f>VLOOKUP(B:B,'Nieuw indeling'!B:G,4,FALSE)</f>
        <v>1</v>
      </c>
      <c r="H220" s="2" t="str">
        <f>VLOOKUP(B:B,'Nieuw indeling'!B:G,5,FALSE)</f>
        <v>11X03</v>
      </c>
      <c r="I220" s="6" t="str">
        <f>VLOOKUP(H220,Sort!B:C,2,FALSE)</f>
        <v>Rolstoel actief gebruik, vouwframe </v>
      </c>
    </row>
    <row r="221" spans="1:9">
      <c r="A221" s="3" t="s">
        <v>518</v>
      </c>
      <c r="B221" s="2">
        <v>7</v>
      </c>
      <c r="C221" t="s">
        <v>103</v>
      </c>
      <c r="D221" s="2">
        <v>12107</v>
      </c>
      <c r="E221" s="11" t="s">
        <v>519</v>
      </c>
      <c r="F221" s="2">
        <v>2020</v>
      </c>
      <c r="G221" s="2" t="str">
        <f>VLOOKUP(B:B,'Nieuw indeling'!B:G,4,FALSE)</f>
        <v>18a</v>
      </c>
      <c r="H221" s="2" t="str">
        <f>VLOOKUP(B:B,'Nieuw indeling'!B:G,5,FALSE)</f>
        <v>12X01</v>
      </c>
      <c r="I221" s="6" t="str">
        <f>VLOOKUP(H221,Sort!B:C,2,FALSE)</f>
        <v>Scootmobiel standaard </v>
      </c>
    </row>
    <row r="222" spans="1:9">
      <c r="A222" s="3" t="s">
        <v>520</v>
      </c>
      <c r="B222" s="2">
        <v>3</v>
      </c>
      <c r="C222" t="s">
        <v>258</v>
      </c>
      <c r="D222" s="2">
        <v>11103</v>
      </c>
      <c r="E222" s="11" t="s">
        <v>259</v>
      </c>
      <c r="F222" s="2">
        <v>2026</v>
      </c>
      <c r="G222" s="2">
        <f>VLOOKUP(B:B,'Nieuw indeling'!B:G,4,FALSE)</f>
        <v>1</v>
      </c>
      <c r="H222" s="2" t="str">
        <f>VLOOKUP(B:B,'Nieuw indeling'!B:G,5,FALSE)</f>
        <v>11X03</v>
      </c>
      <c r="I222" s="6" t="str">
        <f>VLOOKUP(H222,Sort!B:C,2,FALSE)</f>
        <v>Rolstoel actief gebruik, vouwframe </v>
      </c>
    </row>
    <row r="223" spans="1:9">
      <c r="A223" s="3" t="s">
        <v>521</v>
      </c>
      <c r="B223" s="2">
        <v>7</v>
      </c>
      <c r="C223" t="s">
        <v>103</v>
      </c>
      <c r="D223" s="2">
        <v>12107</v>
      </c>
      <c r="E223" t="s">
        <v>244</v>
      </c>
      <c r="F223" s="2">
        <v>2010</v>
      </c>
      <c r="G223" s="2" t="str">
        <f>VLOOKUP(B:B,'Nieuw indeling'!B:G,4,FALSE)</f>
        <v>18a</v>
      </c>
      <c r="H223" s="2" t="str">
        <f>VLOOKUP(B:B,'Nieuw indeling'!B:G,5,FALSE)</f>
        <v>12X01</v>
      </c>
      <c r="I223" s="6" t="str">
        <f>VLOOKUP(H223,Sort!B:C,2,FALSE)</f>
        <v>Scootmobiel standaard </v>
      </c>
    </row>
    <row r="224" spans="1:9">
      <c r="A224" s="3" t="s">
        <v>522</v>
      </c>
      <c r="B224" s="2">
        <v>7</v>
      </c>
      <c r="C224" t="s">
        <v>103</v>
      </c>
      <c r="D224" s="2">
        <v>12107</v>
      </c>
      <c r="E224" t="s">
        <v>486</v>
      </c>
      <c r="F224" s="2">
        <v>2017</v>
      </c>
      <c r="G224" s="2" t="str">
        <f>VLOOKUP(B:B,'Nieuw indeling'!B:G,4,FALSE)</f>
        <v>18a</v>
      </c>
      <c r="H224" s="2" t="str">
        <f>VLOOKUP(B:B,'Nieuw indeling'!B:G,5,FALSE)</f>
        <v>12X01</v>
      </c>
      <c r="I224" s="6" t="str">
        <f>VLOOKUP(H224,Sort!B:C,2,FALSE)</f>
        <v>Scootmobiel standaard </v>
      </c>
    </row>
    <row r="225" spans="1:9">
      <c r="A225" s="3" t="s">
        <v>523</v>
      </c>
      <c r="B225" s="2">
        <v>8</v>
      </c>
      <c r="C225" t="s">
        <v>112</v>
      </c>
      <c r="D225" s="2">
        <v>12108</v>
      </c>
      <c r="E225" t="s">
        <v>524</v>
      </c>
      <c r="F225" s="2">
        <v>2015</v>
      </c>
      <c r="G225" s="2" t="str">
        <f>VLOOKUP(B:B,'Nieuw indeling'!B:G,4,FALSE)</f>
        <v>20a</v>
      </c>
      <c r="H225" s="2" t="str">
        <f>VLOOKUP(B:B,'Nieuw indeling'!B:G,5,FALSE)</f>
        <v>12X04</v>
      </c>
      <c r="I225" s="6" t="str">
        <f>VLOOKUP(H225,Sort!B:C,2,FALSE)</f>
        <v>Scootmobiel extra geveerd </v>
      </c>
    </row>
    <row r="226" spans="1:9">
      <c r="A226" s="3" t="s">
        <v>525</v>
      </c>
      <c r="B226" s="2">
        <v>7</v>
      </c>
      <c r="C226" t="s">
        <v>103</v>
      </c>
      <c r="D226" s="2">
        <v>12107</v>
      </c>
      <c r="E226" t="s">
        <v>205</v>
      </c>
      <c r="F226" s="2">
        <v>2020</v>
      </c>
      <c r="G226" s="2" t="str">
        <f>VLOOKUP(B:B,'Nieuw indeling'!B:G,4,FALSE)</f>
        <v>18a</v>
      </c>
      <c r="H226" s="2" t="str">
        <f>VLOOKUP(B:B,'Nieuw indeling'!B:G,5,FALSE)</f>
        <v>12X01</v>
      </c>
      <c r="I226" s="6" t="str">
        <f>VLOOKUP(H226,Sort!B:C,2,FALSE)</f>
        <v>Scootmobiel standaard </v>
      </c>
    </row>
    <row r="227" spans="1:9">
      <c r="A227" s="3" t="s">
        <v>526</v>
      </c>
      <c r="B227" s="2">
        <v>3</v>
      </c>
      <c r="C227" t="s">
        <v>258</v>
      </c>
      <c r="D227" s="2">
        <v>11103</v>
      </c>
      <c r="E227" t="s">
        <v>359</v>
      </c>
      <c r="F227" s="2">
        <v>2017</v>
      </c>
      <c r="G227" s="2">
        <f>VLOOKUP(B:B,'Nieuw indeling'!B:G,4,FALSE)</f>
        <v>1</v>
      </c>
      <c r="H227" s="2" t="str">
        <f>VLOOKUP(B:B,'Nieuw indeling'!B:G,5,FALSE)</f>
        <v>11X03</v>
      </c>
      <c r="I227" s="6" t="str">
        <f>VLOOKUP(H227,Sort!B:C,2,FALSE)</f>
        <v>Rolstoel actief gebruik, vouwframe </v>
      </c>
    </row>
    <row r="228" spans="1:9">
      <c r="A228" s="3" t="s">
        <v>527</v>
      </c>
      <c r="B228" s="2">
        <v>7</v>
      </c>
      <c r="C228" t="s">
        <v>103</v>
      </c>
      <c r="D228" s="2">
        <v>12107</v>
      </c>
      <c r="E228" t="s">
        <v>322</v>
      </c>
      <c r="F228" s="2">
        <v>2011</v>
      </c>
      <c r="G228" s="2" t="str">
        <f>VLOOKUP(B:B,'Nieuw indeling'!B:G,4,FALSE)</f>
        <v>18a</v>
      </c>
      <c r="H228" s="2" t="str">
        <f>VLOOKUP(B:B,'Nieuw indeling'!B:G,5,FALSE)</f>
        <v>12X01</v>
      </c>
      <c r="I228" s="6" t="str">
        <f>VLOOKUP(H228,Sort!B:C,2,FALSE)</f>
        <v>Scootmobiel standaard </v>
      </c>
    </row>
    <row r="229" spans="1:9">
      <c r="A229" s="3" t="s">
        <v>528</v>
      </c>
      <c r="B229" s="2">
        <v>1</v>
      </c>
      <c r="C229" t="s">
        <v>85</v>
      </c>
      <c r="D229" s="2">
        <v>11101</v>
      </c>
      <c r="E229" t="s">
        <v>529</v>
      </c>
      <c r="F229" s="2">
        <v>2009</v>
      </c>
      <c r="G229" s="2">
        <f>VLOOKUP(B:B,'Nieuw indeling'!B:G,4,FALSE)</f>
        <v>99</v>
      </c>
      <c r="H229" s="2" t="str">
        <f>VLOOKUP(B:B,'Nieuw indeling'!B:G,5,FALSE)</f>
        <v>11X98</v>
      </c>
      <c r="I229" s="6" t="str">
        <f>VLOOKUP(H229,Sort!B:C,2,FALSE)</f>
        <v>Overige rolvoorziening, laag btw </v>
      </c>
    </row>
    <row r="230" spans="1:9">
      <c r="A230" s="3" t="s">
        <v>530</v>
      </c>
      <c r="B230" s="2">
        <v>7</v>
      </c>
      <c r="C230" t="s">
        <v>103</v>
      </c>
      <c r="D230" s="2">
        <v>12107</v>
      </c>
      <c r="E230" t="s">
        <v>203</v>
      </c>
      <c r="F230" s="2">
        <v>2015</v>
      </c>
      <c r="G230" s="2" t="str">
        <f>VLOOKUP(B:B,'Nieuw indeling'!B:G,4,FALSE)</f>
        <v>18a</v>
      </c>
      <c r="H230" s="2" t="str">
        <f>VLOOKUP(B:B,'Nieuw indeling'!B:G,5,FALSE)</f>
        <v>12X01</v>
      </c>
      <c r="I230" s="6" t="str">
        <f>VLOOKUP(H230,Sort!B:C,2,FALSE)</f>
        <v>Scootmobiel standaard </v>
      </c>
    </row>
    <row r="231" spans="1:9">
      <c r="A231" s="3" t="s">
        <v>531</v>
      </c>
      <c r="B231" s="2">
        <v>8</v>
      </c>
      <c r="C231" t="s">
        <v>112</v>
      </c>
      <c r="D231" s="2">
        <v>12108</v>
      </c>
      <c r="E231" t="s">
        <v>244</v>
      </c>
      <c r="F231" s="2">
        <v>2010</v>
      </c>
      <c r="G231" s="2" t="str">
        <f>VLOOKUP(B:B,'Nieuw indeling'!B:G,4,FALSE)</f>
        <v>20a</v>
      </c>
      <c r="H231" s="2" t="str">
        <f>VLOOKUP(B:B,'Nieuw indeling'!B:G,5,FALSE)</f>
        <v>12X04</v>
      </c>
      <c r="I231" s="6" t="str">
        <f>VLOOKUP(H231,Sort!B:C,2,FALSE)</f>
        <v>Scootmobiel extra geveerd </v>
      </c>
    </row>
    <row r="232" spans="1:9">
      <c r="A232" s="3" t="s">
        <v>532</v>
      </c>
      <c r="B232" s="2">
        <v>7</v>
      </c>
      <c r="C232" t="s">
        <v>103</v>
      </c>
      <c r="D232" s="2">
        <v>12107</v>
      </c>
      <c r="E232" t="s">
        <v>205</v>
      </c>
      <c r="F232" s="2">
        <v>2018</v>
      </c>
      <c r="G232" s="2" t="str">
        <f>VLOOKUP(B:B,'Nieuw indeling'!B:G,4,FALSE)</f>
        <v>18a</v>
      </c>
      <c r="H232" s="2" t="str">
        <f>VLOOKUP(B:B,'Nieuw indeling'!B:G,5,FALSE)</f>
        <v>12X01</v>
      </c>
      <c r="I232" s="6" t="str">
        <f>VLOOKUP(H232,Sort!B:C,2,FALSE)</f>
        <v>Scootmobiel standaard </v>
      </c>
    </row>
    <row r="233" spans="1:9">
      <c r="A233" s="3" t="s">
        <v>533</v>
      </c>
      <c r="B233" s="2">
        <v>7</v>
      </c>
      <c r="C233" t="s">
        <v>103</v>
      </c>
      <c r="D233" s="2">
        <v>12107</v>
      </c>
      <c r="E233" t="s">
        <v>205</v>
      </c>
      <c r="F233" s="2">
        <v>2020</v>
      </c>
      <c r="G233" s="2" t="str">
        <f>VLOOKUP(B:B,'Nieuw indeling'!B:G,4,FALSE)</f>
        <v>18a</v>
      </c>
      <c r="H233" s="2" t="str">
        <f>VLOOKUP(B:B,'Nieuw indeling'!B:G,5,FALSE)</f>
        <v>12X01</v>
      </c>
      <c r="I233" s="6" t="str">
        <f>VLOOKUP(H233,Sort!B:C,2,FALSE)</f>
        <v>Scootmobiel standaard </v>
      </c>
    </row>
    <row r="234" spans="1:9">
      <c r="A234" s="3" t="s">
        <v>534</v>
      </c>
      <c r="B234" s="2">
        <v>7</v>
      </c>
      <c r="C234" t="s">
        <v>103</v>
      </c>
      <c r="D234" s="2">
        <v>12107</v>
      </c>
      <c r="E234" t="s">
        <v>203</v>
      </c>
      <c r="F234" s="2">
        <v>2015</v>
      </c>
      <c r="G234" s="2" t="str">
        <f>VLOOKUP(B:B,'Nieuw indeling'!B:G,4,FALSE)</f>
        <v>18a</v>
      </c>
      <c r="H234" s="2" t="str">
        <f>VLOOKUP(B:B,'Nieuw indeling'!B:G,5,FALSE)</f>
        <v>12X01</v>
      </c>
      <c r="I234" s="6" t="str">
        <f>VLOOKUP(H234,Sort!B:C,2,FALSE)</f>
        <v>Scootmobiel standaard </v>
      </c>
    </row>
    <row r="235" spans="1:9">
      <c r="A235" s="3" t="s">
        <v>535</v>
      </c>
      <c r="B235" s="2">
        <v>7</v>
      </c>
      <c r="C235" t="s">
        <v>103</v>
      </c>
      <c r="D235" s="2">
        <v>12107</v>
      </c>
      <c r="E235" t="s">
        <v>203</v>
      </c>
      <c r="F235" s="2">
        <v>2015</v>
      </c>
      <c r="G235" s="2" t="str">
        <f>VLOOKUP(B:B,'Nieuw indeling'!B:G,4,FALSE)</f>
        <v>18a</v>
      </c>
      <c r="H235" s="2" t="str">
        <f>VLOOKUP(B:B,'Nieuw indeling'!B:G,5,FALSE)</f>
        <v>12X01</v>
      </c>
      <c r="I235" s="6" t="str">
        <f>VLOOKUP(H235,Sort!B:C,2,FALSE)</f>
        <v>Scootmobiel standaard </v>
      </c>
    </row>
    <row r="236" spans="1:9">
      <c r="A236" s="3" t="s">
        <v>536</v>
      </c>
      <c r="B236" s="2">
        <v>1</v>
      </c>
      <c r="C236" t="s">
        <v>85</v>
      </c>
      <c r="D236" s="2">
        <v>11101</v>
      </c>
      <c r="E236" t="s">
        <v>516</v>
      </c>
      <c r="F236" s="2">
        <v>2015</v>
      </c>
      <c r="G236" s="2">
        <f>VLOOKUP(B:B,'Nieuw indeling'!B:G,4,FALSE)</f>
        <v>99</v>
      </c>
      <c r="H236" s="2" t="str">
        <f>VLOOKUP(B:B,'Nieuw indeling'!B:G,5,FALSE)</f>
        <v>11X98</v>
      </c>
      <c r="I236" s="6" t="str">
        <f>VLOOKUP(H236,Sort!B:C,2,FALSE)</f>
        <v>Overige rolvoorziening, laag btw </v>
      </c>
    </row>
    <row r="237" spans="1:9">
      <c r="A237" s="3" t="s">
        <v>537</v>
      </c>
      <c r="B237" s="2">
        <v>8</v>
      </c>
      <c r="C237" t="s">
        <v>112</v>
      </c>
      <c r="D237" s="2">
        <v>12108</v>
      </c>
      <c r="E237" t="s">
        <v>438</v>
      </c>
      <c r="F237" s="2">
        <v>2008</v>
      </c>
      <c r="G237" s="2" t="str">
        <f>VLOOKUP(B:B,'Nieuw indeling'!B:G,4,FALSE)</f>
        <v>20a</v>
      </c>
      <c r="H237" s="2" t="str">
        <f>VLOOKUP(B:B,'Nieuw indeling'!B:G,5,FALSE)</f>
        <v>12X04</v>
      </c>
      <c r="I237" s="6" t="str">
        <f>VLOOKUP(H237,Sort!B:C,2,FALSE)</f>
        <v>Scootmobiel extra geveerd </v>
      </c>
    </row>
    <row r="238" spans="1:9">
      <c r="A238" s="3" t="s">
        <v>538</v>
      </c>
      <c r="B238" s="2">
        <v>6</v>
      </c>
      <c r="C238" t="s">
        <v>100</v>
      </c>
      <c r="D238" s="2">
        <v>11106</v>
      </c>
      <c r="E238" t="s">
        <v>539</v>
      </c>
      <c r="F238" s="2">
        <v>2018</v>
      </c>
      <c r="G238" s="2">
        <f>VLOOKUP(B:B,'Nieuw indeling'!B:G,4,FALSE)</f>
        <v>10</v>
      </c>
      <c r="H238" s="2" t="str">
        <f>VLOOKUP(B:B,'Nieuw indeling'!B:G,5,FALSE)</f>
        <v>11X13</v>
      </c>
      <c r="I238" s="6" t="str">
        <f>VLOOKUP(H238,Sort!B:C,2,FALSE)</f>
        <v>Elektrische rolstoel, maatwerk </v>
      </c>
    </row>
    <row r="239" spans="1:9">
      <c r="A239" s="3" t="s">
        <v>540</v>
      </c>
      <c r="B239" s="2">
        <v>1</v>
      </c>
      <c r="C239" t="s">
        <v>85</v>
      </c>
      <c r="D239" s="2">
        <v>11101</v>
      </c>
      <c r="E239" t="s">
        <v>529</v>
      </c>
      <c r="F239" s="2">
        <v>2015</v>
      </c>
      <c r="G239" s="2">
        <f>VLOOKUP(B:B,'Nieuw indeling'!B:G,4,FALSE)</f>
        <v>99</v>
      </c>
      <c r="H239" s="2" t="str">
        <f>VLOOKUP(B:B,'Nieuw indeling'!B:G,5,FALSE)</f>
        <v>11X98</v>
      </c>
      <c r="I239" s="6" t="str">
        <f>VLOOKUP(H239,Sort!B:C,2,FALSE)</f>
        <v>Overige rolvoorziening, laag btw </v>
      </c>
    </row>
    <row r="240" spans="1:9">
      <c r="A240" s="3" t="s">
        <v>541</v>
      </c>
      <c r="B240" s="2">
        <v>1</v>
      </c>
      <c r="C240" t="s">
        <v>85</v>
      </c>
      <c r="D240" s="2">
        <v>11101</v>
      </c>
      <c r="E240" t="s">
        <v>194</v>
      </c>
      <c r="F240" s="2">
        <v>2020</v>
      </c>
      <c r="G240" s="2">
        <f>VLOOKUP(B:B,'Nieuw indeling'!B:G,4,FALSE)</f>
        <v>99</v>
      </c>
      <c r="H240" s="2" t="str">
        <f>VLOOKUP(B:B,'Nieuw indeling'!B:G,5,FALSE)</f>
        <v>11X98</v>
      </c>
      <c r="I240" s="6" t="str">
        <f>VLOOKUP(H240,Sort!B:C,2,FALSE)</f>
        <v>Overige rolvoorziening, laag btw </v>
      </c>
    </row>
    <row r="241" spans="1:9">
      <c r="A241" s="3" t="s">
        <v>542</v>
      </c>
      <c r="B241" s="2">
        <v>7</v>
      </c>
      <c r="C241" t="s">
        <v>103</v>
      </c>
      <c r="D241" s="2">
        <v>12107</v>
      </c>
      <c r="E241" t="s">
        <v>203</v>
      </c>
      <c r="F241" s="2">
        <v>2019</v>
      </c>
      <c r="G241" s="2" t="str">
        <f>VLOOKUP(B:B,'Nieuw indeling'!B:G,4,FALSE)</f>
        <v>18a</v>
      </c>
      <c r="H241" s="2" t="str">
        <f>VLOOKUP(B:B,'Nieuw indeling'!B:G,5,FALSE)</f>
        <v>12X01</v>
      </c>
      <c r="I241" s="6" t="str">
        <f>VLOOKUP(H241,Sort!B:C,2,FALSE)</f>
        <v>Scootmobiel standaard </v>
      </c>
    </row>
    <row r="242" spans="1:9">
      <c r="A242" s="3" t="s">
        <v>543</v>
      </c>
      <c r="B242" s="2">
        <v>3</v>
      </c>
      <c r="C242" t="s">
        <v>258</v>
      </c>
      <c r="D242" s="2">
        <v>11103</v>
      </c>
      <c r="E242" t="s">
        <v>436</v>
      </c>
      <c r="F242" s="2">
        <v>2015</v>
      </c>
      <c r="G242" s="2">
        <f>VLOOKUP(B:B,'Nieuw indeling'!B:G,4,FALSE)</f>
        <v>1</v>
      </c>
      <c r="H242" s="2" t="str">
        <f>VLOOKUP(B:B,'Nieuw indeling'!B:G,5,FALSE)</f>
        <v>11X03</v>
      </c>
      <c r="I242" s="6" t="str">
        <f>VLOOKUP(H242,Sort!B:C,2,FALSE)</f>
        <v>Rolstoel actief gebruik, vouwframe </v>
      </c>
    </row>
    <row r="243" spans="1:9">
      <c r="A243" s="3" t="s">
        <v>544</v>
      </c>
      <c r="B243" s="2" t="s">
        <v>545</v>
      </c>
      <c r="C243" t="s">
        <v>546</v>
      </c>
      <c r="D243" s="2">
        <v>11203</v>
      </c>
      <c r="E243" t="s">
        <v>359</v>
      </c>
      <c r="F243" s="2">
        <v>2019</v>
      </c>
      <c r="G243" s="2">
        <f>VLOOKUP(B:B,'Nieuw indeling'!B:G,4,FALSE)</f>
        <v>1</v>
      </c>
      <c r="H243" s="2" t="str">
        <f>VLOOKUP(B:B,'Nieuw indeling'!B:G,5,FALSE)</f>
        <v>11X03</v>
      </c>
      <c r="I243" s="6" t="str">
        <f>VLOOKUP(H243,Sort!B:C,2,FALSE)</f>
        <v>Rolstoel actief gebruik, vouwframe </v>
      </c>
    </row>
    <row r="244" spans="1:9">
      <c r="A244" s="3" t="s">
        <v>547</v>
      </c>
      <c r="B244" s="2">
        <v>7</v>
      </c>
      <c r="C244" t="s">
        <v>103</v>
      </c>
      <c r="D244" s="2">
        <v>12107</v>
      </c>
      <c r="E244" t="s">
        <v>205</v>
      </c>
      <c r="F244" s="2">
        <v>2020</v>
      </c>
      <c r="G244" s="2" t="str">
        <f>VLOOKUP(B:B,'Nieuw indeling'!B:G,4,FALSE)</f>
        <v>18a</v>
      </c>
      <c r="H244" s="2" t="str">
        <f>VLOOKUP(B:B,'Nieuw indeling'!B:G,5,FALSE)</f>
        <v>12X01</v>
      </c>
      <c r="I244" s="6" t="str">
        <f>VLOOKUP(H244,Sort!B:C,2,FALSE)</f>
        <v>Scootmobiel standaard </v>
      </c>
    </row>
    <row r="245" spans="1:9">
      <c r="A245" s="3" t="s">
        <v>548</v>
      </c>
      <c r="B245" s="2">
        <v>1</v>
      </c>
      <c r="C245" t="s">
        <v>85</v>
      </c>
      <c r="D245" s="2">
        <v>11101</v>
      </c>
      <c r="E245" t="s">
        <v>436</v>
      </c>
      <c r="F245" s="2">
        <v>2008</v>
      </c>
      <c r="G245" s="2">
        <f>VLOOKUP(B:B,'Nieuw indeling'!B:G,4,FALSE)</f>
        <v>99</v>
      </c>
      <c r="H245" s="2" t="str">
        <f>VLOOKUP(B:B,'Nieuw indeling'!B:G,5,FALSE)</f>
        <v>11X98</v>
      </c>
      <c r="I245" s="6" t="str">
        <f>VLOOKUP(H245,Sort!B:C,2,FALSE)</f>
        <v>Overige rolvoorziening, laag btw </v>
      </c>
    </row>
    <row r="246" spans="1:9">
      <c r="A246" s="3" t="s">
        <v>549</v>
      </c>
      <c r="B246" s="2">
        <v>8</v>
      </c>
      <c r="C246" t="s">
        <v>112</v>
      </c>
      <c r="D246" s="2">
        <v>12108</v>
      </c>
      <c r="E246" t="s">
        <v>244</v>
      </c>
      <c r="F246" s="2">
        <v>2019</v>
      </c>
      <c r="G246" s="2" t="str">
        <f>VLOOKUP(B:B,'Nieuw indeling'!B:G,4,FALSE)</f>
        <v>20a</v>
      </c>
      <c r="H246" s="2" t="str">
        <f>VLOOKUP(B:B,'Nieuw indeling'!B:G,5,FALSE)</f>
        <v>12X04</v>
      </c>
      <c r="I246" s="6" t="str">
        <f>VLOOKUP(H246,Sort!B:C,2,FALSE)</f>
        <v>Scootmobiel extra geveerd </v>
      </c>
    </row>
    <row r="247" spans="1:9">
      <c r="A247" s="3" t="s">
        <v>550</v>
      </c>
      <c r="B247" s="2">
        <v>1</v>
      </c>
      <c r="C247" t="s">
        <v>85</v>
      </c>
      <c r="D247" s="2">
        <v>11101</v>
      </c>
      <c r="E247" t="s">
        <v>436</v>
      </c>
      <c r="F247" s="2">
        <v>2009</v>
      </c>
      <c r="G247" s="2">
        <f>VLOOKUP(B:B,'Nieuw indeling'!B:G,4,FALSE)</f>
        <v>99</v>
      </c>
      <c r="H247" s="2" t="str">
        <f>VLOOKUP(B:B,'Nieuw indeling'!B:G,5,FALSE)</f>
        <v>11X98</v>
      </c>
      <c r="I247" s="6" t="str">
        <f>VLOOKUP(H247,Sort!B:C,2,FALSE)</f>
        <v>Overige rolvoorziening, laag btw </v>
      </c>
    </row>
    <row r="248" spans="1:9">
      <c r="A248" s="3" t="s">
        <v>551</v>
      </c>
      <c r="B248" s="2">
        <v>8</v>
      </c>
      <c r="C248" t="s">
        <v>112</v>
      </c>
      <c r="D248" s="2">
        <v>12108</v>
      </c>
      <c r="E248" t="s">
        <v>244</v>
      </c>
      <c r="F248" s="2">
        <v>2012</v>
      </c>
      <c r="G248" s="2" t="str">
        <f>VLOOKUP(B:B,'Nieuw indeling'!B:G,4,FALSE)</f>
        <v>20a</v>
      </c>
      <c r="H248" s="2" t="str">
        <f>VLOOKUP(B:B,'Nieuw indeling'!B:G,5,FALSE)</f>
        <v>12X04</v>
      </c>
      <c r="I248" s="6" t="str">
        <f>VLOOKUP(H248,Sort!B:C,2,FALSE)</f>
        <v>Scootmobiel extra geveerd </v>
      </c>
    </row>
    <row r="249" spans="1:9">
      <c r="A249" s="3" t="s">
        <v>552</v>
      </c>
      <c r="B249" s="2">
        <v>8</v>
      </c>
      <c r="C249" t="s">
        <v>112</v>
      </c>
      <c r="D249" s="2">
        <v>12108</v>
      </c>
      <c r="E249" t="s">
        <v>196</v>
      </c>
      <c r="F249" s="2">
        <v>2019</v>
      </c>
      <c r="G249" s="2" t="str">
        <f>VLOOKUP(B:B,'Nieuw indeling'!B:G,4,FALSE)</f>
        <v>20a</v>
      </c>
      <c r="H249" s="2" t="str">
        <f>VLOOKUP(B:B,'Nieuw indeling'!B:G,5,FALSE)</f>
        <v>12X04</v>
      </c>
      <c r="I249" s="6" t="str">
        <f>VLOOKUP(H249,Sort!B:C,2,FALSE)</f>
        <v>Scootmobiel extra geveerd </v>
      </c>
    </row>
    <row r="250" spans="1:9">
      <c r="A250" s="3" t="s">
        <v>553</v>
      </c>
      <c r="B250" s="2">
        <v>1</v>
      </c>
      <c r="C250" t="s">
        <v>85</v>
      </c>
      <c r="D250" s="2">
        <v>11101</v>
      </c>
      <c r="E250" t="s">
        <v>554</v>
      </c>
      <c r="F250" s="2">
        <v>2015</v>
      </c>
      <c r="G250" s="2">
        <f>VLOOKUP(B:B,'Nieuw indeling'!B:G,4,FALSE)</f>
        <v>99</v>
      </c>
      <c r="H250" s="2" t="str">
        <f>VLOOKUP(B:B,'Nieuw indeling'!B:G,5,FALSE)</f>
        <v>11X98</v>
      </c>
      <c r="I250" s="6" t="str">
        <f>VLOOKUP(H250,Sort!B:C,2,FALSE)</f>
        <v>Overige rolvoorziening, laag btw </v>
      </c>
    </row>
    <row r="251" spans="1:9">
      <c r="A251" s="3" t="s">
        <v>555</v>
      </c>
      <c r="B251" s="2">
        <v>7</v>
      </c>
      <c r="C251" t="s">
        <v>103</v>
      </c>
      <c r="D251" s="2">
        <v>12107</v>
      </c>
      <c r="E251" t="s">
        <v>205</v>
      </c>
      <c r="F251" s="2">
        <v>2020</v>
      </c>
      <c r="G251" s="2" t="str">
        <f>VLOOKUP(B:B,'Nieuw indeling'!B:G,4,FALSE)</f>
        <v>18a</v>
      </c>
      <c r="H251" s="2" t="str">
        <f>VLOOKUP(B:B,'Nieuw indeling'!B:G,5,FALSE)</f>
        <v>12X01</v>
      </c>
      <c r="I251" s="6" t="str">
        <f>VLOOKUP(H251,Sort!B:C,2,FALSE)</f>
        <v>Scootmobiel standaard </v>
      </c>
    </row>
    <row r="252" spans="1:9">
      <c r="A252" s="3" t="s">
        <v>556</v>
      </c>
      <c r="B252" s="2">
        <v>3</v>
      </c>
      <c r="C252" t="s">
        <v>258</v>
      </c>
      <c r="D252" s="2">
        <v>11103</v>
      </c>
      <c r="E252" t="s">
        <v>436</v>
      </c>
      <c r="F252" s="2">
        <v>2003</v>
      </c>
      <c r="G252" s="2">
        <f>VLOOKUP(B:B,'Nieuw indeling'!B:G,4,FALSE)</f>
        <v>1</v>
      </c>
      <c r="H252" s="2" t="str">
        <f>VLOOKUP(B:B,'Nieuw indeling'!B:G,5,FALSE)</f>
        <v>11X03</v>
      </c>
      <c r="I252" s="6" t="str">
        <f>VLOOKUP(H252,Sort!B:C,2,FALSE)</f>
        <v>Rolstoel actief gebruik, vouwframe </v>
      </c>
    </row>
    <row r="253" spans="1:9">
      <c r="A253" s="3" t="s">
        <v>557</v>
      </c>
      <c r="B253" s="2">
        <v>7</v>
      </c>
      <c r="C253" t="s">
        <v>103</v>
      </c>
      <c r="D253" s="2">
        <v>12107</v>
      </c>
      <c r="E253" t="s">
        <v>210</v>
      </c>
      <c r="F253" s="2">
        <v>2016</v>
      </c>
      <c r="G253" s="2" t="str">
        <f>VLOOKUP(B:B,'Nieuw indeling'!B:G,4,FALSE)</f>
        <v>18a</v>
      </c>
      <c r="H253" s="2" t="str">
        <f>VLOOKUP(B:B,'Nieuw indeling'!B:G,5,FALSE)</f>
        <v>12X01</v>
      </c>
      <c r="I253" s="6" t="str">
        <f>VLOOKUP(H253,Sort!B:C,2,FALSE)</f>
        <v>Scootmobiel standaard </v>
      </c>
    </row>
    <row r="254" spans="1:9">
      <c r="A254" s="3" t="s">
        <v>558</v>
      </c>
      <c r="B254" s="2">
        <v>10</v>
      </c>
      <c r="C254" t="s">
        <v>213</v>
      </c>
      <c r="D254" s="2">
        <v>12110</v>
      </c>
      <c r="E254" t="s">
        <v>295</v>
      </c>
      <c r="F254" s="2">
        <v>2019</v>
      </c>
      <c r="G254" s="2">
        <f>VLOOKUP(B:B,'Nieuw indeling'!B:G,4,FALSE)</f>
        <v>14</v>
      </c>
      <c r="H254" s="2" t="str">
        <f>VLOOKUP(B:B,'Nieuw indeling'!B:G,5,FALSE)</f>
        <v>12X14</v>
      </c>
      <c r="I254" s="6" t="str">
        <f>VLOOKUP(H254,Sort!B:C,2,FALSE)</f>
        <v>Driewielfiets, met trapondersteuning </v>
      </c>
    </row>
    <row r="255" spans="1:9">
      <c r="A255" s="3" t="s">
        <v>559</v>
      </c>
      <c r="B255" s="2">
        <v>3</v>
      </c>
      <c r="C255" t="s">
        <v>258</v>
      </c>
      <c r="D255" s="2">
        <v>11103</v>
      </c>
      <c r="E255" t="s">
        <v>436</v>
      </c>
      <c r="F255" s="2">
        <v>2007</v>
      </c>
      <c r="G255" s="2">
        <f>VLOOKUP(B:B,'Nieuw indeling'!B:G,4,FALSE)</f>
        <v>1</v>
      </c>
      <c r="H255" s="2" t="str">
        <f>VLOOKUP(B:B,'Nieuw indeling'!B:G,5,FALSE)</f>
        <v>11X03</v>
      </c>
      <c r="I255" s="6" t="str">
        <f>VLOOKUP(H255,Sort!B:C,2,FALSE)</f>
        <v>Rolstoel actief gebruik, vouwframe </v>
      </c>
    </row>
    <row r="256" spans="1:9">
      <c r="A256" s="3" t="s">
        <v>560</v>
      </c>
      <c r="B256" s="2">
        <v>7</v>
      </c>
      <c r="C256" t="s">
        <v>103</v>
      </c>
      <c r="D256" s="2">
        <v>12107</v>
      </c>
      <c r="E256" t="s">
        <v>210</v>
      </c>
      <c r="F256" s="2">
        <v>2017</v>
      </c>
      <c r="G256" s="2" t="str">
        <f>VLOOKUP(B:B,'Nieuw indeling'!B:G,4,FALSE)</f>
        <v>18a</v>
      </c>
      <c r="H256" s="2" t="str">
        <f>VLOOKUP(B:B,'Nieuw indeling'!B:G,5,FALSE)</f>
        <v>12X01</v>
      </c>
      <c r="I256" s="6" t="str">
        <f>VLOOKUP(H256,Sort!B:C,2,FALSE)</f>
        <v>Scootmobiel standaard </v>
      </c>
    </row>
    <row r="257" spans="1:9">
      <c r="A257" s="3" t="s">
        <v>561</v>
      </c>
      <c r="B257" s="2">
        <v>1</v>
      </c>
      <c r="C257" t="s">
        <v>85</v>
      </c>
      <c r="D257" s="2">
        <v>11101</v>
      </c>
      <c r="E257" t="s">
        <v>436</v>
      </c>
      <c r="F257" s="2">
        <v>2015</v>
      </c>
      <c r="G257" s="2">
        <f>VLOOKUP(B:B,'Nieuw indeling'!B:G,4,FALSE)</f>
        <v>99</v>
      </c>
      <c r="H257" s="2" t="str">
        <f>VLOOKUP(B:B,'Nieuw indeling'!B:G,5,FALSE)</f>
        <v>11X98</v>
      </c>
      <c r="I257" s="6" t="str">
        <f>VLOOKUP(H257,Sort!B:C,2,FALSE)</f>
        <v>Overige rolvoorziening, laag btw </v>
      </c>
    </row>
    <row r="258" spans="1:9">
      <c r="A258" s="3" t="s">
        <v>562</v>
      </c>
      <c r="B258" s="2">
        <v>4</v>
      </c>
      <c r="C258" t="s">
        <v>94</v>
      </c>
      <c r="D258" s="2">
        <v>11104</v>
      </c>
      <c r="E258" t="s">
        <v>563</v>
      </c>
      <c r="F258" s="2">
        <v>2018</v>
      </c>
      <c r="G258" s="2">
        <f>VLOOKUP(B:B,'Nieuw indeling'!B:G,4,FALSE)</f>
        <v>3</v>
      </c>
      <c r="H258" s="2" t="str">
        <f>VLOOKUP(B:B,'Nieuw indeling'!B:G,5,FALSE)</f>
        <v>11X04</v>
      </c>
      <c r="I258" s="6" t="str">
        <f>VLOOKUP(H258,Sort!B:C,2,FALSE)</f>
        <v>Rolstoel actief gebruik, vastframe </v>
      </c>
    </row>
    <row r="259" spans="1:9">
      <c r="A259" s="3" t="s">
        <v>564</v>
      </c>
      <c r="B259" s="2">
        <v>7</v>
      </c>
      <c r="C259" t="s">
        <v>103</v>
      </c>
      <c r="D259" s="2">
        <v>12107</v>
      </c>
      <c r="E259" t="s">
        <v>210</v>
      </c>
      <c r="F259" s="2">
        <v>2019</v>
      </c>
      <c r="G259" s="2" t="str">
        <f>VLOOKUP(B:B,'Nieuw indeling'!B:G,4,FALSE)</f>
        <v>18a</v>
      </c>
      <c r="H259" s="2" t="str">
        <f>VLOOKUP(B:B,'Nieuw indeling'!B:G,5,FALSE)</f>
        <v>12X01</v>
      </c>
      <c r="I259" s="6" t="str">
        <f>VLOOKUP(H259,Sort!B:C,2,FALSE)</f>
        <v>Scootmobiel standaard </v>
      </c>
    </row>
    <row r="260" spans="1:9">
      <c r="A260" s="3" t="s">
        <v>565</v>
      </c>
      <c r="B260" s="2">
        <v>3</v>
      </c>
      <c r="C260" t="s">
        <v>258</v>
      </c>
      <c r="D260" s="2">
        <v>11103</v>
      </c>
      <c r="E260" t="s">
        <v>566</v>
      </c>
      <c r="F260" s="2">
        <v>2015</v>
      </c>
      <c r="G260" s="2">
        <f>VLOOKUP(B:B,'Nieuw indeling'!B:G,4,FALSE)</f>
        <v>1</v>
      </c>
      <c r="H260" s="2" t="str">
        <f>VLOOKUP(B:B,'Nieuw indeling'!B:G,5,FALSE)</f>
        <v>11X03</v>
      </c>
      <c r="I260" s="6" t="str">
        <f>VLOOKUP(H260,Sort!B:C,2,FALSE)</f>
        <v>Rolstoel actief gebruik, vouwframe </v>
      </c>
    </row>
    <row r="261" spans="1:9">
      <c r="A261" s="3" t="s">
        <v>567</v>
      </c>
      <c r="B261" s="2">
        <v>1</v>
      </c>
      <c r="C261" t="s">
        <v>85</v>
      </c>
      <c r="D261" s="2">
        <v>11101</v>
      </c>
      <c r="E261" t="s">
        <v>436</v>
      </c>
      <c r="F261" s="2">
        <v>2015</v>
      </c>
      <c r="G261" s="2">
        <f>VLOOKUP(B:B,'Nieuw indeling'!B:G,4,FALSE)</f>
        <v>99</v>
      </c>
      <c r="H261" s="2" t="str">
        <f>VLOOKUP(B:B,'Nieuw indeling'!B:G,5,FALSE)</f>
        <v>11X98</v>
      </c>
      <c r="I261" s="6" t="str">
        <f>VLOOKUP(H261,Sort!B:C,2,FALSE)</f>
        <v>Overige rolvoorziening, laag btw </v>
      </c>
    </row>
    <row r="262" spans="1:9">
      <c r="A262" s="3" t="s">
        <v>568</v>
      </c>
      <c r="B262" s="2">
        <v>10</v>
      </c>
      <c r="C262" t="s">
        <v>213</v>
      </c>
      <c r="D262" s="2">
        <v>12110</v>
      </c>
      <c r="E262" t="s">
        <v>305</v>
      </c>
      <c r="F262" s="2">
        <v>2017</v>
      </c>
      <c r="G262" s="2">
        <f>VLOOKUP(B:B,'Nieuw indeling'!B:G,4,FALSE)</f>
        <v>14</v>
      </c>
      <c r="H262" s="2" t="str">
        <f>VLOOKUP(B:B,'Nieuw indeling'!B:G,5,FALSE)</f>
        <v>12X14</v>
      </c>
      <c r="I262" s="6" t="str">
        <f>VLOOKUP(H262,Sort!B:C,2,FALSE)</f>
        <v>Driewielfiets, met trapondersteuning </v>
      </c>
    </row>
    <row r="263" spans="1:9">
      <c r="A263" s="3" t="s">
        <v>569</v>
      </c>
      <c r="B263" s="2">
        <v>3</v>
      </c>
      <c r="C263" t="s">
        <v>258</v>
      </c>
      <c r="D263" s="2">
        <v>11103</v>
      </c>
      <c r="E263" t="s">
        <v>570</v>
      </c>
      <c r="F263" s="2">
        <v>2015</v>
      </c>
      <c r="G263" s="2">
        <f>VLOOKUP(B:B,'Nieuw indeling'!B:G,4,FALSE)</f>
        <v>1</v>
      </c>
      <c r="H263" s="2" t="str">
        <f>VLOOKUP(B:B,'Nieuw indeling'!B:G,5,FALSE)</f>
        <v>11X03</v>
      </c>
      <c r="I263" s="6" t="str">
        <f>VLOOKUP(H263,Sort!B:C,2,FALSE)</f>
        <v>Rolstoel actief gebruik, vouwframe </v>
      </c>
    </row>
    <row r="264" spans="1:9">
      <c r="A264" s="3" t="s">
        <v>571</v>
      </c>
      <c r="B264" s="2">
        <v>8</v>
      </c>
      <c r="C264" t="s">
        <v>112</v>
      </c>
      <c r="D264" s="2">
        <v>12108</v>
      </c>
      <c r="E264" t="s">
        <v>244</v>
      </c>
      <c r="F264" s="2">
        <v>2019</v>
      </c>
      <c r="G264" s="2" t="str">
        <f>VLOOKUP(B:B,'Nieuw indeling'!B:G,4,FALSE)</f>
        <v>20a</v>
      </c>
      <c r="H264" s="2" t="str">
        <f>VLOOKUP(B:B,'Nieuw indeling'!B:G,5,FALSE)</f>
        <v>12X04</v>
      </c>
      <c r="I264" s="6" t="str">
        <f>VLOOKUP(H264,Sort!B:C,2,FALSE)</f>
        <v>Scootmobiel extra geveerd </v>
      </c>
    </row>
    <row r="265" spans="1:9">
      <c r="A265" s="3" t="s">
        <v>572</v>
      </c>
      <c r="B265" s="2">
        <v>4</v>
      </c>
      <c r="C265" t="s">
        <v>94</v>
      </c>
      <c r="D265" s="2">
        <v>11104</v>
      </c>
      <c r="E265" t="s">
        <v>573</v>
      </c>
      <c r="F265" s="2">
        <v>2020</v>
      </c>
      <c r="G265" s="2">
        <f>VLOOKUP(B:B,'Nieuw indeling'!B:G,4,FALSE)</f>
        <v>3</v>
      </c>
      <c r="H265" s="2" t="str">
        <f>VLOOKUP(B:B,'Nieuw indeling'!B:G,5,FALSE)</f>
        <v>11X04</v>
      </c>
      <c r="I265" s="6" t="str">
        <f>VLOOKUP(H265,Sort!B:C,2,FALSE)</f>
        <v>Rolstoel actief gebruik, vastframe </v>
      </c>
    </row>
    <row r="266" spans="1:9">
      <c r="A266" s="3" t="s">
        <v>574</v>
      </c>
      <c r="B266" s="2">
        <v>1</v>
      </c>
      <c r="C266" t="s">
        <v>85</v>
      </c>
      <c r="D266" s="2">
        <v>11101</v>
      </c>
      <c r="E266" t="s">
        <v>436</v>
      </c>
      <c r="F266" s="2">
        <v>2015</v>
      </c>
      <c r="G266" s="2">
        <f>VLOOKUP(B:B,'Nieuw indeling'!B:G,4,FALSE)</f>
        <v>99</v>
      </c>
      <c r="H266" s="2" t="str">
        <f>VLOOKUP(B:B,'Nieuw indeling'!B:G,5,FALSE)</f>
        <v>11X98</v>
      </c>
      <c r="I266" s="6" t="str">
        <f>VLOOKUP(H266,Sort!B:C,2,FALSE)</f>
        <v>Overige rolvoorziening, laag btw </v>
      </c>
    </row>
    <row r="267" spans="1:9">
      <c r="A267" s="3" t="s">
        <v>575</v>
      </c>
      <c r="B267" s="2">
        <v>10</v>
      </c>
      <c r="C267" t="s">
        <v>213</v>
      </c>
      <c r="D267" s="2">
        <v>12110</v>
      </c>
      <c r="E267" t="s">
        <v>305</v>
      </c>
      <c r="F267" s="2">
        <v>2011</v>
      </c>
      <c r="G267" s="2">
        <f>VLOOKUP(B:B,'Nieuw indeling'!B:G,4,FALSE)</f>
        <v>14</v>
      </c>
      <c r="H267" s="2" t="str">
        <f>VLOOKUP(B:B,'Nieuw indeling'!B:G,5,FALSE)</f>
        <v>12X14</v>
      </c>
      <c r="I267" s="6" t="str">
        <f>VLOOKUP(H267,Sort!B:C,2,FALSE)</f>
        <v>Driewielfiets, met trapondersteuning </v>
      </c>
    </row>
    <row r="268" spans="1:9">
      <c r="A268" s="3" t="s">
        <v>576</v>
      </c>
      <c r="B268" s="2">
        <v>8</v>
      </c>
      <c r="C268" t="s">
        <v>112</v>
      </c>
      <c r="D268" s="2">
        <v>12108</v>
      </c>
      <c r="E268" t="s">
        <v>244</v>
      </c>
      <c r="F268" s="2">
        <v>2014</v>
      </c>
      <c r="G268" s="2" t="str">
        <f>VLOOKUP(B:B,'Nieuw indeling'!B:G,4,FALSE)</f>
        <v>20a</v>
      </c>
      <c r="H268" s="2" t="str">
        <f>VLOOKUP(B:B,'Nieuw indeling'!B:G,5,FALSE)</f>
        <v>12X04</v>
      </c>
      <c r="I268" s="6" t="str">
        <f>VLOOKUP(H268,Sort!B:C,2,FALSE)</f>
        <v>Scootmobiel extra geveerd </v>
      </c>
    </row>
    <row r="269" spans="1:9">
      <c r="A269" s="3" t="s">
        <v>577</v>
      </c>
      <c r="B269" s="2">
        <v>3</v>
      </c>
      <c r="C269" t="s">
        <v>258</v>
      </c>
      <c r="D269" s="2">
        <v>11103</v>
      </c>
      <c r="E269" t="s">
        <v>359</v>
      </c>
      <c r="F269" s="2">
        <v>2017</v>
      </c>
      <c r="G269" s="2">
        <f>VLOOKUP(B:B,'Nieuw indeling'!B:G,4,FALSE)</f>
        <v>1</v>
      </c>
      <c r="H269" s="2" t="str">
        <f>VLOOKUP(B:B,'Nieuw indeling'!B:G,5,FALSE)</f>
        <v>11X03</v>
      </c>
      <c r="I269" s="6" t="str">
        <f>VLOOKUP(H269,Sort!B:C,2,FALSE)</f>
        <v>Rolstoel actief gebruik, vouwframe </v>
      </c>
    </row>
    <row r="270" spans="1:9">
      <c r="A270" s="3" t="s">
        <v>578</v>
      </c>
      <c r="B270" s="2">
        <v>7</v>
      </c>
      <c r="C270" t="s">
        <v>103</v>
      </c>
      <c r="D270" s="2">
        <v>12107</v>
      </c>
      <c r="E270" t="s">
        <v>205</v>
      </c>
      <c r="F270" s="2">
        <v>2021</v>
      </c>
      <c r="G270" s="2" t="str">
        <f>VLOOKUP(B:B,'Nieuw indeling'!B:G,4,FALSE)</f>
        <v>18a</v>
      </c>
      <c r="H270" s="2" t="str">
        <f>VLOOKUP(B:B,'Nieuw indeling'!B:G,5,FALSE)</f>
        <v>12X01</v>
      </c>
      <c r="I270" s="6" t="str">
        <f>VLOOKUP(H270,Sort!B:C,2,FALSE)</f>
        <v>Scootmobiel standaard </v>
      </c>
    </row>
    <row r="271" spans="1:9">
      <c r="A271" s="3" t="s">
        <v>579</v>
      </c>
      <c r="B271" s="2">
        <v>10</v>
      </c>
      <c r="C271" t="s">
        <v>213</v>
      </c>
      <c r="D271" s="2">
        <v>12110</v>
      </c>
      <c r="E271" t="s">
        <v>295</v>
      </c>
      <c r="F271" s="2">
        <v>2015</v>
      </c>
      <c r="G271" s="2">
        <f>VLOOKUP(B:B,'Nieuw indeling'!B:G,4,FALSE)</f>
        <v>14</v>
      </c>
      <c r="H271" s="2" t="str">
        <f>VLOOKUP(B:B,'Nieuw indeling'!B:G,5,FALSE)</f>
        <v>12X14</v>
      </c>
      <c r="I271" s="6" t="str">
        <f>VLOOKUP(H271,Sort!B:C,2,FALSE)</f>
        <v>Driewielfiets, met trapondersteuning </v>
      </c>
    </row>
    <row r="272" spans="1:9">
      <c r="A272" s="3" t="s">
        <v>580</v>
      </c>
      <c r="B272" s="2">
        <v>8</v>
      </c>
      <c r="C272" t="s">
        <v>112</v>
      </c>
      <c r="D272" s="2">
        <v>12108</v>
      </c>
      <c r="E272" t="s">
        <v>196</v>
      </c>
      <c r="F272" s="2">
        <v>2019</v>
      </c>
      <c r="G272" s="2" t="str">
        <f>VLOOKUP(B:B,'Nieuw indeling'!B:G,4,FALSE)</f>
        <v>20a</v>
      </c>
      <c r="H272" s="2" t="str">
        <f>VLOOKUP(B:B,'Nieuw indeling'!B:G,5,FALSE)</f>
        <v>12X04</v>
      </c>
      <c r="I272" s="6" t="str">
        <f>VLOOKUP(H272,Sort!B:C,2,FALSE)</f>
        <v>Scootmobiel extra geveerd </v>
      </c>
    </row>
    <row r="273" spans="1:9">
      <c r="A273" s="3" t="s">
        <v>581</v>
      </c>
      <c r="B273" s="2">
        <v>7</v>
      </c>
      <c r="C273" t="s">
        <v>103</v>
      </c>
      <c r="D273" s="2">
        <v>12107</v>
      </c>
      <c r="E273" t="s">
        <v>203</v>
      </c>
      <c r="F273" s="2">
        <v>2015</v>
      </c>
      <c r="G273" s="2" t="str">
        <f>VLOOKUP(B:B,'Nieuw indeling'!B:G,4,FALSE)</f>
        <v>18a</v>
      </c>
      <c r="H273" s="2" t="str">
        <f>VLOOKUP(B:B,'Nieuw indeling'!B:G,5,FALSE)</f>
        <v>12X01</v>
      </c>
      <c r="I273" s="6" t="str">
        <f>VLOOKUP(H273,Sort!B:C,2,FALSE)</f>
        <v>Scootmobiel standaard </v>
      </c>
    </row>
    <row r="274" spans="1:9">
      <c r="A274" s="3" t="s">
        <v>582</v>
      </c>
      <c r="B274" s="2">
        <v>3</v>
      </c>
      <c r="C274" t="s">
        <v>258</v>
      </c>
      <c r="D274" s="2">
        <v>11103</v>
      </c>
      <c r="E274" t="s">
        <v>583</v>
      </c>
      <c r="F274" s="2">
        <v>2015</v>
      </c>
      <c r="G274" s="2">
        <f>VLOOKUP(B:B,'Nieuw indeling'!B:G,4,FALSE)</f>
        <v>1</v>
      </c>
      <c r="H274" s="2" t="str">
        <f>VLOOKUP(B:B,'Nieuw indeling'!B:G,5,FALSE)</f>
        <v>11X03</v>
      </c>
      <c r="I274" s="6" t="str">
        <f>VLOOKUP(H274,Sort!B:C,2,FALSE)</f>
        <v>Rolstoel actief gebruik, vouwframe </v>
      </c>
    </row>
    <row r="275" spans="1:9">
      <c r="A275" s="3" t="s">
        <v>584</v>
      </c>
      <c r="B275" s="2">
        <v>8</v>
      </c>
      <c r="C275" t="s">
        <v>112</v>
      </c>
      <c r="D275" s="2">
        <v>12108</v>
      </c>
      <c r="E275" t="s">
        <v>196</v>
      </c>
      <c r="F275" s="2">
        <v>2019</v>
      </c>
      <c r="G275" s="2" t="str">
        <f>VLOOKUP(B:B,'Nieuw indeling'!B:G,4,FALSE)</f>
        <v>20a</v>
      </c>
      <c r="H275" s="2" t="str">
        <f>VLOOKUP(B:B,'Nieuw indeling'!B:G,5,FALSE)</f>
        <v>12X04</v>
      </c>
      <c r="I275" s="6" t="str">
        <f>VLOOKUP(H275,Sort!B:C,2,FALSE)</f>
        <v>Scootmobiel extra geveerd </v>
      </c>
    </row>
    <row r="276" spans="1:9">
      <c r="A276" s="3" t="s">
        <v>585</v>
      </c>
      <c r="B276" s="2">
        <v>1</v>
      </c>
      <c r="C276" t="s">
        <v>85</v>
      </c>
      <c r="D276" s="2">
        <v>11101</v>
      </c>
      <c r="E276" t="s">
        <v>516</v>
      </c>
      <c r="F276" s="2">
        <v>2015</v>
      </c>
      <c r="G276" s="2">
        <f>VLOOKUP(B:B,'Nieuw indeling'!B:G,4,FALSE)</f>
        <v>99</v>
      </c>
      <c r="H276" s="2" t="str">
        <f>VLOOKUP(B:B,'Nieuw indeling'!B:G,5,FALSE)</f>
        <v>11X98</v>
      </c>
      <c r="I276" s="6" t="str">
        <f>VLOOKUP(H276,Sort!B:C,2,FALSE)</f>
        <v>Overige rolvoorziening, laag btw </v>
      </c>
    </row>
    <row r="277" spans="1:9">
      <c r="A277" s="3" t="s">
        <v>586</v>
      </c>
      <c r="B277" s="2">
        <v>3</v>
      </c>
      <c r="C277" t="s">
        <v>258</v>
      </c>
      <c r="D277" s="2">
        <v>11103</v>
      </c>
      <c r="E277" s="11" t="s">
        <v>587</v>
      </c>
      <c r="F277" s="2">
        <v>1997</v>
      </c>
      <c r="G277" s="2">
        <f>VLOOKUP(B:B,'Nieuw indeling'!B:G,4,FALSE)</f>
        <v>1</v>
      </c>
      <c r="H277" s="2" t="str">
        <f>VLOOKUP(B:B,'Nieuw indeling'!B:G,5,FALSE)</f>
        <v>11X03</v>
      </c>
      <c r="I277" s="6" t="str">
        <f>VLOOKUP(H277,Sort!B:C,2,FALSE)</f>
        <v>Rolstoel actief gebruik, vouwframe </v>
      </c>
    </row>
    <row r="278" spans="1:9">
      <c r="A278" s="3" t="s">
        <v>588</v>
      </c>
      <c r="B278" s="2">
        <v>1</v>
      </c>
      <c r="C278" t="s">
        <v>85</v>
      </c>
      <c r="D278" s="2">
        <v>11101</v>
      </c>
      <c r="E278" t="s">
        <v>516</v>
      </c>
      <c r="F278" s="2">
        <v>2015</v>
      </c>
      <c r="G278" s="2">
        <f>VLOOKUP(B:B,'Nieuw indeling'!B:G,4,FALSE)</f>
        <v>99</v>
      </c>
      <c r="H278" s="2" t="str">
        <f>VLOOKUP(B:B,'Nieuw indeling'!B:G,5,FALSE)</f>
        <v>11X98</v>
      </c>
      <c r="I278" s="6" t="str">
        <f>VLOOKUP(H278,Sort!B:C,2,FALSE)</f>
        <v>Overige rolvoorziening, laag btw </v>
      </c>
    </row>
    <row r="279" spans="1:9">
      <c r="A279" s="3" t="s">
        <v>589</v>
      </c>
      <c r="B279" s="2">
        <v>6</v>
      </c>
      <c r="C279" t="s">
        <v>100</v>
      </c>
      <c r="D279" s="2">
        <v>11106</v>
      </c>
      <c r="E279" t="s">
        <v>590</v>
      </c>
      <c r="F279" s="2">
        <v>2017</v>
      </c>
      <c r="G279" s="2">
        <f>VLOOKUP(B:B,'Nieuw indeling'!B:G,4,FALSE)</f>
        <v>10</v>
      </c>
      <c r="H279" s="2" t="str">
        <f>VLOOKUP(B:B,'Nieuw indeling'!B:G,5,FALSE)</f>
        <v>11X13</v>
      </c>
      <c r="I279" s="6" t="str">
        <f>VLOOKUP(H279,Sort!B:C,2,FALSE)</f>
        <v>Elektrische rolstoel, maatwerk </v>
      </c>
    </row>
    <row r="280" spans="1:9">
      <c r="A280" s="3" t="s">
        <v>591</v>
      </c>
      <c r="B280" s="2">
        <v>4</v>
      </c>
      <c r="C280" t="s">
        <v>94</v>
      </c>
      <c r="D280" s="2">
        <v>11104</v>
      </c>
      <c r="E280" t="s">
        <v>592</v>
      </c>
      <c r="F280" s="2">
        <v>2019</v>
      </c>
      <c r="G280" s="2">
        <f>VLOOKUP(B:B,'Nieuw indeling'!B:G,4,FALSE)</f>
        <v>3</v>
      </c>
      <c r="H280" s="2" t="str">
        <f>VLOOKUP(B:B,'Nieuw indeling'!B:G,5,FALSE)</f>
        <v>11X04</v>
      </c>
      <c r="I280" s="6" t="str">
        <f>VLOOKUP(H280,Sort!B:C,2,FALSE)</f>
        <v>Rolstoel actief gebruik, vastframe </v>
      </c>
    </row>
    <row r="281" spans="1:9">
      <c r="A281" s="3" t="s">
        <v>593</v>
      </c>
      <c r="B281" s="2">
        <v>1</v>
      </c>
      <c r="C281" t="s">
        <v>85</v>
      </c>
      <c r="D281" s="2">
        <v>11101</v>
      </c>
      <c r="E281" t="s">
        <v>194</v>
      </c>
      <c r="F281" s="2">
        <v>2019</v>
      </c>
      <c r="G281" s="2">
        <f>VLOOKUP(B:B,'Nieuw indeling'!B:G,4,FALSE)</f>
        <v>99</v>
      </c>
      <c r="H281" s="2" t="str">
        <f>VLOOKUP(B:B,'Nieuw indeling'!B:G,5,FALSE)</f>
        <v>11X98</v>
      </c>
      <c r="I281" s="6" t="str">
        <f>VLOOKUP(H281,Sort!B:C,2,FALSE)</f>
        <v>Overige rolvoorziening, laag btw </v>
      </c>
    </row>
    <row r="282" spans="1:9">
      <c r="A282" s="3" t="s">
        <v>594</v>
      </c>
      <c r="B282" s="2">
        <v>7</v>
      </c>
      <c r="C282" t="s">
        <v>103</v>
      </c>
      <c r="D282" s="2">
        <v>12107</v>
      </c>
      <c r="E282" t="s">
        <v>595</v>
      </c>
      <c r="F282" s="2">
        <v>2015</v>
      </c>
      <c r="G282" s="2" t="str">
        <f>VLOOKUP(B:B,'Nieuw indeling'!B:G,4,FALSE)</f>
        <v>18a</v>
      </c>
      <c r="H282" s="2" t="str">
        <f>VLOOKUP(B:B,'Nieuw indeling'!B:G,5,FALSE)</f>
        <v>12X01</v>
      </c>
      <c r="I282" s="6" t="str">
        <f>VLOOKUP(H282,Sort!B:C,2,FALSE)</f>
        <v>Scootmobiel standaard </v>
      </c>
    </row>
    <row r="283" spans="1:9">
      <c r="A283" s="3" t="s">
        <v>596</v>
      </c>
      <c r="B283" s="2">
        <v>7</v>
      </c>
      <c r="C283" t="s">
        <v>103</v>
      </c>
      <c r="D283" s="2">
        <v>12107</v>
      </c>
      <c r="E283" t="s">
        <v>210</v>
      </c>
      <c r="F283" s="2">
        <v>2017</v>
      </c>
      <c r="G283" s="2" t="str">
        <f>VLOOKUP(B:B,'Nieuw indeling'!B:G,4,FALSE)</f>
        <v>18a</v>
      </c>
      <c r="H283" s="2" t="str">
        <f>VLOOKUP(B:B,'Nieuw indeling'!B:G,5,FALSE)</f>
        <v>12X01</v>
      </c>
      <c r="I283" s="6" t="str">
        <f>VLOOKUP(H283,Sort!B:C,2,FALSE)</f>
        <v>Scootmobiel standaard </v>
      </c>
    </row>
    <row r="284" spans="1:9">
      <c r="A284" s="3" t="s">
        <v>597</v>
      </c>
      <c r="B284" s="2">
        <v>7</v>
      </c>
      <c r="C284" t="s">
        <v>103</v>
      </c>
      <c r="D284" s="2">
        <v>12107</v>
      </c>
      <c r="E284" t="s">
        <v>210</v>
      </c>
      <c r="F284" s="2">
        <v>2017</v>
      </c>
      <c r="G284" s="2" t="str">
        <f>VLOOKUP(B:B,'Nieuw indeling'!B:G,4,FALSE)</f>
        <v>18a</v>
      </c>
      <c r="H284" s="2" t="str">
        <f>VLOOKUP(B:B,'Nieuw indeling'!B:G,5,FALSE)</f>
        <v>12X01</v>
      </c>
      <c r="I284" s="6" t="str">
        <f>VLOOKUP(H284,Sort!B:C,2,FALSE)</f>
        <v>Scootmobiel standaard </v>
      </c>
    </row>
    <row r="285" spans="1:9">
      <c r="A285" s="3" t="s">
        <v>598</v>
      </c>
      <c r="B285" s="2">
        <v>21</v>
      </c>
      <c r="C285" t="s">
        <v>151</v>
      </c>
      <c r="D285" s="2">
        <v>11121</v>
      </c>
      <c r="E285" s="11" t="s">
        <v>599</v>
      </c>
      <c r="F285" s="2">
        <v>2015</v>
      </c>
      <c r="G285" s="2">
        <f>VLOOKUP(B:B,'Nieuw indeling'!B:G,4,FALSE)</f>
        <v>5</v>
      </c>
      <c r="H285" s="2" t="str">
        <f>VLOOKUP(B:B,'Nieuw indeling'!B:G,5,FALSE)</f>
        <v>11X22</v>
      </c>
      <c r="I285" s="6" t="str">
        <f>VLOOKUP(H285,Sort!B:C,2,FALSE)</f>
        <v>Elektrische aandrijving tbv handrolstoel </v>
      </c>
    </row>
    <row r="286" spans="1:9">
      <c r="A286" s="3" t="s">
        <v>600</v>
      </c>
      <c r="B286" s="2">
        <v>1</v>
      </c>
      <c r="C286" t="s">
        <v>85</v>
      </c>
      <c r="D286" s="2">
        <v>11101</v>
      </c>
      <c r="E286" t="s">
        <v>436</v>
      </c>
      <c r="F286" s="2">
        <v>2005</v>
      </c>
      <c r="G286" s="2">
        <f>VLOOKUP(B:B,'Nieuw indeling'!B:G,4,FALSE)</f>
        <v>99</v>
      </c>
      <c r="H286" s="2" t="str">
        <f>VLOOKUP(B:B,'Nieuw indeling'!B:G,5,FALSE)</f>
        <v>11X98</v>
      </c>
      <c r="I286" s="6" t="str">
        <f>VLOOKUP(H286,Sort!B:C,2,FALSE)</f>
        <v>Overige rolvoorziening, laag btw </v>
      </c>
    </row>
    <row r="287" spans="1:9">
      <c r="A287" s="3" t="s">
        <v>601</v>
      </c>
      <c r="B287" s="2">
        <v>7</v>
      </c>
      <c r="C287" t="s">
        <v>103</v>
      </c>
      <c r="D287" s="2">
        <v>12107</v>
      </c>
      <c r="E287" t="s">
        <v>205</v>
      </c>
      <c r="F287" s="2">
        <v>2018</v>
      </c>
      <c r="G287" s="2" t="str">
        <f>VLOOKUP(B:B,'Nieuw indeling'!B:G,4,FALSE)</f>
        <v>18a</v>
      </c>
      <c r="H287" s="2" t="str">
        <f>VLOOKUP(B:B,'Nieuw indeling'!B:G,5,FALSE)</f>
        <v>12X01</v>
      </c>
      <c r="I287" s="6" t="str">
        <f>VLOOKUP(H287,Sort!B:C,2,FALSE)</f>
        <v>Scootmobiel standaard </v>
      </c>
    </row>
    <row r="288" spans="1:9">
      <c r="A288" s="3" t="s">
        <v>602</v>
      </c>
      <c r="B288" s="2">
        <v>1</v>
      </c>
      <c r="C288" t="s">
        <v>85</v>
      </c>
      <c r="D288" s="2">
        <v>11101</v>
      </c>
      <c r="E288" t="s">
        <v>436</v>
      </c>
      <c r="F288" s="2">
        <v>2015</v>
      </c>
      <c r="G288" s="2">
        <f>VLOOKUP(B:B,'Nieuw indeling'!B:G,4,FALSE)</f>
        <v>99</v>
      </c>
      <c r="H288" s="2" t="str">
        <f>VLOOKUP(B:B,'Nieuw indeling'!B:G,5,FALSE)</f>
        <v>11X98</v>
      </c>
      <c r="I288" s="6" t="str">
        <f>VLOOKUP(H288,Sort!B:C,2,FALSE)</f>
        <v>Overige rolvoorziening, laag btw </v>
      </c>
    </row>
    <row r="289" spans="1:9">
      <c r="A289" s="3" t="s">
        <v>603</v>
      </c>
      <c r="B289" s="2">
        <v>7</v>
      </c>
      <c r="C289" t="s">
        <v>103</v>
      </c>
      <c r="D289" s="2">
        <v>12107</v>
      </c>
      <c r="E289" t="s">
        <v>205</v>
      </c>
      <c r="F289" s="2">
        <v>2019</v>
      </c>
      <c r="G289" s="2" t="str">
        <f>VLOOKUP(B:B,'Nieuw indeling'!B:G,4,FALSE)</f>
        <v>18a</v>
      </c>
      <c r="H289" s="2" t="str">
        <f>VLOOKUP(B:B,'Nieuw indeling'!B:G,5,FALSE)</f>
        <v>12X01</v>
      </c>
      <c r="I289" s="6" t="str">
        <f>VLOOKUP(H289,Sort!B:C,2,FALSE)</f>
        <v>Scootmobiel standaard </v>
      </c>
    </row>
    <row r="290" spans="1:9">
      <c r="A290" s="3" t="s">
        <v>604</v>
      </c>
      <c r="B290" s="2">
        <v>1</v>
      </c>
      <c r="C290" t="s">
        <v>85</v>
      </c>
      <c r="D290" s="2">
        <v>11101</v>
      </c>
      <c r="E290" t="s">
        <v>516</v>
      </c>
      <c r="F290" s="2">
        <v>2015</v>
      </c>
      <c r="G290" s="2">
        <f>VLOOKUP(B:B,'Nieuw indeling'!B:G,4,FALSE)</f>
        <v>99</v>
      </c>
      <c r="H290" s="2" t="str">
        <f>VLOOKUP(B:B,'Nieuw indeling'!B:G,5,FALSE)</f>
        <v>11X98</v>
      </c>
      <c r="I290" s="6" t="str">
        <f>VLOOKUP(H290,Sort!B:C,2,FALSE)</f>
        <v>Overige rolvoorziening, laag btw </v>
      </c>
    </row>
    <row r="291" spans="1:9">
      <c r="A291" s="3" t="s">
        <v>605</v>
      </c>
      <c r="B291" s="2">
        <v>7</v>
      </c>
      <c r="C291" t="s">
        <v>103</v>
      </c>
      <c r="D291" s="2">
        <v>12107</v>
      </c>
      <c r="E291" t="s">
        <v>205</v>
      </c>
      <c r="F291" s="2">
        <v>2019</v>
      </c>
      <c r="G291" s="2" t="str">
        <f>VLOOKUP(B:B,'Nieuw indeling'!B:G,4,FALSE)</f>
        <v>18a</v>
      </c>
      <c r="H291" s="2" t="str">
        <f>VLOOKUP(B:B,'Nieuw indeling'!B:G,5,FALSE)</f>
        <v>12X01</v>
      </c>
      <c r="I291" s="6" t="str">
        <f>VLOOKUP(H291,Sort!B:C,2,FALSE)</f>
        <v>Scootmobiel standaard </v>
      </c>
    </row>
    <row r="292" spans="1:9">
      <c r="A292" s="3" t="s">
        <v>606</v>
      </c>
      <c r="B292" s="2">
        <v>7</v>
      </c>
      <c r="C292" t="s">
        <v>103</v>
      </c>
      <c r="D292" s="2">
        <v>12107</v>
      </c>
      <c r="E292" t="s">
        <v>205</v>
      </c>
      <c r="F292" s="2">
        <v>2019</v>
      </c>
      <c r="G292" s="2" t="str">
        <f>VLOOKUP(B:B,'Nieuw indeling'!B:G,4,FALSE)</f>
        <v>18a</v>
      </c>
      <c r="H292" s="2" t="str">
        <f>VLOOKUP(B:B,'Nieuw indeling'!B:G,5,FALSE)</f>
        <v>12X01</v>
      </c>
      <c r="I292" s="6" t="str">
        <f>VLOOKUP(H292,Sort!B:C,2,FALSE)</f>
        <v>Scootmobiel standaard </v>
      </c>
    </row>
    <row r="293" spans="1:9">
      <c r="A293" s="3" t="s">
        <v>607</v>
      </c>
      <c r="B293" s="2">
        <v>3</v>
      </c>
      <c r="C293" t="s">
        <v>258</v>
      </c>
      <c r="D293" s="2">
        <v>11103</v>
      </c>
      <c r="E293" t="s">
        <v>359</v>
      </c>
      <c r="F293" s="2">
        <v>2017</v>
      </c>
      <c r="G293" s="2">
        <f>VLOOKUP(B:B,'Nieuw indeling'!B:G,4,FALSE)</f>
        <v>1</v>
      </c>
      <c r="H293" s="2" t="str">
        <f>VLOOKUP(B:B,'Nieuw indeling'!B:G,5,FALSE)</f>
        <v>11X03</v>
      </c>
      <c r="I293" s="6" t="str">
        <f>VLOOKUP(H293,Sort!B:C,2,FALSE)</f>
        <v>Rolstoel actief gebruik, vouwframe </v>
      </c>
    </row>
    <row r="294" spans="1:9">
      <c r="A294" s="3" t="s">
        <v>608</v>
      </c>
      <c r="B294" s="2">
        <v>15</v>
      </c>
      <c r="C294" t="s">
        <v>349</v>
      </c>
      <c r="D294" s="2">
        <v>13115</v>
      </c>
      <c r="E294" s="11" t="s">
        <v>609</v>
      </c>
      <c r="F294" s="2">
        <v>2015</v>
      </c>
      <c r="G294" s="2">
        <f>VLOOKUP(B:B,'Nieuw indeling'!B:G,4,FALSE)</f>
        <v>24</v>
      </c>
      <c r="H294" s="2" t="str">
        <f>VLOOKUP(B:B,'Nieuw indeling'!B:G,5,FALSE)</f>
        <v>13X14</v>
      </c>
      <c r="I294" s="6" t="str">
        <f>VLOOKUP(H294,Sort!B:C,2,FALSE)</f>
        <v>Douche-/toiletstoel zelfstandig verrijdbaar</v>
      </c>
    </row>
    <row r="295" spans="1:9">
      <c r="A295" s="3" t="s">
        <v>610</v>
      </c>
      <c r="B295" s="2">
        <v>3</v>
      </c>
      <c r="C295" t="s">
        <v>258</v>
      </c>
      <c r="D295" s="2">
        <v>11103</v>
      </c>
      <c r="E295" t="s">
        <v>566</v>
      </c>
      <c r="F295" s="2">
        <v>2015</v>
      </c>
      <c r="G295" s="2">
        <f>VLOOKUP(B:B,'Nieuw indeling'!B:G,4,FALSE)</f>
        <v>1</v>
      </c>
      <c r="H295" s="2" t="str">
        <f>VLOOKUP(B:B,'Nieuw indeling'!B:G,5,FALSE)</f>
        <v>11X03</v>
      </c>
      <c r="I295" s="6" t="str">
        <f>VLOOKUP(H295,Sort!B:C,2,FALSE)</f>
        <v>Rolstoel actief gebruik, vouwframe </v>
      </c>
    </row>
    <row r="296" spans="1:9">
      <c r="A296" s="3" t="s">
        <v>611</v>
      </c>
      <c r="B296" s="2">
        <v>7</v>
      </c>
      <c r="C296" t="s">
        <v>103</v>
      </c>
      <c r="D296" s="2">
        <v>12107</v>
      </c>
      <c r="E296" t="s">
        <v>203</v>
      </c>
      <c r="F296" s="2">
        <v>2011</v>
      </c>
      <c r="G296" s="2" t="str">
        <f>VLOOKUP(B:B,'Nieuw indeling'!B:G,4,FALSE)</f>
        <v>18a</v>
      </c>
      <c r="H296" s="2" t="str">
        <f>VLOOKUP(B:B,'Nieuw indeling'!B:G,5,FALSE)</f>
        <v>12X01</v>
      </c>
      <c r="I296" s="6" t="str">
        <f>VLOOKUP(H296,Sort!B:C,2,FALSE)</f>
        <v>Scootmobiel standaard </v>
      </c>
    </row>
    <row r="297" spans="1:9">
      <c r="A297" s="3" t="s">
        <v>612</v>
      </c>
      <c r="B297" s="2">
        <v>15</v>
      </c>
      <c r="C297" t="s">
        <v>349</v>
      </c>
      <c r="D297" s="2">
        <v>13115</v>
      </c>
      <c r="E297" t="s">
        <v>613</v>
      </c>
      <c r="F297" s="2">
        <v>2019</v>
      </c>
      <c r="G297" s="2">
        <f>VLOOKUP(B:B,'Nieuw indeling'!B:G,4,FALSE)</f>
        <v>24</v>
      </c>
      <c r="H297" s="2" t="str">
        <f>VLOOKUP(B:B,'Nieuw indeling'!B:G,5,FALSE)</f>
        <v>13X14</v>
      </c>
      <c r="I297" s="6" t="str">
        <f>VLOOKUP(H297,Sort!B:C,2,FALSE)</f>
        <v>Douche-/toiletstoel zelfstandig verrijdbaar</v>
      </c>
    </row>
    <row r="298" spans="1:9">
      <c r="A298" s="3" t="s">
        <v>614</v>
      </c>
      <c r="B298" s="2">
        <v>3</v>
      </c>
      <c r="C298" t="s">
        <v>258</v>
      </c>
      <c r="D298" s="2">
        <v>11103</v>
      </c>
      <c r="E298" t="s">
        <v>563</v>
      </c>
      <c r="F298" s="2">
        <v>2016</v>
      </c>
      <c r="G298" s="2">
        <f>VLOOKUP(B:B,'Nieuw indeling'!B:G,4,FALSE)</f>
        <v>1</v>
      </c>
      <c r="H298" s="2" t="str">
        <f>VLOOKUP(B:B,'Nieuw indeling'!B:G,5,FALSE)</f>
        <v>11X03</v>
      </c>
      <c r="I298" s="6" t="str">
        <f>VLOOKUP(H298,Sort!B:C,2,FALSE)</f>
        <v>Rolstoel actief gebruik, vouwframe </v>
      </c>
    </row>
    <row r="299" spans="1:9">
      <c r="A299" s="3" t="s">
        <v>615</v>
      </c>
      <c r="B299" s="2">
        <v>7</v>
      </c>
      <c r="C299" t="s">
        <v>103</v>
      </c>
      <c r="D299" s="2">
        <v>12107</v>
      </c>
      <c r="E299" t="s">
        <v>210</v>
      </c>
      <c r="F299" s="2">
        <v>2019</v>
      </c>
      <c r="G299" s="2" t="str">
        <f>VLOOKUP(B:B,'Nieuw indeling'!B:G,4,FALSE)</f>
        <v>18a</v>
      </c>
      <c r="H299" s="2" t="str">
        <f>VLOOKUP(B:B,'Nieuw indeling'!B:G,5,FALSE)</f>
        <v>12X01</v>
      </c>
      <c r="I299" s="6" t="str">
        <f>VLOOKUP(H299,Sort!B:C,2,FALSE)</f>
        <v>Scootmobiel standaard </v>
      </c>
    </row>
    <row r="300" spans="1:9">
      <c r="A300" s="3" t="s">
        <v>616</v>
      </c>
      <c r="B300" s="2">
        <v>27</v>
      </c>
      <c r="C300" s="11" t="s">
        <v>167</v>
      </c>
      <c r="D300" s="2">
        <v>13127</v>
      </c>
      <c r="E300" s="11" t="s">
        <v>617</v>
      </c>
      <c r="F300" s="2">
        <v>2016</v>
      </c>
      <c r="G300" s="2">
        <f>VLOOKUP(B:B,'Nieuw indeling'!B:G,4,FALSE)</f>
        <v>27</v>
      </c>
      <c r="H300" s="2" t="str">
        <f>VLOOKUP(B:B,'Nieuw indeling'!B:G,5,FALSE)</f>
        <v>13X17</v>
      </c>
      <c r="I300" s="6" t="str">
        <f>VLOOKUP(H300,Sort!B:C,2,FALSE)</f>
        <v>Douchewagen/douchebrancard </v>
      </c>
    </row>
    <row r="301" spans="1:9">
      <c r="A301" s="3" t="s">
        <v>618</v>
      </c>
      <c r="B301" s="2">
        <v>10</v>
      </c>
      <c r="C301" t="s">
        <v>213</v>
      </c>
      <c r="D301" s="2">
        <v>12110</v>
      </c>
      <c r="E301" t="s">
        <v>305</v>
      </c>
      <c r="F301" s="2">
        <v>2015</v>
      </c>
      <c r="G301" s="2">
        <f>VLOOKUP(B:B,'Nieuw indeling'!B:G,4,FALSE)</f>
        <v>14</v>
      </c>
      <c r="H301" s="2" t="str">
        <f>VLOOKUP(B:B,'Nieuw indeling'!B:G,5,FALSE)</f>
        <v>12X14</v>
      </c>
      <c r="I301" s="6" t="str">
        <f>VLOOKUP(H301,Sort!B:C,2,FALSE)</f>
        <v>Driewielfiets, met trapondersteuning </v>
      </c>
    </row>
    <row r="302" spans="1:9">
      <c r="A302" s="3" t="s">
        <v>619</v>
      </c>
      <c r="B302" s="2">
        <v>7</v>
      </c>
      <c r="C302" t="s">
        <v>103</v>
      </c>
      <c r="D302" s="2">
        <v>12107</v>
      </c>
      <c r="E302" t="s">
        <v>486</v>
      </c>
      <c r="F302" s="2">
        <v>2015</v>
      </c>
      <c r="G302" s="2" t="str">
        <f>VLOOKUP(B:B,'Nieuw indeling'!B:G,4,FALSE)</f>
        <v>18a</v>
      </c>
      <c r="H302" s="2" t="str">
        <f>VLOOKUP(B:B,'Nieuw indeling'!B:G,5,FALSE)</f>
        <v>12X01</v>
      </c>
      <c r="I302" s="6" t="str">
        <f>VLOOKUP(H302,Sort!B:C,2,FALSE)</f>
        <v>Scootmobiel standaard </v>
      </c>
    </row>
    <row r="303" spans="1:9">
      <c r="A303" s="3" t="s">
        <v>620</v>
      </c>
      <c r="B303" s="2">
        <v>7</v>
      </c>
      <c r="C303" t="s">
        <v>103</v>
      </c>
      <c r="D303" s="2">
        <v>12107</v>
      </c>
      <c r="E303" t="s">
        <v>210</v>
      </c>
      <c r="F303" s="2">
        <v>2017</v>
      </c>
      <c r="G303" s="2" t="str">
        <f>VLOOKUP(B:B,'Nieuw indeling'!B:G,4,FALSE)</f>
        <v>18a</v>
      </c>
      <c r="H303" s="2" t="str">
        <f>VLOOKUP(B:B,'Nieuw indeling'!B:G,5,FALSE)</f>
        <v>12X01</v>
      </c>
      <c r="I303" s="6" t="str">
        <f>VLOOKUP(H303,Sort!B:C,2,FALSE)</f>
        <v>Scootmobiel standaard </v>
      </c>
    </row>
    <row r="304" spans="1:9">
      <c r="A304" s="3" t="s">
        <v>621</v>
      </c>
      <c r="B304" s="2">
        <v>9</v>
      </c>
      <c r="C304" t="s">
        <v>622</v>
      </c>
      <c r="D304" s="2">
        <v>12109</v>
      </c>
      <c r="E304" t="s">
        <v>295</v>
      </c>
      <c r="F304" s="2">
        <v>2018</v>
      </c>
      <c r="G304" s="2">
        <f>VLOOKUP(B:B,'Nieuw indeling'!B:G,4,FALSE)</f>
        <v>13</v>
      </c>
      <c r="H304" s="2" t="str">
        <f>VLOOKUP(B:B,'Nieuw indeling'!B:G,5,FALSE)</f>
        <v>12X13</v>
      </c>
      <c r="I304" s="6" t="str">
        <f>VLOOKUP(H304,Sort!B:C,2,FALSE)</f>
        <v>Driewielfiets, zelfrijder </v>
      </c>
    </row>
    <row r="305" spans="1:9">
      <c r="A305" s="3" t="s">
        <v>623</v>
      </c>
      <c r="B305" s="2">
        <v>3</v>
      </c>
      <c r="C305" t="s">
        <v>258</v>
      </c>
      <c r="D305" s="2">
        <v>11103</v>
      </c>
      <c r="E305" t="s">
        <v>624</v>
      </c>
      <c r="F305" s="2">
        <v>2014</v>
      </c>
      <c r="G305" s="2">
        <f>VLOOKUP(B:B,'Nieuw indeling'!B:G,4,FALSE)</f>
        <v>1</v>
      </c>
      <c r="H305" s="2" t="str">
        <f>VLOOKUP(B:B,'Nieuw indeling'!B:G,5,FALSE)</f>
        <v>11X03</v>
      </c>
      <c r="I305" s="6" t="str">
        <f>VLOOKUP(H305,Sort!B:C,2,FALSE)</f>
        <v>Rolstoel actief gebruik, vouwframe </v>
      </c>
    </row>
    <row r="306" spans="1:9">
      <c r="A306" s="3" t="s">
        <v>625</v>
      </c>
      <c r="B306" s="2">
        <v>5</v>
      </c>
      <c r="C306" t="s">
        <v>97</v>
      </c>
      <c r="D306" s="2">
        <v>11105</v>
      </c>
      <c r="E306" t="s">
        <v>539</v>
      </c>
      <c r="F306" s="2">
        <v>2018</v>
      </c>
      <c r="G306" s="2">
        <f>VLOOKUP(B:B,'Nieuw indeling'!B:G,4,FALSE)</f>
        <v>9</v>
      </c>
      <c r="H306" s="2" t="str">
        <f>VLOOKUP(B:B,'Nieuw indeling'!B:G,5,FALSE)</f>
        <v>11X12</v>
      </c>
      <c r="I306" s="6" t="str">
        <f>VLOOKUP(H306,Sort!B:C,2,FALSE)</f>
        <v>Elektrische rolstoel voor buiten en binnen gebruik </v>
      </c>
    </row>
    <row r="307" spans="1:9">
      <c r="A307" s="3" t="s">
        <v>626</v>
      </c>
      <c r="B307" s="2">
        <v>3</v>
      </c>
      <c r="C307" t="s">
        <v>258</v>
      </c>
      <c r="D307" s="2">
        <v>11103</v>
      </c>
      <c r="E307" t="s">
        <v>310</v>
      </c>
      <c r="F307" s="2">
        <v>2018</v>
      </c>
      <c r="G307" s="2">
        <f>VLOOKUP(B:B,'Nieuw indeling'!B:G,4,FALSE)</f>
        <v>1</v>
      </c>
      <c r="H307" s="2" t="str">
        <f>VLOOKUP(B:B,'Nieuw indeling'!B:G,5,FALSE)</f>
        <v>11X03</v>
      </c>
      <c r="I307" s="6" t="str">
        <f>VLOOKUP(H307,Sort!B:C,2,FALSE)</f>
        <v>Rolstoel actief gebruik, vouwframe </v>
      </c>
    </row>
    <row r="308" spans="1:9">
      <c r="A308" s="3" t="s">
        <v>627</v>
      </c>
      <c r="B308" s="2">
        <v>8</v>
      </c>
      <c r="C308" t="s">
        <v>112</v>
      </c>
      <c r="D308" s="2">
        <v>12108</v>
      </c>
      <c r="E308" t="s">
        <v>223</v>
      </c>
      <c r="F308" s="2">
        <v>2006</v>
      </c>
      <c r="G308" s="2" t="str">
        <f>VLOOKUP(B:B,'Nieuw indeling'!B:G,4,FALSE)</f>
        <v>20a</v>
      </c>
      <c r="H308" s="2" t="str">
        <f>VLOOKUP(B:B,'Nieuw indeling'!B:G,5,FALSE)</f>
        <v>12X04</v>
      </c>
      <c r="I308" s="6" t="str">
        <f>VLOOKUP(H308,Sort!B:C,2,FALSE)</f>
        <v>Scootmobiel extra geveerd </v>
      </c>
    </row>
    <row r="309" spans="1:9">
      <c r="A309" s="3" t="s">
        <v>628</v>
      </c>
      <c r="B309" s="2">
        <v>13</v>
      </c>
      <c r="C309" t="s">
        <v>129</v>
      </c>
      <c r="D309" s="2">
        <v>13113</v>
      </c>
      <c r="E309" t="s">
        <v>629</v>
      </c>
      <c r="F309" s="2">
        <v>2020</v>
      </c>
      <c r="G309" s="2">
        <f>VLOOKUP(B:B,'Nieuw indeling'!B:G,4,FALSE)</f>
        <v>99</v>
      </c>
      <c r="H309" s="2" t="str">
        <f>VLOOKUP(B:B,'Nieuw indeling'!B:G,5,FALSE)</f>
        <v>13X99</v>
      </c>
      <c r="I309" s="6" t="str">
        <f>VLOOKUP(H309,Sort!B:C,2,FALSE)</f>
        <v>Overige woonvoorziening, hoog btw </v>
      </c>
    </row>
    <row r="310" spans="1:9">
      <c r="A310" s="3" t="s">
        <v>630</v>
      </c>
      <c r="B310" s="2">
        <v>8</v>
      </c>
      <c r="C310" t="s">
        <v>112</v>
      </c>
      <c r="D310" s="2">
        <v>12108</v>
      </c>
      <c r="E310" t="s">
        <v>196</v>
      </c>
      <c r="F310" s="2">
        <v>2016</v>
      </c>
      <c r="G310" s="2" t="str">
        <f>VLOOKUP(B:B,'Nieuw indeling'!B:G,4,FALSE)</f>
        <v>20a</v>
      </c>
      <c r="H310" s="2" t="str">
        <f>VLOOKUP(B:B,'Nieuw indeling'!B:G,5,FALSE)</f>
        <v>12X04</v>
      </c>
      <c r="I310" s="6" t="str">
        <f>VLOOKUP(H310,Sort!B:C,2,FALSE)</f>
        <v>Scootmobiel extra geveerd </v>
      </c>
    </row>
    <row r="311" spans="1:9">
      <c r="A311" s="3" t="s">
        <v>631</v>
      </c>
      <c r="B311" s="2">
        <v>21</v>
      </c>
      <c r="C311" t="s">
        <v>151</v>
      </c>
      <c r="D311" s="2">
        <v>11121</v>
      </c>
      <c r="E311" t="s">
        <v>632</v>
      </c>
      <c r="F311" s="2">
        <v>2021</v>
      </c>
      <c r="G311" s="2">
        <f>VLOOKUP(B:B,'Nieuw indeling'!B:G,4,FALSE)</f>
        <v>5</v>
      </c>
      <c r="H311" s="2" t="str">
        <f>VLOOKUP(B:B,'Nieuw indeling'!B:G,5,FALSE)</f>
        <v>11X22</v>
      </c>
      <c r="I311" s="6" t="str">
        <f>VLOOKUP(H311,Sort!B:C,2,FALSE)</f>
        <v>Elektrische aandrijving tbv handrolstoel </v>
      </c>
    </row>
    <row r="312" spans="1:9">
      <c r="A312" s="3" t="s">
        <v>633</v>
      </c>
      <c r="B312" s="2">
        <v>1</v>
      </c>
      <c r="C312" t="s">
        <v>85</v>
      </c>
      <c r="D312" s="2">
        <v>11101</v>
      </c>
      <c r="E312" s="11" t="s">
        <v>634</v>
      </c>
      <c r="F312" s="2">
        <v>2021</v>
      </c>
      <c r="G312" s="2">
        <f>VLOOKUP(B:B,'Nieuw indeling'!B:G,4,FALSE)</f>
        <v>99</v>
      </c>
      <c r="H312" s="2" t="str">
        <f>VLOOKUP(B:B,'Nieuw indeling'!B:G,5,FALSE)</f>
        <v>11X98</v>
      </c>
      <c r="I312" s="6" t="str">
        <f>VLOOKUP(H312,Sort!B:C,2,FALSE)</f>
        <v>Overige rolvoorziening, laag btw </v>
      </c>
    </row>
    <row r="313" spans="1:9">
      <c r="A313" s="3" t="s">
        <v>635</v>
      </c>
      <c r="B313" s="2">
        <v>22</v>
      </c>
      <c r="C313" t="s">
        <v>154</v>
      </c>
      <c r="D313" s="2">
        <v>11122</v>
      </c>
      <c r="E313" s="11" t="s">
        <v>636</v>
      </c>
      <c r="F313" s="2">
        <v>2021</v>
      </c>
      <c r="G313" s="2">
        <f>VLOOKUP(B:B,'Nieuw indeling'!B:G,4,FALSE)</f>
        <v>6</v>
      </c>
      <c r="H313" s="2" t="str">
        <f>VLOOKUP(B:B,'Nieuw indeling'!B:G,5,FALSE)</f>
        <v>11X21</v>
      </c>
      <c r="I313" s="6" t="str">
        <f>VLOOKUP(H313,Sort!B:C,2,FALSE)</f>
        <v>Duwondersteuning, aankoppelbaar tbv begeleider </v>
      </c>
    </row>
    <row r="314" spans="1:9">
      <c r="A314" s="3" t="s">
        <v>637</v>
      </c>
      <c r="B314" s="2">
        <v>3</v>
      </c>
      <c r="C314" t="s">
        <v>258</v>
      </c>
      <c r="D314" s="2">
        <v>11103</v>
      </c>
      <c r="E314" t="s">
        <v>638</v>
      </c>
      <c r="F314" s="2">
        <v>2021</v>
      </c>
      <c r="G314" s="2">
        <f>VLOOKUP(B:B,'Nieuw indeling'!B:G,4,FALSE)</f>
        <v>1</v>
      </c>
      <c r="H314" s="2" t="str">
        <f>VLOOKUP(B:B,'Nieuw indeling'!B:G,5,FALSE)</f>
        <v>11X03</v>
      </c>
      <c r="I314" s="6" t="str">
        <f>VLOOKUP(H314,Sort!B:C,2,FALSE)</f>
        <v>Rolstoel actief gebruik, vouwframe </v>
      </c>
    </row>
    <row r="315" spans="1:9">
      <c r="A315" s="3" t="s">
        <v>639</v>
      </c>
      <c r="B315" s="2">
        <v>7</v>
      </c>
      <c r="C315" t="s">
        <v>103</v>
      </c>
      <c r="D315" s="2">
        <v>12107</v>
      </c>
      <c r="E315" t="s">
        <v>210</v>
      </c>
      <c r="F315" s="2">
        <v>2015</v>
      </c>
      <c r="G315" s="2" t="str">
        <f>VLOOKUP(B:B,'Nieuw indeling'!B:G,4,FALSE)</f>
        <v>18a</v>
      </c>
      <c r="H315" s="2" t="str">
        <f>VLOOKUP(B:B,'Nieuw indeling'!B:G,5,FALSE)</f>
        <v>12X01</v>
      </c>
      <c r="I315" s="6" t="str">
        <f>VLOOKUP(H315,Sort!B:C,2,FALSE)</f>
        <v>Scootmobiel standaard </v>
      </c>
    </row>
    <row r="316" spans="1:9">
      <c r="A316" s="3" t="s">
        <v>640</v>
      </c>
      <c r="B316" s="2">
        <v>18</v>
      </c>
      <c r="C316" t="s">
        <v>142</v>
      </c>
      <c r="D316" s="2">
        <v>12118</v>
      </c>
      <c r="E316" t="s">
        <v>641</v>
      </c>
      <c r="F316" s="2">
        <v>2021</v>
      </c>
      <c r="G316" s="2">
        <f>VLOOKUP(B:B,'Nieuw indeling'!B:G,4,FALSE)</f>
        <v>16</v>
      </c>
      <c r="H316" s="2" t="str">
        <f>VLOOKUP(B:B,'Nieuw indeling'!B:G,5,FALSE)</f>
        <v>12X36</v>
      </c>
      <c r="I316" s="6" t="str">
        <f>VLOOKUP(H316,Sort!B:C,2,FALSE)</f>
        <v>Duofiets / tandem, elektrisch ondersteund </v>
      </c>
    </row>
    <row r="317" spans="1:9">
      <c r="I317" s="54"/>
    </row>
  </sheetData>
  <autoFilter ref="A1:I316" xr:uid="{00000000-0001-0000-0000-000000000000}"/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9779-DD5C-41D3-A155-28CA953D70CD}">
  <dimension ref="A1:I4"/>
  <sheetViews>
    <sheetView tabSelected="1" workbookViewId="0"/>
  </sheetViews>
  <sheetFormatPr defaultRowHeight="15"/>
  <cols>
    <col min="1" max="1" width="16.5703125" bestFit="1" customWidth="1"/>
    <col min="2" max="2" width="24.7109375" bestFit="1" customWidth="1"/>
    <col min="3" max="3" width="19.85546875" bestFit="1" customWidth="1"/>
    <col min="4" max="4" width="13" bestFit="1" customWidth="1"/>
    <col min="5" max="5" width="43" bestFit="1" customWidth="1"/>
    <col min="6" max="6" width="11.7109375" bestFit="1" customWidth="1"/>
    <col min="7" max="7" width="17" bestFit="1" customWidth="1"/>
    <col min="8" max="8" width="25.85546875" bestFit="1" customWidth="1"/>
    <col min="9" max="9" width="32.140625" bestFit="1" customWidth="1"/>
  </cols>
  <sheetData>
    <row r="1" spans="1:9">
      <c r="A1" s="66" t="s">
        <v>642</v>
      </c>
    </row>
    <row r="3" spans="1:9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</row>
    <row r="4" spans="1:9">
      <c r="A4" t="s">
        <v>628</v>
      </c>
      <c r="B4">
        <v>13</v>
      </c>
      <c r="C4" t="s">
        <v>129</v>
      </c>
      <c r="D4">
        <v>13113</v>
      </c>
      <c r="E4" t="s">
        <v>629</v>
      </c>
      <c r="F4">
        <v>2020</v>
      </c>
      <c r="G4">
        <v>99</v>
      </c>
      <c r="H4" t="s">
        <v>77</v>
      </c>
      <c r="I4" t="s">
        <v>78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3B34-8390-439A-90F3-76601C099E1F}">
  <dimension ref="A3:D26"/>
  <sheetViews>
    <sheetView workbookViewId="0">
      <selection activeCell="D23" sqref="D23"/>
    </sheetView>
  </sheetViews>
  <sheetFormatPr defaultRowHeight="14.45"/>
  <cols>
    <col min="1" max="1" width="16.140625" bestFit="1" customWidth="1"/>
    <col min="2" max="2" width="24.5703125" bestFit="1" customWidth="1"/>
    <col min="3" max="3" width="44.28515625" bestFit="1" customWidth="1"/>
    <col min="4" max="4" width="6.28515625" bestFit="1" customWidth="1"/>
  </cols>
  <sheetData>
    <row r="3" spans="1:4">
      <c r="A3" s="20" t="s">
        <v>190</v>
      </c>
      <c r="B3" s="20" t="s">
        <v>191</v>
      </c>
      <c r="C3" s="20" t="s">
        <v>192</v>
      </c>
      <c r="D3" t="s">
        <v>643</v>
      </c>
    </row>
    <row r="4" spans="1:4">
      <c r="A4" s="6">
        <v>1</v>
      </c>
      <c r="B4" s="6" t="s">
        <v>3</v>
      </c>
      <c r="C4" s="6" t="s">
        <v>4</v>
      </c>
      <c r="D4">
        <v>33</v>
      </c>
    </row>
    <row r="5" spans="1:4">
      <c r="A5" s="6">
        <v>3</v>
      </c>
      <c r="B5" s="6" t="s">
        <v>7</v>
      </c>
      <c r="C5" s="6" t="s">
        <v>8</v>
      </c>
      <c r="D5">
        <v>12</v>
      </c>
    </row>
    <row r="6" spans="1:4">
      <c r="A6" s="6">
        <v>4</v>
      </c>
      <c r="B6" s="6" t="s">
        <v>9</v>
      </c>
      <c r="C6" s="6" t="s">
        <v>10</v>
      </c>
      <c r="D6">
        <v>4</v>
      </c>
    </row>
    <row r="7" spans="1:4">
      <c r="A7" s="6">
        <v>5</v>
      </c>
      <c r="B7" s="6" t="s">
        <v>11</v>
      </c>
      <c r="C7" s="6" t="s">
        <v>12</v>
      </c>
      <c r="D7">
        <v>10</v>
      </c>
    </row>
    <row r="8" spans="1:4">
      <c r="A8" s="6">
        <v>6</v>
      </c>
      <c r="B8" s="6" t="s">
        <v>13</v>
      </c>
      <c r="C8" s="6" t="s">
        <v>14</v>
      </c>
      <c r="D8">
        <v>4</v>
      </c>
    </row>
    <row r="9" spans="1:4">
      <c r="A9" s="6">
        <v>8</v>
      </c>
      <c r="B9" s="6" t="s">
        <v>17</v>
      </c>
      <c r="C9" s="6" t="s">
        <v>18</v>
      </c>
      <c r="D9">
        <v>2</v>
      </c>
    </row>
    <row r="10" spans="1:4">
      <c r="A10" s="6">
        <v>9</v>
      </c>
      <c r="B10" s="6" t="s">
        <v>19</v>
      </c>
      <c r="C10" s="6" t="s">
        <v>20</v>
      </c>
      <c r="D10">
        <v>2</v>
      </c>
    </row>
    <row r="11" spans="1:4">
      <c r="A11" s="6">
        <v>10</v>
      </c>
      <c r="B11" s="6" t="s">
        <v>21</v>
      </c>
      <c r="C11" s="6" t="s">
        <v>22</v>
      </c>
      <c r="D11">
        <v>7</v>
      </c>
    </row>
    <row r="12" spans="1:4">
      <c r="A12" s="6">
        <v>11</v>
      </c>
      <c r="B12" s="6" t="s">
        <v>23</v>
      </c>
      <c r="C12" s="6" t="s">
        <v>24</v>
      </c>
      <c r="D12">
        <v>1</v>
      </c>
    </row>
    <row r="13" spans="1:4">
      <c r="A13" s="6">
        <v>13</v>
      </c>
      <c r="B13" s="6" t="s">
        <v>27</v>
      </c>
      <c r="C13" s="6" t="s">
        <v>28</v>
      </c>
      <c r="D13">
        <v>1</v>
      </c>
    </row>
    <row r="14" spans="1:4">
      <c r="A14" s="6">
        <v>14</v>
      </c>
      <c r="B14" s="6" t="s">
        <v>29</v>
      </c>
      <c r="C14" s="6" t="s">
        <v>30</v>
      </c>
      <c r="D14">
        <v>28</v>
      </c>
    </row>
    <row r="15" spans="1:4">
      <c r="A15" s="6">
        <v>16</v>
      </c>
      <c r="B15" s="6" t="s">
        <v>33</v>
      </c>
      <c r="C15" s="6" t="s">
        <v>34</v>
      </c>
      <c r="D15">
        <v>4</v>
      </c>
    </row>
    <row r="16" spans="1:4">
      <c r="A16" s="6">
        <v>17</v>
      </c>
      <c r="B16" s="6" t="s">
        <v>35</v>
      </c>
      <c r="C16" s="6" t="s">
        <v>36</v>
      </c>
      <c r="D16">
        <v>1</v>
      </c>
    </row>
    <row r="17" spans="1:4">
      <c r="A17" s="6">
        <v>22</v>
      </c>
      <c r="B17" s="6" t="s">
        <v>57</v>
      </c>
      <c r="C17" s="6" t="s">
        <v>58</v>
      </c>
      <c r="D17">
        <v>3</v>
      </c>
    </row>
    <row r="18" spans="1:4">
      <c r="A18" s="6">
        <v>23</v>
      </c>
      <c r="B18" s="6" t="s">
        <v>59</v>
      </c>
      <c r="C18" s="6" t="s">
        <v>60</v>
      </c>
      <c r="D18">
        <v>1</v>
      </c>
    </row>
    <row r="19" spans="1:4">
      <c r="A19" s="6">
        <v>24</v>
      </c>
      <c r="B19" s="6" t="s">
        <v>61</v>
      </c>
      <c r="C19" s="6" t="s">
        <v>644</v>
      </c>
      <c r="D19">
        <v>5</v>
      </c>
    </row>
    <row r="20" spans="1:4">
      <c r="A20" s="6">
        <v>26</v>
      </c>
      <c r="B20" s="6" t="s">
        <v>65</v>
      </c>
      <c r="C20" s="6" t="s">
        <v>66</v>
      </c>
      <c r="D20">
        <v>1</v>
      </c>
    </row>
    <row r="21" spans="1:4">
      <c r="A21" s="6">
        <v>27</v>
      </c>
      <c r="B21" s="6" t="s">
        <v>67</v>
      </c>
      <c r="C21" s="6" t="s">
        <v>68</v>
      </c>
      <c r="D21">
        <v>2</v>
      </c>
    </row>
    <row r="22" spans="1:4">
      <c r="A22" s="6">
        <v>99</v>
      </c>
      <c r="B22" s="6" t="s">
        <v>69</v>
      </c>
      <c r="C22" s="6" t="s">
        <v>70</v>
      </c>
      <c r="D22">
        <v>38</v>
      </c>
    </row>
    <row r="23" spans="1:4">
      <c r="B23" s="6" t="s">
        <v>77</v>
      </c>
      <c r="C23" s="6" t="s">
        <v>78</v>
      </c>
      <c r="D23">
        <v>1</v>
      </c>
    </row>
    <row r="24" spans="1:4">
      <c r="A24" s="6" t="s">
        <v>37</v>
      </c>
      <c r="B24" s="6" t="s">
        <v>38</v>
      </c>
      <c r="C24" s="6" t="s">
        <v>39</v>
      </c>
      <c r="D24">
        <v>102</v>
      </c>
    </row>
    <row r="25" spans="1:4">
      <c r="A25" s="6" t="s">
        <v>49</v>
      </c>
      <c r="B25" s="6" t="s">
        <v>50</v>
      </c>
      <c r="C25" s="6" t="s">
        <v>51</v>
      </c>
      <c r="D25">
        <v>53</v>
      </c>
    </row>
    <row r="26" spans="1:4">
      <c r="A26" s="6" t="s">
        <v>645</v>
      </c>
      <c r="D26">
        <v>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2A43-A3BC-416E-B106-C35E39F0A55F}">
  <sheetPr>
    <tabColor rgb="FF0070C0"/>
  </sheetPr>
  <dimension ref="A1:I77"/>
  <sheetViews>
    <sheetView workbookViewId="0">
      <pane xSplit="1" ySplit="3" topLeftCell="B4" activePane="bottomRight" state="frozen"/>
      <selection pane="bottomRight" activeCell="D7" sqref="D7"/>
      <selection pane="bottomLeft" activeCell="A3" sqref="A3"/>
      <selection pane="topRight" activeCell="C1" sqref="C1"/>
    </sheetView>
  </sheetViews>
  <sheetFormatPr defaultRowHeight="14.45"/>
  <cols>
    <col min="1" max="1" width="10.5703125" bestFit="1" customWidth="1"/>
    <col min="2" max="2" width="43" bestFit="1" customWidth="1"/>
    <col min="3" max="3" width="9.42578125" style="2" customWidth="1"/>
    <col min="4" max="4" width="49.140625" customWidth="1"/>
    <col min="5" max="5" width="15.140625" bestFit="1" customWidth="1"/>
    <col min="6" max="6" width="16" style="2" bestFit="1" customWidth="1"/>
    <col min="7" max="7" width="16.140625" style="2" bestFit="1" customWidth="1"/>
    <col min="8" max="8" width="13.5703125" style="2" customWidth="1"/>
    <col min="9" max="9" width="43.5703125" bestFit="1" customWidth="1"/>
  </cols>
  <sheetData>
    <row r="1" spans="1:9">
      <c r="A1" s="11" t="s">
        <v>646</v>
      </c>
    </row>
    <row r="2" spans="1:9" ht="28.35" customHeight="1">
      <c r="A2" s="13" t="s">
        <v>647</v>
      </c>
      <c r="B2" s="13" t="s">
        <v>188</v>
      </c>
      <c r="C2" s="13" t="s">
        <v>185</v>
      </c>
      <c r="D2" s="13" t="s">
        <v>186</v>
      </c>
      <c r="E2" s="14" t="s">
        <v>648</v>
      </c>
      <c r="F2" s="13" t="s">
        <v>649</v>
      </c>
      <c r="G2" s="18" t="s">
        <v>190</v>
      </c>
      <c r="H2" s="18" t="s">
        <v>191</v>
      </c>
      <c r="I2" s="17" t="s">
        <v>192</v>
      </c>
    </row>
    <row r="3" spans="1:9">
      <c r="A3">
        <v>25065457</v>
      </c>
      <c r="B3" t="s">
        <v>451</v>
      </c>
      <c r="C3" s="2">
        <v>10</v>
      </c>
      <c r="D3" t="s">
        <v>213</v>
      </c>
      <c r="E3" s="1">
        <v>45811</v>
      </c>
      <c r="F3" s="2" t="s">
        <v>650</v>
      </c>
      <c r="G3" s="2">
        <f>VLOOKUP(C:C,'Nieuw indeling'!B:G,4,FALSE)</f>
        <v>14</v>
      </c>
      <c r="H3" s="2" t="str">
        <f>VLOOKUP(C:C,'Nieuw indeling'!B:G,5,FALSE)</f>
        <v>12X14</v>
      </c>
      <c r="I3" s="6" t="str">
        <f>VLOOKUP(H3,Sort!B:C,2,FALSE)</f>
        <v>Driewielfiets, met trapondersteuning </v>
      </c>
    </row>
    <row r="4" spans="1:9">
      <c r="A4">
        <v>25065481</v>
      </c>
      <c r="B4" t="s">
        <v>205</v>
      </c>
      <c r="C4" s="2">
        <v>7</v>
      </c>
      <c r="D4" t="s">
        <v>103</v>
      </c>
      <c r="E4" s="1">
        <v>45812</v>
      </c>
      <c r="F4" s="2" t="s">
        <v>650</v>
      </c>
      <c r="G4" s="2" t="str">
        <f>VLOOKUP(C:C,'Nieuw indeling'!B:G,4,FALSE)</f>
        <v>18a</v>
      </c>
      <c r="H4" s="2" t="str">
        <f>VLOOKUP(C:C,'Nieuw indeling'!B:G,5,FALSE)</f>
        <v>12X01</v>
      </c>
      <c r="I4" s="6" t="str">
        <f>VLOOKUP(H4,Sort!B:C,2,FALSE)</f>
        <v>Scootmobiel standaard </v>
      </c>
    </row>
    <row r="5" spans="1:9">
      <c r="A5">
        <v>25011254</v>
      </c>
      <c r="B5" t="s">
        <v>196</v>
      </c>
      <c r="C5" s="2">
        <v>8</v>
      </c>
      <c r="D5" t="s">
        <v>112</v>
      </c>
      <c r="E5" s="1">
        <v>45813</v>
      </c>
      <c r="F5" s="2" t="s">
        <v>650</v>
      </c>
      <c r="G5" s="2" t="str">
        <f>VLOOKUP(C:C,'Nieuw indeling'!B:G,4,FALSE)</f>
        <v>20a</v>
      </c>
      <c r="H5" s="2" t="str">
        <f>VLOOKUP(C:C,'Nieuw indeling'!B:G,5,FALSE)</f>
        <v>12X04</v>
      </c>
      <c r="I5" s="6" t="str">
        <f>VLOOKUP(H5,Sort!B:C,2,FALSE)</f>
        <v>Scootmobiel extra geveerd </v>
      </c>
    </row>
    <row r="6" spans="1:9">
      <c r="A6">
        <v>25065458</v>
      </c>
      <c r="B6" t="s">
        <v>275</v>
      </c>
      <c r="C6" s="2">
        <v>8</v>
      </c>
      <c r="D6" t="s">
        <v>112</v>
      </c>
      <c r="E6" s="1">
        <v>45813</v>
      </c>
      <c r="F6" s="2" t="s">
        <v>651</v>
      </c>
      <c r="G6" s="2" t="str">
        <f>VLOOKUP(C:C,'Nieuw indeling'!B:G,4,FALSE)</f>
        <v>20a</v>
      </c>
      <c r="H6" s="2" t="str">
        <f>VLOOKUP(C:C,'Nieuw indeling'!B:G,5,FALSE)</f>
        <v>12X04</v>
      </c>
      <c r="I6" s="6" t="str">
        <f>VLOOKUP(H6,Sort!B:C,2,FALSE)</f>
        <v>Scootmobiel extra geveerd </v>
      </c>
    </row>
    <row r="7" spans="1:9">
      <c r="A7">
        <v>25065437</v>
      </c>
      <c r="B7" t="s">
        <v>451</v>
      </c>
      <c r="C7" s="2">
        <v>10</v>
      </c>
      <c r="D7" t="s">
        <v>213</v>
      </c>
      <c r="E7" s="1">
        <v>45835</v>
      </c>
      <c r="F7" s="2" t="s">
        <v>650</v>
      </c>
      <c r="G7" s="2">
        <f>VLOOKUP(C:C,'Nieuw indeling'!B:G,4,FALSE)</f>
        <v>14</v>
      </c>
      <c r="H7" s="2" t="str">
        <f>VLOOKUP(C:C,'Nieuw indeling'!B:G,5,FALSE)</f>
        <v>12X14</v>
      </c>
      <c r="I7" s="6" t="str">
        <f>VLOOKUP(H7,Sort!B:C,2,FALSE)</f>
        <v>Driewielfiets, met trapondersteuning </v>
      </c>
    </row>
    <row r="8" spans="1:9">
      <c r="A8">
        <v>25065455</v>
      </c>
      <c r="B8" t="s">
        <v>449</v>
      </c>
      <c r="C8" s="2">
        <v>7</v>
      </c>
      <c r="D8" t="s">
        <v>103</v>
      </c>
      <c r="E8" s="1">
        <v>45835</v>
      </c>
      <c r="F8" s="2" t="s">
        <v>650</v>
      </c>
      <c r="G8" s="2" t="str">
        <f>VLOOKUP(C:C,'Nieuw indeling'!B:G,4,FALSE)</f>
        <v>18a</v>
      </c>
      <c r="H8" s="2" t="str">
        <f>VLOOKUP(C:C,'Nieuw indeling'!B:G,5,FALSE)</f>
        <v>12X01</v>
      </c>
      <c r="I8" s="6" t="str">
        <f>VLOOKUP(H8,Sort!B:C,2,FALSE)</f>
        <v>Scootmobiel standaard </v>
      </c>
    </row>
    <row r="9" spans="1:9">
      <c r="A9">
        <v>25144850</v>
      </c>
      <c r="B9" t="s">
        <v>464</v>
      </c>
      <c r="C9" s="2">
        <v>4</v>
      </c>
      <c r="D9" t="s">
        <v>94</v>
      </c>
      <c r="E9" s="1">
        <v>45842</v>
      </c>
      <c r="F9" s="2" t="s">
        <v>650</v>
      </c>
      <c r="G9" s="2">
        <f>VLOOKUP(C:C,'Nieuw indeling'!B:G,4,FALSE)</f>
        <v>3</v>
      </c>
      <c r="H9" s="2" t="str">
        <f>VLOOKUP(C:C,'Nieuw indeling'!B:G,5,FALSE)</f>
        <v>11X04</v>
      </c>
      <c r="I9" s="6" t="str">
        <f>VLOOKUP(H9,Sort!B:C,2,FALSE)</f>
        <v>Rolstoel actief gebruik, vastframe </v>
      </c>
    </row>
    <row r="10" spans="1:9">
      <c r="A10">
        <v>25036074</v>
      </c>
      <c r="B10" t="s">
        <v>652</v>
      </c>
      <c r="C10" s="2">
        <v>3</v>
      </c>
      <c r="D10" t="s">
        <v>258</v>
      </c>
      <c r="E10" s="1">
        <v>45842</v>
      </c>
      <c r="F10" s="2" t="s">
        <v>650</v>
      </c>
      <c r="G10" s="2">
        <f>VLOOKUP(C:C,'Nieuw indeling'!B:G,4,FALSE)</f>
        <v>1</v>
      </c>
      <c r="H10" s="2" t="str">
        <f>VLOOKUP(C:C,'Nieuw indeling'!B:G,5,FALSE)</f>
        <v>11X03</v>
      </c>
      <c r="I10" s="6" t="str">
        <f>VLOOKUP(H10,Sort!B:C,2,FALSE)</f>
        <v>Rolstoel actief gebruik, vouwframe </v>
      </c>
    </row>
    <row r="11" spans="1:9">
      <c r="A11">
        <v>25065482</v>
      </c>
      <c r="B11" t="s">
        <v>251</v>
      </c>
      <c r="C11" s="2">
        <v>7</v>
      </c>
      <c r="D11" t="s">
        <v>103</v>
      </c>
      <c r="E11" s="1">
        <v>45842</v>
      </c>
      <c r="F11" s="2" t="s">
        <v>650</v>
      </c>
      <c r="G11" s="2" t="str">
        <f>VLOOKUP(C:C,'Nieuw indeling'!B:G,4,FALSE)</f>
        <v>18a</v>
      </c>
      <c r="H11" s="2" t="str">
        <f>VLOOKUP(C:C,'Nieuw indeling'!B:G,5,FALSE)</f>
        <v>12X01</v>
      </c>
      <c r="I11" s="6" t="str">
        <f>VLOOKUP(H11,Sort!B:C,2,FALSE)</f>
        <v>Scootmobiel standaard </v>
      </c>
    </row>
    <row r="12" spans="1:9">
      <c r="A12">
        <v>25052273</v>
      </c>
      <c r="B12" t="s">
        <v>653</v>
      </c>
      <c r="C12" s="2">
        <v>6</v>
      </c>
      <c r="D12" t="s">
        <v>100</v>
      </c>
      <c r="E12" s="1">
        <v>45846</v>
      </c>
      <c r="F12" s="2" t="s">
        <v>650</v>
      </c>
      <c r="G12" s="2">
        <f>VLOOKUP(C:C,'Nieuw indeling'!B:G,4,FALSE)</f>
        <v>10</v>
      </c>
      <c r="H12" s="2" t="str">
        <f>VLOOKUP(C:C,'Nieuw indeling'!B:G,5,FALSE)</f>
        <v>11X13</v>
      </c>
      <c r="I12" s="6" t="str">
        <f>VLOOKUP(H12,Sort!B:C,2,FALSE)</f>
        <v>Elektrische rolstoel, maatwerk </v>
      </c>
    </row>
    <row r="13" spans="1:9">
      <c r="A13">
        <v>25065647</v>
      </c>
      <c r="B13" t="s">
        <v>653</v>
      </c>
      <c r="C13" s="2">
        <v>6</v>
      </c>
      <c r="D13" t="s">
        <v>100</v>
      </c>
      <c r="E13" s="1">
        <v>45846</v>
      </c>
      <c r="F13" s="2" t="s">
        <v>650</v>
      </c>
      <c r="G13" s="2">
        <f>VLOOKUP(C:C,'Nieuw indeling'!B:G,4,FALSE)</f>
        <v>10</v>
      </c>
      <c r="H13" s="2" t="str">
        <f>VLOOKUP(C:C,'Nieuw indeling'!B:G,5,FALSE)</f>
        <v>11X13</v>
      </c>
      <c r="I13" s="6" t="str">
        <f>VLOOKUP(H13,Sort!B:C,2,FALSE)</f>
        <v>Elektrische rolstoel, maatwerk </v>
      </c>
    </row>
    <row r="14" spans="1:9">
      <c r="A14">
        <v>25108198</v>
      </c>
      <c r="B14" t="s">
        <v>194</v>
      </c>
      <c r="C14" s="2">
        <v>1</v>
      </c>
      <c r="D14" t="s">
        <v>85</v>
      </c>
      <c r="E14" s="1">
        <v>45855</v>
      </c>
      <c r="F14" s="2" t="s">
        <v>650</v>
      </c>
      <c r="G14" s="2">
        <f>VLOOKUP(C:C,'Nieuw indeling'!B:G,4,FALSE)</f>
        <v>99</v>
      </c>
      <c r="H14" s="2" t="str">
        <f>VLOOKUP(C:C,'Nieuw indeling'!B:G,5,FALSE)</f>
        <v>11X98</v>
      </c>
      <c r="I14" s="6" t="str">
        <f>VLOOKUP(H14,Sort!B:C,2,FALSE)</f>
        <v>Overige rolvoorziening, laag btw </v>
      </c>
    </row>
    <row r="15" spans="1:9">
      <c r="A15">
        <v>25108197</v>
      </c>
      <c r="B15" t="s">
        <v>210</v>
      </c>
      <c r="C15" s="2">
        <v>7</v>
      </c>
      <c r="D15" t="s">
        <v>103</v>
      </c>
      <c r="E15" s="1">
        <v>45855</v>
      </c>
      <c r="F15" s="2" t="s">
        <v>650</v>
      </c>
      <c r="G15" s="2" t="str">
        <f>VLOOKUP(C:C,'Nieuw indeling'!B:G,4,FALSE)</f>
        <v>18a</v>
      </c>
      <c r="H15" s="2" t="str">
        <f>VLOOKUP(C:C,'Nieuw indeling'!B:G,5,FALSE)</f>
        <v>12X01</v>
      </c>
      <c r="I15" s="6" t="str">
        <f>VLOOKUP(H15,Sort!B:C,2,FALSE)</f>
        <v>Scootmobiel standaard </v>
      </c>
    </row>
    <row r="16" spans="1:9">
      <c r="A16">
        <v>25100043</v>
      </c>
      <c r="B16" t="s">
        <v>275</v>
      </c>
      <c r="C16" s="2">
        <v>8</v>
      </c>
      <c r="D16" t="s">
        <v>112</v>
      </c>
      <c r="E16" s="1">
        <v>45855</v>
      </c>
      <c r="F16" s="2" t="s">
        <v>650</v>
      </c>
      <c r="G16" s="2" t="str">
        <f>VLOOKUP(C:C,'Nieuw indeling'!B:G,4,FALSE)</f>
        <v>20a</v>
      </c>
      <c r="H16" s="2" t="str">
        <f>VLOOKUP(C:C,'Nieuw indeling'!B:G,5,FALSE)</f>
        <v>12X04</v>
      </c>
      <c r="I16" s="6" t="str">
        <f>VLOOKUP(H16,Sort!B:C,2,FALSE)</f>
        <v>Scootmobiel extra geveerd </v>
      </c>
    </row>
    <row r="17" spans="1:9">
      <c r="A17">
        <v>25143033</v>
      </c>
      <c r="B17" t="s">
        <v>359</v>
      </c>
      <c r="C17" s="2">
        <v>3</v>
      </c>
      <c r="D17" t="s">
        <v>258</v>
      </c>
      <c r="E17" s="1">
        <v>45869</v>
      </c>
      <c r="F17" s="2" t="s">
        <v>650</v>
      </c>
      <c r="G17" s="2">
        <f>VLOOKUP(C:C,'Nieuw indeling'!B:G,4,FALSE)</f>
        <v>1</v>
      </c>
      <c r="H17" s="2" t="str">
        <f>VLOOKUP(C:C,'Nieuw indeling'!B:G,5,FALSE)</f>
        <v>11X03</v>
      </c>
      <c r="I17" s="6" t="str">
        <f>VLOOKUP(H17,Sort!B:C,2,FALSE)</f>
        <v>Rolstoel actief gebruik, vouwframe </v>
      </c>
    </row>
    <row r="18" spans="1:9">
      <c r="A18">
        <v>25058131</v>
      </c>
      <c r="B18" t="s">
        <v>447</v>
      </c>
      <c r="C18" s="2">
        <v>10</v>
      </c>
      <c r="D18" t="s">
        <v>213</v>
      </c>
      <c r="E18" s="1">
        <v>45876</v>
      </c>
      <c r="F18" s="2" t="s">
        <v>650</v>
      </c>
      <c r="G18" s="2">
        <f>VLOOKUP(C:C,'Nieuw indeling'!B:G,4,FALSE)</f>
        <v>14</v>
      </c>
      <c r="H18" s="2" t="str">
        <f>VLOOKUP(C:C,'Nieuw indeling'!B:G,5,FALSE)</f>
        <v>12X14</v>
      </c>
      <c r="I18" s="6" t="str">
        <f>VLOOKUP(H18,Sort!B:C,2,FALSE)</f>
        <v>Driewielfiets, met trapondersteuning </v>
      </c>
    </row>
    <row r="19" spans="1:9">
      <c r="A19">
        <v>25143034</v>
      </c>
      <c r="B19" t="s">
        <v>359</v>
      </c>
      <c r="C19" s="2">
        <v>3</v>
      </c>
      <c r="D19" t="s">
        <v>258</v>
      </c>
      <c r="E19" s="1">
        <v>45882</v>
      </c>
      <c r="F19" s="2" t="s">
        <v>650</v>
      </c>
      <c r="G19" s="2">
        <f>VLOOKUP(C:C,'Nieuw indeling'!B:G,4,FALSE)</f>
        <v>1</v>
      </c>
      <c r="H19" s="2" t="str">
        <f>VLOOKUP(C:C,'Nieuw indeling'!B:G,5,FALSE)</f>
        <v>11X03</v>
      </c>
      <c r="I19" s="6" t="str">
        <f>VLOOKUP(H19,Sort!B:C,2,FALSE)</f>
        <v>Rolstoel actief gebruik, vouwframe </v>
      </c>
    </row>
    <row r="20" spans="1:9">
      <c r="A20">
        <v>25105087</v>
      </c>
      <c r="B20" t="s">
        <v>654</v>
      </c>
      <c r="C20" s="2">
        <v>8</v>
      </c>
      <c r="D20" t="s">
        <v>112</v>
      </c>
      <c r="E20" s="1">
        <v>45895</v>
      </c>
      <c r="F20" s="2" t="s">
        <v>650</v>
      </c>
      <c r="G20" s="2" t="str">
        <f>VLOOKUP(C:C,'Nieuw indeling'!B:G,4,FALSE)</f>
        <v>20a</v>
      </c>
      <c r="H20" s="2" t="str">
        <f>VLOOKUP(C:C,'Nieuw indeling'!B:G,5,FALSE)</f>
        <v>12X04</v>
      </c>
      <c r="I20" s="6" t="str">
        <f>VLOOKUP(H20,Sort!B:C,2,FALSE)</f>
        <v>Scootmobiel extra geveerd </v>
      </c>
    </row>
    <row r="21" spans="1:9">
      <c r="A21">
        <v>25107844</v>
      </c>
      <c r="B21" t="s">
        <v>516</v>
      </c>
      <c r="C21" s="2">
        <v>1</v>
      </c>
      <c r="D21" t="s">
        <v>85</v>
      </c>
      <c r="E21" s="1">
        <v>45904</v>
      </c>
      <c r="F21" s="2" t="s">
        <v>650</v>
      </c>
      <c r="G21" s="2">
        <f>VLOOKUP(C:C,'Nieuw indeling'!B:G,4,FALSE)</f>
        <v>99</v>
      </c>
      <c r="H21" s="2" t="str">
        <f>VLOOKUP(C:C,'Nieuw indeling'!B:G,5,FALSE)</f>
        <v>11X98</v>
      </c>
      <c r="I21" s="6" t="str">
        <f>VLOOKUP(H21,Sort!B:C,2,FALSE)</f>
        <v>Overige rolvoorziening, laag btw </v>
      </c>
    </row>
    <row r="22" spans="1:9">
      <c r="A22">
        <v>25105049</v>
      </c>
      <c r="B22" t="s">
        <v>566</v>
      </c>
      <c r="C22" s="2">
        <v>3</v>
      </c>
      <c r="D22" t="s">
        <v>258</v>
      </c>
      <c r="E22" s="1">
        <v>45915</v>
      </c>
      <c r="F22" s="2" t="s">
        <v>650</v>
      </c>
      <c r="G22" s="2">
        <f>VLOOKUP(C:C,'Nieuw indeling'!B:G,4,FALSE)</f>
        <v>1</v>
      </c>
      <c r="H22" s="2" t="str">
        <f>VLOOKUP(C:C,'Nieuw indeling'!B:G,5,FALSE)</f>
        <v>11X03</v>
      </c>
      <c r="I22" s="6" t="str">
        <f>VLOOKUP(H22,Sort!B:C,2,FALSE)</f>
        <v>Rolstoel actief gebruik, vouwframe </v>
      </c>
    </row>
    <row r="23" spans="1:9">
      <c r="A23">
        <v>25107852</v>
      </c>
      <c r="B23" t="s">
        <v>237</v>
      </c>
      <c r="C23" s="2">
        <v>7</v>
      </c>
      <c r="D23" t="s">
        <v>103</v>
      </c>
      <c r="E23" s="1">
        <v>45918</v>
      </c>
      <c r="F23" s="2" t="s">
        <v>650</v>
      </c>
      <c r="G23" s="2" t="str">
        <f>VLOOKUP(C:C,'Nieuw indeling'!B:G,4,FALSE)</f>
        <v>18a</v>
      </c>
      <c r="H23" s="2" t="str">
        <f>VLOOKUP(C:C,'Nieuw indeling'!B:G,5,FALSE)</f>
        <v>12X01</v>
      </c>
      <c r="I23" s="6" t="str">
        <f>VLOOKUP(H23,Sort!B:C,2,FALSE)</f>
        <v>Scootmobiel standaard </v>
      </c>
    </row>
    <row r="24" spans="1:9">
      <c r="A24">
        <v>25106930</v>
      </c>
      <c r="B24" t="s">
        <v>251</v>
      </c>
      <c r="C24" s="2">
        <v>7</v>
      </c>
      <c r="D24" t="s">
        <v>103</v>
      </c>
      <c r="E24" s="1">
        <v>45923</v>
      </c>
      <c r="F24" s="2" t="s">
        <v>650</v>
      </c>
      <c r="G24" s="2" t="str">
        <f>VLOOKUP(C:C,'Nieuw indeling'!B:G,4,FALSE)</f>
        <v>18a</v>
      </c>
      <c r="H24" s="2" t="str">
        <f>VLOOKUP(C:C,'Nieuw indeling'!B:G,5,FALSE)</f>
        <v>12X01</v>
      </c>
      <c r="I24" s="6" t="str">
        <f>VLOOKUP(H24,Sort!B:C,2,FALSE)</f>
        <v>Scootmobiel standaard </v>
      </c>
    </row>
    <row r="25" spans="1:9">
      <c r="A25">
        <v>25107851</v>
      </c>
      <c r="B25" t="s">
        <v>251</v>
      </c>
      <c r="C25" s="2">
        <v>7</v>
      </c>
      <c r="D25" t="s">
        <v>103</v>
      </c>
      <c r="E25" s="1">
        <v>45925</v>
      </c>
      <c r="F25" s="2" t="s">
        <v>651</v>
      </c>
      <c r="G25" s="2" t="str">
        <f>VLOOKUP(C:C,'Nieuw indeling'!B:G,4,FALSE)</f>
        <v>18a</v>
      </c>
      <c r="H25" s="2" t="str">
        <f>VLOOKUP(C:C,'Nieuw indeling'!B:G,5,FALSE)</f>
        <v>12X01</v>
      </c>
      <c r="I25" s="6" t="str">
        <f>VLOOKUP(H25,Sort!B:C,2,FALSE)</f>
        <v>Scootmobiel standaard </v>
      </c>
    </row>
    <row r="26" spans="1:9">
      <c r="A26">
        <v>25132638</v>
      </c>
      <c r="B26" t="s">
        <v>655</v>
      </c>
      <c r="C26" s="2">
        <v>1</v>
      </c>
      <c r="D26" t="s">
        <v>85</v>
      </c>
      <c r="E26" s="1">
        <v>45930</v>
      </c>
      <c r="F26" s="2" t="s">
        <v>650</v>
      </c>
      <c r="G26" s="2">
        <f>VLOOKUP(C:C,'Nieuw indeling'!B:G,4,FALSE)</f>
        <v>99</v>
      </c>
      <c r="H26" s="2" t="str">
        <f>VLOOKUP(C:C,'Nieuw indeling'!B:G,5,FALSE)</f>
        <v>11X98</v>
      </c>
      <c r="I26" s="6" t="str">
        <f>VLOOKUP(H26,Sort!B:C,2,FALSE)</f>
        <v>Overige rolvoorziening, laag btw </v>
      </c>
    </row>
    <row r="27" spans="1:9">
      <c r="A27">
        <v>25195709</v>
      </c>
      <c r="B27" t="s">
        <v>495</v>
      </c>
      <c r="C27" s="2">
        <v>18</v>
      </c>
      <c r="D27" t="s">
        <v>142</v>
      </c>
      <c r="E27" s="1">
        <v>45930</v>
      </c>
      <c r="F27" s="2" t="s">
        <v>650</v>
      </c>
      <c r="G27" s="2">
        <f>VLOOKUP(C:C,'Nieuw indeling'!B:G,4,FALSE)</f>
        <v>16</v>
      </c>
      <c r="H27" s="2" t="str">
        <f>VLOOKUP(C:C,'Nieuw indeling'!B:G,5,FALSE)</f>
        <v>12X36</v>
      </c>
      <c r="I27" s="6" t="str">
        <f>VLOOKUP(H27,Sort!B:C,2,FALSE)</f>
        <v>Duofiets / tandem, elektrisch ondersteund </v>
      </c>
    </row>
    <row r="28" spans="1:9">
      <c r="A28">
        <v>25147768</v>
      </c>
      <c r="B28" t="s">
        <v>251</v>
      </c>
      <c r="C28" s="2">
        <v>7</v>
      </c>
      <c r="D28" t="s">
        <v>103</v>
      </c>
      <c r="E28" s="1">
        <v>45933</v>
      </c>
      <c r="F28" s="2" t="s">
        <v>651</v>
      </c>
      <c r="G28" s="2" t="str">
        <f>VLOOKUP(C:C,'Nieuw indeling'!B:G,4,FALSE)</f>
        <v>18a</v>
      </c>
      <c r="H28" s="2" t="str">
        <f>VLOOKUP(C:C,'Nieuw indeling'!B:G,5,FALSE)</f>
        <v>12X01</v>
      </c>
      <c r="I28" s="6" t="str">
        <f>VLOOKUP(H28,Sort!B:C,2,FALSE)</f>
        <v>Scootmobiel standaard </v>
      </c>
    </row>
    <row r="29" spans="1:9">
      <c r="A29">
        <v>25143085</v>
      </c>
      <c r="B29" t="s">
        <v>363</v>
      </c>
      <c r="C29" s="2">
        <v>6</v>
      </c>
      <c r="D29" t="s">
        <v>100</v>
      </c>
      <c r="E29" s="1">
        <v>45933</v>
      </c>
      <c r="F29" s="2" t="s">
        <v>650</v>
      </c>
      <c r="G29" s="2">
        <f>VLOOKUP(C:C,'Nieuw indeling'!B:G,4,FALSE)</f>
        <v>10</v>
      </c>
      <c r="H29" s="2" t="str">
        <f>VLOOKUP(C:C,'Nieuw indeling'!B:G,5,FALSE)</f>
        <v>11X13</v>
      </c>
      <c r="I29" s="6" t="str">
        <f>VLOOKUP(H29,Sort!B:C,2,FALSE)</f>
        <v>Elektrische rolstoel, maatwerk </v>
      </c>
    </row>
    <row r="30" spans="1:9">
      <c r="A30">
        <v>25131332</v>
      </c>
      <c r="B30" t="s">
        <v>461</v>
      </c>
      <c r="C30" s="2">
        <v>8</v>
      </c>
      <c r="D30" t="s">
        <v>112</v>
      </c>
      <c r="E30" s="1">
        <v>45936</v>
      </c>
      <c r="F30" s="2" t="s">
        <v>650</v>
      </c>
      <c r="G30" s="2" t="str">
        <f>VLOOKUP(C:C,'Nieuw indeling'!B:G,4,FALSE)</f>
        <v>20a</v>
      </c>
      <c r="H30" s="2" t="str">
        <f>VLOOKUP(C:C,'Nieuw indeling'!B:G,5,FALSE)</f>
        <v>12X04</v>
      </c>
      <c r="I30" s="6" t="str">
        <f>VLOOKUP(H30,Sort!B:C,2,FALSE)</f>
        <v>Scootmobiel extra geveerd </v>
      </c>
    </row>
    <row r="31" spans="1:9">
      <c r="A31">
        <v>25147922</v>
      </c>
      <c r="B31" t="s">
        <v>365</v>
      </c>
      <c r="C31" s="2">
        <v>7</v>
      </c>
      <c r="D31" t="s">
        <v>103</v>
      </c>
      <c r="E31" s="1">
        <v>45953</v>
      </c>
      <c r="F31" s="2" t="s">
        <v>650</v>
      </c>
      <c r="G31" s="2" t="str">
        <f>VLOOKUP(C:C,'Nieuw indeling'!B:G,4,FALSE)</f>
        <v>18a</v>
      </c>
      <c r="H31" s="2" t="str">
        <f>VLOOKUP(C:C,'Nieuw indeling'!B:G,5,FALSE)</f>
        <v>12X01</v>
      </c>
      <c r="I31" s="6" t="str">
        <f>VLOOKUP(H31,Sort!B:C,2,FALSE)</f>
        <v>Scootmobiel standaard </v>
      </c>
    </row>
    <row r="32" spans="1:9">
      <c r="A32">
        <v>25148146</v>
      </c>
      <c r="B32" t="s">
        <v>289</v>
      </c>
      <c r="C32" s="2">
        <v>1</v>
      </c>
      <c r="D32" t="s">
        <v>85</v>
      </c>
      <c r="E32" s="1">
        <v>45960</v>
      </c>
      <c r="F32" s="2" t="s">
        <v>650</v>
      </c>
      <c r="G32" s="2">
        <f>VLOOKUP(C:C,'Nieuw indeling'!B:G,4,FALSE)</f>
        <v>99</v>
      </c>
      <c r="H32" s="2" t="str">
        <f>VLOOKUP(C:C,'Nieuw indeling'!B:G,5,FALSE)</f>
        <v>11X98</v>
      </c>
      <c r="I32" s="6" t="str">
        <f>VLOOKUP(H32,Sort!B:C,2,FALSE)</f>
        <v>Overige rolvoorziening, laag btw </v>
      </c>
    </row>
    <row r="33" spans="1:9">
      <c r="A33">
        <v>25151419</v>
      </c>
      <c r="B33" t="s">
        <v>251</v>
      </c>
      <c r="C33" s="2">
        <v>7</v>
      </c>
      <c r="D33" t="s">
        <v>103</v>
      </c>
      <c r="E33" s="1">
        <v>45964</v>
      </c>
      <c r="F33" s="2" t="s">
        <v>651</v>
      </c>
      <c r="G33" s="2" t="str">
        <f>VLOOKUP(C:C,'Nieuw indeling'!B:G,4,FALSE)</f>
        <v>18a</v>
      </c>
      <c r="H33" s="2" t="str">
        <f>VLOOKUP(C:C,'Nieuw indeling'!B:G,5,FALSE)</f>
        <v>12X01</v>
      </c>
      <c r="I33" s="6" t="str">
        <f>VLOOKUP(H33,Sort!B:C,2,FALSE)</f>
        <v>Scootmobiel standaard </v>
      </c>
    </row>
    <row r="34" spans="1:9">
      <c r="A34">
        <v>25221535</v>
      </c>
      <c r="B34" t="s">
        <v>322</v>
      </c>
      <c r="C34" s="2">
        <v>7</v>
      </c>
      <c r="D34" t="s">
        <v>103</v>
      </c>
      <c r="E34" s="1">
        <v>45967</v>
      </c>
      <c r="F34" s="2" t="s">
        <v>650</v>
      </c>
      <c r="G34" s="2" t="str">
        <f>VLOOKUP(C:C,'Nieuw indeling'!B:G,4,FALSE)</f>
        <v>18a</v>
      </c>
      <c r="H34" s="2" t="str">
        <f>VLOOKUP(C:C,'Nieuw indeling'!B:G,5,FALSE)</f>
        <v>12X01</v>
      </c>
      <c r="I34" s="6" t="str">
        <f>VLOOKUP(H34,Sort!B:C,2,FALSE)</f>
        <v>Scootmobiel standaard </v>
      </c>
    </row>
    <row r="35" spans="1:9">
      <c r="A35">
        <v>25179037</v>
      </c>
      <c r="B35" t="s">
        <v>251</v>
      </c>
      <c r="C35" s="2">
        <v>7</v>
      </c>
      <c r="D35" t="s">
        <v>103</v>
      </c>
      <c r="E35" s="1">
        <v>45971</v>
      </c>
      <c r="F35" s="2" t="s">
        <v>650</v>
      </c>
      <c r="G35" s="2" t="str">
        <f>VLOOKUP(C:C,'Nieuw indeling'!B:G,4,FALSE)</f>
        <v>18a</v>
      </c>
      <c r="H35" s="2" t="str">
        <f>VLOOKUP(C:C,'Nieuw indeling'!B:G,5,FALSE)</f>
        <v>12X01</v>
      </c>
      <c r="I35" s="6" t="str">
        <f>VLOOKUP(H35,Sort!B:C,2,FALSE)</f>
        <v>Scootmobiel standaard </v>
      </c>
    </row>
    <row r="36" spans="1:9">
      <c r="A36">
        <v>25195700</v>
      </c>
      <c r="B36" t="s">
        <v>275</v>
      </c>
      <c r="C36" s="2">
        <v>8</v>
      </c>
      <c r="D36" t="s">
        <v>112</v>
      </c>
      <c r="E36" s="1">
        <v>45971</v>
      </c>
      <c r="F36" s="2" t="s">
        <v>650</v>
      </c>
      <c r="G36" s="2" t="str">
        <f>VLOOKUP(C:C,'Nieuw indeling'!B:G,4,FALSE)</f>
        <v>20a</v>
      </c>
      <c r="H36" s="2" t="str">
        <f>VLOOKUP(C:C,'Nieuw indeling'!B:G,5,FALSE)</f>
        <v>12X04</v>
      </c>
      <c r="I36" s="6" t="str">
        <f>VLOOKUP(H36,Sort!B:C,2,FALSE)</f>
        <v>Scootmobiel extra geveerd </v>
      </c>
    </row>
    <row r="37" spans="1:9">
      <c r="A37">
        <v>25195673</v>
      </c>
      <c r="B37" t="s">
        <v>656</v>
      </c>
      <c r="C37" s="2">
        <v>3</v>
      </c>
      <c r="D37" t="s">
        <v>258</v>
      </c>
      <c r="E37" s="1">
        <v>45974</v>
      </c>
      <c r="F37" s="2" t="s">
        <v>650</v>
      </c>
      <c r="G37" s="2">
        <f>VLOOKUP(C:C,'Nieuw indeling'!B:G,4,FALSE)</f>
        <v>1</v>
      </c>
      <c r="H37" s="2" t="str">
        <f>VLOOKUP(C:C,'Nieuw indeling'!B:G,5,FALSE)</f>
        <v>11X03</v>
      </c>
      <c r="I37" s="6" t="str">
        <f>VLOOKUP(H37,Sort!B:C,2,FALSE)</f>
        <v>Rolstoel actief gebruik, vouwframe </v>
      </c>
    </row>
    <row r="38" spans="1:9">
      <c r="A38">
        <v>25185465</v>
      </c>
      <c r="B38" t="s">
        <v>483</v>
      </c>
      <c r="C38" s="2">
        <v>6</v>
      </c>
      <c r="D38" t="s">
        <v>100</v>
      </c>
      <c r="E38" s="1">
        <v>45980</v>
      </c>
      <c r="F38" s="2" t="s">
        <v>651</v>
      </c>
      <c r="G38" s="2">
        <f>VLOOKUP(C:C,'Nieuw indeling'!B:G,4,FALSE)</f>
        <v>10</v>
      </c>
      <c r="H38" s="2" t="str">
        <f>VLOOKUP(C:C,'Nieuw indeling'!B:G,5,FALSE)</f>
        <v>11X13</v>
      </c>
      <c r="I38" s="6" t="str">
        <f>VLOOKUP(H38,Sort!B:C,2,FALSE)</f>
        <v>Elektrische rolstoel, maatwerk </v>
      </c>
    </row>
    <row r="39" spans="1:9">
      <c r="A39">
        <v>25225531</v>
      </c>
      <c r="B39" t="s">
        <v>359</v>
      </c>
      <c r="C39" s="2">
        <v>3</v>
      </c>
      <c r="D39" t="s">
        <v>258</v>
      </c>
      <c r="E39" s="1">
        <v>45986</v>
      </c>
      <c r="F39" s="2" t="s">
        <v>650</v>
      </c>
      <c r="G39" s="2">
        <f>VLOOKUP(C:C,'Nieuw indeling'!B:G,4,FALSE)</f>
        <v>1</v>
      </c>
      <c r="H39" s="2" t="str">
        <f>VLOOKUP(C:C,'Nieuw indeling'!B:G,5,FALSE)</f>
        <v>11X03</v>
      </c>
      <c r="I39" s="6" t="str">
        <f>VLOOKUP(H39,Sort!B:C,2,FALSE)</f>
        <v>Rolstoel actief gebruik, vouwframe </v>
      </c>
    </row>
    <row r="40" spans="1:9">
      <c r="A40">
        <v>25225509</v>
      </c>
      <c r="B40" t="s">
        <v>251</v>
      </c>
      <c r="C40" s="2">
        <v>7</v>
      </c>
      <c r="D40" t="s">
        <v>103</v>
      </c>
      <c r="E40" s="1">
        <v>45986</v>
      </c>
      <c r="F40" s="2" t="s">
        <v>650</v>
      </c>
      <c r="G40" s="2" t="str">
        <f>VLOOKUP(C:C,'Nieuw indeling'!B:G,4,FALSE)</f>
        <v>18a</v>
      </c>
      <c r="H40" s="2" t="str">
        <f>VLOOKUP(C:C,'Nieuw indeling'!B:G,5,FALSE)</f>
        <v>12X01</v>
      </c>
      <c r="I40" s="6" t="str">
        <f>VLOOKUP(H40,Sort!B:C,2,FALSE)</f>
        <v>Scootmobiel standaard </v>
      </c>
    </row>
    <row r="41" spans="1:9">
      <c r="A41">
        <v>25223204</v>
      </c>
      <c r="B41" t="s">
        <v>205</v>
      </c>
      <c r="C41" s="2">
        <v>7</v>
      </c>
      <c r="D41" t="s">
        <v>103</v>
      </c>
      <c r="E41" s="1">
        <v>45989</v>
      </c>
      <c r="F41" s="2" t="s">
        <v>650</v>
      </c>
      <c r="G41" s="2" t="str">
        <f>VLOOKUP(C:C,'Nieuw indeling'!B:G,4,FALSE)</f>
        <v>18a</v>
      </c>
      <c r="H41" s="2" t="str">
        <f>VLOOKUP(C:C,'Nieuw indeling'!B:G,5,FALSE)</f>
        <v>12X01</v>
      </c>
      <c r="I41" s="6" t="str">
        <f>VLOOKUP(H41,Sort!B:C,2,FALSE)</f>
        <v>Scootmobiel standaard </v>
      </c>
    </row>
    <row r="42" spans="1:9">
      <c r="A42">
        <v>26000363</v>
      </c>
      <c r="B42" t="s">
        <v>275</v>
      </c>
      <c r="C42" s="2">
        <v>8</v>
      </c>
      <c r="D42" t="s">
        <v>112</v>
      </c>
      <c r="E42" s="1">
        <v>46000</v>
      </c>
      <c r="F42" s="2" t="s">
        <v>651</v>
      </c>
      <c r="G42" s="2" t="str">
        <f>VLOOKUP(C:C,'Nieuw indeling'!B:G,4,FALSE)</f>
        <v>20a</v>
      </c>
      <c r="H42" s="2" t="str">
        <f>VLOOKUP(C:C,'Nieuw indeling'!B:G,5,FALSE)</f>
        <v>12X04</v>
      </c>
      <c r="I42" s="6" t="str">
        <f>VLOOKUP(H42,Sort!B:C,2,FALSE)</f>
        <v>Scootmobiel extra geveerd </v>
      </c>
    </row>
    <row r="43" spans="1:9">
      <c r="A43">
        <v>26000903</v>
      </c>
      <c r="B43" t="s">
        <v>476</v>
      </c>
      <c r="C43" s="2">
        <v>2</v>
      </c>
      <c r="D43" t="s">
        <v>200</v>
      </c>
      <c r="E43" s="1">
        <v>46035</v>
      </c>
      <c r="F43" s="2" t="s">
        <v>650</v>
      </c>
      <c r="G43" s="2">
        <f>VLOOKUP(C:C,'Nieuw indeling'!B:G,4,FALSE)</f>
        <v>4</v>
      </c>
      <c r="H43" s="2" t="str">
        <f>VLOOKUP(C:C,'Nieuw indeling'!B:G,5,FALSE)</f>
        <v>11X06</v>
      </c>
      <c r="I43" s="6" t="str">
        <f>VLOOKUP(H43,Sort!B:C,2,FALSE)</f>
        <v>Rolstoel voor permanent gebruik, kantelbaar </v>
      </c>
    </row>
    <row r="44" spans="1:9">
      <c r="A44">
        <v>26044437</v>
      </c>
      <c r="B44" t="s">
        <v>657</v>
      </c>
      <c r="C44" s="2">
        <v>1</v>
      </c>
      <c r="D44" t="s">
        <v>85</v>
      </c>
      <c r="E44" s="1">
        <v>46037</v>
      </c>
      <c r="F44" s="2" t="s">
        <v>650</v>
      </c>
      <c r="G44" s="2">
        <f>VLOOKUP(C:C,'Nieuw indeling'!B:G,4,FALSE)</f>
        <v>99</v>
      </c>
      <c r="H44" s="2" t="str">
        <f>VLOOKUP(C:C,'Nieuw indeling'!B:G,5,FALSE)</f>
        <v>11X98</v>
      </c>
      <c r="I44" s="6" t="str">
        <f>VLOOKUP(H44,Sort!B:C,2,FALSE)</f>
        <v>Overige rolvoorziening, laag btw </v>
      </c>
    </row>
    <row r="45" spans="1:9">
      <c r="A45">
        <v>26005245</v>
      </c>
      <c r="B45" t="s">
        <v>478</v>
      </c>
      <c r="C45" s="2">
        <v>10</v>
      </c>
      <c r="D45" t="s">
        <v>213</v>
      </c>
      <c r="E45" s="1">
        <v>46042</v>
      </c>
      <c r="F45" s="2" t="s">
        <v>650</v>
      </c>
      <c r="G45" s="2">
        <f>VLOOKUP(C:C,'Nieuw indeling'!B:G,4,FALSE)</f>
        <v>14</v>
      </c>
      <c r="H45" s="2" t="str">
        <f>VLOOKUP(C:C,'Nieuw indeling'!B:G,5,FALSE)</f>
        <v>12X14</v>
      </c>
      <c r="I45" s="6" t="str">
        <f>VLOOKUP(H45,Sort!B:C,2,FALSE)</f>
        <v>Driewielfiets, met trapondersteuning </v>
      </c>
    </row>
    <row r="46" spans="1:9">
      <c r="A46">
        <v>26048344</v>
      </c>
      <c r="B46" t="s">
        <v>261</v>
      </c>
      <c r="C46" s="2">
        <v>21</v>
      </c>
      <c r="D46" t="s">
        <v>151</v>
      </c>
      <c r="E46" s="1">
        <v>46043</v>
      </c>
      <c r="F46" s="2" t="s">
        <v>650</v>
      </c>
      <c r="G46" s="2">
        <f>VLOOKUP(C:C,'Nieuw indeling'!B:G,4,FALSE)</f>
        <v>5</v>
      </c>
      <c r="H46" s="2" t="str">
        <f>VLOOKUP(C:C,'Nieuw indeling'!B:G,5,FALSE)</f>
        <v>11X22</v>
      </c>
      <c r="I46" s="6" t="str">
        <f>VLOOKUP(H46,Sort!B:C,2,FALSE)</f>
        <v>Elektrische aandrijving tbv handrolstoel </v>
      </c>
    </row>
    <row r="47" spans="1:9">
      <c r="A47">
        <v>26048343</v>
      </c>
      <c r="B47" t="s">
        <v>491</v>
      </c>
      <c r="C47" s="2">
        <v>1</v>
      </c>
      <c r="D47" t="s">
        <v>85</v>
      </c>
      <c r="E47" s="1">
        <v>46043</v>
      </c>
      <c r="F47" s="2" t="s">
        <v>650</v>
      </c>
      <c r="G47" s="2">
        <f>VLOOKUP(C:C,'Nieuw indeling'!B:G,4,FALSE)</f>
        <v>99</v>
      </c>
      <c r="H47" s="2" t="str">
        <f>VLOOKUP(C:C,'Nieuw indeling'!B:G,5,FALSE)</f>
        <v>11X98</v>
      </c>
      <c r="I47" s="6" t="str">
        <f>VLOOKUP(H47,Sort!B:C,2,FALSE)</f>
        <v>Overige rolvoorziening, laag btw </v>
      </c>
    </row>
    <row r="48" spans="1:9">
      <c r="A48">
        <v>26006767</v>
      </c>
      <c r="B48" t="s">
        <v>480</v>
      </c>
      <c r="C48" s="2">
        <v>7</v>
      </c>
      <c r="D48" t="s">
        <v>103</v>
      </c>
      <c r="E48" s="1">
        <v>46048</v>
      </c>
      <c r="F48" s="2" t="s">
        <v>650</v>
      </c>
      <c r="G48" s="2" t="str">
        <f>VLOOKUP(C:C,'Nieuw indeling'!B:G,4,FALSE)</f>
        <v>18a</v>
      </c>
      <c r="H48" s="2" t="str">
        <f>VLOOKUP(C:C,'Nieuw indeling'!B:G,5,FALSE)</f>
        <v>12X01</v>
      </c>
      <c r="I48" s="6" t="str">
        <f>VLOOKUP(H48,Sort!B:C,2,FALSE)</f>
        <v>Scootmobiel standaard </v>
      </c>
    </row>
    <row r="49" spans="1:9">
      <c r="A49">
        <v>26007491</v>
      </c>
      <c r="B49" t="s">
        <v>205</v>
      </c>
      <c r="C49" s="2">
        <v>7</v>
      </c>
      <c r="D49" t="s">
        <v>103</v>
      </c>
      <c r="E49" s="1">
        <v>46051</v>
      </c>
      <c r="F49" s="2" t="s">
        <v>650</v>
      </c>
      <c r="G49" s="2" t="str">
        <f>VLOOKUP(C:C,'Nieuw indeling'!B:G,4,FALSE)</f>
        <v>18a</v>
      </c>
      <c r="H49" s="2" t="str">
        <f>VLOOKUP(C:C,'Nieuw indeling'!B:G,5,FALSE)</f>
        <v>12X01</v>
      </c>
      <c r="I49" s="6" t="str">
        <f>VLOOKUP(H49,Sort!B:C,2,FALSE)</f>
        <v>Scootmobiel standaard </v>
      </c>
    </row>
    <row r="50" spans="1:9">
      <c r="A50">
        <v>26034760</v>
      </c>
      <c r="B50" t="s">
        <v>486</v>
      </c>
      <c r="C50" s="2">
        <v>7</v>
      </c>
      <c r="D50" t="s">
        <v>103</v>
      </c>
      <c r="E50" s="1">
        <v>46058</v>
      </c>
      <c r="F50" s="2" t="s">
        <v>650</v>
      </c>
      <c r="G50" s="2" t="str">
        <f>VLOOKUP(C:C,'Nieuw indeling'!B:G,4,FALSE)</f>
        <v>18a</v>
      </c>
      <c r="H50" s="2" t="str">
        <f>VLOOKUP(C:C,'Nieuw indeling'!B:G,5,FALSE)</f>
        <v>12X01</v>
      </c>
      <c r="I50" s="6" t="str">
        <f>VLOOKUP(H50,Sort!B:C,2,FALSE)</f>
        <v>Scootmobiel standaard </v>
      </c>
    </row>
    <row r="51" spans="1:9">
      <c r="A51">
        <v>26045446</v>
      </c>
      <c r="B51" t="s">
        <v>249</v>
      </c>
      <c r="C51" s="2">
        <v>8</v>
      </c>
      <c r="D51" t="s">
        <v>112</v>
      </c>
      <c r="E51" s="1">
        <v>46063</v>
      </c>
      <c r="F51" s="2" t="s">
        <v>650</v>
      </c>
      <c r="G51" s="2" t="str">
        <f>VLOOKUP(C:C,'Nieuw indeling'!B:G,4,FALSE)</f>
        <v>20a</v>
      </c>
      <c r="H51" s="2" t="str">
        <f>VLOOKUP(C:C,'Nieuw indeling'!B:G,5,FALSE)</f>
        <v>12X04</v>
      </c>
      <c r="I51" s="6" t="str">
        <f>VLOOKUP(H51,Sort!B:C,2,FALSE)</f>
        <v>Scootmobiel extra geveerd </v>
      </c>
    </row>
    <row r="52" spans="1:9">
      <c r="A52">
        <v>26045688</v>
      </c>
      <c r="B52" t="s">
        <v>489</v>
      </c>
      <c r="C52" s="2">
        <v>1</v>
      </c>
      <c r="D52" t="s">
        <v>85</v>
      </c>
      <c r="E52" s="1">
        <v>46066</v>
      </c>
      <c r="F52" s="2" t="s">
        <v>650</v>
      </c>
      <c r="G52" s="2">
        <f>VLOOKUP(C:C,'Nieuw indeling'!B:G,4,FALSE)</f>
        <v>99</v>
      </c>
      <c r="H52" s="2" t="str">
        <f>VLOOKUP(C:C,'Nieuw indeling'!B:G,5,FALSE)</f>
        <v>11X98</v>
      </c>
      <c r="I52" s="6" t="str">
        <f>VLOOKUP(H52,Sort!B:C,2,FALSE)</f>
        <v>Overige rolvoorziening, laag btw </v>
      </c>
    </row>
    <row r="53" spans="1:9">
      <c r="A53">
        <v>26046093</v>
      </c>
      <c r="B53" t="s">
        <v>658</v>
      </c>
      <c r="C53" s="2">
        <v>5</v>
      </c>
      <c r="D53" t="s">
        <v>97</v>
      </c>
      <c r="E53" s="1">
        <v>46072</v>
      </c>
      <c r="F53" s="2" t="s">
        <v>650</v>
      </c>
      <c r="G53" s="2">
        <f>VLOOKUP(C:C,'Nieuw indeling'!B:G,4,FALSE)</f>
        <v>9</v>
      </c>
      <c r="H53" s="2" t="str">
        <f>VLOOKUP(C:C,'Nieuw indeling'!B:G,5,FALSE)</f>
        <v>11X12</v>
      </c>
      <c r="I53" s="6" t="str">
        <f>VLOOKUP(H53,Sort!B:C,2,FALSE)</f>
        <v>Elektrische rolstoel voor buiten en binnen gebruik </v>
      </c>
    </row>
    <row r="54" spans="1:9">
      <c r="A54">
        <v>26090640</v>
      </c>
      <c r="B54" t="s">
        <v>249</v>
      </c>
      <c r="C54" s="2">
        <v>8</v>
      </c>
      <c r="D54" t="s">
        <v>112</v>
      </c>
      <c r="E54" s="1">
        <v>46079</v>
      </c>
      <c r="F54" s="2" t="s">
        <v>650</v>
      </c>
      <c r="G54" s="2" t="str">
        <f>VLOOKUP(C:C,'Nieuw indeling'!B:G,4,FALSE)</f>
        <v>20a</v>
      </c>
      <c r="H54" s="2" t="str">
        <f>VLOOKUP(C:C,'Nieuw indeling'!B:G,5,FALSE)</f>
        <v>12X04</v>
      </c>
      <c r="I54" s="6" t="str">
        <f>VLOOKUP(H54,Sort!B:C,2,FALSE)</f>
        <v>Scootmobiel extra geveerd </v>
      </c>
    </row>
    <row r="55" spans="1:9">
      <c r="A55">
        <v>26072494</v>
      </c>
      <c r="B55" t="s">
        <v>210</v>
      </c>
      <c r="C55" s="2">
        <v>7</v>
      </c>
      <c r="D55" t="s">
        <v>103</v>
      </c>
      <c r="E55" s="1">
        <v>46085</v>
      </c>
      <c r="F55" s="2" t="s">
        <v>650</v>
      </c>
      <c r="G55" s="2" t="str">
        <f>VLOOKUP(C:C,'Nieuw indeling'!B:G,4,FALSE)</f>
        <v>18a</v>
      </c>
      <c r="H55" s="2" t="str">
        <f>VLOOKUP(C:C,'Nieuw indeling'!B:G,5,FALSE)</f>
        <v>12X01</v>
      </c>
      <c r="I55" s="6" t="str">
        <f>VLOOKUP(H55,Sort!B:C,2,FALSE)</f>
        <v>Scootmobiel standaard </v>
      </c>
    </row>
    <row r="56" spans="1:9">
      <c r="A56">
        <v>26077707</v>
      </c>
      <c r="B56" t="s">
        <v>286</v>
      </c>
      <c r="C56" s="2">
        <v>7</v>
      </c>
      <c r="D56" t="s">
        <v>103</v>
      </c>
      <c r="E56" s="1">
        <v>46086</v>
      </c>
      <c r="F56" s="2" t="s">
        <v>651</v>
      </c>
      <c r="G56" s="2" t="str">
        <f>VLOOKUP(C:C,'Nieuw indeling'!B:G,4,FALSE)</f>
        <v>18a</v>
      </c>
      <c r="H56" s="2" t="str">
        <f>VLOOKUP(C:C,'Nieuw indeling'!B:G,5,FALSE)</f>
        <v>12X01</v>
      </c>
      <c r="I56" s="6" t="str">
        <f>VLOOKUP(H56,Sort!B:C,2,FALSE)</f>
        <v>Scootmobiel standaard </v>
      </c>
    </row>
    <row r="57" spans="1:9">
      <c r="A57">
        <v>26089815</v>
      </c>
      <c r="B57" t="s">
        <v>205</v>
      </c>
      <c r="C57" s="2">
        <v>7</v>
      </c>
      <c r="D57" t="s">
        <v>103</v>
      </c>
      <c r="E57" s="1">
        <v>46087</v>
      </c>
      <c r="F57" s="2" t="s">
        <v>650</v>
      </c>
      <c r="G57" s="2" t="str">
        <f>VLOOKUP(C:C,'Nieuw indeling'!B:G,4,FALSE)</f>
        <v>18a</v>
      </c>
      <c r="H57" s="2" t="str">
        <f>VLOOKUP(C:C,'Nieuw indeling'!B:G,5,FALSE)</f>
        <v>12X01</v>
      </c>
      <c r="I57" s="6" t="str">
        <f>VLOOKUP(H57,Sort!B:C,2,FALSE)</f>
        <v>Scootmobiel standaard </v>
      </c>
    </row>
    <row r="58" spans="1:9">
      <c r="A58">
        <v>26090162</v>
      </c>
      <c r="B58" t="s">
        <v>275</v>
      </c>
      <c r="C58" s="2">
        <v>8</v>
      </c>
      <c r="D58" t="s">
        <v>112</v>
      </c>
      <c r="E58" s="1">
        <v>46093</v>
      </c>
      <c r="F58" s="2" t="s">
        <v>650</v>
      </c>
      <c r="G58" s="2" t="str">
        <f>VLOOKUP(C:C,'Nieuw indeling'!B:G,4,FALSE)</f>
        <v>20a</v>
      </c>
      <c r="H58" s="2" t="str">
        <f>VLOOKUP(C:C,'Nieuw indeling'!B:G,5,FALSE)</f>
        <v>12X04</v>
      </c>
      <c r="I58" s="6" t="str">
        <f>VLOOKUP(H58,Sort!B:C,2,FALSE)</f>
        <v>Scootmobiel extra geveerd </v>
      </c>
    </row>
    <row r="59" spans="1:9">
      <c r="A59">
        <v>26091401</v>
      </c>
      <c r="B59" t="s">
        <v>516</v>
      </c>
      <c r="C59" s="2">
        <v>1</v>
      </c>
      <c r="D59" t="s">
        <v>85</v>
      </c>
      <c r="E59" s="1">
        <v>46101</v>
      </c>
      <c r="F59" s="2" t="s">
        <v>650</v>
      </c>
      <c r="G59" s="2">
        <f>VLOOKUP(C:C,'Nieuw indeling'!B:G,4,FALSE)</f>
        <v>99</v>
      </c>
      <c r="H59" s="2" t="str">
        <f>VLOOKUP(C:C,'Nieuw indeling'!B:G,5,FALSE)</f>
        <v>11X98</v>
      </c>
      <c r="I59" s="6" t="str">
        <f>VLOOKUP(H59,Sort!B:C,2,FALSE)</f>
        <v>Overige rolvoorziening, laag btw </v>
      </c>
    </row>
    <row r="60" spans="1:9">
      <c r="A60">
        <v>26091402</v>
      </c>
      <c r="B60" t="s">
        <v>205</v>
      </c>
      <c r="C60" s="2">
        <v>7</v>
      </c>
      <c r="D60" t="s">
        <v>103</v>
      </c>
      <c r="E60" s="1">
        <v>46101</v>
      </c>
      <c r="F60" s="2" t="s">
        <v>650</v>
      </c>
      <c r="G60" s="2" t="str">
        <f>VLOOKUP(C:C,'Nieuw indeling'!B:G,4,FALSE)</f>
        <v>18a</v>
      </c>
      <c r="H60" s="2" t="str">
        <f>VLOOKUP(C:C,'Nieuw indeling'!B:G,5,FALSE)</f>
        <v>12X01</v>
      </c>
      <c r="I60" s="6" t="str">
        <f>VLOOKUP(H60,Sort!B:C,2,FALSE)</f>
        <v>Scootmobiel standaard </v>
      </c>
    </row>
    <row r="61" spans="1:9">
      <c r="A61">
        <v>26091393</v>
      </c>
      <c r="B61" t="s">
        <v>501</v>
      </c>
      <c r="C61" s="2">
        <v>2</v>
      </c>
      <c r="D61" t="s">
        <v>200</v>
      </c>
      <c r="E61" s="1">
        <v>46104</v>
      </c>
      <c r="F61" s="2" t="s">
        <v>650</v>
      </c>
      <c r="G61" s="2">
        <f>VLOOKUP(C:C,'Nieuw indeling'!B:G,4,FALSE)</f>
        <v>4</v>
      </c>
      <c r="H61" s="2" t="str">
        <f>VLOOKUP(C:C,'Nieuw indeling'!B:G,5,FALSE)</f>
        <v>11X06</v>
      </c>
      <c r="I61" s="6" t="str">
        <f>VLOOKUP(H61,Sort!B:C,2,FALSE)</f>
        <v>Rolstoel voor permanent gebruik, kantelbaar </v>
      </c>
    </row>
    <row r="62" spans="1:9">
      <c r="A62">
        <v>26091400</v>
      </c>
      <c r="B62" t="s">
        <v>205</v>
      </c>
      <c r="C62" s="2">
        <v>7</v>
      </c>
      <c r="D62" t="s">
        <v>103</v>
      </c>
      <c r="E62" s="1">
        <v>46107</v>
      </c>
      <c r="F62" s="2" t="s">
        <v>650</v>
      </c>
      <c r="G62" s="2" t="str">
        <f>VLOOKUP(C:C,'Nieuw indeling'!B:G,4,FALSE)</f>
        <v>18a</v>
      </c>
      <c r="H62" s="2" t="str">
        <f>VLOOKUP(C:C,'Nieuw indeling'!B:G,5,FALSE)</f>
        <v>12X01</v>
      </c>
      <c r="I62" s="6" t="str">
        <f>VLOOKUP(H62,Sort!B:C,2,FALSE)</f>
        <v>Scootmobiel standaard </v>
      </c>
    </row>
    <row r="63" spans="1:9">
      <c r="A63">
        <v>26096547</v>
      </c>
      <c r="B63" t="s">
        <v>251</v>
      </c>
      <c r="C63" s="2">
        <v>7</v>
      </c>
      <c r="D63" t="s">
        <v>103</v>
      </c>
      <c r="E63" s="1">
        <v>46112</v>
      </c>
      <c r="F63" s="2" t="s">
        <v>650</v>
      </c>
      <c r="G63" s="2" t="str">
        <f>VLOOKUP(C:C,'Nieuw indeling'!B:G,4,FALSE)</f>
        <v>18a</v>
      </c>
      <c r="H63" s="2" t="str">
        <f>VLOOKUP(C:C,'Nieuw indeling'!B:G,5,FALSE)</f>
        <v>12X01</v>
      </c>
      <c r="I63" s="6" t="str">
        <f>VLOOKUP(H63,Sort!B:C,2,FALSE)</f>
        <v>Scootmobiel standaard </v>
      </c>
    </row>
    <row r="64" spans="1:9">
      <c r="A64">
        <v>26126660</v>
      </c>
      <c r="B64" t="s">
        <v>205</v>
      </c>
      <c r="C64" s="2">
        <v>7</v>
      </c>
      <c r="D64" t="s">
        <v>103</v>
      </c>
      <c r="E64" s="1">
        <v>46112</v>
      </c>
      <c r="F64" s="2" t="s">
        <v>650</v>
      </c>
      <c r="G64" s="2" t="str">
        <f>VLOOKUP(C:C,'Nieuw indeling'!B:G,4,FALSE)</f>
        <v>18a</v>
      </c>
      <c r="H64" s="2" t="str">
        <f>VLOOKUP(C:C,'Nieuw indeling'!B:G,5,FALSE)</f>
        <v>12X01</v>
      </c>
      <c r="I64" s="6" t="str">
        <f>VLOOKUP(H64,Sort!B:C,2,FALSE)</f>
        <v>Scootmobiel standaard </v>
      </c>
    </row>
    <row r="65" spans="1:9">
      <c r="A65">
        <v>26126653</v>
      </c>
      <c r="B65" t="s">
        <v>249</v>
      </c>
      <c r="C65" s="2">
        <v>8</v>
      </c>
      <c r="D65" t="s">
        <v>112</v>
      </c>
      <c r="E65" s="1">
        <v>46115</v>
      </c>
      <c r="F65" s="2" t="s">
        <v>650</v>
      </c>
      <c r="G65" s="2" t="str">
        <f>VLOOKUP(C:C,'Nieuw indeling'!B:G,4,FALSE)</f>
        <v>20a</v>
      </c>
      <c r="H65" s="2" t="str">
        <f>VLOOKUP(C:C,'Nieuw indeling'!B:G,5,FALSE)</f>
        <v>12X04</v>
      </c>
      <c r="I65" s="6" t="str">
        <f>VLOOKUP(H65,Sort!B:C,2,FALSE)</f>
        <v>Scootmobiel extra geveerd </v>
      </c>
    </row>
    <row r="66" spans="1:9">
      <c r="A66">
        <v>26128929</v>
      </c>
      <c r="B66" t="s">
        <v>464</v>
      </c>
      <c r="C66" s="2">
        <v>3</v>
      </c>
      <c r="D66" t="s">
        <v>258</v>
      </c>
      <c r="E66" s="1">
        <v>46121</v>
      </c>
      <c r="F66" s="2" t="s">
        <v>650</v>
      </c>
      <c r="G66" s="2">
        <f>VLOOKUP(C:C,'Nieuw indeling'!B:G,4,FALSE)</f>
        <v>1</v>
      </c>
      <c r="H66" s="2" t="str">
        <f>VLOOKUP(C:C,'Nieuw indeling'!B:G,5,FALSE)</f>
        <v>11X03</v>
      </c>
      <c r="I66" s="6" t="str">
        <f>VLOOKUP(H66,Sort!B:C,2,FALSE)</f>
        <v>Rolstoel actief gebruik, vouwframe </v>
      </c>
    </row>
    <row r="67" spans="1:9">
      <c r="A67">
        <v>26130922</v>
      </c>
      <c r="B67" t="s">
        <v>210</v>
      </c>
      <c r="C67" s="2">
        <v>7</v>
      </c>
      <c r="D67" t="s">
        <v>103</v>
      </c>
      <c r="E67" s="1">
        <v>46121</v>
      </c>
      <c r="F67" s="2" t="s">
        <v>650</v>
      </c>
      <c r="G67" s="2" t="str">
        <f>VLOOKUP(C:C,'Nieuw indeling'!B:G,4,FALSE)</f>
        <v>18a</v>
      </c>
      <c r="H67" s="2" t="str">
        <f>VLOOKUP(C:C,'Nieuw indeling'!B:G,5,FALSE)</f>
        <v>12X01</v>
      </c>
      <c r="I67" s="6" t="str">
        <f>VLOOKUP(H67,Sort!B:C,2,FALSE)</f>
        <v>Scootmobiel standaard </v>
      </c>
    </row>
    <row r="68" spans="1:9">
      <c r="A68">
        <v>26129014</v>
      </c>
      <c r="B68" t="s">
        <v>205</v>
      </c>
      <c r="C68" s="2">
        <v>7</v>
      </c>
      <c r="D68" t="s">
        <v>103</v>
      </c>
      <c r="E68" s="1">
        <v>46125</v>
      </c>
      <c r="F68" s="2" t="s">
        <v>650</v>
      </c>
      <c r="G68" s="2" t="str">
        <f>VLOOKUP(C:C,'Nieuw indeling'!B:G,4,FALSE)</f>
        <v>18a</v>
      </c>
      <c r="H68" s="2" t="str">
        <f>VLOOKUP(C:C,'Nieuw indeling'!B:G,5,FALSE)</f>
        <v>12X01</v>
      </c>
      <c r="I68" s="6" t="str">
        <f>VLOOKUP(H68,Sort!B:C,2,FALSE)</f>
        <v>Scootmobiel standaard </v>
      </c>
    </row>
    <row r="69" spans="1:9">
      <c r="A69">
        <v>26130309</v>
      </c>
      <c r="B69" t="s">
        <v>194</v>
      </c>
      <c r="C69" s="2">
        <v>1</v>
      </c>
      <c r="D69" t="s">
        <v>85</v>
      </c>
      <c r="E69" s="1">
        <v>46135</v>
      </c>
      <c r="F69" s="2" t="s">
        <v>650</v>
      </c>
      <c r="G69" s="2">
        <f>VLOOKUP(C:C,'Nieuw indeling'!B:G,4,FALSE)</f>
        <v>99</v>
      </c>
      <c r="H69" s="2" t="str">
        <f>VLOOKUP(C:C,'Nieuw indeling'!B:G,5,FALSE)</f>
        <v>11X98</v>
      </c>
      <c r="I69" s="6" t="str">
        <f>VLOOKUP(H69,Sort!B:C,2,FALSE)</f>
        <v>Overige rolvoorziening, laag btw </v>
      </c>
    </row>
    <row r="70" spans="1:9">
      <c r="A70">
        <v>26207069</v>
      </c>
      <c r="B70" t="s">
        <v>289</v>
      </c>
      <c r="C70" s="2">
        <v>3</v>
      </c>
      <c r="D70" t="s">
        <v>258</v>
      </c>
      <c r="E70" s="1">
        <v>46135</v>
      </c>
      <c r="F70" s="2" t="s">
        <v>650</v>
      </c>
      <c r="G70" s="2">
        <f>VLOOKUP(C:C,'Nieuw indeling'!B:G,4,FALSE)</f>
        <v>1</v>
      </c>
      <c r="H70" s="2" t="str">
        <f>VLOOKUP(C:C,'Nieuw indeling'!B:G,5,FALSE)</f>
        <v>11X03</v>
      </c>
      <c r="I70" s="6" t="str">
        <f>VLOOKUP(H70,Sort!B:C,2,FALSE)</f>
        <v>Rolstoel actief gebruik, vouwframe </v>
      </c>
    </row>
    <row r="71" spans="1:9">
      <c r="A71">
        <v>26153137</v>
      </c>
      <c r="B71" t="s">
        <v>251</v>
      </c>
      <c r="C71" s="2">
        <v>7</v>
      </c>
      <c r="D71" t="s">
        <v>103</v>
      </c>
      <c r="E71" s="1">
        <v>46142</v>
      </c>
      <c r="F71" s="2" t="s">
        <v>650</v>
      </c>
      <c r="G71" s="2" t="str">
        <f>VLOOKUP(C:C,'Nieuw indeling'!B:G,4,FALSE)</f>
        <v>18a</v>
      </c>
      <c r="H71" s="2" t="str">
        <f>VLOOKUP(C:C,'Nieuw indeling'!B:G,5,FALSE)</f>
        <v>12X01</v>
      </c>
      <c r="I71" s="6" t="str">
        <f>VLOOKUP(H71,Sort!B:C,2,FALSE)</f>
        <v>Scootmobiel standaard </v>
      </c>
    </row>
    <row r="72" spans="1:9">
      <c r="A72">
        <v>26207061</v>
      </c>
      <c r="B72" t="s">
        <v>516</v>
      </c>
      <c r="C72" s="2">
        <v>1</v>
      </c>
      <c r="D72" t="s">
        <v>85</v>
      </c>
      <c r="E72" s="1">
        <v>46146</v>
      </c>
      <c r="F72" s="2" t="s">
        <v>650</v>
      </c>
      <c r="G72" s="2">
        <f>VLOOKUP(C:C,'Nieuw indeling'!B:G,4,FALSE)</f>
        <v>99</v>
      </c>
      <c r="H72" s="2" t="str">
        <f>VLOOKUP(C:C,'Nieuw indeling'!B:G,5,FALSE)</f>
        <v>11X98</v>
      </c>
      <c r="I72" s="6" t="str">
        <f>VLOOKUP(H72,Sort!B:C,2,FALSE)</f>
        <v>Overige rolvoorziening, laag btw </v>
      </c>
    </row>
    <row r="73" spans="1:9">
      <c r="A73">
        <v>26169503</v>
      </c>
      <c r="B73" t="s">
        <v>478</v>
      </c>
      <c r="C73" s="2">
        <v>10</v>
      </c>
      <c r="D73" t="s">
        <v>213</v>
      </c>
      <c r="E73" s="1">
        <v>46154</v>
      </c>
      <c r="F73" s="2" t="s">
        <v>650</v>
      </c>
      <c r="G73" s="2">
        <f>VLOOKUP(C:C,'Nieuw indeling'!B:G,4,FALSE)</f>
        <v>14</v>
      </c>
      <c r="H73" s="2" t="str">
        <f>VLOOKUP(C:C,'Nieuw indeling'!B:G,5,FALSE)</f>
        <v>12X14</v>
      </c>
      <c r="I73" s="6" t="str">
        <f>VLOOKUP(H73,Sort!B:C,2,FALSE)</f>
        <v>Driewielfiets, met trapondersteuning </v>
      </c>
    </row>
    <row r="74" spans="1:9">
      <c r="A74">
        <v>26172174</v>
      </c>
      <c r="B74" t="s">
        <v>512</v>
      </c>
      <c r="C74" s="2">
        <v>3</v>
      </c>
      <c r="D74" t="s">
        <v>258</v>
      </c>
      <c r="E74" s="1">
        <v>46164</v>
      </c>
      <c r="F74" s="2" t="s">
        <v>651</v>
      </c>
      <c r="G74" s="2">
        <f>VLOOKUP(C:C,'Nieuw indeling'!B:G,4,FALSE)</f>
        <v>1</v>
      </c>
      <c r="H74" s="2" t="str">
        <f>VLOOKUP(C:C,'Nieuw indeling'!B:G,5,FALSE)</f>
        <v>11X03</v>
      </c>
      <c r="I74" s="6" t="str">
        <f>VLOOKUP(H74,Sort!B:C,2,FALSE)</f>
        <v>Rolstoel actief gebruik, vouwframe </v>
      </c>
    </row>
    <row r="75" spans="1:9">
      <c r="A75">
        <v>26204857</v>
      </c>
      <c r="B75" t="s">
        <v>194</v>
      </c>
      <c r="C75" s="2">
        <v>1</v>
      </c>
      <c r="D75" t="s">
        <v>85</v>
      </c>
      <c r="E75" s="1">
        <v>46170</v>
      </c>
      <c r="F75" s="2" t="s">
        <v>650</v>
      </c>
      <c r="G75" s="2">
        <f>VLOOKUP(C:C,'Nieuw indeling'!B:G,4,FALSE)</f>
        <v>99</v>
      </c>
      <c r="H75" s="2" t="str">
        <f>VLOOKUP(C:C,'Nieuw indeling'!B:G,5,FALSE)</f>
        <v>11X98</v>
      </c>
      <c r="I75" s="6" t="str">
        <f>VLOOKUP(H75,Sort!B:C,2,FALSE)</f>
        <v>Overige rolvoorziening, laag btw </v>
      </c>
    </row>
    <row r="76" spans="1:9">
      <c r="A76">
        <v>26204843</v>
      </c>
      <c r="B76" t="s">
        <v>205</v>
      </c>
      <c r="C76" s="2">
        <v>7</v>
      </c>
      <c r="D76" t="s">
        <v>103</v>
      </c>
      <c r="E76" s="1">
        <v>46170</v>
      </c>
      <c r="F76" s="2" t="s">
        <v>650</v>
      </c>
      <c r="G76" s="2" t="str">
        <f>VLOOKUP(C:C,'Nieuw indeling'!B:G,4,FALSE)</f>
        <v>18a</v>
      </c>
      <c r="H76" s="2" t="str">
        <f>VLOOKUP(C:C,'Nieuw indeling'!B:G,5,FALSE)</f>
        <v>12X01</v>
      </c>
      <c r="I76" s="6" t="str">
        <f>VLOOKUP(H76,Sort!B:C,2,FALSE)</f>
        <v>Scootmobiel standaard </v>
      </c>
    </row>
    <row r="77" spans="1:9">
      <c r="A77">
        <v>26212291</v>
      </c>
      <c r="B77" s="11" t="s">
        <v>259</v>
      </c>
      <c r="C77" s="2">
        <v>3</v>
      </c>
      <c r="D77" t="s">
        <v>258</v>
      </c>
      <c r="E77" s="1">
        <v>46173</v>
      </c>
      <c r="F77" s="2" t="s">
        <v>651</v>
      </c>
      <c r="G77" s="2">
        <f>VLOOKUP(C:C,'Nieuw indeling'!B:G,4,FALSE)</f>
        <v>1</v>
      </c>
      <c r="H77" s="2" t="str">
        <f>VLOOKUP(C:C,'Nieuw indeling'!B:G,5,FALSE)</f>
        <v>11X03</v>
      </c>
      <c r="I77" s="6" t="str">
        <f>VLOOKUP(H77,Sort!B:C,2,FALSE)</f>
        <v>Rolstoel actief gebruik, vouwframe </v>
      </c>
    </row>
  </sheetData>
  <autoFilter ref="A2:I77" xr:uid="{A31D2A43-A3BC-416E-B106-C35E39F0A55F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E3E2-9A8D-4BA8-9198-18D6E831B4D9}">
  <dimension ref="A1:D15"/>
  <sheetViews>
    <sheetView workbookViewId="0">
      <selection activeCell="D4" sqref="D4"/>
    </sheetView>
  </sheetViews>
  <sheetFormatPr defaultRowHeight="14.45"/>
  <cols>
    <col min="1" max="1" width="16.140625" bestFit="1" customWidth="1"/>
    <col min="2" max="2" width="24.5703125" bestFit="1" customWidth="1"/>
    <col min="3" max="3" width="43.5703125" bestFit="1" customWidth="1"/>
    <col min="4" max="4" width="6.28515625" bestFit="1" customWidth="1"/>
  </cols>
  <sheetData>
    <row r="1" spans="1:4">
      <c r="A1" s="11" t="s">
        <v>646</v>
      </c>
    </row>
    <row r="3" spans="1:4">
      <c r="A3" s="20" t="s">
        <v>190</v>
      </c>
      <c r="B3" s="20" t="s">
        <v>191</v>
      </c>
      <c r="C3" s="20" t="s">
        <v>192</v>
      </c>
      <c r="D3" t="s">
        <v>643</v>
      </c>
    </row>
    <row r="4" spans="1:4">
      <c r="A4" s="6">
        <v>1</v>
      </c>
      <c r="B4" s="6" t="s">
        <v>3</v>
      </c>
      <c r="C4" s="6" t="s">
        <v>4</v>
      </c>
      <c r="D4">
        <v>10</v>
      </c>
    </row>
    <row r="5" spans="1:4">
      <c r="A5" s="6">
        <v>3</v>
      </c>
      <c r="B5" s="6" t="s">
        <v>7</v>
      </c>
      <c r="C5" s="6" t="s">
        <v>8</v>
      </c>
      <c r="D5">
        <v>1</v>
      </c>
    </row>
    <row r="6" spans="1:4">
      <c r="A6" s="6">
        <v>4</v>
      </c>
      <c r="B6" s="6" t="s">
        <v>9</v>
      </c>
      <c r="C6" s="6" t="s">
        <v>10</v>
      </c>
      <c r="D6">
        <v>2</v>
      </c>
    </row>
    <row r="7" spans="1:4">
      <c r="A7" s="6">
        <v>5</v>
      </c>
      <c r="B7" s="6" t="s">
        <v>11</v>
      </c>
      <c r="C7" s="6" t="s">
        <v>12</v>
      </c>
      <c r="D7">
        <v>1</v>
      </c>
    </row>
    <row r="8" spans="1:4">
      <c r="A8" s="6">
        <v>9</v>
      </c>
      <c r="B8" s="6" t="s">
        <v>19</v>
      </c>
      <c r="C8" s="6" t="s">
        <v>20</v>
      </c>
      <c r="D8">
        <v>1</v>
      </c>
    </row>
    <row r="9" spans="1:4">
      <c r="A9" s="6">
        <v>10</v>
      </c>
      <c r="B9" s="6" t="s">
        <v>21</v>
      </c>
      <c r="C9" s="6" t="s">
        <v>22</v>
      </c>
      <c r="D9">
        <v>4</v>
      </c>
    </row>
    <row r="10" spans="1:4">
      <c r="A10" s="6">
        <v>14</v>
      </c>
      <c r="B10" s="6" t="s">
        <v>29</v>
      </c>
      <c r="C10" s="6" t="s">
        <v>30</v>
      </c>
      <c r="D10">
        <v>5</v>
      </c>
    </row>
    <row r="11" spans="1:4">
      <c r="A11" s="6">
        <v>16</v>
      </c>
      <c r="B11" s="6" t="s">
        <v>33</v>
      </c>
      <c r="C11" s="6" t="s">
        <v>34</v>
      </c>
      <c r="D11">
        <v>1</v>
      </c>
    </row>
    <row r="12" spans="1:4">
      <c r="A12" s="6">
        <v>99</v>
      </c>
      <c r="B12" s="6" t="s">
        <v>69</v>
      </c>
      <c r="C12" s="6" t="s">
        <v>70</v>
      </c>
      <c r="D12">
        <v>11</v>
      </c>
    </row>
    <row r="13" spans="1:4">
      <c r="A13" s="6" t="s">
        <v>37</v>
      </c>
      <c r="B13" s="6" t="s">
        <v>38</v>
      </c>
      <c r="C13" s="6" t="s">
        <v>39</v>
      </c>
      <c r="D13">
        <v>28</v>
      </c>
    </row>
    <row r="14" spans="1:4">
      <c r="A14" s="6" t="s">
        <v>49</v>
      </c>
      <c r="B14" s="6" t="s">
        <v>50</v>
      </c>
      <c r="C14" s="6" t="s">
        <v>51</v>
      </c>
      <c r="D14">
        <v>11</v>
      </c>
    </row>
    <row r="15" spans="1:4">
      <c r="A15" s="6" t="s">
        <v>645</v>
      </c>
      <c r="D15">
        <v>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B062-2E25-4249-97ED-C6A496742F03}">
  <sheetPr>
    <tabColor rgb="FF00B0F0"/>
  </sheetPr>
  <dimension ref="A1:I80"/>
  <sheetViews>
    <sheetView workbookViewId="0">
      <pane xSplit="1" ySplit="3" topLeftCell="B4" activePane="bottomRight" state="frozen"/>
      <selection pane="bottomRight" activeCell="D3" sqref="D3"/>
      <selection pane="bottomLeft" activeCell="A3" sqref="A3"/>
      <selection pane="topRight" activeCell="D1" sqref="D1"/>
    </sheetView>
  </sheetViews>
  <sheetFormatPr defaultRowHeight="14.45"/>
  <cols>
    <col min="1" max="1" width="15.42578125" customWidth="1"/>
    <col min="2" max="2" width="42.42578125" bestFit="1" customWidth="1"/>
    <col min="4" max="4" width="49.140625" bestFit="1" customWidth="1"/>
    <col min="5" max="5" width="15.42578125" bestFit="1" customWidth="1"/>
    <col min="6" max="6" width="16.140625" style="2" bestFit="1" customWidth="1"/>
    <col min="7" max="7" width="13.42578125" style="2" customWidth="1"/>
    <col min="8" max="8" width="44.28515625" bestFit="1" customWidth="1"/>
  </cols>
  <sheetData>
    <row r="1" spans="1:9">
      <c r="A1" s="11" t="s">
        <v>646</v>
      </c>
    </row>
    <row r="2" spans="1:9" ht="29.1">
      <c r="A2" s="13" t="s">
        <v>647</v>
      </c>
      <c r="B2" s="14" t="s">
        <v>188</v>
      </c>
      <c r="C2" s="14" t="s">
        <v>185</v>
      </c>
      <c r="D2" s="14" t="s">
        <v>186</v>
      </c>
      <c r="E2" s="14" t="s">
        <v>659</v>
      </c>
      <c r="F2" s="18" t="s">
        <v>190</v>
      </c>
      <c r="G2" s="18" t="s">
        <v>191</v>
      </c>
      <c r="H2" s="17" t="s">
        <v>192</v>
      </c>
    </row>
    <row r="3" spans="1:9">
      <c r="A3">
        <v>2500192</v>
      </c>
      <c r="B3" t="s">
        <v>660</v>
      </c>
      <c r="C3" s="2">
        <v>7</v>
      </c>
      <c r="D3" t="s">
        <v>103</v>
      </c>
      <c r="E3" s="1">
        <v>45812</v>
      </c>
      <c r="F3" s="2" t="str">
        <f>VLOOKUP(C:C,'Nieuw indeling'!B:G,4,FALSE)</f>
        <v>18a</v>
      </c>
      <c r="G3" s="2" t="str">
        <f>VLOOKUP(C:C,'Nieuw indeling'!B:G,5,FALSE)</f>
        <v>12X01</v>
      </c>
      <c r="H3" s="6" t="str">
        <f>VLOOKUP(G3,Sort!B:C,2,FALSE)</f>
        <v>Scootmobiel standaard </v>
      </c>
    </row>
    <row r="4" spans="1:9">
      <c r="A4">
        <v>2500418</v>
      </c>
      <c r="B4" t="s">
        <v>210</v>
      </c>
      <c r="C4" s="2">
        <v>7</v>
      </c>
      <c r="D4" t="s">
        <v>103</v>
      </c>
      <c r="E4" s="1">
        <v>45820</v>
      </c>
      <c r="F4" s="2" t="str">
        <f>VLOOKUP(C:C,'Nieuw indeling'!B:G,4,FALSE)</f>
        <v>18a</v>
      </c>
      <c r="G4" s="2" t="str">
        <f>VLOOKUP(C:C,'Nieuw indeling'!B:G,5,FALSE)</f>
        <v>12X01</v>
      </c>
      <c r="H4" s="6" t="str">
        <f>VLOOKUP(G4,Sort!B:C,2,FALSE)</f>
        <v>Scootmobiel standaard </v>
      </c>
    </row>
    <row r="5" spans="1:9">
      <c r="A5">
        <v>2500831</v>
      </c>
      <c r="B5" t="s">
        <v>196</v>
      </c>
      <c r="C5" s="2">
        <v>8</v>
      </c>
      <c r="D5" t="s">
        <v>112</v>
      </c>
      <c r="E5" s="1">
        <v>45833</v>
      </c>
      <c r="F5" s="2" t="str">
        <f>VLOOKUP(C:C,'Nieuw indeling'!B:G,4,FALSE)</f>
        <v>20a</v>
      </c>
      <c r="G5" s="2" t="str">
        <f>VLOOKUP(C:C,'Nieuw indeling'!B:G,5,FALSE)</f>
        <v>12X04</v>
      </c>
      <c r="H5" s="6" t="str">
        <f>VLOOKUP(G5,Sort!B:C,2,FALSE)</f>
        <v>Scootmobiel extra geveerd </v>
      </c>
    </row>
    <row r="6" spans="1:9">
      <c r="A6">
        <v>2500903</v>
      </c>
      <c r="B6" t="s">
        <v>436</v>
      </c>
      <c r="C6" s="2">
        <v>3</v>
      </c>
      <c r="D6" t="s">
        <v>258</v>
      </c>
      <c r="E6" s="1">
        <v>45834</v>
      </c>
      <c r="F6" s="2">
        <f>VLOOKUP(C:C,'Nieuw indeling'!B:G,4,FALSE)</f>
        <v>1</v>
      </c>
      <c r="G6" s="2" t="str">
        <f>VLOOKUP(C:C,'Nieuw indeling'!B:G,5,FALSE)</f>
        <v>11X03</v>
      </c>
      <c r="H6" s="6" t="str">
        <f>VLOOKUP(G6,Sort!B:C,2,FALSE)</f>
        <v>Rolstoel actief gebruik, vouwframe </v>
      </c>
      <c r="I6" s="11"/>
    </row>
    <row r="7" spans="1:9">
      <c r="A7">
        <v>2500912</v>
      </c>
      <c r="B7" t="s">
        <v>440</v>
      </c>
      <c r="C7" s="2">
        <v>3</v>
      </c>
      <c r="D7" t="s">
        <v>258</v>
      </c>
      <c r="E7" s="1">
        <v>45834</v>
      </c>
      <c r="F7" s="2">
        <f>VLOOKUP(C:C,'Nieuw indeling'!B:G,4,FALSE)</f>
        <v>1</v>
      </c>
      <c r="G7" s="2" t="str">
        <f>VLOOKUP(C:C,'Nieuw indeling'!B:G,5,FALSE)</f>
        <v>11X03</v>
      </c>
      <c r="H7" s="6" t="str">
        <f>VLOOKUP(G7,Sort!B:C,2,FALSE)</f>
        <v>Rolstoel actief gebruik, vouwframe </v>
      </c>
    </row>
    <row r="8" spans="1:9">
      <c r="A8">
        <v>2500895</v>
      </c>
      <c r="B8" t="s">
        <v>438</v>
      </c>
      <c r="C8" s="2">
        <v>8</v>
      </c>
      <c r="D8" t="s">
        <v>112</v>
      </c>
      <c r="E8" s="1">
        <v>45834</v>
      </c>
      <c r="F8" s="2" t="str">
        <f>VLOOKUP(C:C,'Nieuw indeling'!B:G,4,FALSE)</f>
        <v>20a</v>
      </c>
      <c r="G8" s="2" t="str">
        <f>VLOOKUP(C:C,'Nieuw indeling'!B:G,5,FALSE)</f>
        <v>12X04</v>
      </c>
      <c r="H8" s="6" t="str">
        <f>VLOOKUP(G8,Sort!B:C,2,FALSE)</f>
        <v>Scootmobiel extra geveerd </v>
      </c>
    </row>
    <row r="9" spans="1:9">
      <c r="A9">
        <v>2500922</v>
      </c>
      <c r="B9" t="s">
        <v>322</v>
      </c>
      <c r="C9" s="2">
        <v>7</v>
      </c>
      <c r="D9" t="s">
        <v>103</v>
      </c>
      <c r="E9" s="1">
        <v>45835</v>
      </c>
      <c r="F9" s="2" t="str">
        <f>VLOOKUP(C:C,'Nieuw indeling'!B:G,4,FALSE)</f>
        <v>18a</v>
      </c>
      <c r="G9" s="2" t="str">
        <f>VLOOKUP(C:C,'Nieuw indeling'!B:G,5,FALSE)</f>
        <v>12X01</v>
      </c>
      <c r="H9" s="6" t="str">
        <f>VLOOKUP(G9,Sort!B:C,2,FALSE)</f>
        <v>Scootmobiel standaard </v>
      </c>
    </row>
    <row r="10" spans="1:9">
      <c r="A10">
        <v>2500981</v>
      </c>
      <c r="B10" t="s">
        <v>205</v>
      </c>
      <c r="C10" s="2">
        <v>7</v>
      </c>
      <c r="D10" t="s">
        <v>103</v>
      </c>
      <c r="E10" s="1">
        <v>45839</v>
      </c>
      <c r="F10" s="2" t="str">
        <f>VLOOKUP(C:C,'Nieuw indeling'!B:G,4,FALSE)</f>
        <v>18a</v>
      </c>
      <c r="G10" s="2" t="str">
        <f>VLOOKUP(C:C,'Nieuw indeling'!B:G,5,FALSE)</f>
        <v>12X01</v>
      </c>
      <c r="H10" s="6" t="str">
        <f>VLOOKUP(G10,Sort!B:C,2,FALSE)</f>
        <v>Scootmobiel standaard </v>
      </c>
    </row>
    <row r="11" spans="1:9">
      <c r="A11">
        <v>2501556</v>
      </c>
      <c r="B11" t="s">
        <v>661</v>
      </c>
      <c r="C11" s="2">
        <v>4</v>
      </c>
      <c r="D11" t="s">
        <v>94</v>
      </c>
      <c r="E11" s="1">
        <v>45849</v>
      </c>
      <c r="F11" s="2">
        <f>VLOOKUP(C:C,'Nieuw indeling'!B:G,4,FALSE)</f>
        <v>3</v>
      </c>
      <c r="G11" s="2" t="str">
        <f>VLOOKUP(C:C,'Nieuw indeling'!B:G,5,FALSE)</f>
        <v>11X04</v>
      </c>
      <c r="H11" s="6" t="str">
        <f>VLOOKUP(G11,Sort!B:C,2,FALSE)</f>
        <v>Rolstoel actief gebruik, vastframe </v>
      </c>
    </row>
    <row r="12" spans="1:9">
      <c r="A12">
        <v>2502388</v>
      </c>
      <c r="B12" t="s">
        <v>289</v>
      </c>
      <c r="C12" s="2">
        <v>3</v>
      </c>
      <c r="D12" t="s">
        <v>258</v>
      </c>
      <c r="E12" s="1">
        <v>45866</v>
      </c>
      <c r="F12" s="2">
        <f>VLOOKUP(C:C,'Nieuw indeling'!B:G,4,FALSE)</f>
        <v>1</v>
      </c>
      <c r="G12" s="2" t="str">
        <f>VLOOKUP(C:C,'Nieuw indeling'!B:G,5,FALSE)</f>
        <v>11X03</v>
      </c>
      <c r="H12" s="6" t="str">
        <f>VLOOKUP(G12,Sort!B:C,2,FALSE)</f>
        <v>Rolstoel actief gebruik, vouwframe </v>
      </c>
    </row>
    <row r="13" spans="1:9">
      <c r="A13">
        <v>2502385</v>
      </c>
      <c r="B13" t="s">
        <v>251</v>
      </c>
      <c r="C13" s="2">
        <v>7</v>
      </c>
      <c r="D13" t="s">
        <v>103</v>
      </c>
      <c r="E13" s="1">
        <v>45866</v>
      </c>
      <c r="F13" s="2" t="str">
        <f>VLOOKUP(C:C,'Nieuw indeling'!B:G,4,FALSE)</f>
        <v>18a</v>
      </c>
      <c r="G13" s="2" t="str">
        <f>VLOOKUP(C:C,'Nieuw indeling'!B:G,5,FALSE)</f>
        <v>12X01</v>
      </c>
      <c r="H13" s="6" t="str">
        <f>VLOOKUP(G13,Sort!B:C,2,FALSE)</f>
        <v>Scootmobiel standaard </v>
      </c>
    </row>
    <row r="14" spans="1:9">
      <c r="A14">
        <v>2503066</v>
      </c>
      <c r="B14" t="s">
        <v>210</v>
      </c>
      <c r="C14" s="2">
        <v>7</v>
      </c>
      <c r="D14" t="s">
        <v>103</v>
      </c>
      <c r="E14" s="1">
        <v>45880</v>
      </c>
      <c r="F14" s="2" t="str">
        <f>VLOOKUP(C:C,'Nieuw indeling'!B:G,4,FALSE)</f>
        <v>18a</v>
      </c>
      <c r="G14" s="2" t="str">
        <f>VLOOKUP(C:C,'Nieuw indeling'!B:G,5,FALSE)</f>
        <v>12X01</v>
      </c>
      <c r="H14" s="6" t="str">
        <f>VLOOKUP(G14,Sort!B:C,2,FALSE)</f>
        <v>Scootmobiel standaard </v>
      </c>
    </row>
    <row r="15" spans="1:9">
      <c r="A15">
        <v>2503670</v>
      </c>
      <c r="B15" t="s">
        <v>501</v>
      </c>
      <c r="C15" s="2">
        <v>2</v>
      </c>
      <c r="D15" t="s">
        <v>200</v>
      </c>
      <c r="E15" s="1">
        <v>45891</v>
      </c>
      <c r="F15" s="2">
        <f>VLOOKUP(C:C,'Nieuw indeling'!B:G,4,FALSE)</f>
        <v>4</v>
      </c>
      <c r="G15" s="2" t="str">
        <f>VLOOKUP(C:C,'Nieuw indeling'!B:G,5,FALSE)</f>
        <v>11X06</v>
      </c>
      <c r="H15" s="6" t="str">
        <f>VLOOKUP(G15,Sort!B:C,2,FALSE)</f>
        <v>Rolstoel voor permanent gebruik, kantelbaar </v>
      </c>
    </row>
    <row r="16" spans="1:9">
      <c r="A16">
        <v>2503765</v>
      </c>
      <c r="B16" t="s">
        <v>210</v>
      </c>
      <c r="C16" s="2">
        <v>7</v>
      </c>
      <c r="D16" t="s">
        <v>103</v>
      </c>
      <c r="E16" s="1">
        <v>45895</v>
      </c>
      <c r="F16" s="2" t="str">
        <f>VLOOKUP(C:C,'Nieuw indeling'!B:G,4,FALSE)</f>
        <v>18a</v>
      </c>
      <c r="G16" s="2" t="str">
        <f>VLOOKUP(C:C,'Nieuw indeling'!B:G,5,FALSE)</f>
        <v>12X01</v>
      </c>
      <c r="H16" s="6" t="str">
        <f>VLOOKUP(G16,Sort!B:C,2,FALSE)</f>
        <v>Scootmobiel standaard </v>
      </c>
    </row>
    <row r="17" spans="1:8">
      <c r="A17">
        <v>2503984</v>
      </c>
      <c r="B17" t="s">
        <v>653</v>
      </c>
      <c r="C17" s="2">
        <v>6</v>
      </c>
      <c r="D17" t="s">
        <v>100</v>
      </c>
      <c r="E17" s="1">
        <v>45898</v>
      </c>
      <c r="F17" s="2">
        <f>VLOOKUP(C:C,'Nieuw indeling'!B:G,4,FALSE)</f>
        <v>10</v>
      </c>
      <c r="G17" s="2" t="str">
        <f>VLOOKUP(C:C,'Nieuw indeling'!B:G,5,FALSE)</f>
        <v>11X13</v>
      </c>
      <c r="H17" s="6" t="str">
        <f>VLOOKUP(G17,Sort!B:C,2,FALSE)</f>
        <v>Elektrische rolstoel, maatwerk </v>
      </c>
    </row>
    <row r="18" spans="1:8">
      <c r="A18">
        <v>2504300</v>
      </c>
      <c r="B18" t="s">
        <v>461</v>
      </c>
      <c r="C18" s="2">
        <v>8</v>
      </c>
      <c r="D18" t="s">
        <v>112</v>
      </c>
      <c r="E18" s="1">
        <v>45904</v>
      </c>
      <c r="F18" s="2" t="str">
        <f>VLOOKUP(C:C,'Nieuw indeling'!B:G,4,FALSE)</f>
        <v>20a</v>
      </c>
      <c r="G18" s="2" t="str">
        <f>VLOOKUP(C:C,'Nieuw indeling'!B:G,5,FALSE)</f>
        <v>12X04</v>
      </c>
      <c r="H18" s="6" t="str">
        <f>VLOOKUP(G18,Sort!B:C,2,FALSE)</f>
        <v>Scootmobiel extra geveerd </v>
      </c>
    </row>
    <row r="19" spans="1:8">
      <c r="A19">
        <v>2504984</v>
      </c>
      <c r="B19" t="s">
        <v>652</v>
      </c>
      <c r="C19" s="2">
        <v>3</v>
      </c>
      <c r="D19" t="s">
        <v>258</v>
      </c>
      <c r="E19" s="1">
        <v>45917</v>
      </c>
      <c r="F19" s="2">
        <f>VLOOKUP(C:C,'Nieuw indeling'!B:G,4,FALSE)</f>
        <v>1</v>
      </c>
      <c r="G19" s="2" t="str">
        <f>VLOOKUP(C:C,'Nieuw indeling'!B:G,5,FALSE)</f>
        <v>11X03</v>
      </c>
      <c r="H19" s="6" t="str">
        <f>VLOOKUP(G19,Sort!B:C,2,FALSE)</f>
        <v>Rolstoel actief gebruik, vouwframe </v>
      </c>
    </row>
    <row r="20" spans="1:8">
      <c r="A20">
        <v>2504985</v>
      </c>
      <c r="B20" t="s">
        <v>196</v>
      </c>
      <c r="C20" s="2">
        <v>8</v>
      </c>
      <c r="D20" t="s">
        <v>112</v>
      </c>
      <c r="E20" s="1">
        <v>45917</v>
      </c>
      <c r="F20" s="2" t="str">
        <f>VLOOKUP(C:C,'Nieuw indeling'!B:G,4,FALSE)</f>
        <v>20a</v>
      </c>
      <c r="G20" s="2" t="str">
        <f>VLOOKUP(C:C,'Nieuw indeling'!B:G,5,FALSE)</f>
        <v>12X04</v>
      </c>
      <c r="H20" s="6" t="str">
        <f>VLOOKUP(G20,Sort!B:C,2,FALSE)</f>
        <v>Scootmobiel extra geveerd </v>
      </c>
    </row>
    <row r="21" spans="1:8">
      <c r="A21">
        <v>2505560</v>
      </c>
      <c r="B21" t="s">
        <v>662</v>
      </c>
      <c r="C21" s="2">
        <v>15</v>
      </c>
      <c r="D21" t="s">
        <v>349</v>
      </c>
      <c r="E21" s="1">
        <v>45926</v>
      </c>
      <c r="F21" s="2">
        <f>VLOOKUP(C:C,'Nieuw indeling'!B:G,4,FALSE)</f>
        <v>24</v>
      </c>
      <c r="G21" s="2" t="str">
        <f>VLOOKUP(C:C,'Nieuw indeling'!B:G,5,FALSE)</f>
        <v>13X14</v>
      </c>
      <c r="H21" s="6" t="str">
        <f>VLOOKUP(G21,Sort!B:C,2,FALSE)</f>
        <v>Douche-/toiletstoel zelfstandig verrijdbaar</v>
      </c>
    </row>
    <row r="22" spans="1:8">
      <c r="A22">
        <v>2505753</v>
      </c>
      <c r="B22" t="s">
        <v>438</v>
      </c>
      <c r="C22" s="2">
        <v>8</v>
      </c>
      <c r="D22" t="s">
        <v>112</v>
      </c>
      <c r="E22" s="1">
        <v>45930</v>
      </c>
      <c r="F22" s="2" t="str">
        <f>VLOOKUP(C:C,'Nieuw indeling'!B:G,4,FALSE)</f>
        <v>20a</v>
      </c>
      <c r="G22" s="2" t="str">
        <f>VLOOKUP(C:C,'Nieuw indeling'!B:G,5,FALSE)</f>
        <v>12X04</v>
      </c>
      <c r="H22" s="6" t="str">
        <f>VLOOKUP(G22,Sort!B:C,2,FALSE)</f>
        <v>Scootmobiel extra geveerd </v>
      </c>
    </row>
    <row r="23" spans="1:8">
      <c r="A23">
        <v>2505888</v>
      </c>
      <c r="B23" t="s">
        <v>359</v>
      </c>
      <c r="C23" s="2">
        <v>3</v>
      </c>
      <c r="D23" t="s">
        <v>258</v>
      </c>
      <c r="E23" s="1">
        <v>45932</v>
      </c>
      <c r="F23" s="2">
        <f>VLOOKUP(C:C,'Nieuw indeling'!B:G,4,FALSE)</f>
        <v>1</v>
      </c>
      <c r="G23" s="2" t="str">
        <f>VLOOKUP(C:C,'Nieuw indeling'!B:G,5,FALSE)</f>
        <v>11X03</v>
      </c>
      <c r="H23" s="6" t="str">
        <f>VLOOKUP(G23,Sort!B:C,2,FALSE)</f>
        <v>Rolstoel actief gebruik, vouwframe </v>
      </c>
    </row>
    <row r="24" spans="1:8">
      <c r="A24">
        <v>2505904</v>
      </c>
      <c r="B24" t="s">
        <v>210</v>
      </c>
      <c r="C24" s="2">
        <v>7</v>
      </c>
      <c r="D24" t="s">
        <v>103</v>
      </c>
      <c r="E24" s="1">
        <v>45932</v>
      </c>
      <c r="F24" s="2" t="str">
        <f>VLOOKUP(C:C,'Nieuw indeling'!B:G,4,FALSE)</f>
        <v>18a</v>
      </c>
      <c r="G24" s="2" t="str">
        <f>VLOOKUP(C:C,'Nieuw indeling'!B:G,5,FALSE)</f>
        <v>12X01</v>
      </c>
      <c r="H24" s="6" t="str">
        <f>VLOOKUP(G24,Sort!B:C,2,FALSE)</f>
        <v>Scootmobiel standaard </v>
      </c>
    </row>
    <row r="25" spans="1:8">
      <c r="A25">
        <v>2505884</v>
      </c>
      <c r="B25" t="s">
        <v>216</v>
      </c>
      <c r="C25" s="2">
        <v>10</v>
      </c>
      <c r="D25" t="s">
        <v>213</v>
      </c>
      <c r="E25" s="1">
        <v>45932</v>
      </c>
      <c r="F25" s="2">
        <f>VLOOKUP(C:C,'Nieuw indeling'!B:G,4,FALSE)</f>
        <v>14</v>
      </c>
      <c r="G25" s="2" t="str">
        <f>VLOOKUP(C:C,'Nieuw indeling'!B:G,5,FALSE)</f>
        <v>12X14</v>
      </c>
      <c r="H25" s="6" t="str">
        <f>VLOOKUP(G25,Sort!B:C,2,FALSE)</f>
        <v>Driewielfiets, met trapondersteuning </v>
      </c>
    </row>
    <row r="26" spans="1:8">
      <c r="A26">
        <v>2506159</v>
      </c>
      <c r="B26" t="s">
        <v>516</v>
      </c>
      <c r="C26" s="2">
        <v>1</v>
      </c>
      <c r="D26" t="s">
        <v>85</v>
      </c>
      <c r="E26" s="1">
        <v>45938</v>
      </c>
      <c r="F26" s="2">
        <f>VLOOKUP(C:C,'Nieuw indeling'!B:G,4,FALSE)</f>
        <v>99</v>
      </c>
      <c r="G26" s="2" t="str">
        <f>VLOOKUP(C:C,'Nieuw indeling'!B:G,5,FALSE)</f>
        <v>11X98</v>
      </c>
      <c r="H26" s="6" t="str">
        <f>VLOOKUP(G26,Sort!B:C,2,FALSE)</f>
        <v>Overige rolvoorziening, laag btw </v>
      </c>
    </row>
    <row r="27" spans="1:8">
      <c r="A27">
        <v>2506479</v>
      </c>
      <c r="B27" t="s">
        <v>654</v>
      </c>
      <c r="C27" s="2">
        <v>8</v>
      </c>
      <c r="D27" t="s">
        <v>112</v>
      </c>
      <c r="E27" s="1">
        <v>45944</v>
      </c>
      <c r="F27" s="2" t="str">
        <f>VLOOKUP(C:C,'Nieuw indeling'!B:G,4,FALSE)</f>
        <v>20a</v>
      </c>
      <c r="G27" s="2" t="str">
        <f>VLOOKUP(C:C,'Nieuw indeling'!B:G,5,FALSE)</f>
        <v>12X04</v>
      </c>
      <c r="H27" s="6" t="str">
        <f>VLOOKUP(G27,Sort!B:C,2,FALSE)</f>
        <v>Scootmobiel extra geveerd </v>
      </c>
    </row>
    <row r="28" spans="1:8">
      <c r="A28">
        <v>2506556</v>
      </c>
      <c r="B28" t="s">
        <v>663</v>
      </c>
      <c r="C28" s="2">
        <v>5</v>
      </c>
      <c r="D28" t="s">
        <v>97</v>
      </c>
      <c r="E28" s="1">
        <v>45945</v>
      </c>
      <c r="F28" s="2">
        <f>VLOOKUP(C:C,'Nieuw indeling'!B:G,4,FALSE)</f>
        <v>9</v>
      </c>
      <c r="G28" s="2" t="str">
        <f>VLOOKUP(C:C,'Nieuw indeling'!B:G,5,FALSE)</f>
        <v>11X12</v>
      </c>
      <c r="H28" s="6" t="str">
        <f>VLOOKUP(G28,Sort!B:C,2,FALSE)</f>
        <v>Elektrische rolstoel voor buiten en binnen gebruik </v>
      </c>
    </row>
    <row r="29" spans="1:8">
      <c r="A29">
        <v>2506538</v>
      </c>
      <c r="B29" t="s">
        <v>237</v>
      </c>
      <c r="C29" s="2">
        <v>7</v>
      </c>
      <c r="D29" t="s">
        <v>103</v>
      </c>
      <c r="E29" s="1">
        <v>45945</v>
      </c>
      <c r="F29" s="2" t="str">
        <f>VLOOKUP(C:C,'Nieuw indeling'!B:G,4,FALSE)</f>
        <v>18a</v>
      </c>
      <c r="G29" s="2" t="str">
        <f>VLOOKUP(C:C,'Nieuw indeling'!B:G,5,FALSE)</f>
        <v>12X01</v>
      </c>
      <c r="H29" s="6" t="str">
        <f>VLOOKUP(G29,Sort!B:C,2,FALSE)</f>
        <v>Scootmobiel standaard </v>
      </c>
    </row>
    <row r="30" spans="1:8">
      <c r="A30">
        <v>2507150</v>
      </c>
      <c r="B30" t="s">
        <v>318</v>
      </c>
      <c r="C30" s="2">
        <v>22</v>
      </c>
      <c r="D30" t="s">
        <v>154</v>
      </c>
      <c r="E30" s="1">
        <v>45953</v>
      </c>
      <c r="F30" s="2">
        <f>VLOOKUP(C:C,'Nieuw indeling'!B:G,4,FALSE)</f>
        <v>6</v>
      </c>
      <c r="G30" s="2" t="str">
        <f>VLOOKUP(C:C,'Nieuw indeling'!B:G,5,FALSE)</f>
        <v>11X21</v>
      </c>
      <c r="H30" s="6" t="str">
        <f>VLOOKUP(G30,Sort!B:C,2,FALSE)</f>
        <v>Duwondersteuning, aankoppelbaar tbv begeleider </v>
      </c>
    </row>
    <row r="31" spans="1:8">
      <c r="A31">
        <v>2507147</v>
      </c>
      <c r="B31" t="s">
        <v>664</v>
      </c>
      <c r="C31" s="2">
        <v>25</v>
      </c>
      <c r="D31" t="s">
        <v>163</v>
      </c>
      <c r="E31" s="1">
        <v>45953</v>
      </c>
      <c r="F31" s="2">
        <f>VLOOKUP(C:C,'Nieuw indeling'!B:G,4,FALSE)</f>
        <v>17</v>
      </c>
      <c r="G31" s="2" t="str">
        <f>VLOOKUP(C:C,'Nieuw indeling'!B:G,5,FALSE)</f>
        <v>12X40</v>
      </c>
      <c r="H31" s="6" t="str">
        <f>VLOOKUP(G31,Sort!B:C,2,FALSE)</f>
        <v>Transportfiets / Rolstoelfiets </v>
      </c>
    </row>
    <row r="32" spans="1:8">
      <c r="A32">
        <v>2507195</v>
      </c>
      <c r="B32" t="s">
        <v>210</v>
      </c>
      <c r="C32" s="2">
        <v>7</v>
      </c>
      <c r="D32" t="s">
        <v>103</v>
      </c>
      <c r="E32" s="1">
        <v>45954</v>
      </c>
      <c r="F32" s="2" t="str">
        <f>VLOOKUP(C:C,'Nieuw indeling'!B:G,4,FALSE)</f>
        <v>18a</v>
      </c>
      <c r="G32" s="2" t="str">
        <f>VLOOKUP(C:C,'Nieuw indeling'!B:G,5,FALSE)</f>
        <v>12X01</v>
      </c>
      <c r="H32" s="6" t="str">
        <f>VLOOKUP(G32,Sort!B:C,2,FALSE)</f>
        <v>Scootmobiel standaard </v>
      </c>
    </row>
    <row r="33" spans="1:8">
      <c r="A33">
        <v>2507527</v>
      </c>
      <c r="B33" t="s">
        <v>665</v>
      </c>
      <c r="C33" s="2">
        <v>1</v>
      </c>
      <c r="D33" t="s">
        <v>85</v>
      </c>
      <c r="E33" s="1">
        <v>45960</v>
      </c>
      <c r="F33" s="2">
        <f>VLOOKUP(C:C,'Nieuw indeling'!B:G,4,FALSE)</f>
        <v>99</v>
      </c>
      <c r="G33" s="2" t="str">
        <f>VLOOKUP(C:C,'Nieuw indeling'!B:G,5,FALSE)</f>
        <v>11X98</v>
      </c>
      <c r="H33" s="6" t="str">
        <f>VLOOKUP(G33,Sort!B:C,2,FALSE)</f>
        <v>Overige rolvoorziening, laag btw </v>
      </c>
    </row>
    <row r="34" spans="1:8">
      <c r="A34">
        <v>2507780</v>
      </c>
      <c r="B34" t="s">
        <v>205</v>
      </c>
      <c r="C34" s="2">
        <v>7</v>
      </c>
      <c r="D34" t="s">
        <v>103</v>
      </c>
      <c r="E34" s="1">
        <v>45965</v>
      </c>
      <c r="F34" s="2" t="str">
        <f>VLOOKUP(C:C,'Nieuw indeling'!B:G,4,FALSE)</f>
        <v>18a</v>
      </c>
      <c r="G34" s="2" t="str">
        <f>VLOOKUP(C:C,'Nieuw indeling'!B:G,5,FALSE)</f>
        <v>12X01</v>
      </c>
      <c r="H34" s="6" t="str">
        <f>VLOOKUP(G34,Sort!B:C,2,FALSE)</f>
        <v>Scootmobiel standaard </v>
      </c>
    </row>
    <row r="35" spans="1:8">
      <c r="A35">
        <v>2507847</v>
      </c>
      <c r="B35" t="s">
        <v>365</v>
      </c>
      <c r="C35" s="2">
        <v>7</v>
      </c>
      <c r="D35" t="s">
        <v>103</v>
      </c>
      <c r="E35" s="1">
        <v>45966</v>
      </c>
      <c r="F35" s="2" t="str">
        <f>VLOOKUP(C:C,'Nieuw indeling'!B:G,4,FALSE)</f>
        <v>18a</v>
      </c>
      <c r="G35" s="2" t="str">
        <f>VLOOKUP(C:C,'Nieuw indeling'!B:G,5,FALSE)</f>
        <v>12X01</v>
      </c>
      <c r="H35" s="6" t="str">
        <f>VLOOKUP(G35,Sort!B:C,2,FALSE)</f>
        <v>Scootmobiel standaard </v>
      </c>
    </row>
    <row r="36" spans="1:8">
      <c r="A36">
        <v>2508916</v>
      </c>
      <c r="B36" t="s">
        <v>384</v>
      </c>
      <c r="C36" s="2">
        <v>1</v>
      </c>
      <c r="D36" t="s">
        <v>85</v>
      </c>
      <c r="E36" s="1">
        <v>45982</v>
      </c>
      <c r="F36" s="2">
        <f>VLOOKUP(C:C,'Nieuw indeling'!B:G,4,FALSE)</f>
        <v>99</v>
      </c>
      <c r="G36" s="2" t="str">
        <f>VLOOKUP(C:C,'Nieuw indeling'!B:G,5,FALSE)</f>
        <v>11X98</v>
      </c>
      <c r="H36" s="6" t="str">
        <f>VLOOKUP(G36,Sort!B:C,2,FALSE)</f>
        <v>Overige rolvoorziening, laag btw </v>
      </c>
    </row>
    <row r="37" spans="1:8">
      <c r="A37">
        <v>2508918</v>
      </c>
      <c r="B37" t="s">
        <v>666</v>
      </c>
      <c r="C37" s="2">
        <v>15</v>
      </c>
      <c r="D37" t="s">
        <v>349</v>
      </c>
      <c r="E37" s="1">
        <v>45982</v>
      </c>
      <c r="F37" s="2">
        <f>VLOOKUP(C:C,'Nieuw indeling'!B:G,4,FALSE)</f>
        <v>24</v>
      </c>
      <c r="G37" s="2" t="str">
        <f>VLOOKUP(C:C,'Nieuw indeling'!B:G,5,FALSE)</f>
        <v>13X14</v>
      </c>
      <c r="H37" s="6" t="str">
        <f>VLOOKUP(G37,Sort!B:C,2,FALSE)</f>
        <v>Douche-/toiletstoel zelfstandig verrijdbaar</v>
      </c>
    </row>
    <row r="38" spans="1:8">
      <c r="A38">
        <v>2509300</v>
      </c>
      <c r="B38" t="s">
        <v>667</v>
      </c>
      <c r="C38" s="2">
        <v>10</v>
      </c>
      <c r="D38" t="s">
        <v>213</v>
      </c>
      <c r="E38" s="1">
        <v>45988</v>
      </c>
      <c r="F38" s="2">
        <f>VLOOKUP(C:C,'Nieuw indeling'!B:G,4,FALSE)</f>
        <v>14</v>
      </c>
      <c r="G38" s="2" t="str">
        <f>VLOOKUP(C:C,'Nieuw indeling'!B:G,5,FALSE)</f>
        <v>12X14</v>
      </c>
      <c r="H38" s="6" t="str">
        <f>VLOOKUP(G38,Sort!B:C,2,FALSE)</f>
        <v>Driewielfiets, met trapondersteuning </v>
      </c>
    </row>
    <row r="39" spans="1:8">
      <c r="A39">
        <v>2509849</v>
      </c>
      <c r="B39" t="s">
        <v>653</v>
      </c>
      <c r="C39" s="2">
        <v>6</v>
      </c>
      <c r="D39" t="s">
        <v>100</v>
      </c>
      <c r="E39" s="1">
        <v>46000</v>
      </c>
      <c r="F39" s="2">
        <f>VLOOKUP(C:C,'Nieuw indeling'!B:G,4,FALSE)</f>
        <v>10</v>
      </c>
      <c r="G39" s="2" t="str">
        <f>VLOOKUP(C:C,'Nieuw indeling'!B:G,5,FALSE)</f>
        <v>11X13</v>
      </c>
      <c r="H39" s="6" t="str">
        <f>VLOOKUP(G39,Sort!B:C,2,FALSE)</f>
        <v>Elektrische rolstoel, maatwerk </v>
      </c>
    </row>
    <row r="40" spans="1:8">
      <c r="A40">
        <v>2511093</v>
      </c>
      <c r="B40" t="s">
        <v>251</v>
      </c>
      <c r="C40" s="2">
        <v>7</v>
      </c>
      <c r="D40" t="s">
        <v>103</v>
      </c>
      <c r="E40" s="1">
        <v>46022</v>
      </c>
      <c r="F40" s="2" t="str">
        <f>VLOOKUP(C:C,'Nieuw indeling'!B:G,4,FALSE)</f>
        <v>18a</v>
      </c>
      <c r="G40" s="2" t="str">
        <f>VLOOKUP(C:C,'Nieuw indeling'!B:G,5,FALSE)</f>
        <v>12X01</v>
      </c>
      <c r="H40" s="6" t="str">
        <f>VLOOKUP(G40,Sort!B:C,2,FALSE)</f>
        <v>Scootmobiel standaard </v>
      </c>
    </row>
    <row r="41" spans="1:8">
      <c r="A41">
        <v>2600106</v>
      </c>
      <c r="B41" t="s">
        <v>251</v>
      </c>
      <c r="C41" s="2">
        <v>7</v>
      </c>
      <c r="D41" t="s">
        <v>103</v>
      </c>
      <c r="E41" s="1">
        <v>46028</v>
      </c>
      <c r="F41" s="2" t="str">
        <f>VLOOKUP(C:C,'Nieuw indeling'!B:G,4,FALSE)</f>
        <v>18a</v>
      </c>
      <c r="G41" s="2" t="str">
        <f>VLOOKUP(C:C,'Nieuw indeling'!B:G,5,FALSE)</f>
        <v>12X01</v>
      </c>
      <c r="H41" s="6" t="str">
        <f>VLOOKUP(G41,Sort!B:C,2,FALSE)</f>
        <v>Scootmobiel standaard </v>
      </c>
    </row>
    <row r="42" spans="1:8">
      <c r="A42">
        <v>2600661</v>
      </c>
      <c r="B42" t="s">
        <v>668</v>
      </c>
      <c r="C42" s="2">
        <v>7</v>
      </c>
      <c r="D42" t="s">
        <v>103</v>
      </c>
      <c r="E42" s="1">
        <v>46037</v>
      </c>
      <c r="F42" s="2" t="str">
        <f>VLOOKUP(C:C,'Nieuw indeling'!B:G,4,FALSE)</f>
        <v>18a</v>
      </c>
      <c r="G42" s="2" t="str">
        <f>VLOOKUP(C:C,'Nieuw indeling'!B:G,5,FALSE)</f>
        <v>12X01</v>
      </c>
      <c r="H42" s="6" t="str">
        <f>VLOOKUP(G42,Sort!B:C,2,FALSE)</f>
        <v>Scootmobiel standaard </v>
      </c>
    </row>
    <row r="43" spans="1:8">
      <c r="A43">
        <v>2600757</v>
      </c>
      <c r="B43" t="s">
        <v>244</v>
      </c>
      <c r="C43" s="2">
        <v>8</v>
      </c>
      <c r="D43" t="s">
        <v>112</v>
      </c>
      <c r="E43" s="1">
        <v>46038</v>
      </c>
      <c r="F43" s="2" t="str">
        <f>VLOOKUP(C:C,'Nieuw indeling'!B:G,4,FALSE)</f>
        <v>20a</v>
      </c>
      <c r="G43" s="2" t="str">
        <f>VLOOKUP(C:C,'Nieuw indeling'!B:G,5,FALSE)</f>
        <v>12X04</v>
      </c>
      <c r="H43" s="6" t="str">
        <f>VLOOKUP(G43,Sort!B:C,2,FALSE)</f>
        <v>Scootmobiel extra geveerd </v>
      </c>
    </row>
    <row r="44" spans="1:8">
      <c r="A44">
        <v>2601129</v>
      </c>
      <c r="B44" t="s">
        <v>275</v>
      </c>
      <c r="C44" s="2">
        <v>8</v>
      </c>
      <c r="D44" t="s">
        <v>112</v>
      </c>
      <c r="E44" s="1">
        <v>46044</v>
      </c>
      <c r="F44" s="2" t="str">
        <f>VLOOKUP(C:C,'Nieuw indeling'!B:G,4,FALSE)</f>
        <v>20a</v>
      </c>
      <c r="G44" s="2" t="str">
        <f>VLOOKUP(C:C,'Nieuw indeling'!B:G,5,FALSE)</f>
        <v>12X04</v>
      </c>
      <c r="H44" s="6" t="str">
        <f>VLOOKUP(G44,Sort!B:C,2,FALSE)</f>
        <v>Scootmobiel extra geveerd </v>
      </c>
    </row>
    <row r="45" spans="1:8">
      <c r="A45">
        <v>2601760</v>
      </c>
      <c r="B45" t="s">
        <v>205</v>
      </c>
      <c r="C45" s="2">
        <v>7</v>
      </c>
      <c r="D45" t="s">
        <v>103</v>
      </c>
      <c r="E45" s="1">
        <v>46052</v>
      </c>
      <c r="F45" s="2" t="str">
        <f>VLOOKUP(C:C,'Nieuw indeling'!B:G,4,FALSE)</f>
        <v>18a</v>
      </c>
      <c r="G45" s="2" t="str">
        <f>VLOOKUP(C:C,'Nieuw indeling'!B:G,5,FALSE)</f>
        <v>12X01</v>
      </c>
      <c r="H45" s="6" t="str">
        <f>VLOOKUP(G45,Sort!B:C,2,FALSE)</f>
        <v>Scootmobiel standaard </v>
      </c>
    </row>
    <row r="46" spans="1:8">
      <c r="A46">
        <v>2602504</v>
      </c>
      <c r="B46" t="s">
        <v>194</v>
      </c>
      <c r="C46" s="2">
        <v>1</v>
      </c>
      <c r="D46" t="s">
        <v>85</v>
      </c>
      <c r="E46" s="1">
        <v>46065</v>
      </c>
      <c r="F46" s="2">
        <f>VLOOKUP(C:C,'Nieuw indeling'!B:G,4,FALSE)</f>
        <v>99</v>
      </c>
      <c r="G46" s="2" t="str">
        <f>VLOOKUP(C:C,'Nieuw indeling'!B:G,5,FALSE)</f>
        <v>11X98</v>
      </c>
      <c r="H46" s="6" t="str">
        <f>VLOOKUP(G46,Sort!B:C,2,FALSE)</f>
        <v>Overige rolvoorziening, laag btw </v>
      </c>
    </row>
    <row r="47" spans="1:8">
      <c r="A47">
        <v>2602463</v>
      </c>
      <c r="B47" t="s">
        <v>363</v>
      </c>
      <c r="C47" s="2">
        <v>6</v>
      </c>
      <c r="D47" t="s">
        <v>100</v>
      </c>
      <c r="E47" s="1">
        <v>46065</v>
      </c>
      <c r="F47" s="2">
        <f>VLOOKUP(C:C,'Nieuw indeling'!B:G,4,FALSE)</f>
        <v>10</v>
      </c>
      <c r="G47" s="2" t="str">
        <f>VLOOKUP(C:C,'Nieuw indeling'!B:G,5,FALSE)</f>
        <v>11X13</v>
      </c>
      <c r="H47" s="6" t="str">
        <f>VLOOKUP(G47,Sort!B:C,2,FALSE)</f>
        <v>Elektrische rolstoel, maatwerk </v>
      </c>
    </row>
    <row r="48" spans="1:8">
      <c r="A48">
        <v>2602615</v>
      </c>
      <c r="B48" t="s">
        <v>655</v>
      </c>
      <c r="C48" s="2">
        <v>1</v>
      </c>
      <c r="D48" t="s">
        <v>85</v>
      </c>
      <c r="E48" s="1">
        <v>46069</v>
      </c>
      <c r="F48" s="2">
        <f>VLOOKUP(C:C,'Nieuw indeling'!B:G,4,FALSE)</f>
        <v>99</v>
      </c>
      <c r="G48" s="2" t="str">
        <f>VLOOKUP(C:C,'Nieuw indeling'!B:G,5,FALSE)</f>
        <v>11X98</v>
      </c>
      <c r="H48" s="6" t="str">
        <f>VLOOKUP(G48,Sort!B:C,2,FALSE)</f>
        <v>Overige rolvoorziening, laag btw </v>
      </c>
    </row>
    <row r="49" spans="1:8">
      <c r="A49">
        <v>2602897</v>
      </c>
      <c r="B49" t="s">
        <v>244</v>
      </c>
      <c r="C49" s="2">
        <v>8</v>
      </c>
      <c r="D49" t="s">
        <v>112</v>
      </c>
      <c r="E49" s="1">
        <v>46073</v>
      </c>
      <c r="F49" s="2" t="str">
        <f>VLOOKUP(C:C,'Nieuw indeling'!B:G,4,FALSE)</f>
        <v>20a</v>
      </c>
      <c r="G49" s="2" t="str">
        <f>VLOOKUP(C:C,'Nieuw indeling'!B:G,5,FALSE)</f>
        <v>12X04</v>
      </c>
      <c r="H49" s="6" t="str">
        <f>VLOOKUP(G49,Sort!B:C,2,FALSE)</f>
        <v>Scootmobiel extra geveerd </v>
      </c>
    </row>
    <row r="50" spans="1:8">
      <c r="A50">
        <v>2603170</v>
      </c>
      <c r="B50" t="s">
        <v>384</v>
      </c>
      <c r="C50" s="2">
        <v>1</v>
      </c>
      <c r="D50" t="s">
        <v>85</v>
      </c>
      <c r="E50" s="1">
        <v>46078</v>
      </c>
      <c r="F50" s="2">
        <f>VLOOKUP(C:C,'Nieuw indeling'!B:G,4,FALSE)</f>
        <v>99</v>
      </c>
      <c r="G50" s="2" t="str">
        <f>VLOOKUP(C:C,'Nieuw indeling'!B:G,5,FALSE)</f>
        <v>11X98</v>
      </c>
      <c r="H50" s="6" t="str">
        <f>VLOOKUP(G50,Sort!B:C,2,FALSE)</f>
        <v>Overige rolvoorziening, laag btw </v>
      </c>
    </row>
    <row r="51" spans="1:8">
      <c r="A51">
        <v>2603172</v>
      </c>
      <c r="B51" t="s">
        <v>205</v>
      </c>
      <c r="C51" s="2">
        <v>7</v>
      </c>
      <c r="D51" t="s">
        <v>103</v>
      </c>
      <c r="E51" s="1">
        <v>46078</v>
      </c>
      <c r="F51" s="2" t="str">
        <f>VLOOKUP(C:C,'Nieuw indeling'!B:G,4,FALSE)</f>
        <v>18a</v>
      </c>
      <c r="G51" s="2" t="str">
        <f>VLOOKUP(C:C,'Nieuw indeling'!B:G,5,FALSE)</f>
        <v>12X01</v>
      </c>
      <c r="H51" s="6" t="str">
        <f>VLOOKUP(G51,Sort!B:C,2,FALSE)</f>
        <v>Scootmobiel standaard </v>
      </c>
    </row>
    <row r="52" spans="1:8">
      <c r="A52">
        <v>2603735</v>
      </c>
      <c r="B52" t="s">
        <v>501</v>
      </c>
      <c r="C52" s="2">
        <v>2</v>
      </c>
      <c r="D52" t="s">
        <v>200</v>
      </c>
      <c r="E52" s="1">
        <v>46087</v>
      </c>
      <c r="F52" s="2">
        <f>VLOOKUP(C:C,'Nieuw indeling'!B:G,4,FALSE)</f>
        <v>4</v>
      </c>
      <c r="G52" s="2" t="str">
        <f>VLOOKUP(C:C,'Nieuw indeling'!B:G,5,FALSE)</f>
        <v>11X06</v>
      </c>
      <c r="H52" s="6" t="str">
        <f>VLOOKUP(G52,Sort!B:C,2,FALSE)</f>
        <v>Rolstoel voor permanent gebruik, kantelbaar </v>
      </c>
    </row>
    <row r="53" spans="1:8">
      <c r="A53">
        <v>2603731</v>
      </c>
      <c r="B53" t="s">
        <v>669</v>
      </c>
      <c r="C53" s="2">
        <v>11</v>
      </c>
      <c r="D53" t="s">
        <v>123</v>
      </c>
      <c r="E53" s="1">
        <v>46087</v>
      </c>
      <c r="F53" s="2">
        <f>VLOOKUP(C:C,'Nieuw indeling'!B:G,4,FALSE)</f>
        <v>22</v>
      </c>
      <c r="G53" s="2" t="str">
        <f>VLOOKUP(C:C,'Nieuw indeling'!B:G,5,FALSE)</f>
        <v>13X01</v>
      </c>
      <c r="H53" s="6" t="str">
        <f>VLOOKUP(G53,Sort!B:C,2,FALSE)</f>
        <v>Tilliften actief (elektrisch) </v>
      </c>
    </row>
    <row r="54" spans="1:8">
      <c r="A54">
        <v>2603765</v>
      </c>
      <c r="B54" t="s">
        <v>670</v>
      </c>
      <c r="C54" s="2">
        <v>16</v>
      </c>
      <c r="D54" t="s">
        <v>413</v>
      </c>
      <c r="E54" s="1">
        <v>46090</v>
      </c>
      <c r="F54" s="2">
        <f>VLOOKUP(C:C,'Nieuw indeling'!B:G,4,FALSE)</f>
        <v>26</v>
      </c>
      <c r="G54" s="2" t="str">
        <f>VLOOKUP(C:C,'Nieuw indeling'!B:G,5,FALSE)</f>
        <v>13X13</v>
      </c>
      <c r="H54" s="6" t="str">
        <f>VLOOKUP(G54,Sort!B:C,2,FALSE)</f>
        <v>Douche-/toiletstoel verstelbaar en/of kantelbaar </v>
      </c>
    </row>
    <row r="55" spans="1:8">
      <c r="A55">
        <v>2604125</v>
      </c>
      <c r="B55" t="s">
        <v>244</v>
      </c>
      <c r="C55" s="2">
        <v>8</v>
      </c>
      <c r="D55" t="s">
        <v>112</v>
      </c>
      <c r="E55" s="1">
        <v>46094</v>
      </c>
      <c r="F55" s="2" t="str">
        <f>VLOOKUP(C:C,'Nieuw indeling'!B:G,4,FALSE)</f>
        <v>20a</v>
      </c>
      <c r="G55" s="2" t="str">
        <f>VLOOKUP(C:C,'Nieuw indeling'!B:G,5,FALSE)</f>
        <v>12X04</v>
      </c>
      <c r="H55" s="6" t="str">
        <f>VLOOKUP(G55,Sort!B:C,2,FALSE)</f>
        <v>Scootmobiel extra geveerd </v>
      </c>
    </row>
    <row r="56" spans="1:8">
      <c r="A56">
        <v>2604956</v>
      </c>
      <c r="B56" t="s">
        <v>210</v>
      </c>
      <c r="C56" s="2">
        <v>7</v>
      </c>
      <c r="D56" t="s">
        <v>103</v>
      </c>
      <c r="E56" s="1">
        <v>46107</v>
      </c>
      <c r="F56" s="2" t="str">
        <f>VLOOKUP(C:C,'Nieuw indeling'!B:G,4,FALSE)</f>
        <v>18a</v>
      </c>
      <c r="G56" s="2" t="str">
        <f>VLOOKUP(C:C,'Nieuw indeling'!B:G,5,FALSE)</f>
        <v>12X01</v>
      </c>
      <c r="H56" s="6" t="str">
        <f>VLOOKUP(G56,Sort!B:C,2,FALSE)</f>
        <v>Scootmobiel standaard </v>
      </c>
    </row>
    <row r="57" spans="1:8">
      <c r="A57">
        <v>2605118</v>
      </c>
      <c r="B57" t="s">
        <v>210</v>
      </c>
      <c r="C57" s="2">
        <v>7</v>
      </c>
      <c r="D57" t="s">
        <v>103</v>
      </c>
      <c r="E57" s="1">
        <v>46111</v>
      </c>
      <c r="F57" s="2" t="str">
        <f>VLOOKUP(C:C,'Nieuw indeling'!B:G,4,FALSE)</f>
        <v>18a</v>
      </c>
      <c r="G57" s="2" t="str">
        <f>VLOOKUP(C:C,'Nieuw indeling'!B:G,5,FALSE)</f>
        <v>12X01</v>
      </c>
      <c r="H57" s="6" t="str">
        <f>VLOOKUP(G57,Sort!B:C,2,FALSE)</f>
        <v>Scootmobiel standaard </v>
      </c>
    </row>
    <row r="58" spans="1:8">
      <c r="A58">
        <v>2605317</v>
      </c>
      <c r="B58" t="s">
        <v>251</v>
      </c>
      <c r="C58" s="2">
        <v>7</v>
      </c>
      <c r="D58" t="s">
        <v>103</v>
      </c>
      <c r="E58" s="1">
        <v>46113</v>
      </c>
      <c r="F58" s="2" t="str">
        <f>VLOOKUP(C:C,'Nieuw indeling'!B:G,4,FALSE)</f>
        <v>18a</v>
      </c>
      <c r="G58" s="2" t="str">
        <f>VLOOKUP(C:C,'Nieuw indeling'!B:G,5,FALSE)</f>
        <v>12X01</v>
      </c>
      <c r="H58" s="6" t="str">
        <f>VLOOKUP(G58,Sort!B:C,2,FALSE)</f>
        <v>Scootmobiel standaard </v>
      </c>
    </row>
    <row r="59" spans="1:8">
      <c r="A59">
        <v>2605431</v>
      </c>
      <c r="B59" t="s">
        <v>205</v>
      </c>
      <c r="C59" s="2">
        <v>7</v>
      </c>
      <c r="D59" t="s">
        <v>103</v>
      </c>
      <c r="E59" s="1">
        <v>46114</v>
      </c>
      <c r="F59" s="2" t="str">
        <f>VLOOKUP(C:C,'Nieuw indeling'!B:G,4,FALSE)</f>
        <v>18a</v>
      </c>
      <c r="G59" s="2" t="str">
        <f>VLOOKUP(C:C,'Nieuw indeling'!B:G,5,FALSE)</f>
        <v>12X01</v>
      </c>
      <c r="H59" s="6" t="str">
        <f>VLOOKUP(G59,Sort!B:C,2,FALSE)</f>
        <v>Scootmobiel standaard </v>
      </c>
    </row>
    <row r="60" spans="1:8">
      <c r="A60">
        <v>2606143</v>
      </c>
      <c r="B60" t="s">
        <v>516</v>
      </c>
      <c r="C60" s="2">
        <v>1</v>
      </c>
      <c r="D60" t="s">
        <v>85</v>
      </c>
      <c r="E60" s="1">
        <v>46127</v>
      </c>
      <c r="F60" s="2">
        <f>VLOOKUP(C:C,'Nieuw indeling'!B:G,4,FALSE)</f>
        <v>99</v>
      </c>
      <c r="G60" s="2" t="str">
        <f>VLOOKUP(C:C,'Nieuw indeling'!B:G,5,FALSE)</f>
        <v>11X98</v>
      </c>
      <c r="H60" s="6" t="str">
        <f>VLOOKUP(G60,Sort!B:C,2,FALSE)</f>
        <v>Overige rolvoorziening, laag btw </v>
      </c>
    </row>
    <row r="61" spans="1:8">
      <c r="A61">
        <v>2606150</v>
      </c>
      <c r="B61" t="s">
        <v>205</v>
      </c>
      <c r="C61" s="2">
        <v>7</v>
      </c>
      <c r="D61" t="s">
        <v>103</v>
      </c>
      <c r="E61" s="1">
        <v>46127</v>
      </c>
      <c r="F61" s="2" t="str">
        <f>VLOOKUP(C:C,'Nieuw indeling'!B:G,4,FALSE)</f>
        <v>18a</v>
      </c>
      <c r="G61" s="2" t="str">
        <f>VLOOKUP(C:C,'Nieuw indeling'!B:G,5,FALSE)</f>
        <v>12X01</v>
      </c>
      <c r="H61" s="6" t="str">
        <f>VLOOKUP(G61,Sort!B:C,2,FALSE)</f>
        <v>Scootmobiel standaard </v>
      </c>
    </row>
    <row r="62" spans="1:8">
      <c r="A62">
        <v>2606628</v>
      </c>
      <c r="B62" t="s">
        <v>289</v>
      </c>
      <c r="C62" s="2">
        <v>1</v>
      </c>
      <c r="D62" t="s">
        <v>85</v>
      </c>
      <c r="E62" s="1">
        <v>46134</v>
      </c>
      <c r="F62" s="2">
        <f>VLOOKUP(C:C,'Nieuw indeling'!B:G,4,FALSE)</f>
        <v>99</v>
      </c>
      <c r="G62" s="2" t="str">
        <f>VLOOKUP(C:C,'Nieuw indeling'!B:G,5,FALSE)</f>
        <v>11X98</v>
      </c>
      <c r="H62" s="6" t="str">
        <f>VLOOKUP(G62,Sort!B:C,2,FALSE)</f>
        <v>Overige rolvoorziening, laag btw </v>
      </c>
    </row>
    <row r="63" spans="1:8">
      <c r="A63">
        <v>2606584</v>
      </c>
      <c r="B63" t="s">
        <v>359</v>
      </c>
      <c r="C63" s="2">
        <v>3</v>
      </c>
      <c r="D63" t="s">
        <v>258</v>
      </c>
      <c r="E63" s="1">
        <v>46134</v>
      </c>
      <c r="F63" s="2">
        <f>VLOOKUP(C:C,'Nieuw indeling'!B:G,4,FALSE)</f>
        <v>1</v>
      </c>
      <c r="G63" s="2" t="str">
        <f>VLOOKUP(C:C,'Nieuw indeling'!B:G,5,FALSE)</f>
        <v>11X03</v>
      </c>
      <c r="H63" s="6" t="str">
        <f>VLOOKUP(G63,Sort!B:C,2,FALSE)</f>
        <v>Rolstoel actief gebruik, vouwframe </v>
      </c>
    </row>
    <row r="64" spans="1:8">
      <c r="A64">
        <v>2606566</v>
      </c>
      <c r="B64" t="s">
        <v>671</v>
      </c>
      <c r="C64" s="2">
        <v>6</v>
      </c>
      <c r="D64" t="s">
        <v>100</v>
      </c>
      <c r="E64" s="1">
        <v>46134</v>
      </c>
      <c r="F64" s="2">
        <f>VLOOKUP(C:C,'Nieuw indeling'!B:G,4,FALSE)</f>
        <v>10</v>
      </c>
      <c r="G64" s="2" t="str">
        <f>VLOOKUP(C:C,'Nieuw indeling'!B:G,5,FALSE)</f>
        <v>11X13</v>
      </c>
      <c r="H64" s="6" t="str">
        <f>VLOOKUP(G64,Sort!B:C,2,FALSE)</f>
        <v>Elektrische rolstoel, maatwerk </v>
      </c>
    </row>
    <row r="65" spans="1:8">
      <c r="A65">
        <v>2606844</v>
      </c>
      <c r="B65" t="s">
        <v>194</v>
      </c>
      <c r="C65" s="2">
        <v>1</v>
      </c>
      <c r="D65" t="s">
        <v>85</v>
      </c>
      <c r="E65" s="1">
        <v>46136</v>
      </c>
      <c r="F65" s="2">
        <f>VLOOKUP(C:C,'Nieuw indeling'!B:G,4,FALSE)</f>
        <v>99</v>
      </c>
      <c r="G65" s="2" t="str">
        <f>VLOOKUP(C:C,'Nieuw indeling'!B:G,5,FALSE)</f>
        <v>11X98</v>
      </c>
      <c r="H65" s="6" t="str">
        <f>VLOOKUP(G65,Sort!B:C,2,FALSE)</f>
        <v>Overige rolvoorziening, laag btw </v>
      </c>
    </row>
    <row r="66" spans="1:8">
      <c r="A66">
        <v>2606802</v>
      </c>
      <c r="B66" t="s">
        <v>658</v>
      </c>
      <c r="C66" s="2">
        <v>5</v>
      </c>
      <c r="D66" t="s">
        <v>97</v>
      </c>
      <c r="E66" s="1">
        <v>46136</v>
      </c>
      <c r="F66" s="2">
        <f>VLOOKUP(C:C,'Nieuw indeling'!B:G,4,FALSE)</f>
        <v>9</v>
      </c>
      <c r="G66" s="2" t="str">
        <f>VLOOKUP(C:C,'Nieuw indeling'!B:G,5,FALSE)</f>
        <v>11X12</v>
      </c>
      <c r="H66" s="6" t="str">
        <f>VLOOKUP(G66,Sort!B:C,2,FALSE)</f>
        <v>Elektrische rolstoel voor buiten en binnen gebruik </v>
      </c>
    </row>
    <row r="67" spans="1:8">
      <c r="A67">
        <v>2606835</v>
      </c>
      <c r="B67" t="s">
        <v>205</v>
      </c>
      <c r="C67" s="2">
        <v>7</v>
      </c>
      <c r="D67" t="s">
        <v>103</v>
      </c>
      <c r="E67" s="1">
        <v>46136</v>
      </c>
      <c r="F67" s="2" t="str">
        <f>VLOOKUP(C:C,'Nieuw indeling'!B:G,4,FALSE)</f>
        <v>18a</v>
      </c>
      <c r="G67" s="2" t="str">
        <f>VLOOKUP(C:C,'Nieuw indeling'!B:G,5,FALSE)</f>
        <v>12X01</v>
      </c>
      <c r="H67" s="6" t="str">
        <f>VLOOKUP(G67,Sort!B:C,2,FALSE)</f>
        <v>Scootmobiel standaard </v>
      </c>
    </row>
    <row r="68" spans="1:8">
      <c r="A68">
        <v>2606957</v>
      </c>
      <c r="B68" t="s">
        <v>286</v>
      </c>
      <c r="C68" s="2">
        <v>7</v>
      </c>
      <c r="D68" t="s">
        <v>103</v>
      </c>
      <c r="E68" s="1">
        <v>46141</v>
      </c>
      <c r="F68" s="2" t="str">
        <f>VLOOKUP(C:C,'Nieuw indeling'!B:G,4,FALSE)</f>
        <v>18a</v>
      </c>
      <c r="G68" s="2" t="str">
        <f>VLOOKUP(C:C,'Nieuw indeling'!B:G,5,FALSE)</f>
        <v>12X01</v>
      </c>
      <c r="H68" s="6" t="str">
        <f>VLOOKUP(G68,Sort!B:C,2,FALSE)</f>
        <v>Scootmobiel standaard </v>
      </c>
    </row>
    <row r="69" spans="1:8">
      <c r="A69">
        <v>2607339</v>
      </c>
      <c r="B69" t="s">
        <v>194</v>
      </c>
      <c r="C69" s="2">
        <v>1</v>
      </c>
      <c r="D69" t="s">
        <v>85</v>
      </c>
      <c r="E69" s="1">
        <v>46149</v>
      </c>
      <c r="F69" s="2">
        <f>VLOOKUP(C:C,'Nieuw indeling'!B:G,4,FALSE)</f>
        <v>99</v>
      </c>
      <c r="G69" s="2" t="str">
        <f>VLOOKUP(C:C,'Nieuw indeling'!B:G,5,FALSE)</f>
        <v>11X98</v>
      </c>
      <c r="H69" s="6" t="str">
        <f>VLOOKUP(G69,Sort!B:C,2,FALSE)</f>
        <v>Overige rolvoorziening, laag btw </v>
      </c>
    </row>
    <row r="70" spans="1:8">
      <c r="A70">
        <v>2607362</v>
      </c>
      <c r="B70" t="s">
        <v>672</v>
      </c>
      <c r="C70" s="2">
        <v>3</v>
      </c>
      <c r="D70" t="s">
        <v>258</v>
      </c>
      <c r="E70" s="1">
        <v>46149</v>
      </c>
      <c r="F70" s="2">
        <f>VLOOKUP(C:C,'Nieuw indeling'!B:G,4,FALSE)</f>
        <v>1</v>
      </c>
      <c r="G70" s="2" t="str">
        <f>VLOOKUP(C:C,'Nieuw indeling'!B:G,5,FALSE)</f>
        <v>11X03</v>
      </c>
      <c r="H70" s="6" t="str">
        <f>VLOOKUP(G70,Sort!B:C,2,FALSE)</f>
        <v>Rolstoel actief gebruik, vouwframe </v>
      </c>
    </row>
    <row r="71" spans="1:8">
      <c r="A71">
        <v>2607364</v>
      </c>
      <c r="B71" t="s">
        <v>592</v>
      </c>
      <c r="C71" s="2">
        <v>4</v>
      </c>
      <c r="D71" t="s">
        <v>94</v>
      </c>
      <c r="E71" s="1">
        <v>46149</v>
      </c>
      <c r="F71" s="2">
        <f>VLOOKUP(C:C,'Nieuw indeling'!B:G,4,FALSE)</f>
        <v>3</v>
      </c>
      <c r="G71" s="2" t="str">
        <f>VLOOKUP(C:C,'Nieuw indeling'!B:G,5,FALSE)</f>
        <v>11X04</v>
      </c>
      <c r="H71" s="6" t="str">
        <f>VLOOKUP(G71,Sort!B:C,2,FALSE)</f>
        <v>Rolstoel actief gebruik, vastframe </v>
      </c>
    </row>
    <row r="72" spans="1:8">
      <c r="A72">
        <v>2607340</v>
      </c>
      <c r="B72" t="s">
        <v>210</v>
      </c>
      <c r="C72" s="2">
        <v>7</v>
      </c>
      <c r="D72" t="s">
        <v>103</v>
      </c>
      <c r="E72" s="1">
        <v>46149</v>
      </c>
      <c r="F72" s="2" t="str">
        <f>VLOOKUP(C:C,'Nieuw indeling'!B:G,4,FALSE)</f>
        <v>18a</v>
      </c>
      <c r="G72" s="2" t="str">
        <f>VLOOKUP(C:C,'Nieuw indeling'!B:G,5,FALSE)</f>
        <v>12X01</v>
      </c>
      <c r="H72" s="6" t="str">
        <f>VLOOKUP(G72,Sort!B:C,2,FALSE)</f>
        <v>Scootmobiel standaard </v>
      </c>
    </row>
    <row r="73" spans="1:8">
      <c r="A73">
        <v>2607365</v>
      </c>
      <c r="B73" t="s">
        <v>673</v>
      </c>
      <c r="C73" s="2">
        <v>15</v>
      </c>
      <c r="D73" t="s">
        <v>349</v>
      </c>
      <c r="E73" s="1">
        <v>46149</v>
      </c>
      <c r="F73" s="2">
        <f>VLOOKUP(C:C,'Nieuw indeling'!B:G,4,FALSE)</f>
        <v>24</v>
      </c>
      <c r="G73" s="2" t="str">
        <f>VLOOKUP(C:C,'Nieuw indeling'!B:G,5,FALSE)</f>
        <v>13X14</v>
      </c>
      <c r="H73" s="6" t="str">
        <f>VLOOKUP(G73,Sort!B:C,2,FALSE)</f>
        <v>Douche-/toiletstoel zelfstandig verrijdbaar</v>
      </c>
    </row>
    <row r="74" spans="1:8">
      <c r="A74">
        <v>2607363</v>
      </c>
      <c r="B74" t="s">
        <v>674</v>
      </c>
      <c r="C74" s="2">
        <v>20</v>
      </c>
      <c r="D74" t="s">
        <v>148</v>
      </c>
      <c r="E74" s="1">
        <v>46149</v>
      </c>
      <c r="F74" s="2">
        <f>VLOOKUP(C:C,'Nieuw indeling'!B:G,4,FALSE)</f>
        <v>8</v>
      </c>
      <c r="G74" s="2" t="str">
        <f>VLOOKUP(C:C,'Nieuw indeling'!B:G,5,FALSE)</f>
        <v>12X22</v>
      </c>
      <c r="H74" s="6" t="str">
        <f>VLOOKUP(G74,Sort!B:C,2,FALSE)</f>
        <v>Handbike, aankoppeldeel, elektrisch ondersteund </v>
      </c>
    </row>
    <row r="75" spans="1:8">
      <c r="A75">
        <v>2607439</v>
      </c>
      <c r="B75" t="s">
        <v>516</v>
      </c>
      <c r="C75" s="2">
        <v>1</v>
      </c>
      <c r="D75" t="s">
        <v>85</v>
      </c>
      <c r="E75" s="1">
        <v>46150</v>
      </c>
      <c r="F75" s="2">
        <f>VLOOKUP(C:C,'Nieuw indeling'!B:G,4,FALSE)</f>
        <v>99</v>
      </c>
      <c r="G75" s="2" t="str">
        <f>VLOOKUP(C:C,'Nieuw indeling'!B:G,5,FALSE)</f>
        <v>11X98</v>
      </c>
      <c r="H75" s="6" t="str">
        <f>VLOOKUP(G75,Sort!B:C,2,FALSE)</f>
        <v>Overige rolvoorziening, laag btw </v>
      </c>
    </row>
    <row r="76" spans="1:8">
      <c r="A76">
        <v>2607437</v>
      </c>
      <c r="B76" t="s">
        <v>205</v>
      </c>
      <c r="C76" s="2">
        <v>7</v>
      </c>
      <c r="D76" t="s">
        <v>103</v>
      </c>
      <c r="E76" s="1">
        <v>46150</v>
      </c>
      <c r="F76" s="2" t="str">
        <f>VLOOKUP(C:C,'Nieuw indeling'!B:G,4,FALSE)</f>
        <v>18a</v>
      </c>
      <c r="G76" s="2" t="str">
        <f>VLOOKUP(C:C,'Nieuw indeling'!B:G,5,FALSE)</f>
        <v>12X01</v>
      </c>
      <c r="H76" s="6" t="str">
        <f>VLOOKUP(G76,Sort!B:C,2,FALSE)</f>
        <v>Scootmobiel standaard </v>
      </c>
    </row>
    <row r="77" spans="1:8">
      <c r="A77">
        <v>2607703</v>
      </c>
      <c r="B77" t="s">
        <v>566</v>
      </c>
      <c r="C77" s="2">
        <v>3</v>
      </c>
      <c r="D77" t="s">
        <v>258</v>
      </c>
      <c r="E77" s="1">
        <v>46155</v>
      </c>
      <c r="F77" s="2">
        <f>VLOOKUP(C:C,'Nieuw indeling'!B:G,4,FALSE)</f>
        <v>1</v>
      </c>
      <c r="G77" s="2" t="str">
        <f>VLOOKUP(C:C,'Nieuw indeling'!B:G,5,FALSE)</f>
        <v>11X03</v>
      </c>
      <c r="H77" s="6" t="str">
        <f>VLOOKUP(G77,Sort!B:C,2,FALSE)</f>
        <v>Rolstoel actief gebruik, vouwframe </v>
      </c>
    </row>
    <row r="78" spans="1:8">
      <c r="A78">
        <v>2609076</v>
      </c>
      <c r="B78" t="s">
        <v>384</v>
      </c>
      <c r="C78" s="2">
        <v>1</v>
      </c>
      <c r="D78" t="s">
        <v>85</v>
      </c>
      <c r="E78" s="1">
        <v>46161</v>
      </c>
      <c r="F78" s="2">
        <f>VLOOKUP(C:C,'Nieuw indeling'!B:G,4,FALSE)</f>
        <v>99</v>
      </c>
      <c r="G78" s="2" t="str">
        <f>VLOOKUP(C:C,'Nieuw indeling'!B:G,5,FALSE)</f>
        <v>11X98</v>
      </c>
      <c r="H78" s="6" t="str">
        <f>VLOOKUP(G78,Sort!B:C,2,FALSE)</f>
        <v>Overige rolvoorziening, laag btw </v>
      </c>
    </row>
    <row r="79" spans="1:8">
      <c r="A79">
        <v>2608202</v>
      </c>
      <c r="B79" t="s">
        <v>638</v>
      </c>
      <c r="C79" s="2">
        <v>3</v>
      </c>
      <c r="D79" t="s">
        <v>258</v>
      </c>
      <c r="E79" s="1">
        <v>46163</v>
      </c>
      <c r="F79" s="2">
        <f>VLOOKUP(C:C,'Nieuw indeling'!B:G,4,FALSE)</f>
        <v>1</v>
      </c>
      <c r="G79" s="2" t="str">
        <f>VLOOKUP(C:C,'Nieuw indeling'!B:G,5,FALSE)</f>
        <v>11X03</v>
      </c>
      <c r="H79" s="6" t="str">
        <f>VLOOKUP(G79,Sort!B:C,2,FALSE)</f>
        <v>Rolstoel actief gebruik, vouwframe </v>
      </c>
    </row>
    <row r="80" spans="1:8">
      <c r="A80">
        <v>2608715</v>
      </c>
      <c r="B80" t="s">
        <v>210</v>
      </c>
      <c r="C80" s="2">
        <v>7</v>
      </c>
      <c r="D80" t="s">
        <v>103</v>
      </c>
      <c r="E80" s="1">
        <v>46168</v>
      </c>
      <c r="F80" s="2" t="str">
        <f>VLOOKUP(C:C,'Nieuw indeling'!B:G,4,FALSE)</f>
        <v>18a</v>
      </c>
      <c r="G80" s="2" t="str">
        <f>VLOOKUP(C:C,'Nieuw indeling'!B:G,5,FALSE)</f>
        <v>12X01</v>
      </c>
      <c r="H80" s="6" t="str">
        <f>VLOOKUP(G80,Sort!B:C,2,FALSE)</f>
        <v>Scootmobiel standaard </v>
      </c>
    </row>
  </sheetData>
  <autoFilter ref="A2:H80" xr:uid="{9F6EB062-2E25-4249-97ED-C6A496742F0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1B21BA13D75438BDE62DBFDB88272" ma:contentTypeVersion="5" ma:contentTypeDescription="Create a new document." ma:contentTypeScope="" ma:versionID="245c146a05cef701a50d24ebe0d91620">
  <xsd:schema xmlns:xsd="http://www.w3.org/2001/XMLSchema" xmlns:xs="http://www.w3.org/2001/XMLSchema" xmlns:p="http://schemas.microsoft.com/office/2006/metadata/properties" xmlns:ns1="http://schemas.microsoft.com/sharepoint/v3" xmlns:ns2="d87ebfa2-6360-4fc9-89e7-ebf28026c965" targetNamespace="http://schemas.microsoft.com/office/2006/metadata/properties" ma:root="true" ma:fieldsID="304269dfade96f3efbd0b96e013d1f1f" ns1:_="" ns2:_="">
    <xsd:import namespace="http://schemas.microsoft.com/sharepoint/v3"/>
    <xsd:import namespace="d87ebfa2-6360-4fc9-89e7-ebf28026c9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ebfa2-6360-4fc9-89e7-ebf28026c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281FFC-1686-484F-9CA9-D128167A3ACB}"/>
</file>

<file path=customXml/itemProps2.xml><?xml version="1.0" encoding="utf-8"?>
<ds:datastoreItem xmlns:ds="http://schemas.openxmlformats.org/officeDocument/2006/customXml" ds:itemID="{7D315AE0-4E48-4695-9037-29C571E5AF7B}"/>
</file>

<file path=customXml/itemProps3.xml><?xml version="1.0" encoding="utf-8"?>
<ds:datastoreItem xmlns:ds="http://schemas.openxmlformats.org/officeDocument/2006/customXml" ds:itemID="{BD665534-0319-469B-A45F-2BE2ECE8FF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Hake</dc:creator>
  <cp:keywords/>
  <dc:description/>
  <cp:lastModifiedBy>Joris Geertman (Extern)</cp:lastModifiedBy>
  <cp:revision/>
  <dcterms:created xsi:type="dcterms:W3CDTF">2026-06-25T09:34:58Z</dcterms:created>
  <dcterms:modified xsi:type="dcterms:W3CDTF">2026-08-04T12:25:35Z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0x010100D8E1B21BA13D75438BDE62DBFDB88272</vt:lpwstr>
  </property>
  <property fmtid="{D5CDD505-2E9C-101B-9397-08002B2CF9AE}" pid="3" name="MSIP_Label_73ad34e6-874a-475e-8970-7be42cbfbd89_Enabled">
    <vt:lpwstr>true</vt:lpwstr>
  </property>
  <property fmtid="{D5CDD505-2E9C-101B-9397-08002B2CF9AE}" pid="4" name="MSIP_Label_73ad34e6-874a-475e-8970-7be42cbfbd89_SetDate">
    <vt:lpwstr>2026-06-25T09:28:26Z</vt:lpwstr>
  </property>
  <property fmtid="{D5CDD505-2E9C-101B-9397-08002B2CF9AE}" pid="5" name="MSIP_Label_73ad34e6-874a-475e-8970-7be42cbfbd89_Method">
    <vt:lpwstr>Standard</vt:lpwstr>
  </property>
  <property fmtid="{D5CDD505-2E9C-101B-9397-08002B2CF9AE}" pid="6" name="MSIP_Label_73ad34e6-874a-475e-8970-7be42cbfbd89_Name">
    <vt:lpwstr>Intern_01</vt:lpwstr>
  </property>
  <property fmtid="{D5CDD505-2E9C-101B-9397-08002B2CF9AE}" pid="7" name="MSIP_Label_73ad34e6-874a-475e-8970-7be42cbfbd89_SiteId">
    <vt:lpwstr>71569c98-06b8-4729-a7f5-a6063f3e6e94</vt:lpwstr>
  </property>
  <property fmtid="{D5CDD505-2E9C-101B-9397-08002B2CF9AE}" pid="8" name="MSIP_Label_73ad34e6-874a-475e-8970-7be42cbfbd89_ActionId">
    <vt:lpwstr>21aaa8fd-1bfa-4b8a-9b72-757166ef37f9</vt:lpwstr>
  </property>
  <property fmtid="{D5CDD505-2E9C-101B-9397-08002B2CF9AE}" pid="9" name="MSIP_Label_73ad34e6-874a-475e-8970-7be42cbfbd89_ContentBits">
    <vt:lpwstr>0</vt:lpwstr>
  </property>
  <property fmtid="{D5CDD505-2E9C-101B-9397-08002B2CF9AE}" pid="10" name="MSIP_Label_73ad34e6-874a-475e-8970-7be42cbfbd89_Tag">
    <vt:lpwstr>10, 3, 0, 1</vt:lpwstr>
  </property>
  <property fmtid="{D5CDD505-2E9C-101B-9397-08002B2CF9AE}" pid="11" name="Jet Reports Function Literals">
    <vt:lpwstr>\	;	;	{	}	[@[{0}]]	1043	1043</vt:lpwstr>
  </property>
</Properties>
</file>