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ignificantgroep-my.sharepoint.com/personal/joris_geertman_significant_nl/Documents/Documenten/0. Opdrachten/Zevenaar/Wmo HM/Aanbestedingsdocumenten/"/>
    </mc:Choice>
  </mc:AlternateContent>
  <xr:revisionPtr revIDLastSave="247" documentId="8_{C1DA0E21-2566-4263-B576-97A0EF19C1F4}" xr6:coauthVersionLast="47" xr6:coauthVersionMax="47" xr10:uidLastSave="{2715D433-F9AE-46C1-AF65-B4C79783932B}"/>
  <workbookProtection workbookAlgorithmName="SHA-512" workbookHashValue="frS/S2ANUyYkz9vjcLYpBhxeuguC0X3d2eiALRb5oJ9BFv/38L87+TSYay81zbJHej/08Xobe52hyEwvlp35ew==" workbookSaltValue="RWHrWmuyS9AuuAEG3ehx9g==" workbookSpinCount="100000" lockStructure="1"/>
  <bookViews>
    <workbookView xWindow="54495" yWindow="-5325" windowWidth="26010" windowHeight="20985" xr2:uid="{11A0231C-BE8D-40EE-9F2B-50C202A55F3A}"/>
  </bookViews>
  <sheets>
    <sheet name="Tekenblad" sheetId="1" r:id="rId1"/>
    <sheet name="Invulformuli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44" i="2" l="1"/>
  <c r="E27" i="2"/>
  <c r="E31" i="2"/>
  <c r="E29" i="2"/>
  <c r="F28" i="2"/>
  <c r="F30" i="2"/>
  <c r="F32" i="2"/>
  <c r="F33" i="2"/>
  <c r="F34" i="2"/>
  <c r="F35" i="2"/>
  <c r="F36" i="2"/>
  <c r="F37" i="2"/>
  <c r="F38" i="2"/>
  <c r="F39" i="2"/>
  <c r="F40" i="2"/>
  <c r="F41" i="2"/>
  <c r="F42" i="2"/>
  <c r="F43" i="2"/>
  <c r="F9" i="2"/>
  <c r="F31" i="2"/>
  <c r="F29" i="2"/>
  <c r="F27" i="2"/>
  <c r="F18" i="2"/>
  <c r="F26" i="2"/>
  <c r="F25" i="2"/>
  <c r="F24" i="2"/>
  <c r="F23" i="2"/>
  <c r="F22" i="2"/>
  <c r="F21" i="2"/>
  <c r="F20" i="2"/>
  <c r="F19" i="2"/>
  <c r="F17" i="2"/>
  <c r="F16" i="2"/>
  <c r="F15" i="2"/>
  <c r="F14" i="2"/>
  <c r="F13" i="2"/>
  <c r="F12" i="2"/>
  <c r="F11" i="2"/>
  <c r="F10" i="2"/>
  <c r="B2" i="1" l="1"/>
  <c r="F44" i="2"/>
  <c r="D47" i="2"/>
  <c r="B3" i="1" s="1"/>
  <c r="B5" i="1" s="1"/>
</calcChain>
</file>

<file path=xl/sharedStrings.xml><?xml version="1.0" encoding="utf-8"?>
<sst xmlns="http://schemas.openxmlformats.org/spreadsheetml/2006/main" count="134" uniqueCount="129">
  <si>
    <t>Aantal uitstaande hulpmiddelen voor calculatie</t>
  </si>
  <si>
    <t>Totaal kosten per jaar</t>
  </si>
  <si>
    <t>Gemiddelde prijs per hulpmiddel per maand</t>
  </si>
  <si>
    <t>Tussen €80,- en €100,-</t>
  </si>
  <si>
    <t>Inschrijver (naam organisatie)</t>
  </si>
  <si>
    <t>Naam vertegenwoordiger (overeenkomstig UEA)</t>
  </si>
  <si>
    <t>Functie</t>
  </si>
  <si>
    <t>Datum</t>
  </si>
  <si>
    <t>Handtekening</t>
  </si>
  <si>
    <t>Vul in de gele velden onder 'Tarieven' de gevraagde tarieven in. De aantallen betreffen het uitstaand bestand per 1-7-2026 (Duiven, Westervoort, Zevenaar) en 1-6-2026 (Doesburg).</t>
  </si>
  <si>
    <t>De kosten per jaar per categorie worden berekend door de huur per maand te vermenigvuldigen met het aantal uitstaand.</t>
  </si>
  <si>
    <t>Voor de aantallen per categorie is een inschatting gemaakt op basis van de verdeling na conversie van het huidige uitstaand bestand naar de nieuwe indeling.</t>
  </si>
  <si>
    <t>Voor de calculatie is bij categorie 99 wel een vaste prijs ingevuld (een afgerond gemiddelde, afgeleid van het huidige bestand), zodat de totaalprijs zoveel mogelijk vergelijkbaar is met de huidige praktijk.</t>
  </si>
  <si>
    <t>Aantallen</t>
  </si>
  <si>
    <t>Tarieven</t>
  </si>
  <si>
    <t>Kosten per jaar</t>
  </si>
  <si>
    <t>#</t>
  </si>
  <si>
    <t>iWmo code</t>
  </si>
  <si>
    <t>Categorie</t>
  </si>
  <si>
    <t>Uitstaand</t>
  </si>
  <si>
    <t>Huur per maand</t>
  </si>
  <si>
    <t>Kosten huur</t>
  </si>
  <si>
    <t>% korting ten opzichte van BCP</t>
  </si>
  <si>
    <t>1 </t>
  </si>
  <si>
    <t>11X03 </t>
  </si>
  <si>
    <t>Rolstoel actief gebruik, vouwframe </t>
  </si>
  <si>
    <t>2 </t>
  </si>
  <si>
    <t>11X05 </t>
  </si>
  <si>
    <t>Rolstoel actief gebruik, maatwerk </t>
  </si>
  <si>
    <t>3 </t>
  </si>
  <si>
    <t>11X04 </t>
  </si>
  <si>
    <t>Rolstoel actief gebruik, vastframe </t>
  </si>
  <si>
    <t>4 </t>
  </si>
  <si>
    <t>11X06 </t>
  </si>
  <si>
    <t>Rolstoel voor permanent gebruik, kantelbaar </t>
  </si>
  <si>
    <t>5 </t>
  </si>
  <si>
    <t>11X22 </t>
  </si>
  <si>
    <t>Elektrische aandrijving tbv handrolstoel </t>
  </si>
  <si>
    <t>6 </t>
  </si>
  <si>
    <t>11X21 </t>
  </si>
  <si>
    <t>Duwondersteuning, aankoppelbaar tbv begeleider </t>
  </si>
  <si>
    <t>7 </t>
  </si>
  <si>
    <t>12X21 </t>
  </si>
  <si>
    <t>Handbike, aankoppeldeel </t>
  </si>
  <si>
    <t>8 </t>
  </si>
  <si>
    <t>12X22 </t>
  </si>
  <si>
    <t>Handbike, aankoppeldeel, elektrisch ondersteund </t>
  </si>
  <si>
    <t>9 </t>
  </si>
  <si>
    <t>11X12 </t>
  </si>
  <si>
    <t>Elektrische rolstoel voor buiten en binnen gebruik </t>
  </si>
  <si>
    <t>10 </t>
  </si>
  <si>
    <t>11X13 </t>
  </si>
  <si>
    <t>Elektrische rolstoel, maatwerk </t>
  </si>
  <si>
    <t>11 </t>
  </si>
  <si>
    <t>11X31 </t>
  </si>
  <si>
    <t>Buggy </t>
  </si>
  <si>
    <t>12 </t>
  </si>
  <si>
    <t>11X32 </t>
  </si>
  <si>
    <t>Kinderduwwandelwagen </t>
  </si>
  <si>
    <t>13 </t>
  </si>
  <si>
    <t>12X13 </t>
  </si>
  <si>
    <t>Driewielfiets, zelfrijder </t>
  </si>
  <si>
    <t>14 </t>
  </si>
  <si>
    <t>12X14 </t>
  </si>
  <si>
    <t>Driewielfiets, met trapondersteuning </t>
  </si>
  <si>
    <t>15 </t>
  </si>
  <si>
    <t>12X35 </t>
  </si>
  <si>
    <t>Duofiets / tandem,  zelfrijder </t>
  </si>
  <si>
    <t>16 </t>
  </si>
  <si>
    <t>12X36 </t>
  </si>
  <si>
    <t>Duofiets / tandem, elektrisch ondersteund </t>
  </si>
  <si>
    <t>17 </t>
  </si>
  <si>
    <t>12X40 </t>
  </si>
  <si>
    <t>Transportfiets / Rolstoelfiets </t>
  </si>
  <si>
    <t>18a </t>
  </si>
  <si>
    <t>12X01 </t>
  </si>
  <si>
    <t>Scootmobiel standaard </t>
  </si>
  <si>
    <t>18b </t>
  </si>
  <si>
    <t>12B01 </t>
  </si>
  <si>
    <t>Scootmobiel standaard, met opslag buitenstalling* </t>
  </si>
  <si>
    <t>19a </t>
  </si>
  <si>
    <t>12X02 </t>
  </si>
  <si>
    <t>Scootmobiel standaard, hoge actieradius </t>
  </si>
  <si>
    <t>19b </t>
  </si>
  <si>
    <t>12B02 </t>
  </si>
  <si>
    <t>Scootmobiel standaard, hoge actieradius, met opslag buitenstalling* </t>
  </si>
  <si>
    <t>20a </t>
  </si>
  <si>
    <t>12X04 </t>
  </si>
  <si>
    <t>Scootmobiel extra geveerd </t>
  </si>
  <si>
    <t>20b </t>
  </si>
  <si>
    <t>12B04 </t>
  </si>
  <si>
    <t>Scootmobiel extra geveerd, met opslag buitenstalling* </t>
  </si>
  <si>
    <t>21 </t>
  </si>
  <si>
    <t>12X50 </t>
  </si>
  <si>
    <t>Autostoeltje </t>
  </si>
  <si>
    <t>22 </t>
  </si>
  <si>
    <t>13X01 </t>
  </si>
  <si>
    <t>Tilliften actief (elektrisch) </t>
  </si>
  <si>
    <t>23 </t>
  </si>
  <si>
    <t>13X02 </t>
  </si>
  <si>
    <t>Tilliften passief (elektrisch) </t>
  </si>
  <si>
    <t>24 </t>
  </si>
  <si>
    <t>13X14 </t>
  </si>
  <si>
    <t>Douche-/toiletstoel zelfstandig verrijdbaar </t>
  </si>
  <si>
    <t>25 </t>
  </si>
  <si>
    <t>13X12 </t>
  </si>
  <si>
    <t>Douche-/toiletstoel begeleid verrijdbaar </t>
  </si>
  <si>
    <t>26 </t>
  </si>
  <si>
    <t>13X13 </t>
  </si>
  <si>
    <t>Douche-/toiletstoel verstelbaar en/of kantelbaar </t>
  </si>
  <si>
    <t>27 </t>
  </si>
  <si>
    <t>13X17 </t>
  </si>
  <si>
    <t>Douchewagen/douchebrancard </t>
  </si>
  <si>
    <t>11X98 </t>
  </si>
  <si>
    <t>Overige rolvoorziening, laag btw </t>
  </si>
  <si>
    <t>2,5%</t>
  </si>
  <si>
    <t>99.2 </t>
  </si>
  <si>
    <t>12X98 </t>
  </si>
  <si>
    <t>Overige vervoervoorziening, laag btw </t>
  </si>
  <si>
    <t>99.3 </t>
  </si>
  <si>
    <t>12X99 </t>
  </si>
  <si>
    <t>Overige vervoervoorziening, hoog btw </t>
  </si>
  <si>
    <t>13X98 </t>
  </si>
  <si>
    <t>Overige woonvoorziening, laag btw </t>
  </si>
  <si>
    <t>13X99 </t>
  </si>
  <si>
    <t>Overige woonvoorziening, hoog btw </t>
  </si>
  <si>
    <t>Totaal</t>
  </si>
  <si>
    <t>*geen info over aantallen, voor de weging wordt het fictieve aantal 1 gehanteerd.</t>
  </si>
  <si>
    <t>Instructie en toelichting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</si>
</sst>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2]\ * #,##0.00_);_([$€-2]\ * \(#,##0.00\);_([$€-2]\ * &quot;-&quot;??_);_(@_)"/>
  </numFmts>
  <fonts count="10" x14ac:knownFonts="1">
    <font>
      <sz val="11"/>
      <color theme="1"/>
      <name val="Aptos Narrow"/>
      <family val="2"/>
      <scheme val="minor"/>
    </font>
    <font>
      <sz val="11"/>
      <color theme="1"/>
      <name val="Aptos Narrow"/>
      <family val="2"/>
      <scheme val="minor"/>
    </font>
    <font>
      <sz val="11"/>
      <color theme="0"/>
      <name val="Aptos Narrow"/>
      <family val="2"/>
      <scheme val="minor"/>
    </font>
    <font>
      <sz val="10"/>
      <color theme="1"/>
      <name val="Verdana"/>
      <family val="2"/>
    </font>
    <font>
      <b/>
      <sz val="10"/>
      <color theme="1"/>
      <name val="Calibri"/>
      <family val="2"/>
    </font>
    <font>
      <sz val="10"/>
      <color theme="1"/>
      <name val="Calibri"/>
      <family val="2"/>
    </font>
    <font>
      <b/>
      <sz val="10"/>
      <name val="Calibri"/>
      <family val="2"/>
    </font>
    <font>
      <sz val="10"/>
      <name val="Calibri"/>
      <family val="2"/>
    </font>
    <font>
      <sz val="10"/>
      <color theme="0"/>
      <name val="Calibri"/>
      <family val="2"/>
    </font>
    <font>
      <sz val="10"/>
      <color rgb="FF000000"/>
      <name val="Calibri"/>
      <family val="2"/>
    </font>
  </fonts>
  <fills count="7">
    <fill>
      <patternFill patternType="none"/>
    </fill>
    <fill>
      <patternFill patternType="gray125"/>
    </fill>
    <fill>
      <patternFill patternType="solid">
        <fgColor rgb="FF0070C0"/>
        <bgColor indexed="64"/>
      </patternFill>
    </fill>
    <fill>
      <patternFill patternType="solid">
        <fgColor theme="1" tint="0.499984740745262"/>
        <bgColor indexed="64"/>
      </patternFill>
    </fill>
    <fill>
      <patternFill patternType="solid">
        <fgColor theme="3" tint="0.89999084444715716"/>
        <bgColor indexed="64"/>
      </patternFill>
    </fill>
    <fill>
      <patternFill patternType="solid">
        <fgColor rgb="FFFCFACA"/>
        <bgColor indexed="64"/>
      </patternFill>
    </fill>
    <fill>
      <patternFill patternType="solid">
        <fgColor theme="0"/>
        <bgColor indexed="64"/>
      </patternFill>
    </fill>
  </fills>
  <borders count="39">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theme="3" tint="0.89999084444715716"/>
      </left>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rgb="FF000000"/>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66">
    <xf numFmtId="0" fontId="0" fillId="0" borderId="0" xfId="0"/>
    <xf numFmtId="0" fontId="2" fillId="2" borderId="1" xfId="0" applyFont="1" applyFill="1" applyBorder="1"/>
    <xf numFmtId="0" fontId="0" fillId="0" borderId="0" xfId="0" applyAlignment="1">
      <alignment vertical="center"/>
    </xf>
    <xf numFmtId="0" fontId="0" fillId="0" borderId="1" xfId="0" applyBorder="1"/>
    <xf numFmtId="44" fontId="0" fillId="0" borderId="3" xfId="0" applyNumberFormat="1" applyBorder="1" applyAlignment="1">
      <alignment horizontal="center" vertical="center"/>
    </xf>
    <xf numFmtId="0" fontId="0" fillId="0" borderId="0" xfId="0" applyAlignment="1">
      <alignment horizont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3" fillId="5" borderId="7"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xf numFmtId="3" fontId="0" fillId="0" borderId="2" xfId="0" applyNumberFormat="1" applyBorder="1" applyAlignment="1">
      <alignment horizontal="center" vertical="center"/>
    </xf>
    <xf numFmtId="3" fontId="0" fillId="0" borderId="3" xfId="0" applyNumberFormat="1" applyBorder="1" applyAlignment="1">
      <alignment horizontal="center" vertical="center"/>
    </xf>
    <xf numFmtId="164" fontId="0" fillId="0" borderId="4" xfId="0" applyNumberFormat="1" applyBorder="1" applyAlignment="1">
      <alignment horizontal="center"/>
    </xf>
    <xf numFmtId="164" fontId="0" fillId="0" borderId="5" xfId="0" applyNumberFormat="1" applyBorder="1" applyAlignment="1">
      <alignment horizontal="center"/>
    </xf>
    <xf numFmtId="0" fontId="5" fillId="0" borderId="0" xfId="0" applyFont="1"/>
    <xf numFmtId="0" fontId="7" fillId="0" borderId="0" xfId="0" applyFont="1"/>
    <xf numFmtId="0" fontId="5" fillId="0" borderId="12" xfId="0" applyFont="1" applyBorder="1"/>
    <xf numFmtId="0" fontId="8" fillId="2" borderId="13" xfId="0" applyFont="1" applyFill="1" applyBorder="1" applyAlignment="1">
      <alignment horizontal="center"/>
    </xf>
    <xf numFmtId="0" fontId="8" fillId="2" borderId="14" xfId="0" applyFont="1" applyFill="1" applyBorder="1" applyAlignment="1">
      <alignment horizontal="center"/>
    </xf>
    <xf numFmtId="0" fontId="5" fillId="4" borderId="15" xfId="0" applyFont="1" applyFill="1" applyBorder="1" applyAlignment="1">
      <alignment wrapText="1"/>
    </xf>
    <xf numFmtId="0" fontId="5" fillId="4" borderId="29" xfId="0" applyFont="1" applyFill="1" applyBorder="1" applyAlignment="1">
      <alignment vertical="center" wrapText="1"/>
    </xf>
    <xf numFmtId="0" fontId="5" fillId="4" borderId="30" xfId="0" applyFont="1" applyFill="1" applyBorder="1" applyAlignment="1">
      <alignment horizontal="center" vertical="center" wrapText="1"/>
    </xf>
    <xf numFmtId="0" fontId="5" fillId="4" borderId="32" xfId="0" applyFont="1" applyFill="1" applyBorder="1" applyAlignment="1">
      <alignment vertical="center" wrapText="1"/>
    </xf>
    <xf numFmtId="0" fontId="9" fillId="0" borderId="22" xfId="0" applyFont="1" applyBorder="1" applyAlignment="1">
      <alignment horizontal="left" vertical="center"/>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5" fillId="0" borderId="34" xfId="0" applyFont="1" applyBorder="1" applyAlignment="1">
      <alignment horizontal="center" vertical="center"/>
    </xf>
    <xf numFmtId="44" fontId="5" fillId="5" borderId="31" xfId="1" applyFont="1" applyFill="1" applyBorder="1" applyAlignment="1" applyProtection="1">
      <alignment horizontal="center" vertical="center"/>
      <protection locked="0"/>
    </xf>
    <xf numFmtId="44" fontId="5" fillId="0" borderId="31" xfId="1" applyFont="1" applyBorder="1" applyAlignment="1" applyProtection="1">
      <alignment horizontal="center" vertical="center"/>
    </xf>
    <xf numFmtId="0" fontId="5" fillId="3" borderId="33" xfId="0" applyFont="1" applyFill="1" applyBorder="1"/>
    <xf numFmtId="44" fontId="5" fillId="5" borderId="16" xfId="1" applyFont="1" applyFill="1" applyBorder="1" applyAlignment="1" applyProtection="1">
      <alignment horizontal="center" vertical="center"/>
      <protection locked="0"/>
    </xf>
    <xf numFmtId="44" fontId="5" fillId="0" borderId="16" xfId="1" applyFont="1" applyBorder="1" applyAlignment="1" applyProtection="1">
      <alignment horizontal="center" vertical="center"/>
    </xf>
    <xf numFmtId="0" fontId="5" fillId="3" borderId="17" xfId="0" applyFont="1" applyFill="1" applyBorder="1"/>
    <xf numFmtId="0" fontId="5" fillId="0" borderId="27" xfId="0" applyFont="1" applyBorder="1"/>
    <xf numFmtId="165" fontId="8" fillId="2" borderId="14" xfId="0" applyNumberFormat="1" applyFont="1" applyFill="1" applyBorder="1" applyAlignment="1">
      <alignment horizontal="center"/>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9" fillId="0" borderId="26" xfId="0" applyFont="1" applyBorder="1" applyAlignment="1">
      <alignment horizontal="left"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3" xfId="0" applyFont="1" applyBorder="1" applyAlignment="1">
      <alignment horizontal="left" vertical="center" wrapText="1"/>
    </xf>
    <xf numFmtId="0" fontId="4" fillId="0" borderId="28" xfId="0" applyFont="1" applyBorder="1" applyAlignment="1">
      <alignment horizontal="center" vertical="center"/>
    </xf>
    <xf numFmtId="44" fontId="5" fillId="3" borderId="1" xfId="1" applyFont="1" applyFill="1" applyBorder="1" applyAlignment="1" applyProtection="1">
      <alignment horizontal="center" vertical="center"/>
    </xf>
    <xf numFmtId="44" fontId="4" fillId="0" borderId="1" xfId="1" applyFont="1" applyBorder="1" applyAlignment="1" applyProtection="1">
      <alignment horizontal="center" vertical="center"/>
    </xf>
    <xf numFmtId="0" fontId="5" fillId="3" borderId="20" xfId="0" applyFont="1" applyFill="1" applyBorder="1"/>
    <xf numFmtId="0" fontId="5" fillId="0" borderId="0" xfId="0" applyFont="1" applyAlignment="1">
      <alignment vertical="center"/>
    </xf>
    <xf numFmtId="0" fontId="8" fillId="2" borderId="18" xfId="0" applyFont="1" applyFill="1" applyBorder="1"/>
    <xf numFmtId="44" fontId="4" fillId="0" borderId="18" xfId="0" applyNumberFormat="1" applyFont="1" applyBorder="1" applyAlignment="1">
      <alignment horizontal="center"/>
    </xf>
    <xf numFmtId="0" fontId="4" fillId="0" borderId="19" xfId="0" applyFont="1" applyBorder="1" applyAlignment="1">
      <alignment horizontal="center"/>
    </xf>
    <xf numFmtId="0" fontId="4" fillId="0" borderId="3" xfId="0" applyFont="1" applyBorder="1" applyAlignment="1">
      <alignment horizontal="center"/>
    </xf>
    <xf numFmtId="0" fontId="4" fillId="6" borderId="0" xfId="0" applyFont="1" applyFill="1" applyBorder="1" applyAlignment="1">
      <alignment horizontal="left" vertical="top"/>
    </xf>
    <xf numFmtId="0" fontId="6" fillId="6" borderId="0" xfId="0" applyFont="1" applyFill="1" applyBorder="1" applyAlignment="1">
      <alignment horizontal="left" vertical="top"/>
    </xf>
    <xf numFmtId="0" fontId="4" fillId="6" borderId="7" xfId="0" applyFont="1" applyFill="1" applyBorder="1" applyAlignment="1">
      <alignment horizontal="left" vertical="top"/>
    </xf>
    <xf numFmtId="0" fontId="4" fillId="6" borderId="35" xfId="0" applyFont="1" applyFill="1" applyBorder="1" applyAlignment="1">
      <alignment horizontal="left" vertical="top"/>
    </xf>
    <xf numFmtId="0" fontId="4" fillId="6" borderId="8" xfId="0" applyFont="1" applyFill="1" applyBorder="1" applyAlignment="1">
      <alignment horizontal="left" vertical="top"/>
    </xf>
    <xf numFmtId="0" fontId="4" fillId="6" borderId="36" xfId="0" applyFont="1" applyFill="1" applyBorder="1" applyAlignment="1">
      <alignment horizontal="left" vertical="top"/>
    </xf>
    <xf numFmtId="0" fontId="4" fillId="6" borderId="37" xfId="0" applyFont="1" applyFill="1" applyBorder="1" applyAlignment="1">
      <alignment horizontal="left" vertical="top"/>
    </xf>
    <xf numFmtId="0" fontId="6" fillId="6" borderId="36" xfId="0" applyFont="1" applyFill="1" applyBorder="1" applyAlignment="1">
      <alignment horizontal="left" vertical="top"/>
    </xf>
    <xf numFmtId="0" fontId="6" fillId="6" borderId="37" xfId="0" applyFont="1" applyFill="1" applyBorder="1" applyAlignment="1">
      <alignment horizontal="left" vertical="top"/>
    </xf>
    <xf numFmtId="0" fontId="6" fillId="6" borderId="10" xfId="0" applyFont="1" applyFill="1" applyBorder="1" applyAlignment="1">
      <alignment horizontal="left" vertical="top"/>
    </xf>
    <xf numFmtId="0" fontId="6" fillId="6" borderId="38" xfId="0" applyFont="1" applyFill="1" applyBorder="1" applyAlignment="1">
      <alignment horizontal="left" vertical="top"/>
    </xf>
    <xf numFmtId="0" fontId="6" fillId="6" borderId="11" xfId="0" applyFont="1" applyFill="1" applyBorder="1" applyAlignment="1">
      <alignment horizontal="left" vertical="top"/>
    </xf>
    <xf numFmtId="0" fontId="4" fillId="0" borderId="0" xfId="0" applyFont="1"/>
    <xf numFmtId="165" fontId="5" fillId="3" borderId="16" xfId="1" applyNumberFormat="1" applyFont="1" applyFill="1" applyBorder="1" applyAlignment="1" applyProtection="1">
      <alignment horizontal="center" vertical="center"/>
    </xf>
  </cellXfs>
  <cellStyles count="2">
    <cellStyle name="Standaard" xfId="0" builtinId="0"/>
    <cellStyle name="Valuta" xfId="1" builtinId="4"/>
  </cellStyles>
  <dxfs count="1">
    <dxf>
      <fill>
        <patternFill>
          <bgColor rgb="FFFFC000"/>
        </patternFill>
      </fill>
    </dxf>
  </dxfs>
  <tableStyles count="0" defaultTableStyle="TableStyleMedium2" defaultPivotStyle="PivotStyleLight16"/>
  <colors>
    <mruColors>
      <color rgb="FFFCFA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6F2A6-F89F-4E0E-B269-B34D84A0E20E}">
  <dimension ref="A1:C17"/>
  <sheetViews>
    <sheetView tabSelected="1" workbookViewId="0">
      <selection activeCell="A21" sqref="A21"/>
    </sheetView>
  </sheetViews>
  <sheetFormatPr defaultRowHeight="14.5" x14ac:dyDescent="0.35"/>
  <cols>
    <col min="1" max="1" width="42.54296875" customWidth="1"/>
    <col min="2" max="2" width="16.7265625" bestFit="1" customWidth="1"/>
    <col min="3" max="3" width="24.54296875" customWidth="1"/>
  </cols>
  <sheetData>
    <row r="1" spans="1:3" ht="15" thickBot="1" x14ac:dyDescent="0.4"/>
    <row r="2" spans="1:3" ht="15" thickBot="1" x14ac:dyDescent="0.4">
      <c r="A2" s="1" t="s">
        <v>0</v>
      </c>
      <c r="B2" s="12">
        <f>Invulformulier!D44</f>
        <v>1963</v>
      </c>
      <c r="C2" s="13"/>
    </row>
    <row r="3" spans="1:3" ht="15" thickBot="1" x14ac:dyDescent="0.4">
      <c r="A3" s="1" t="s">
        <v>1</v>
      </c>
      <c r="B3" s="14">
        <f>Invulformulier!D47</f>
        <v>60444</v>
      </c>
      <c r="C3" s="15"/>
    </row>
    <row r="4" spans="1:3" ht="15" thickBot="1" x14ac:dyDescent="0.4">
      <c r="B4" s="2"/>
    </row>
    <row r="5" spans="1:3" ht="15" thickBot="1" x14ac:dyDescent="0.4">
      <c r="A5" s="3" t="s">
        <v>2</v>
      </c>
      <c r="B5" s="4">
        <f>B3/B2/12</f>
        <v>2.5659704533876719</v>
      </c>
      <c r="C5" s="5" t="s">
        <v>3</v>
      </c>
    </row>
    <row r="7" spans="1:3" ht="15" thickBot="1" x14ac:dyDescent="0.4"/>
    <row r="8" spans="1:3" x14ac:dyDescent="0.35">
      <c r="A8" s="6" t="s">
        <v>4</v>
      </c>
      <c r="B8" s="8"/>
      <c r="C8" s="9"/>
    </row>
    <row r="9" spans="1:3" ht="15" thickBot="1" x14ac:dyDescent="0.4">
      <c r="A9" s="7"/>
      <c r="B9" s="10"/>
      <c r="C9" s="11"/>
    </row>
    <row r="10" spans="1:3" x14ac:dyDescent="0.35">
      <c r="A10" s="6" t="s">
        <v>5</v>
      </c>
      <c r="B10" s="8"/>
      <c r="C10" s="9"/>
    </row>
    <row r="11" spans="1:3" ht="15" thickBot="1" x14ac:dyDescent="0.4">
      <c r="A11" s="7"/>
      <c r="B11" s="10"/>
      <c r="C11" s="11"/>
    </row>
    <row r="12" spans="1:3" x14ac:dyDescent="0.35">
      <c r="A12" s="6" t="s">
        <v>6</v>
      </c>
      <c r="B12" s="8"/>
      <c r="C12" s="9"/>
    </row>
    <row r="13" spans="1:3" ht="15" thickBot="1" x14ac:dyDescent="0.4">
      <c r="A13" s="7"/>
      <c r="B13" s="10"/>
      <c r="C13" s="11"/>
    </row>
    <row r="14" spans="1:3" x14ac:dyDescent="0.35">
      <c r="A14" s="6" t="s">
        <v>7</v>
      </c>
      <c r="B14" s="8"/>
      <c r="C14" s="9"/>
    </row>
    <row r="15" spans="1:3" ht="15" thickBot="1" x14ac:dyDescent="0.4">
      <c r="A15" s="7"/>
      <c r="B15" s="10"/>
      <c r="C15" s="11"/>
    </row>
    <row r="16" spans="1:3" x14ac:dyDescent="0.35">
      <c r="A16" s="6" t="s">
        <v>8</v>
      </c>
      <c r="B16" s="8"/>
      <c r="C16" s="9"/>
    </row>
    <row r="17" spans="1:3" ht="15" thickBot="1" x14ac:dyDescent="0.4">
      <c r="A17" s="7"/>
      <c r="B17" s="10"/>
      <c r="C17" s="11"/>
    </row>
  </sheetData>
  <sheetProtection algorithmName="SHA-512" hashValue="2llQfn0N5tbnGTc2JLxU+3pgtTjFv8mXdWUUzQwTwCvZcv06BTIWh6d29/KHVRj3V2JSV7QNSyzJQ0YnRL6BJA==" saltValue="tiiORaznGuzLD/BVmC0smg==" spinCount="100000" sheet="1" objects="1" scenarios="1"/>
  <mergeCells count="12">
    <mergeCell ref="B2:C2"/>
    <mergeCell ref="B3:C3"/>
    <mergeCell ref="A8:A9"/>
    <mergeCell ref="B8:C9"/>
    <mergeCell ref="A10:A11"/>
    <mergeCell ref="B10:C11"/>
    <mergeCell ref="A12:A13"/>
    <mergeCell ref="B12:C13"/>
    <mergeCell ref="A14:A15"/>
    <mergeCell ref="B14:C15"/>
    <mergeCell ref="A16:A17"/>
    <mergeCell ref="B16:C17"/>
  </mergeCells>
  <conditionalFormatting sqref="B5">
    <cfRule type="cellIs" dxfId="0" priority="1" operator="notBetween">
      <formula>80</formula>
      <formula>100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3FD66-4D9A-431A-A7A4-911E6DD15C79}">
  <dimension ref="A1:M47"/>
  <sheetViews>
    <sheetView zoomScaleNormal="100" workbookViewId="0">
      <selection activeCell="H14" sqref="H14"/>
    </sheetView>
  </sheetViews>
  <sheetFormatPr defaultColWidth="9.1796875" defaultRowHeight="13" x14ac:dyDescent="0.3"/>
  <cols>
    <col min="1" max="1" width="6.1796875" style="16" bestFit="1" customWidth="1"/>
    <col min="2" max="2" width="9.453125" style="16" bestFit="1" customWidth="1"/>
    <col min="3" max="3" width="54.453125" style="16" bestFit="1" customWidth="1"/>
    <col min="4" max="4" width="8.26953125" style="16" bestFit="1" customWidth="1"/>
    <col min="5" max="5" width="8.54296875" style="16" bestFit="1" customWidth="1"/>
    <col min="6" max="6" width="12.54296875" style="16" bestFit="1" customWidth="1"/>
    <col min="7" max="7" width="13.90625" style="16" bestFit="1" customWidth="1"/>
    <col min="8" max="8" width="22.453125" style="16" customWidth="1"/>
    <col min="9" max="16384" width="9.1796875" style="16"/>
  </cols>
  <sheetData>
    <row r="1" spans="1:10" ht="13.5" thickBot="1" x14ac:dyDescent="0.35">
      <c r="A1" s="64" t="s">
        <v>128</v>
      </c>
    </row>
    <row r="2" spans="1:10" ht="14.5" customHeight="1" x14ac:dyDescent="0.3">
      <c r="A2" s="54" t="s">
        <v>9</v>
      </c>
      <c r="B2" s="55"/>
      <c r="C2" s="55"/>
      <c r="D2" s="55"/>
      <c r="E2" s="55"/>
      <c r="F2" s="55"/>
      <c r="G2" s="55"/>
      <c r="H2" s="55"/>
      <c r="I2" s="55"/>
      <c r="J2" s="56"/>
    </row>
    <row r="3" spans="1:10" x14ac:dyDescent="0.3">
      <c r="A3" s="57" t="s">
        <v>10</v>
      </c>
      <c r="B3" s="52"/>
      <c r="C3" s="52"/>
      <c r="D3" s="52"/>
      <c r="E3" s="52"/>
      <c r="F3" s="52"/>
      <c r="G3" s="52"/>
      <c r="H3" s="52"/>
      <c r="I3" s="52"/>
      <c r="J3" s="58"/>
    </row>
    <row r="4" spans="1:10" x14ac:dyDescent="0.3">
      <c r="A4" s="59" t="s">
        <v>11</v>
      </c>
      <c r="B4" s="53"/>
      <c r="C4" s="53"/>
      <c r="D4" s="53"/>
      <c r="E4" s="53"/>
      <c r="F4" s="53"/>
      <c r="G4" s="53"/>
      <c r="H4" s="53"/>
      <c r="I4" s="53"/>
      <c r="J4" s="60"/>
    </row>
    <row r="5" spans="1:10" ht="14.5" customHeight="1" thickBot="1" x14ac:dyDescent="0.35">
      <c r="A5" s="61" t="s">
        <v>12</v>
      </c>
      <c r="B5" s="62"/>
      <c r="C5" s="62"/>
      <c r="D5" s="62"/>
      <c r="E5" s="62"/>
      <c r="F5" s="62"/>
      <c r="G5" s="62"/>
      <c r="H5" s="62"/>
      <c r="I5" s="62"/>
      <c r="J5" s="63"/>
    </row>
    <row r="6" spans="1:10" ht="13.5" thickBot="1" x14ac:dyDescent="0.35">
      <c r="A6" s="17"/>
    </row>
    <row r="7" spans="1:10" x14ac:dyDescent="0.3">
      <c r="C7" s="18"/>
      <c r="D7" s="19" t="s">
        <v>13</v>
      </c>
      <c r="E7" s="20" t="s">
        <v>14</v>
      </c>
      <c r="F7" s="20" t="s">
        <v>15</v>
      </c>
    </row>
    <row r="8" spans="1:10" ht="26" x14ac:dyDescent="0.3">
      <c r="A8" s="21" t="s">
        <v>16</v>
      </c>
      <c r="B8" s="21" t="s">
        <v>17</v>
      </c>
      <c r="C8" s="21" t="s">
        <v>18</v>
      </c>
      <c r="D8" s="22" t="s">
        <v>19</v>
      </c>
      <c r="E8" s="23" t="s">
        <v>20</v>
      </c>
      <c r="F8" s="23" t="s">
        <v>21</v>
      </c>
      <c r="G8" s="24" t="s">
        <v>22</v>
      </c>
    </row>
    <row r="9" spans="1:10" x14ac:dyDescent="0.3">
      <c r="A9" s="25" t="s">
        <v>23</v>
      </c>
      <c r="B9" s="26" t="s">
        <v>24</v>
      </c>
      <c r="C9" s="27" t="s">
        <v>25</v>
      </c>
      <c r="D9" s="28">
        <v>241</v>
      </c>
      <c r="E9" s="29"/>
      <c r="F9" s="30">
        <f>D9*E9*12</f>
        <v>0</v>
      </c>
      <c r="G9" s="31"/>
    </row>
    <row r="10" spans="1:10" x14ac:dyDescent="0.3">
      <c r="A10" s="25" t="s">
        <v>26</v>
      </c>
      <c r="B10" s="26" t="s">
        <v>27</v>
      </c>
      <c r="C10" s="27" t="s">
        <v>28</v>
      </c>
      <c r="D10" s="28">
        <v>61</v>
      </c>
      <c r="E10" s="32"/>
      <c r="F10" s="33">
        <f t="shared" ref="F10:F43" si="0">D10*E10*12</f>
        <v>0</v>
      </c>
      <c r="G10" s="34"/>
    </row>
    <row r="11" spans="1:10" x14ac:dyDescent="0.3">
      <c r="A11" s="25" t="s">
        <v>29</v>
      </c>
      <c r="B11" s="26" t="s">
        <v>30</v>
      </c>
      <c r="C11" s="27" t="s">
        <v>31</v>
      </c>
      <c r="D11" s="28">
        <v>103</v>
      </c>
      <c r="E11" s="32"/>
      <c r="F11" s="33">
        <f t="shared" si="0"/>
        <v>0</v>
      </c>
      <c r="G11" s="34"/>
    </row>
    <row r="12" spans="1:10" x14ac:dyDescent="0.3">
      <c r="A12" s="25" t="s">
        <v>32</v>
      </c>
      <c r="B12" s="26" t="s">
        <v>33</v>
      </c>
      <c r="C12" s="27" t="s">
        <v>34</v>
      </c>
      <c r="D12" s="28">
        <v>29</v>
      </c>
      <c r="E12" s="32"/>
      <c r="F12" s="33">
        <f t="shared" si="0"/>
        <v>0</v>
      </c>
      <c r="G12" s="34"/>
    </row>
    <row r="13" spans="1:10" x14ac:dyDescent="0.3">
      <c r="A13" s="25" t="s">
        <v>35</v>
      </c>
      <c r="B13" s="26" t="s">
        <v>36</v>
      </c>
      <c r="C13" s="27" t="s">
        <v>37</v>
      </c>
      <c r="D13" s="28">
        <v>80</v>
      </c>
      <c r="E13" s="32"/>
      <c r="F13" s="33">
        <f t="shared" si="0"/>
        <v>0</v>
      </c>
      <c r="G13" s="34"/>
    </row>
    <row r="14" spans="1:10" x14ac:dyDescent="0.3">
      <c r="A14" s="25" t="s">
        <v>38</v>
      </c>
      <c r="B14" s="26" t="s">
        <v>39</v>
      </c>
      <c r="C14" s="27" t="s">
        <v>40</v>
      </c>
      <c r="D14" s="28">
        <v>35</v>
      </c>
      <c r="E14" s="32"/>
      <c r="F14" s="33">
        <f t="shared" si="0"/>
        <v>0</v>
      </c>
      <c r="G14" s="34"/>
    </row>
    <row r="15" spans="1:10" x14ac:dyDescent="0.3">
      <c r="A15" s="25" t="s">
        <v>41</v>
      </c>
      <c r="B15" s="26" t="s">
        <v>42</v>
      </c>
      <c r="C15" s="27" t="s">
        <v>43</v>
      </c>
      <c r="D15" s="28">
        <v>3</v>
      </c>
      <c r="E15" s="32"/>
      <c r="F15" s="33">
        <f t="shared" si="0"/>
        <v>0</v>
      </c>
      <c r="G15" s="34"/>
    </row>
    <row r="16" spans="1:10" x14ac:dyDescent="0.3">
      <c r="A16" s="25" t="s">
        <v>44</v>
      </c>
      <c r="B16" s="26" t="s">
        <v>45</v>
      </c>
      <c r="C16" s="27" t="s">
        <v>46</v>
      </c>
      <c r="D16" s="28">
        <v>31</v>
      </c>
      <c r="E16" s="32"/>
      <c r="F16" s="33">
        <f t="shared" si="0"/>
        <v>0</v>
      </c>
      <c r="G16" s="34"/>
    </row>
    <row r="17" spans="1:13" x14ac:dyDescent="0.3">
      <c r="A17" s="25" t="s">
        <v>47</v>
      </c>
      <c r="B17" s="26" t="s">
        <v>48</v>
      </c>
      <c r="C17" s="27" t="s">
        <v>49</v>
      </c>
      <c r="D17" s="28">
        <v>43</v>
      </c>
      <c r="E17" s="32"/>
      <c r="F17" s="33">
        <f t="shared" si="0"/>
        <v>0</v>
      </c>
      <c r="G17" s="34"/>
    </row>
    <row r="18" spans="1:13" x14ac:dyDescent="0.3">
      <c r="A18" s="25" t="s">
        <v>50</v>
      </c>
      <c r="B18" s="26" t="s">
        <v>51</v>
      </c>
      <c r="C18" s="27" t="s">
        <v>52</v>
      </c>
      <c r="D18" s="28">
        <v>36</v>
      </c>
      <c r="E18" s="32"/>
      <c r="F18" s="33">
        <f>D18*E18*12</f>
        <v>0</v>
      </c>
      <c r="G18" s="34"/>
    </row>
    <row r="19" spans="1:13" x14ac:dyDescent="0.3">
      <c r="A19" s="25" t="s">
        <v>53</v>
      </c>
      <c r="B19" s="26" t="s">
        <v>54</v>
      </c>
      <c r="C19" s="27" t="s">
        <v>55</v>
      </c>
      <c r="D19" s="28">
        <v>15</v>
      </c>
      <c r="E19" s="32"/>
      <c r="F19" s="33">
        <f t="shared" si="0"/>
        <v>0</v>
      </c>
      <c r="G19" s="34"/>
    </row>
    <row r="20" spans="1:13" x14ac:dyDescent="0.3">
      <c r="A20" s="25" t="s">
        <v>56</v>
      </c>
      <c r="B20" s="26" t="s">
        <v>57</v>
      </c>
      <c r="C20" s="27" t="s">
        <v>58</v>
      </c>
      <c r="D20" s="28">
        <v>18</v>
      </c>
      <c r="E20" s="32"/>
      <c r="F20" s="33">
        <f t="shared" si="0"/>
        <v>0</v>
      </c>
      <c r="G20" s="34"/>
    </row>
    <row r="21" spans="1:13" x14ac:dyDescent="0.3">
      <c r="A21" s="25" t="s">
        <v>59</v>
      </c>
      <c r="B21" s="26" t="s">
        <v>60</v>
      </c>
      <c r="C21" s="27" t="s">
        <v>61</v>
      </c>
      <c r="D21" s="28">
        <v>30</v>
      </c>
      <c r="E21" s="32"/>
      <c r="F21" s="33">
        <f t="shared" si="0"/>
        <v>0</v>
      </c>
      <c r="G21" s="34"/>
      <c r="M21" s="35"/>
    </row>
    <row r="22" spans="1:13" x14ac:dyDescent="0.3">
      <c r="A22" s="25" t="s">
        <v>62</v>
      </c>
      <c r="B22" s="26" t="s">
        <v>63</v>
      </c>
      <c r="C22" s="27" t="s">
        <v>64</v>
      </c>
      <c r="D22" s="28">
        <v>148</v>
      </c>
      <c r="E22" s="32"/>
      <c r="F22" s="33">
        <f t="shared" si="0"/>
        <v>0</v>
      </c>
      <c r="G22" s="34"/>
    </row>
    <row r="23" spans="1:13" x14ac:dyDescent="0.3">
      <c r="A23" s="25" t="s">
        <v>65</v>
      </c>
      <c r="B23" s="26" t="s">
        <v>66</v>
      </c>
      <c r="C23" s="27" t="s">
        <v>67</v>
      </c>
      <c r="D23" s="28">
        <v>4</v>
      </c>
      <c r="E23" s="32"/>
      <c r="F23" s="33">
        <f t="shared" si="0"/>
        <v>0</v>
      </c>
      <c r="G23" s="34"/>
    </row>
    <row r="24" spans="1:13" x14ac:dyDescent="0.3">
      <c r="A24" s="25" t="s">
        <v>68</v>
      </c>
      <c r="B24" s="26" t="s">
        <v>69</v>
      </c>
      <c r="C24" s="27" t="s">
        <v>70</v>
      </c>
      <c r="D24" s="28">
        <v>28</v>
      </c>
      <c r="E24" s="32"/>
      <c r="F24" s="33">
        <f t="shared" si="0"/>
        <v>0</v>
      </c>
      <c r="G24" s="34"/>
    </row>
    <row r="25" spans="1:13" x14ac:dyDescent="0.3">
      <c r="A25" s="25" t="s">
        <v>71</v>
      </c>
      <c r="B25" s="26" t="s">
        <v>72</v>
      </c>
      <c r="C25" s="27" t="s">
        <v>73</v>
      </c>
      <c r="D25" s="28">
        <v>12</v>
      </c>
      <c r="E25" s="32"/>
      <c r="F25" s="33">
        <f t="shared" si="0"/>
        <v>0</v>
      </c>
      <c r="G25" s="34"/>
    </row>
    <row r="26" spans="1:13" x14ac:dyDescent="0.3">
      <c r="A26" s="25" t="s">
        <v>74</v>
      </c>
      <c r="B26" s="26" t="s">
        <v>75</v>
      </c>
      <c r="C26" s="27" t="s">
        <v>76</v>
      </c>
      <c r="D26" s="28">
        <v>124</v>
      </c>
      <c r="E26" s="32"/>
      <c r="F26" s="33">
        <f t="shared" si="0"/>
        <v>0</v>
      </c>
      <c r="G26" s="34"/>
    </row>
    <row r="27" spans="1:13" x14ac:dyDescent="0.3">
      <c r="A27" s="25" t="s">
        <v>77</v>
      </c>
      <c r="B27" s="26" t="s">
        <v>78</v>
      </c>
      <c r="C27" s="27" t="s">
        <v>79</v>
      </c>
      <c r="D27" s="28">
        <v>1</v>
      </c>
      <c r="E27" s="36">
        <f>E26*1.15</f>
        <v>0</v>
      </c>
      <c r="F27" s="33">
        <f t="shared" si="0"/>
        <v>0</v>
      </c>
      <c r="G27" s="34"/>
    </row>
    <row r="28" spans="1:13" x14ac:dyDescent="0.3">
      <c r="A28" s="25" t="s">
        <v>80</v>
      </c>
      <c r="B28" s="26" t="s">
        <v>81</v>
      </c>
      <c r="C28" s="27" t="s">
        <v>82</v>
      </c>
      <c r="D28" s="28">
        <v>337</v>
      </c>
      <c r="E28" s="32"/>
      <c r="F28" s="33">
        <f t="shared" si="0"/>
        <v>0</v>
      </c>
      <c r="G28" s="34"/>
    </row>
    <row r="29" spans="1:13" x14ac:dyDescent="0.3">
      <c r="A29" s="25" t="s">
        <v>83</v>
      </c>
      <c r="B29" s="26" t="s">
        <v>84</v>
      </c>
      <c r="C29" s="27" t="s">
        <v>85</v>
      </c>
      <c r="D29" s="28">
        <v>1</v>
      </c>
      <c r="E29" s="36">
        <f>E28*1.15</f>
        <v>0</v>
      </c>
      <c r="F29" s="33">
        <f t="shared" si="0"/>
        <v>0</v>
      </c>
      <c r="G29" s="34"/>
    </row>
    <row r="30" spans="1:13" x14ac:dyDescent="0.3">
      <c r="A30" s="25" t="s">
        <v>86</v>
      </c>
      <c r="B30" s="26" t="s">
        <v>87</v>
      </c>
      <c r="C30" s="27" t="s">
        <v>88</v>
      </c>
      <c r="D30" s="28">
        <v>259</v>
      </c>
      <c r="E30" s="32"/>
      <c r="F30" s="33">
        <f t="shared" si="0"/>
        <v>0</v>
      </c>
      <c r="G30" s="34"/>
    </row>
    <row r="31" spans="1:13" x14ac:dyDescent="0.3">
      <c r="A31" s="25" t="s">
        <v>89</v>
      </c>
      <c r="B31" s="26" t="s">
        <v>90</v>
      </c>
      <c r="C31" s="27" t="s">
        <v>91</v>
      </c>
      <c r="D31" s="28">
        <v>1</v>
      </c>
      <c r="E31" s="36">
        <f>E30*1.15</f>
        <v>0</v>
      </c>
      <c r="F31" s="33">
        <f t="shared" si="0"/>
        <v>0</v>
      </c>
      <c r="G31" s="34"/>
    </row>
    <row r="32" spans="1:13" x14ac:dyDescent="0.3">
      <c r="A32" s="25" t="s">
        <v>92</v>
      </c>
      <c r="B32" s="26" t="s">
        <v>93</v>
      </c>
      <c r="C32" s="27" t="s">
        <v>94</v>
      </c>
      <c r="D32" s="28">
        <v>7</v>
      </c>
      <c r="E32" s="32"/>
      <c r="F32" s="33">
        <f t="shared" si="0"/>
        <v>0</v>
      </c>
      <c r="G32" s="34"/>
    </row>
    <row r="33" spans="1:7" x14ac:dyDescent="0.3">
      <c r="A33" s="25" t="s">
        <v>95</v>
      </c>
      <c r="B33" s="26" t="s">
        <v>96</v>
      </c>
      <c r="C33" s="27" t="s">
        <v>97</v>
      </c>
      <c r="D33" s="28">
        <v>12</v>
      </c>
      <c r="E33" s="32"/>
      <c r="F33" s="33">
        <f t="shared" si="0"/>
        <v>0</v>
      </c>
      <c r="G33" s="34"/>
    </row>
    <row r="34" spans="1:7" x14ac:dyDescent="0.3">
      <c r="A34" s="25" t="s">
        <v>98</v>
      </c>
      <c r="B34" s="26" t="s">
        <v>99</v>
      </c>
      <c r="C34" s="27" t="s">
        <v>100</v>
      </c>
      <c r="D34" s="28">
        <v>20</v>
      </c>
      <c r="E34" s="32"/>
      <c r="F34" s="33">
        <f t="shared" si="0"/>
        <v>0</v>
      </c>
      <c r="G34" s="34"/>
    </row>
    <row r="35" spans="1:7" x14ac:dyDescent="0.3">
      <c r="A35" s="25" t="s">
        <v>101</v>
      </c>
      <c r="B35" s="26" t="s">
        <v>102</v>
      </c>
      <c r="C35" s="27" t="s">
        <v>103</v>
      </c>
      <c r="D35" s="28">
        <v>17</v>
      </c>
      <c r="E35" s="32"/>
      <c r="F35" s="33">
        <f t="shared" si="0"/>
        <v>0</v>
      </c>
      <c r="G35" s="34"/>
    </row>
    <row r="36" spans="1:7" x14ac:dyDescent="0.3">
      <c r="A36" s="25" t="s">
        <v>104</v>
      </c>
      <c r="B36" s="26" t="s">
        <v>105</v>
      </c>
      <c r="C36" s="27" t="s">
        <v>106</v>
      </c>
      <c r="D36" s="28">
        <v>24</v>
      </c>
      <c r="E36" s="32"/>
      <c r="F36" s="33">
        <f t="shared" si="0"/>
        <v>0</v>
      </c>
      <c r="G36" s="34"/>
    </row>
    <row r="37" spans="1:7" x14ac:dyDescent="0.3">
      <c r="A37" s="25" t="s">
        <v>107</v>
      </c>
      <c r="B37" s="26" t="s">
        <v>108</v>
      </c>
      <c r="C37" s="27" t="s">
        <v>109</v>
      </c>
      <c r="D37" s="28">
        <v>25</v>
      </c>
      <c r="E37" s="32"/>
      <c r="F37" s="33">
        <f t="shared" si="0"/>
        <v>0</v>
      </c>
      <c r="G37" s="34"/>
    </row>
    <row r="38" spans="1:7" x14ac:dyDescent="0.3">
      <c r="A38" s="25" t="s">
        <v>110</v>
      </c>
      <c r="B38" s="26" t="s">
        <v>111</v>
      </c>
      <c r="C38" s="27" t="s">
        <v>112</v>
      </c>
      <c r="D38" s="28">
        <v>8</v>
      </c>
      <c r="E38" s="32"/>
      <c r="F38" s="33">
        <f t="shared" si="0"/>
        <v>0</v>
      </c>
      <c r="G38" s="34"/>
    </row>
    <row r="39" spans="1:7" x14ac:dyDescent="0.3">
      <c r="A39" s="25">
        <v>99.1</v>
      </c>
      <c r="B39" s="26" t="s">
        <v>113</v>
      </c>
      <c r="C39" s="27" t="s">
        <v>114</v>
      </c>
      <c r="D39" s="28">
        <v>200</v>
      </c>
      <c r="E39" s="65">
        <v>17</v>
      </c>
      <c r="F39" s="33">
        <f t="shared" si="0"/>
        <v>40800</v>
      </c>
      <c r="G39" s="34" t="s">
        <v>115</v>
      </c>
    </row>
    <row r="40" spans="1:7" x14ac:dyDescent="0.3">
      <c r="A40" s="25" t="s">
        <v>116</v>
      </c>
      <c r="B40" s="26" t="s">
        <v>117</v>
      </c>
      <c r="C40" s="27" t="s">
        <v>118</v>
      </c>
      <c r="D40" s="28">
        <v>1</v>
      </c>
      <c r="E40" s="65">
        <v>600</v>
      </c>
      <c r="F40" s="33">
        <f t="shared" si="0"/>
        <v>7200</v>
      </c>
      <c r="G40" s="34" t="s">
        <v>115</v>
      </c>
    </row>
    <row r="41" spans="1:7" x14ac:dyDescent="0.3">
      <c r="A41" s="25" t="s">
        <v>119</v>
      </c>
      <c r="B41" s="26" t="s">
        <v>120</v>
      </c>
      <c r="C41" s="27" t="s">
        <v>121</v>
      </c>
      <c r="D41" s="28">
        <v>5</v>
      </c>
      <c r="E41" s="65">
        <v>193</v>
      </c>
      <c r="F41" s="33">
        <f t="shared" si="0"/>
        <v>11580</v>
      </c>
      <c r="G41" s="34" t="s">
        <v>115</v>
      </c>
    </row>
    <row r="42" spans="1:7" x14ac:dyDescent="0.3">
      <c r="A42" s="25">
        <v>99.4</v>
      </c>
      <c r="B42" s="26" t="s">
        <v>122</v>
      </c>
      <c r="C42" s="27" t="s">
        <v>123</v>
      </c>
      <c r="D42" s="28">
        <v>6</v>
      </c>
      <c r="E42" s="65">
        <v>7</v>
      </c>
      <c r="F42" s="33">
        <f t="shared" si="0"/>
        <v>504</v>
      </c>
      <c r="G42" s="34" t="s">
        <v>115</v>
      </c>
    </row>
    <row r="43" spans="1:7" x14ac:dyDescent="0.3">
      <c r="A43" s="37">
        <v>99.5</v>
      </c>
      <c r="B43" s="38" t="s">
        <v>124</v>
      </c>
      <c r="C43" s="39" t="s">
        <v>125</v>
      </c>
      <c r="D43" s="28">
        <v>1</v>
      </c>
      <c r="E43" s="65">
        <v>30</v>
      </c>
      <c r="F43" s="33">
        <f t="shared" si="0"/>
        <v>360</v>
      </c>
      <c r="G43" s="34" t="s">
        <v>115</v>
      </c>
    </row>
    <row r="44" spans="1:7" x14ac:dyDescent="0.3">
      <c r="A44" s="40" t="s">
        <v>126</v>
      </c>
      <c r="B44" s="41"/>
      <c r="C44" s="42"/>
      <c r="D44" s="43">
        <f>SUM(D9:D43)-3</f>
        <v>1963</v>
      </c>
      <c r="E44" s="44"/>
      <c r="F44" s="45">
        <f>SUM(F9:F43)</f>
        <v>60444</v>
      </c>
      <c r="G44" s="46"/>
    </row>
    <row r="45" spans="1:7" x14ac:dyDescent="0.3">
      <c r="A45" s="47" t="s">
        <v>127</v>
      </c>
    </row>
    <row r="47" spans="1:7" x14ac:dyDescent="0.3">
      <c r="C47" s="48" t="s">
        <v>1</v>
      </c>
      <c r="D47" s="49">
        <f>F44</f>
        <v>60444</v>
      </c>
      <c r="E47" s="50"/>
      <c r="F47" s="51"/>
    </row>
  </sheetData>
  <sheetProtection algorithmName="SHA-512" hashValue="SWK/mjqWDI5/qOLeAZzj6m5o214ARJCqYVNy/+WK5ATg20gNAcG/YCLifS621kNVr0mM41Fn3koh72PbvX+s5A==" saltValue="7kGmjRcr33AIyzwm3IMnHw==" spinCount="100000" sheet="1" objects="1" scenarios="1"/>
  <mergeCells count="6">
    <mergeCell ref="A44:C44"/>
    <mergeCell ref="D47:F47"/>
    <mergeCell ref="A5:J5"/>
    <mergeCell ref="A4:J4"/>
    <mergeCell ref="A3:J3"/>
    <mergeCell ref="A2:J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E1B21BA13D75438BDE62DBFDB88272" ma:contentTypeVersion="5" ma:contentTypeDescription="Een nieuw document maken." ma:contentTypeScope="" ma:versionID="24320d71ba01e631f55ca798e5c79dff">
  <xsd:schema xmlns:xsd="http://www.w3.org/2001/XMLSchema" xmlns:xs="http://www.w3.org/2001/XMLSchema" xmlns:p="http://schemas.microsoft.com/office/2006/metadata/properties" xmlns:ns1="http://schemas.microsoft.com/sharepoint/v3" xmlns:ns2="d87ebfa2-6360-4fc9-89e7-ebf28026c965" targetNamespace="http://schemas.microsoft.com/office/2006/metadata/properties" ma:root="true" ma:fieldsID="4e5b1e1c576fcfca711b093347bf3bb4" ns1:_="" ns2:_="">
    <xsd:import namespace="http://schemas.microsoft.com/sharepoint/v3"/>
    <xsd:import namespace="d87ebfa2-6360-4fc9-89e7-ebf28026c9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Eigenschappen van het geïntegreerd beleid voor naleving" ma:hidden="true" ma:internalName="_ip_UnifiedCompliancePolicyProperties">
      <xsd:simpleType>
        <xsd:restriction base="dms:Note"/>
      </xsd:simpleType>
    </xsd:element>
    <xsd:element name="_ip_UnifiedCompliancePolicyUIAction" ma:index="1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7ebfa2-6360-4fc9-89e7-ebf28026c9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121CF46-62F4-4916-85FE-69AC849017CC}">
  <ds:schemaRefs>
    <ds:schemaRef ds:uri="http://schemas.microsoft.com/sharepoint/v3/contenttype/forms"/>
  </ds:schemaRefs>
</ds:datastoreItem>
</file>

<file path=customXml/itemProps2.xml><?xml version="1.0" encoding="utf-8"?>
<ds:datastoreItem xmlns:ds="http://schemas.openxmlformats.org/officeDocument/2006/customXml" ds:itemID="{189CE540-D50C-4172-BB9E-9FD3E1E8399A}"/>
</file>

<file path=customXml/itemProps3.xml><?xml version="1.0" encoding="utf-8"?>
<ds:datastoreItem xmlns:ds="http://schemas.openxmlformats.org/officeDocument/2006/customXml" ds:itemID="{E7DE5972-B0C6-4635-9B8D-4D672CE90E9D}">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Tekenblad</vt:lpstr>
      <vt:lpstr>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Joris Geertman</dc:creator>
  <cp:keywords/>
  <dc:description/>
  <cp:lastModifiedBy>Joris Geertman</cp:lastModifiedBy>
  <cp:revision/>
  <dcterms:created xsi:type="dcterms:W3CDTF">2026-06-24T10:38:39Z</dcterms:created>
  <dcterms:modified xsi:type="dcterms:W3CDTF">2026-08-04T12:30:48Z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0x010100D8E1B21BA13D75438BDE62DBFDB88272</vt:lpwstr>
  </property>
</Properties>
</file>