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17"/>
  <workbookPr/>
  <mc:AlternateContent xmlns:mc="http://schemas.openxmlformats.org/markup-compatibility/2006">
    <mc:Choice Requires="x15">
      <x15ac:absPath xmlns:x15ac="http://schemas.microsoft.com/office/spreadsheetml/2010/11/ac" url="https://zuydhogeschool.sharepoint.com/sites/Drukwerk/Gedeelde documenten/General/Aanbesteding Drukwerk/2. Aanbestedingsdocumenten/"/>
    </mc:Choice>
  </mc:AlternateContent>
  <xr:revisionPtr revIDLastSave="228" documentId="8_{DD0B202A-7921-473E-908D-5FC9D9813BA2}" xr6:coauthVersionLast="47" xr6:coauthVersionMax="47" xr10:uidLastSave="{9BE0108B-6250-4474-B1A5-9A95C588B152}"/>
  <bookViews>
    <workbookView xWindow="-110" yWindow="-110" windowWidth="19420" windowHeight="10300" xr2:uid="{00000000-000D-0000-FFFF-FFFF00000000}"/>
  </bookViews>
  <sheets>
    <sheet name="Voorblad" sheetId="1" r:id="rId1"/>
    <sheet name="Stationary" sheetId="3" r:id="rId2"/>
    <sheet name="Commercieel" sheetId="2" r:id="rId3"/>
    <sheet name="Reproductie" sheetId="4"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 i="2" l="1"/>
  <c r="K6" i="2" s="1"/>
  <c r="G30" i="3"/>
  <c r="H30" i="3" s="1"/>
  <c r="G34" i="3"/>
  <c r="H34" i="3" s="1"/>
  <c r="G33" i="3"/>
  <c r="H33" i="3" s="1"/>
  <c r="H23" i="4"/>
  <c r="H5" i="4"/>
  <c r="G5" i="4"/>
  <c r="G5" i="3"/>
  <c r="H5" i="3" s="1"/>
  <c r="L6" i="2" l="1"/>
  <c r="C27" i="3"/>
  <c r="C26" i="3"/>
  <c r="C25" i="3"/>
  <c r="C24" i="3"/>
  <c r="J20" i="2" l="1"/>
  <c r="K20" i="2" s="1"/>
  <c r="J15" i="2"/>
  <c r="K15" i="2" s="1"/>
  <c r="L15" i="2" s="1"/>
  <c r="J14" i="2"/>
  <c r="K14" i="2" s="1"/>
  <c r="L14" i="2" s="1"/>
  <c r="J13" i="2"/>
  <c r="K13" i="2" s="1"/>
  <c r="L13" i="2" s="1"/>
  <c r="J12" i="2"/>
  <c r="K12" i="2" s="1"/>
  <c r="L12" i="2" s="1"/>
  <c r="J11" i="2"/>
  <c r="K11" i="2" s="1"/>
  <c r="J10" i="2"/>
  <c r="K10" i="2" s="1"/>
  <c r="L10" i="2" s="1"/>
  <c r="J9" i="2"/>
  <c r="K9" i="2" s="1"/>
  <c r="L9" i="2" s="1"/>
  <c r="J8" i="2"/>
  <c r="K8" i="2" s="1"/>
  <c r="L8" i="2" s="1"/>
  <c r="J7" i="2"/>
  <c r="K7" i="2" s="1"/>
  <c r="L7" i="2" s="1"/>
  <c r="L11" i="2" l="1"/>
  <c r="L16" i="2"/>
  <c r="J21" i="2"/>
  <c r="K21" i="2" s="1"/>
  <c r="L21" i="2" s="1"/>
  <c r="G36" i="3"/>
  <c r="H36" i="3" s="1"/>
  <c r="G20" i="4" l="1"/>
  <c r="H20" i="4" s="1"/>
  <c r="G19" i="4"/>
  <c r="H19" i="4" s="1"/>
  <c r="G18" i="4"/>
  <c r="H18" i="4" s="1"/>
  <c r="G17" i="4"/>
  <c r="H17" i="4" s="1"/>
  <c r="G16" i="4"/>
  <c r="H16" i="4" s="1"/>
  <c r="H21" i="4" s="1"/>
  <c r="G12" i="4"/>
  <c r="H12" i="4" s="1"/>
  <c r="G11" i="4"/>
  <c r="H11" i="4" s="1"/>
  <c r="G10" i="4"/>
  <c r="H10" i="4" s="1"/>
  <c r="G9" i="4"/>
  <c r="H9" i="4" s="1"/>
  <c r="G8" i="4"/>
  <c r="H8" i="4" s="1"/>
  <c r="G7" i="4"/>
  <c r="H7" i="4" s="1"/>
  <c r="G6" i="4"/>
  <c r="H6" i="4" s="1"/>
  <c r="H13" i="4" l="1"/>
  <c r="G15" i="3"/>
  <c r="H15" i="3" s="1"/>
  <c r="G29" i="3"/>
  <c r="H29" i="3" s="1"/>
  <c r="G27" i="3"/>
  <c r="H27" i="3" s="1"/>
  <c r="G17" i="3"/>
  <c r="H17" i="3" s="1"/>
  <c r="G32" i="3"/>
  <c r="H32" i="3" s="1"/>
  <c r="G26" i="3"/>
  <c r="H26" i="3" s="1"/>
  <c r="G25" i="3"/>
  <c r="H25" i="3" s="1"/>
  <c r="G24" i="3"/>
  <c r="H24" i="3" s="1"/>
  <c r="G22" i="3"/>
  <c r="H22" i="3" s="1"/>
  <c r="G13" i="3"/>
  <c r="H13" i="3" s="1"/>
  <c r="G12" i="3"/>
  <c r="H12" i="3" s="1"/>
  <c r="G10" i="3"/>
  <c r="H10" i="3" s="1"/>
  <c r="G9" i="3"/>
  <c r="H9" i="3" s="1"/>
  <c r="G8" i="3"/>
  <c r="H8" i="3" s="1"/>
  <c r="G7" i="3"/>
  <c r="H7" i="3" s="1"/>
  <c r="G20" i="3"/>
  <c r="H20" i="3" s="1"/>
  <c r="G19" i="3"/>
  <c r="H19" i="3" s="1"/>
  <c r="L20" i="2"/>
  <c r="L22" i="2" s="1"/>
  <c r="L24" i="2" s="1"/>
  <c r="H37" i="3" l="1"/>
  <c r="D5" i="1" s="1"/>
  <c r="D6" i="1"/>
  <c r="D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tc={0B8F0129-32C7-448D-ACF4-185ED0000A6F}</author>
    <author>tc={B91370FE-1893-4C7C-BF47-C92AAC8E5A70}</author>
  </authors>
  <commentList>
    <comment ref="B15" authorId="0" shapeId="0" xr:uid="{0B8F0129-32C7-448D-ACF4-185ED0000A6F}">
      <text>
        <t xml:space="preserve">[Threaded comment]
Your version of Excel allows you to read this threaded comment; however, any edits to it will get removed if the file is opened in a newer version of Excel. Learn more: https://go.microsoft.com/fwlink/?linkid=870924
Comment:
    kan weg, valt onder type flyer.
Reply:
    Ik zie dat dit soort drieluik folders ook in 2025 regelmatig is besteld, dus misschien toch nog erin laten. 
</t>
      </text>
    </comment>
    <comment ref="C21" authorId="1" shapeId="0" xr:uid="{B91370FE-1893-4C7C-BF47-C92AAC8E5A70}">
      <text>
        <t xml:space="preserve">[Threaded comment]
Your version of Excel allows you to read this threaded comment; however, any edits to it will get removed if the file is opened in a newer version of Excel. Learn more: https://go.microsoft.com/fwlink/?linkid=870924
Comment:
    @Marja Maas - van Goch aantal mag op max 4000 per jaar? Vorig jaar hadden we er al teveel besteld? Voor onderwijsbeurs bestellen we dit jaar alleen al max 2500 stuks.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tc={6A7D7486-0BA3-4B0E-92F4-B23CAC70735D}</author>
  </authors>
  <commentList>
    <comment ref="A1" authorId="0" shapeId="0" xr:uid="{6A7D7486-0BA3-4B0E-92F4-B23CAC70735D}">
      <text>
        <t xml:space="preserve">[Threaded comment]
Your version of Excel allows you to read this threaded comment; however, any edits to it will get removed if the file is opened in a newer version of Excel. Learn more: https://go.microsoft.com/fwlink/?linkid=870924
Comment:
    Dit tabblad dan helemaal verwijderen? 
</t>
      </text>
    </comment>
  </commentList>
</comments>
</file>

<file path=xl/sharedStrings.xml><?xml version="1.0" encoding="utf-8"?>
<sst xmlns="http://schemas.openxmlformats.org/spreadsheetml/2006/main" count="250" uniqueCount="164">
  <si>
    <t xml:space="preserve">Bijlage 05. Prijzenblad Perceel 1 - Voorblad </t>
  </si>
  <si>
    <t>Referentienummer: Zuyd.2026.06.Drukwerk</t>
  </si>
  <si>
    <t xml:space="preserve">Prijsopbouw </t>
  </si>
  <si>
    <t>Bedrag</t>
  </si>
  <si>
    <t>Totaalprijs stationary per jaar</t>
  </si>
  <si>
    <t>Totaalprijs commercieel per jaar</t>
  </si>
  <si>
    <t>Totaalprijs inschrijving per jaar</t>
  </si>
  <si>
    <t xml:space="preserve">De volgende eisen gelden voor alle tabbladen van het prijzenblad. </t>
  </si>
  <si>
    <t>-</t>
  </si>
  <si>
    <t>Inschrijver dient alle tabbladen volledig in te vullen, op te slaan als PDF, rechtsgeldig te ondertekenen en toe te voegen aan zijn inschrijving. Voorts verzoeken wij u het Excel bestand toe te voegen aan uw inschrijving.</t>
  </si>
  <si>
    <t xml:space="preserve">Inschrijver moet enkel de groen gearceerde cellen invullen. Het is niet toegestaan om groen gearceerde cellen leeg te laten of negatieve prijzen op te geven. </t>
  </si>
  <si>
    <t xml:space="preserve">LET OP: u dient een prijs per stuk op te geven. </t>
  </si>
  <si>
    <t>Zie de aanbestedingsleidraad voor een omschrijving van het drukwerk.</t>
  </si>
  <si>
    <t xml:space="preserve">Bij de staffels 'per stuk' bestaalt de opdrachtnemer het gehele jaar de eerste staffelprijs. Op het einde van het contractjaar moet door de opdrachtnemer gecontroleerd worden welke artikelen over de bestelomvang van de eerste staffel zijn gekomen. Het bedrag dat door Zuyd teveel is betaald dient via een creditnota vergoed te worden. </t>
  </si>
  <si>
    <r>
      <t xml:space="preserve">In verband met duurzaamheid en om verspilling tegen te gaan mag bij de staffels 'per bestelling' het maximale factuurbedrag van de staffel niet hoger zijn dan de minimale financiële waarde van de daaropvolgende staffel. De minimale financiële waarde van een staffel is minimale afnamehoeveelheid maal de stukprijs. 
</t>
    </r>
    <r>
      <rPr>
        <u/>
        <sz val="10"/>
        <rFont val="Verdana"/>
        <family val="2"/>
      </rPr>
      <t>Bijvoorbeeld</t>
    </r>
    <r>
      <rPr>
        <sz val="10"/>
        <rFont val="Verdana"/>
        <family val="2"/>
      </rPr>
      <t xml:space="preserve">: een besteller wenst 90 flyers id. 2.1 te bestellen. Dit aantal valt onder de eerste staffel. De opdrachtnemer hanteert voor de eerste staffel een stukprijs van € 1,- en voor de tweede staffel € 0,80. In dit voorbeeld is het voor de besteller voordeliger om 100 stuks af te nemen, namelijk: 
(optie 1) 90 stuks * €1,-is € 90,-  
(optie 2) 100 stuks * € 0,80 = € 80,- 
De bedragen die de inschrijver heeft aangeboden zijn toegestaan, maar de maximale factuurwaarde voor staffel 1 is in dit voorbeeld € 80,-. 
</t>
    </r>
  </si>
  <si>
    <t>Aan de genoemde aantallen jaarafnamen kunnen geen rechten worden ontleend.</t>
  </si>
  <si>
    <t>Alle afgegeven prijzen zijn all-inclusief (excl. BTW).</t>
  </si>
  <si>
    <t>In het prijzenblad zijn alle kosten inbegrepen die gepaard gaan met het voldoen aan de eisen in het PvE en de overige eisen als beschreven in de aanbestedingsleidraad, alsmede de kosten die gepaard gaan met de dienstverlening als door de inschrijver beschreven in de beantwoording van de vragen met betrekking tot de gunningcriteria kwaliteit.</t>
  </si>
  <si>
    <t>De vermelde prijzen bij de gegeven aantallen dienen een logische opbouw te kennen. Met andere woorden: per regel dient de prijs per stuk in de in te vullen kolommen gelijk of aflopend te zijn. Ook wijken prijzen bij een volgende staffel niet onlogisch veel af.</t>
  </si>
  <si>
    <t>Indien niet aan deze eisen wordt voldaan zal de inschrijving als ongeldig worden verklaard.</t>
  </si>
  <si>
    <t>Ondertekening Inschrijver</t>
  </si>
  <si>
    <t>Naam</t>
  </si>
  <si>
    <t>Functie</t>
  </si>
  <si>
    <t>Ondernemening</t>
  </si>
  <si>
    <t>Handtekening</t>
  </si>
  <si>
    <t>Plaats en datum</t>
  </si>
  <si>
    <t>Bijlage 05. Prijzenblad - Commercieel</t>
  </si>
  <si>
    <t xml:space="preserve">Id. </t>
  </si>
  <si>
    <t xml:space="preserve">Artikelen </t>
  </si>
  <si>
    <t>Verwachte jaarafname</t>
  </si>
  <si>
    <t>Minimale afroepeenheid</t>
  </si>
  <si>
    <t>Bestelomvang per jaar tot 50.000 stuks</t>
  </si>
  <si>
    <t>Bestelomvang per jaar &gt; 50.000 stuks</t>
  </si>
  <si>
    <t>Gemiddelde prijs per stuk van artikel</t>
  </si>
  <si>
    <t>Totaalprijs per jaar</t>
  </si>
  <si>
    <t>1.1</t>
  </si>
  <si>
    <t>Briefpapier 90 gr</t>
  </si>
  <si>
    <t>500 stuks</t>
  </si>
  <si>
    <t>Bestelomvang per jaar tot 6.500 stuks</t>
  </si>
  <si>
    <t>Bestelomvang per jaar tot &gt; 6.500 stuks</t>
  </si>
  <si>
    <t>1.2</t>
  </si>
  <si>
    <t>Envelop DinC5 mv, 90 gr</t>
  </si>
  <si>
    <t xml:space="preserve">Envelop DinC5 zv, 90 gr </t>
  </si>
  <si>
    <t xml:space="preserve">Envelop DinC4A zv, 120 gr </t>
  </si>
  <si>
    <t>250 stuks</t>
  </si>
  <si>
    <t>Envelop E4A4 mv, 120 gr</t>
  </si>
  <si>
    <t>Bestelomvang per jaar tot 150 stuks</t>
  </si>
  <si>
    <t>Bestelomvang per jaar tot &gt; 150 stuks</t>
  </si>
  <si>
    <t>Envelop EC4A zv, 120 gr</t>
  </si>
  <si>
    <t>Envelop EC4A mv, 120 gr</t>
  </si>
  <si>
    <t>Bestelomvang per jaar tot 50 stuks</t>
  </si>
  <si>
    <t>Bestelomvang per jaar tot &gt; 50 stuks</t>
  </si>
  <si>
    <t>1.3</t>
  </si>
  <si>
    <t>Naambadge vellen A4 160 gr</t>
  </si>
  <si>
    <t>per 25 vellen</t>
  </si>
  <si>
    <t>Bestelomvang per jaar tot 1.500 stuks</t>
  </si>
  <si>
    <t>Bestelomvang per jaar tot &gt; 1.500 stuks</t>
  </si>
  <si>
    <t>1.4</t>
  </si>
  <si>
    <t>Tafelnaambordjes, 250 gr</t>
  </si>
  <si>
    <t>25  stuks</t>
  </si>
  <si>
    <t>Bestelomvang per jaar tot 2500 stuks</t>
  </si>
  <si>
    <t>Bestelomvang per jaar tot &gt; 2.500 stuks</t>
  </si>
  <si>
    <t>1.5</t>
  </si>
  <si>
    <t>Waardepapieren, 160 gr (niet CROHO)</t>
  </si>
  <si>
    <t>100 stuks</t>
  </si>
  <si>
    <t>Blanco volgvel, 90 gr (niet CROHO)</t>
  </si>
  <si>
    <t>Bestelomvang per jaar tot 15.000 stuks</t>
  </si>
  <si>
    <t>Bestelomvang per jaar &gt; 15.000 stuks</t>
  </si>
  <si>
    <t>1.6</t>
  </si>
  <si>
    <t>Visitekaartjes 8,5 x 5,5</t>
  </si>
  <si>
    <t>1.7</t>
  </si>
  <si>
    <t xml:space="preserve">Omslagmap (gr logo, brede rug) </t>
  </si>
  <si>
    <t>50 stuks</t>
  </si>
  <si>
    <t xml:space="preserve">Omslagmap (gr logo, smalle rug)  </t>
  </si>
  <si>
    <t xml:space="preserve">Omslagmap (klein logo, smalle rug)  </t>
  </si>
  <si>
    <t xml:space="preserve">Omslagmap (klein logo, brede rug)  </t>
  </si>
  <si>
    <t>Bestelomvang per jaar tot 450 stuks</t>
  </si>
  <si>
    <t>Bestelomvang per jaar tot &gt; 450 stuks</t>
  </si>
  <si>
    <t>1.8</t>
  </si>
  <si>
    <t>Begeleidend kaartje, 1000 gr</t>
  </si>
  <si>
    <t>Ansichtkaart, A6, 300 gr</t>
  </si>
  <si>
    <t>1.9</t>
  </si>
  <si>
    <t>Notitieblok, 75 x 105mm, 50 pag</t>
  </si>
  <si>
    <t>Notitieblok, 210 x 148mm, 50 pag</t>
  </si>
  <si>
    <t>Notitieblok, 210 x 297mm, 50 pag</t>
  </si>
  <si>
    <t>1.10</t>
  </si>
  <si>
    <t>Wenskaart 160x160mm</t>
  </si>
  <si>
    <t>Fictieve totaalprijs stationary per jaar</t>
  </si>
  <si>
    <t>Full Colour</t>
  </si>
  <si>
    <t>Prijs per stuk bij bestelling tussen 50-99 stuks (weging 1)</t>
  </si>
  <si>
    <t>Prijs per stuk bij bestelling tussen 100-499 stuks (weging 1)</t>
  </si>
  <si>
    <t>Prijs per stuk bij bestelling tussen 500-999 stuks (weging 2)</t>
  </si>
  <si>
    <t>Prijs per stuk bij bestelling tussen 1000 - 4999 stuks (weging 3)</t>
  </si>
  <si>
    <t>Prijs per stuk bij bestelling &gt; 5000 stuks (weging 1)</t>
  </si>
  <si>
    <t>Kortingspercentage op stukprijs bij herdrukopdracht (minimaal 250 st.)</t>
  </si>
  <si>
    <t>Gemiddelde prijs per stuk herdruk</t>
  </si>
  <si>
    <t>Gewogen prijs artikel</t>
  </si>
  <si>
    <t>Fictieve totaalprijs per jaar</t>
  </si>
  <si>
    <t>2.1</t>
  </si>
  <si>
    <t>Flyer A5, 170/250 gr</t>
  </si>
  <si>
    <t>2.2</t>
  </si>
  <si>
    <t>Factsheet A4, 250 gr</t>
  </si>
  <si>
    <t>2.3</t>
  </si>
  <si>
    <t>Folder A4 4 pagina's, 250 gr</t>
  </si>
  <si>
    <t>2.4</t>
  </si>
  <si>
    <t>Brochure A4 8 pagina's, 170 gr</t>
  </si>
  <si>
    <t>Brochure A4 12 pagina's, 170 gr</t>
  </si>
  <si>
    <t>Brochure A4 16 pagina's, 170 gr</t>
  </si>
  <si>
    <t>2.5</t>
  </si>
  <si>
    <t>Poster A1, 200 grs</t>
  </si>
  <si>
    <t>Poster A2, 200 grs</t>
  </si>
  <si>
    <t>Poster A0, 200 grs</t>
  </si>
  <si>
    <t>2.6</t>
  </si>
  <si>
    <t>Drieluik A3, 6 pagina's, 250 gr</t>
  </si>
  <si>
    <t>Fictieve totaalprijs Full Colour per jaar</t>
  </si>
  <si>
    <t>Luxo Satin periodieken Full Colour</t>
  </si>
  <si>
    <t xml:space="preserve"> Offset drukken </t>
  </si>
  <si>
    <t>Prijs per stuk bij bestelling tussen 250-500 stuks (weging 1)</t>
  </si>
  <si>
    <t>Prijs per stuk bij bestelling tussen 500-1000 stuks (weging 2)</t>
  </si>
  <si>
    <t>Prijs per stuk bij bestelling tussen 1000 - 5000 stuks (weging 3)</t>
  </si>
  <si>
    <t>Gemiddelde prijs per stuk herdruk (weging 2)</t>
  </si>
  <si>
    <t>2.7</t>
  </si>
  <si>
    <t>Fundament</t>
  </si>
  <si>
    <t>2.8</t>
  </si>
  <si>
    <t>Studiekeuzebrochure</t>
  </si>
  <si>
    <t>Fictieve totaalprijs Luxo Satin periodieken Full Colourper jaar</t>
  </si>
  <si>
    <t>Fictieve totaalprijs commercieel per jaar</t>
  </si>
  <si>
    <t>Bijlage 2 Prijzenblad - Commercieel</t>
  </si>
  <si>
    <t>Prijs per pagina bij bestelling tussen 1 -100 stuks (weging 1)</t>
  </si>
  <si>
    <t>Prijs per stuk bij bestelling tussen 100-250 stuks (weging 1)</t>
  </si>
  <si>
    <t>Prijs per stuk bij bestelling  &gt; 250 stuks (weging 1)</t>
  </si>
  <si>
    <t>3.1</t>
  </si>
  <si>
    <t xml:space="preserve">Enkelzijdig zwart/wit, 90gr </t>
  </si>
  <si>
    <t>3.2</t>
  </si>
  <si>
    <t xml:space="preserve">Enkelzijdig zwart/wit, 250gr </t>
  </si>
  <si>
    <t>3.3</t>
  </si>
  <si>
    <t>Enkelzijdig kleur, 90gr</t>
  </si>
  <si>
    <t>3.4</t>
  </si>
  <si>
    <t xml:space="preserve">Enkelzijdig kleur, 250gr </t>
  </si>
  <si>
    <t>3.5</t>
  </si>
  <si>
    <t>Dubbelzijdig zwart/wit, 90gr</t>
  </si>
  <si>
    <t>3.6</t>
  </si>
  <si>
    <t xml:space="preserve">Dubbelzijdig zwart/wit, 250gr </t>
  </si>
  <si>
    <t>3.7</t>
  </si>
  <si>
    <t>Dubbelzijdig kleur, 90gr</t>
  </si>
  <si>
    <t>3.8</t>
  </si>
  <si>
    <t xml:space="preserve">Dubbelzijdig kleur, 250gr </t>
  </si>
  <si>
    <t>Fictieve totaalprijs reproductie per jaar</t>
  </si>
  <si>
    <t xml:space="preserve">Bindwijze </t>
  </si>
  <si>
    <t>Prijs per bindwijze bij bestelling tussen 1 -10 stuks (weging 1)</t>
  </si>
  <si>
    <t>Prijs per bindwijze bij bestelling tussen 10-100 stuks (weging 1)</t>
  </si>
  <si>
    <t>Prijs per bindwijze bij bestelling  &gt; 100 stuks (weging 1)</t>
  </si>
  <si>
    <t>3.9</t>
  </si>
  <si>
    <t>Losbladig geniet</t>
  </si>
  <si>
    <t>3.10</t>
  </si>
  <si>
    <t>Losbladig 2 boorgaten</t>
  </si>
  <si>
    <t>3.11</t>
  </si>
  <si>
    <t>Losbladig 4 boorgaten</t>
  </si>
  <si>
    <t>3.12</t>
  </si>
  <si>
    <t>Garenloos gebonden (geplakt)</t>
  </si>
  <si>
    <t>3.13</t>
  </si>
  <si>
    <t>Wire-o-binding (ringband)</t>
  </si>
  <si>
    <t>Fiactieve totaalprijs inbinden per jaar</t>
  </si>
  <si>
    <t>Fictieve totaalprijs reproductie en inbinden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</si>
</sst>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 #,##0;[Red]&quot;€&quot;\ \-#,##0"/>
    <numFmt numFmtId="44" formatCode="_ &quot;€&quot;\ * #,##0.00_ ;_ &quot;€&quot;\ * \-#,##0.00_ ;_ &quot;€&quot;\ * &quot;-&quot;??_ ;_ @_ "/>
    <numFmt numFmtId="43" formatCode="_ * #,##0.00_ ;_ * \-#,##0.00_ ;_ * &quot;-&quot;??_ ;_ @_ "/>
    <numFmt numFmtId="164" formatCode="[$-413]d/mmm/yy;@"/>
    <numFmt numFmtId="165" formatCode="_ &quot;€&quot;\ * #,##0.000_ ;_ &quot;€&quot;\ * \-#,##0.000_ ;_ &quot;€&quot;\ * &quot;-&quot;???_ ;_ @_ "/>
  </numFmts>
  <fonts count="19">
    <font>
      <sz val="11"/>
      <color theme="1"/>
      <name val="Calibri"/>
      <family val="2"/>
      <scheme val="minor"/>
    </font>
    <font>
      <sz val="11"/>
      <color theme="1"/>
      <name val="Calibri"/>
      <family val="2"/>
      <scheme val="minor"/>
    </font>
    <font>
      <sz val="11"/>
      <color theme="1"/>
      <name val="Verdana"/>
      <family val="2"/>
    </font>
    <font>
      <sz val="10"/>
      <color theme="1"/>
      <name val="Verdana"/>
      <family val="2"/>
    </font>
    <font>
      <sz val="10"/>
      <name val="Verdana"/>
      <family val="2"/>
    </font>
    <font>
      <sz val="14"/>
      <color theme="0"/>
      <name val="Verdana"/>
      <family val="2"/>
    </font>
    <font>
      <u/>
      <sz val="10"/>
      <name val="Verdana"/>
      <family val="2"/>
    </font>
    <font>
      <sz val="10"/>
      <color theme="1"/>
      <name val="Avenir Next LT Pro"/>
    </font>
    <font>
      <sz val="10"/>
      <name val="Avenir Next LT Pro"/>
    </font>
    <font>
      <sz val="10"/>
      <color theme="0"/>
      <name val="Avenir Next LT Pro"/>
    </font>
    <font>
      <b/>
      <sz val="10"/>
      <color theme="0"/>
      <name val="Avenir Next LT Pro"/>
    </font>
    <font>
      <b/>
      <sz val="10"/>
      <name val="Avenir Next LT Pro"/>
    </font>
    <font>
      <b/>
      <sz val="10"/>
      <color theme="1"/>
      <name val="Avenir Next LT Pro"/>
    </font>
    <font>
      <sz val="10"/>
      <color rgb="FF000000"/>
      <name val="Avenir Next LT Pro"/>
    </font>
    <font>
      <sz val="10"/>
      <name val="Avenir Next LT Pro"/>
      <family val="2"/>
    </font>
    <font>
      <sz val="10"/>
      <color rgb="FF000000"/>
      <name val="Avenir Next LT Pro"/>
      <family val="2"/>
    </font>
    <font>
      <b/>
      <sz val="10"/>
      <name val="Constantia"/>
      <family val="1"/>
    </font>
    <font>
      <sz val="11"/>
      <color theme="1"/>
      <name val="Constantia"/>
      <family val="1"/>
    </font>
    <font>
      <sz val="10"/>
      <color theme="1"/>
      <name val="Constantia"/>
      <family val="1"/>
    </font>
  </fonts>
  <fills count="10">
    <fill>
      <patternFill patternType="none"/>
    </fill>
    <fill>
      <patternFill patternType="gray125"/>
    </fill>
    <fill>
      <patternFill patternType="solid">
        <fgColor rgb="FFE2EFDA"/>
        <bgColor indexed="64"/>
      </patternFill>
    </fill>
    <fill>
      <patternFill patternType="solid">
        <fgColor theme="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0" tint="-0.49998474074526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204">
    <xf numFmtId="0" fontId="0" fillId="0" borderId="0" xfId="0"/>
    <xf numFmtId="0" fontId="3" fillId="6" borderId="0" xfId="0" applyFont="1" applyFill="1"/>
    <xf numFmtId="0" fontId="3" fillId="5" borderId="15" xfId="0" applyFont="1" applyFill="1" applyBorder="1"/>
    <xf numFmtId="0" fontId="4" fillId="6" borderId="0" xfId="0" applyFont="1" applyFill="1" applyAlignment="1">
      <alignment horizontal="left"/>
    </xf>
    <xf numFmtId="44" fontId="4" fillId="6" borderId="0" xfId="0" applyNumberFormat="1" applyFont="1" applyFill="1"/>
    <xf numFmtId="0" fontId="4" fillId="6" borderId="0" xfId="0" applyFont="1" applyFill="1" applyAlignment="1">
      <alignment horizontal="left" wrapText="1"/>
    </xf>
    <xf numFmtId="44" fontId="3" fillId="6" borderId="40" xfId="0" applyNumberFormat="1" applyFont="1" applyFill="1" applyBorder="1"/>
    <xf numFmtId="0" fontId="2" fillId="6" borderId="19" xfId="0" applyFont="1" applyFill="1" applyBorder="1" applyAlignment="1">
      <alignment horizontal="center" vertical="top"/>
    </xf>
    <xf numFmtId="0" fontId="2" fillId="6" borderId="20" xfId="0" applyFont="1" applyFill="1" applyBorder="1" applyAlignment="1">
      <alignment horizontal="center" vertical="top"/>
    </xf>
    <xf numFmtId="0" fontId="3" fillId="5" borderId="13" xfId="0" applyFont="1" applyFill="1" applyBorder="1" applyAlignment="1">
      <alignment horizontal="left"/>
    </xf>
    <xf numFmtId="0" fontId="3" fillId="5" borderId="14" xfId="0" applyFont="1" applyFill="1" applyBorder="1" applyAlignment="1">
      <alignment horizontal="left"/>
    </xf>
    <xf numFmtId="0" fontId="7" fillId="5" borderId="20" xfId="0" applyFont="1" applyFill="1" applyBorder="1" applyAlignment="1">
      <alignment horizontal="left"/>
    </xf>
    <xf numFmtId="0" fontId="7" fillId="5" borderId="8" xfId="0" applyFont="1" applyFill="1" applyBorder="1" applyAlignment="1">
      <alignment horizontal="left"/>
    </xf>
    <xf numFmtId="0" fontId="7" fillId="5" borderId="8" xfId="0" applyFont="1" applyFill="1" applyBorder="1" applyAlignment="1">
      <alignment horizontal="center" vertical="center"/>
    </xf>
    <xf numFmtId="0" fontId="7" fillId="5" borderId="9" xfId="0" applyFont="1" applyFill="1" applyBorder="1" applyAlignment="1">
      <alignment horizontal="left"/>
    </xf>
    <xf numFmtId="0" fontId="7" fillId="6" borderId="0" xfId="0" applyFont="1" applyFill="1"/>
    <xf numFmtId="49" fontId="8" fillId="5" borderId="2" xfId="0" applyNumberFormat="1" applyFont="1" applyFill="1" applyBorder="1" applyAlignment="1">
      <alignment horizontal="center" vertical="top"/>
    </xf>
    <xf numFmtId="49" fontId="8" fillId="5" borderId="23" xfId="0" applyNumberFormat="1" applyFont="1" applyFill="1" applyBorder="1" applyAlignment="1">
      <alignment horizontal="left" vertical="top"/>
    </xf>
    <xf numFmtId="49" fontId="8" fillId="5" borderId="3" xfId="0" applyNumberFormat="1" applyFont="1" applyFill="1" applyBorder="1" applyAlignment="1">
      <alignment horizontal="left" vertical="top"/>
    </xf>
    <xf numFmtId="49" fontId="8" fillId="5" borderId="3" xfId="0" applyNumberFormat="1" applyFont="1" applyFill="1" applyBorder="1" applyAlignment="1">
      <alignment horizontal="center" vertical="center" wrapText="1"/>
    </xf>
    <xf numFmtId="49" fontId="8" fillId="5" borderId="3" xfId="0" applyNumberFormat="1" applyFont="1" applyFill="1" applyBorder="1" applyAlignment="1">
      <alignment horizontal="left" vertical="top" wrapText="1"/>
    </xf>
    <xf numFmtId="49" fontId="8" fillId="5" borderId="4" xfId="0" applyNumberFormat="1" applyFont="1" applyFill="1" applyBorder="1" applyAlignment="1">
      <alignment horizontal="left" vertical="top" wrapText="1"/>
    </xf>
    <xf numFmtId="1" fontId="8" fillId="0" borderId="1" xfId="0" applyNumberFormat="1" applyFont="1" applyBorder="1" applyAlignment="1">
      <alignment horizontal="center" vertical="top"/>
    </xf>
    <xf numFmtId="165" fontId="7" fillId="2" borderId="1" xfId="1" applyNumberFormat="1" applyFont="1" applyFill="1" applyBorder="1" applyAlignment="1" applyProtection="1">
      <alignment horizontal="center" vertical="center" wrapText="1"/>
      <protection locked="0"/>
    </xf>
    <xf numFmtId="44" fontId="7" fillId="0" borderId="1" xfId="1" applyFont="1" applyBorder="1" applyAlignment="1" applyProtection="1">
      <alignment horizontal="left" vertical="top"/>
    </xf>
    <xf numFmtId="44" fontId="7" fillId="0" borderId="10" xfId="0" applyNumberFormat="1" applyFont="1" applyBorder="1" applyAlignment="1">
      <alignment horizontal="left" vertical="top"/>
    </xf>
    <xf numFmtId="49" fontId="8" fillId="5" borderId="5" xfId="0" applyNumberFormat="1" applyFont="1" applyFill="1" applyBorder="1" applyAlignment="1">
      <alignment horizontal="left" vertical="top"/>
    </xf>
    <xf numFmtId="49" fontId="8" fillId="5" borderId="1" xfId="0" applyNumberFormat="1" applyFont="1" applyFill="1" applyBorder="1" applyAlignment="1">
      <alignment horizontal="center" vertical="center" wrapText="1"/>
    </xf>
    <xf numFmtId="49" fontId="8" fillId="0" borderId="24" xfId="0" applyNumberFormat="1" applyFont="1" applyBorder="1" applyAlignment="1">
      <alignment horizontal="left" vertical="top"/>
    </xf>
    <xf numFmtId="164" fontId="8" fillId="0" borderId="1" xfId="0" applyNumberFormat="1" applyFont="1" applyBorder="1" applyAlignment="1">
      <alignment horizontal="left" vertical="top"/>
    </xf>
    <xf numFmtId="165" fontId="7" fillId="2" borderId="21" xfId="1" applyNumberFormat="1" applyFont="1" applyFill="1" applyBorder="1" applyAlignment="1" applyProtection="1">
      <alignment horizontal="center" vertical="center" wrapText="1"/>
      <protection locked="0"/>
    </xf>
    <xf numFmtId="44" fontId="7" fillId="0" borderId="21" xfId="1" applyFont="1" applyBorder="1" applyAlignment="1" applyProtection="1">
      <alignment horizontal="left" vertical="top"/>
    </xf>
    <xf numFmtId="44" fontId="7" fillId="0" borderId="27" xfId="0" applyNumberFormat="1" applyFont="1" applyBorder="1" applyAlignment="1">
      <alignment horizontal="left" vertical="top"/>
    </xf>
    <xf numFmtId="2" fontId="8" fillId="0" borderId="1" xfId="0" applyNumberFormat="1" applyFont="1" applyBorder="1" applyAlignment="1">
      <alignment horizontal="left" vertical="top"/>
    </xf>
    <xf numFmtId="44" fontId="7" fillId="0" borderId="1" xfId="1" applyFont="1" applyBorder="1" applyAlignment="1">
      <alignment horizontal="left" vertical="top"/>
    </xf>
    <xf numFmtId="0" fontId="9" fillId="3" borderId="28" xfId="0" applyFont="1" applyFill="1" applyBorder="1" applyAlignment="1">
      <alignment horizontal="right"/>
    </xf>
    <xf numFmtId="0" fontId="9" fillId="3" borderId="14" xfId="0" applyFont="1" applyFill="1" applyBorder="1" applyAlignment="1">
      <alignment horizontal="right"/>
    </xf>
    <xf numFmtId="0" fontId="9" fillId="3" borderId="14" xfId="0" applyFont="1" applyFill="1" applyBorder="1" applyAlignment="1">
      <alignment horizontal="center" vertical="center" wrapText="1"/>
    </xf>
    <xf numFmtId="44" fontId="10" fillId="3" borderId="15" xfId="0" applyNumberFormat="1" applyFont="1" applyFill="1" applyBorder="1" applyAlignment="1">
      <alignment horizontal="right" vertical="center"/>
    </xf>
    <xf numFmtId="0" fontId="7" fillId="6" borderId="0" xfId="0" applyFont="1" applyFill="1" applyAlignment="1">
      <alignment horizontal="center" vertical="center" wrapText="1"/>
    </xf>
    <xf numFmtId="0" fontId="8" fillId="0" borderId="0" xfId="0" applyFont="1"/>
    <xf numFmtId="0" fontId="7" fillId="0" borderId="0" xfId="0" applyFont="1"/>
    <xf numFmtId="0" fontId="7" fillId="0" borderId="0" xfId="0" applyFont="1" applyAlignment="1">
      <alignment horizontal="center" vertical="center"/>
    </xf>
    <xf numFmtId="0" fontId="7" fillId="0" borderId="5" xfId="0" applyFont="1" applyBorder="1" applyAlignment="1">
      <alignment horizontal="center" vertical="center"/>
    </xf>
    <xf numFmtId="0" fontId="7" fillId="0" borderId="25" xfId="0" applyFont="1" applyBorder="1" applyAlignment="1">
      <alignment horizontal="center" vertical="center"/>
    </xf>
    <xf numFmtId="44" fontId="10" fillId="3" borderId="14" xfId="0" applyNumberFormat="1" applyFont="1" applyFill="1" applyBorder="1" applyAlignment="1">
      <alignment horizontal="right" vertical="center"/>
    </xf>
    <xf numFmtId="0" fontId="7" fillId="6" borderId="0" xfId="0" applyFont="1" applyFill="1" applyAlignment="1">
      <alignment horizontal="center" vertical="center"/>
    </xf>
    <xf numFmtId="49" fontId="8" fillId="5" borderId="2" xfId="0" applyNumberFormat="1" applyFont="1" applyFill="1" applyBorder="1" applyAlignment="1">
      <alignment horizontal="center" vertical="center"/>
    </xf>
    <xf numFmtId="49" fontId="8" fillId="5" borderId="3" xfId="0" applyNumberFormat="1" applyFont="1" applyFill="1" applyBorder="1" applyAlignment="1">
      <alignment horizontal="center" vertical="center"/>
    </xf>
    <xf numFmtId="49" fontId="8" fillId="5" borderId="22" xfId="0" applyNumberFormat="1" applyFont="1" applyFill="1" applyBorder="1" applyAlignment="1">
      <alignment horizontal="center" vertical="center" wrapText="1"/>
    </xf>
    <xf numFmtId="49" fontId="8" fillId="5" borderId="4" xfId="0" applyNumberFormat="1" applyFont="1" applyFill="1" applyBorder="1" applyAlignment="1">
      <alignment horizontal="center" vertical="center" wrapText="1"/>
    </xf>
    <xf numFmtId="0" fontId="7" fillId="0" borderId="1" xfId="0" applyFont="1" applyBorder="1" applyAlignment="1">
      <alignment vertical="center"/>
    </xf>
    <xf numFmtId="1" fontId="7" fillId="6" borderId="1" xfId="3" applyNumberFormat="1" applyFont="1" applyFill="1" applyBorder="1" applyAlignment="1" applyProtection="1">
      <alignment horizontal="center" wrapText="1"/>
    </xf>
    <xf numFmtId="44" fontId="7" fillId="2" borderId="1" xfId="1" applyFont="1" applyFill="1" applyBorder="1" applyAlignment="1" applyProtection="1">
      <alignment wrapText="1"/>
      <protection locked="0"/>
    </xf>
    <xf numFmtId="9" fontId="7" fillId="2" borderId="1" xfId="2" applyFont="1" applyFill="1" applyBorder="1" applyAlignment="1" applyProtection="1">
      <alignment wrapText="1"/>
      <protection locked="0"/>
    </xf>
    <xf numFmtId="44" fontId="7" fillId="0" borderId="1" xfId="0" applyNumberFormat="1" applyFont="1" applyBorder="1" applyAlignment="1">
      <alignment wrapText="1"/>
    </xf>
    <xf numFmtId="44" fontId="7" fillId="0" borderId="10" xfId="0" applyNumberFormat="1" applyFont="1" applyBorder="1" applyAlignment="1">
      <alignment wrapText="1"/>
    </xf>
    <xf numFmtId="0" fontId="7" fillId="0" borderId="1" xfId="0" applyFont="1" applyBorder="1"/>
    <xf numFmtId="44" fontId="7" fillId="2" borderId="21" xfId="1" applyFont="1" applyFill="1" applyBorder="1" applyAlignment="1" applyProtection="1">
      <alignment wrapText="1"/>
      <protection locked="0"/>
    </xf>
    <xf numFmtId="0" fontId="7" fillId="0" borderId="21" xfId="0" applyFont="1" applyBorder="1" applyAlignment="1">
      <alignment vertical="center"/>
    </xf>
    <xf numFmtId="0" fontId="9" fillId="9" borderId="14" xfId="0" applyFont="1" applyFill="1" applyBorder="1" applyAlignment="1">
      <alignment horizontal="right"/>
    </xf>
    <xf numFmtId="0" fontId="9" fillId="9" borderId="14" xfId="0" applyFont="1" applyFill="1" applyBorder="1" applyAlignment="1">
      <alignment horizontal="right" wrapText="1"/>
    </xf>
    <xf numFmtId="0" fontId="10" fillId="9" borderId="14" xfId="0" applyFont="1" applyFill="1" applyBorder="1" applyAlignment="1">
      <alignment horizontal="right" vertical="center"/>
    </xf>
    <xf numFmtId="44" fontId="10" fillId="9" borderId="15" xfId="0" applyNumberFormat="1" applyFont="1" applyFill="1" applyBorder="1" applyAlignment="1">
      <alignment horizontal="right" vertical="center"/>
    </xf>
    <xf numFmtId="0" fontId="7" fillId="6" borderId="0" xfId="0" applyFont="1" applyFill="1" applyAlignment="1">
      <alignment wrapText="1"/>
    </xf>
    <xf numFmtId="6" fontId="7" fillId="6" borderId="0" xfId="0" applyNumberFormat="1" applyFont="1" applyFill="1" applyAlignment="1">
      <alignment wrapText="1"/>
    </xf>
    <xf numFmtId="0" fontId="7" fillId="5" borderId="21" xfId="0" applyFont="1" applyFill="1" applyBorder="1" applyAlignment="1">
      <alignment wrapText="1"/>
    </xf>
    <xf numFmtId="9" fontId="7" fillId="2" borderId="21" xfId="2" applyFont="1" applyFill="1" applyBorder="1" applyAlignment="1" applyProtection="1">
      <alignment wrapText="1"/>
      <protection locked="0"/>
    </xf>
    <xf numFmtId="44" fontId="7" fillId="0" borderId="21" xfId="0" applyNumberFormat="1" applyFont="1" applyBorder="1" applyAlignment="1">
      <alignment wrapText="1"/>
    </xf>
    <xf numFmtId="44" fontId="7" fillId="0" borderId="27" xfId="0" applyNumberFormat="1" applyFont="1" applyBorder="1" applyAlignment="1">
      <alignment wrapText="1"/>
    </xf>
    <xf numFmtId="0" fontId="7" fillId="0" borderId="5" xfId="0" applyFont="1" applyBorder="1" applyAlignment="1">
      <alignment horizontal="center"/>
    </xf>
    <xf numFmtId="0" fontId="7" fillId="9" borderId="13" xfId="0" applyFont="1" applyFill="1" applyBorder="1" applyAlignment="1">
      <alignment horizontal="center"/>
    </xf>
    <xf numFmtId="0" fontId="7" fillId="9" borderId="13" xfId="0" applyFont="1" applyFill="1" applyBorder="1"/>
    <xf numFmtId="0" fontId="9" fillId="3" borderId="13" xfId="0" applyFont="1" applyFill="1" applyBorder="1" applyAlignment="1">
      <alignment horizontal="right"/>
    </xf>
    <xf numFmtId="0" fontId="9" fillId="3" borderId="14" xfId="0" applyFont="1" applyFill="1" applyBorder="1" applyAlignment="1">
      <alignment horizontal="right" wrapText="1"/>
    </xf>
    <xf numFmtId="0" fontId="10" fillId="3" borderId="14" xfId="0" applyFont="1" applyFill="1" applyBorder="1" applyAlignment="1">
      <alignment horizontal="right" vertical="center"/>
    </xf>
    <xf numFmtId="0" fontId="9" fillId="6" borderId="0" xfId="0" applyFont="1" applyFill="1" applyAlignment="1">
      <alignment horizontal="right"/>
    </xf>
    <xf numFmtId="0" fontId="9" fillId="6" borderId="0" xfId="0" applyFont="1" applyFill="1" applyAlignment="1">
      <alignment horizontal="right" wrapText="1"/>
    </xf>
    <xf numFmtId="0" fontId="10" fillId="6" borderId="0" xfId="0" applyFont="1" applyFill="1" applyAlignment="1">
      <alignment horizontal="right" vertical="center"/>
    </xf>
    <xf numFmtId="44" fontId="10" fillId="6" borderId="0" xfId="0" applyNumberFormat="1" applyFont="1" applyFill="1" applyAlignment="1">
      <alignment horizontal="right" vertical="center"/>
    </xf>
    <xf numFmtId="0" fontId="7" fillId="0" borderId="0" xfId="0" applyFont="1" applyAlignment="1">
      <alignment wrapText="1"/>
    </xf>
    <xf numFmtId="0" fontId="13" fillId="0" borderId="1" xfId="0" applyFont="1" applyBorder="1" applyAlignment="1">
      <alignment vertical="center"/>
    </xf>
    <xf numFmtId="0" fontId="7" fillId="6" borderId="1" xfId="0" applyFont="1" applyFill="1" applyBorder="1" applyAlignment="1">
      <alignment horizontal="center" wrapText="1"/>
    </xf>
    <xf numFmtId="0" fontId="9" fillId="9" borderId="11" xfId="0" applyFont="1" applyFill="1" applyBorder="1" applyAlignment="1">
      <alignment horizontal="right"/>
    </xf>
    <xf numFmtId="0" fontId="10" fillId="9" borderId="11" xfId="0" applyFont="1" applyFill="1" applyBorder="1" applyAlignment="1">
      <alignment horizontal="right" vertical="center"/>
    </xf>
    <xf numFmtId="44" fontId="10" fillId="9" borderId="12" xfId="0" applyNumberFormat="1" applyFont="1" applyFill="1" applyBorder="1" applyAlignment="1">
      <alignment horizontal="right" vertical="center"/>
    </xf>
    <xf numFmtId="0" fontId="7" fillId="6" borderId="1" xfId="0" applyFont="1" applyFill="1" applyBorder="1"/>
    <xf numFmtId="1" fontId="14" fillId="0" borderId="1" xfId="0" applyNumberFormat="1" applyFont="1" applyBorder="1" applyAlignment="1">
      <alignment horizontal="center" vertical="top"/>
    </xf>
    <xf numFmtId="49" fontId="15" fillId="6" borderId="24" xfId="0" applyNumberFormat="1" applyFont="1" applyFill="1" applyBorder="1" applyAlignment="1">
      <alignment horizontal="left" vertical="top"/>
    </xf>
    <xf numFmtId="1" fontId="15" fillId="0" borderId="1" xfId="0" applyNumberFormat="1" applyFont="1" applyBorder="1" applyAlignment="1">
      <alignment horizontal="center" vertical="top"/>
    </xf>
    <xf numFmtId="164" fontId="15" fillId="6" borderId="1" xfId="0" applyNumberFormat="1" applyFont="1" applyFill="1" applyBorder="1" applyAlignment="1">
      <alignment horizontal="left" vertical="top"/>
    </xf>
    <xf numFmtId="49" fontId="15" fillId="0" borderId="24" xfId="0" applyNumberFormat="1" applyFont="1" applyBorder="1" applyAlignment="1">
      <alignment horizontal="left" vertical="top"/>
    </xf>
    <xf numFmtId="164" fontId="15" fillId="0" borderId="1" xfId="0" applyNumberFormat="1" applyFont="1" applyBorder="1" applyAlignment="1">
      <alignment horizontal="left" vertical="top"/>
    </xf>
    <xf numFmtId="49" fontId="13" fillId="0" borderId="24" xfId="0" applyNumberFormat="1" applyFont="1" applyBorder="1" applyAlignment="1">
      <alignment horizontal="left" vertical="top"/>
    </xf>
    <xf numFmtId="164" fontId="13" fillId="0" borderId="1" xfId="0" applyNumberFormat="1" applyFont="1" applyBorder="1" applyAlignment="1">
      <alignment horizontal="left" vertical="top"/>
    </xf>
    <xf numFmtId="49" fontId="13" fillId="0" borderId="26" xfId="0" applyNumberFormat="1" applyFont="1" applyBorder="1" applyAlignment="1">
      <alignment horizontal="left" vertical="top"/>
    </xf>
    <xf numFmtId="1" fontId="13" fillId="0" borderId="1" xfId="0" applyNumberFormat="1" applyFont="1" applyBorder="1" applyAlignment="1">
      <alignment horizontal="center" vertical="top"/>
    </xf>
    <xf numFmtId="164" fontId="13" fillId="0" borderId="21" xfId="0" applyNumberFormat="1" applyFont="1" applyBorder="1" applyAlignment="1">
      <alignment horizontal="left" vertical="top"/>
    </xf>
    <xf numFmtId="44" fontId="3" fillId="6" borderId="45" xfId="0" applyNumberFormat="1" applyFont="1" applyFill="1" applyBorder="1"/>
    <xf numFmtId="0" fontId="2" fillId="6" borderId="0" xfId="0" applyFont="1" applyFill="1"/>
    <xf numFmtId="0" fontId="3" fillId="6" borderId="15" xfId="0" applyFont="1" applyFill="1" applyBorder="1"/>
    <xf numFmtId="44" fontId="3" fillId="6" borderId="15" xfId="0" applyNumberFormat="1" applyFont="1" applyFill="1" applyBorder="1"/>
    <xf numFmtId="0" fontId="0" fillId="6" borderId="0" xfId="0" applyFill="1"/>
    <xf numFmtId="0" fontId="17" fillId="6" borderId="0" xfId="0" applyFont="1" applyFill="1"/>
    <xf numFmtId="0" fontId="16" fillId="7" borderId="13" xfId="0" applyFont="1" applyFill="1" applyBorder="1" applyAlignment="1">
      <alignment horizontal="left"/>
    </xf>
    <xf numFmtId="0" fontId="16" fillId="7" borderId="14" xfId="0" applyFont="1" applyFill="1" applyBorder="1" applyAlignment="1">
      <alignment horizontal="left"/>
    </xf>
    <xf numFmtId="0" fontId="16" fillId="7" borderId="15" xfId="0" applyFont="1" applyFill="1" applyBorder="1" applyAlignment="1">
      <alignment horizontal="left"/>
    </xf>
    <xf numFmtId="0" fontId="4" fillId="6" borderId="0" xfId="0" applyFont="1" applyFill="1" applyAlignment="1">
      <alignment horizontal="left" vertical="top" wrapText="1"/>
    </xf>
    <xf numFmtId="0" fontId="4" fillId="6" borderId="6" xfId="0" applyFont="1" applyFill="1" applyBorder="1" applyAlignment="1">
      <alignment horizontal="left" vertical="top" wrapText="1"/>
    </xf>
    <xf numFmtId="0" fontId="5" fillId="3" borderId="13" xfId="0" applyFont="1" applyFill="1" applyBorder="1" applyAlignment="1">
      <alignment horizontal="left"/>
    </xf>
    <xf numFmtId="0" fontId="5" fillId="3" borderId="14" xfId="0" applyFont="1" applyFill="1" applyBorder="1" applyAlignment="1">
      <alignment horizontal="left"/>
    </xf>
    <xf numFmtId="0" fontId="5" fillId="3" borderId="15" xfId="0" applyFont="1" applyFill="1" applyBorder="1" applyAlignment="1">
      <alignment horizontal="left"/>
    </xf>
    <xf numFmtId="0" fontId="3" fillId="6" borderId="13" xfId="0" applyFont="1" applyFill="1" applyBorder="1" applyAlignment="1">
      <alignment horizontal="left"/>
    </xf>
    <xf numFmtId="0" fontId="3" fillId="6" borderId="14" xfId="0" applyFont="1" applyFill="1" applyBorder="1" applyAlignment="1">
      <alignment horizontal="left"/>
    </xf>
    <xf numFmtId="0" fontId="3" fillId="6" borderId="15" xfId="0" applyFont="1" applyFill="1" applyBorder="1" applyAlignment="1">
      <alignment horizontal="left"/>
    </xf>
    <xf numFmtId="0" fontId="3" fillId="6" borderId="43" xfId="0" applyFont="1" applyFill="1" applyBorder="1" applyAlignment="1">
      <alignment horizontal="left"/>
    </xf>
    <xf numFmtId="0" fontId="3" fillId="6" borderId="44" xfId="0" applyFont="1" applyFill="1" applyBorder="1" applyAlignment="1">
      <alignment horizontal="left"/>
    </xf>
    <xf numFmtId="0" fontId="3" fillId="6" borderId="45" xfId="0" applyFont="1" applyFill="1" applyBorder="1" applyAlignment="1">
      <alignment horizontal="left"/>
    </xf>
    <xf numFmtId="0" fontId="3" fillId="6" borderId="41" xfId="0" applyFont="1" applyFill="1" applyBorder="1" applyAlignment="1">
      <alignment horizontal="left"/>
    </xf>
    <xf numFmtId="0" fontId="3" fillId="6" borderId="42" xfId="0" applyFont="1" applyFill="1" applyBorder="1" applyAlignment="1">
      <alignment horizontal="left"/>
    </xf>
    <xf numFmtId="0" fontId="3" fillId="6" borderId="40" xfId="0" applyFont="1" applyFill="1" applyBorder="1" applyAlignment="1">
      <alignment horizontal="left"/>
    </xf>
    <xf numFmtId="0" fontId="3" fillId="6" borderId="16" xfId="0" applyFont="1" applyFill="1" applyBorder="1" applyAlignment="1">
      <alignment horizontal="left" vertical="top"/>
    </xf>
    <xf numFmtId="0" fontId="3" fillId="6" borderId="17" xfId="0" applyFont="1" applyFill="1" applyBorder="1" applyAlignment="1">
      <alignment horizontal="left" vertical="top"/>
    </xf>
    <xf numFmtId="0" fontId="3" fillId="6" borderId="18" xfId="0" applyFont="1" applyFill="1" applyBorder="1" applyAlignment="1">
      <alignment horizontal="left" vertical="top"/>
    </xf>
    <xf numFmtId="0" fontId="4" fillId="6" borderId="17" xfId="0" applyFont="1" applyFill="1" applyBorder="1" applyAlignment="1">
      <alignment horizontal="left" vertical="top" wrapText="1"/>
    </xf>
    <xf numFmtId="0" fontId="4" fillId="6" borderId="18" xfId="0" applyFont="1" applyFill="1" applyBorder="1" applyAlignment="1">
      <alignment horizontal="left" vertical="top" wrapText="1"/>
    </xf>
    <xf numFmtId="0" fontId="16" fillId="5" borderId="13" xfId="0" applyFont="1" applyFill="1" applyBorder="1" applyAlignment="1">
      <alignment horizontal="left"/>
    </xf>
    <xf numFmtId="0" fontId="16" fillId="5" borderId="14" xfId="0" applyFont="1" applyFill="1" applyBorder="1" applyAlignment="1">
      <alignment horizontal="left"/>
    </xf>
    <xf numFmtId="0" fontId="16" fillId="5" borderId="15" xfId="0" applyFont="1" applyFill="1" applyBorder="1" applyAlignment="1">
      <alignment horizontal="left"/>
    </xf>
    <xf numFmtId="0" fontId="18" fillId="4" borderId="7" xfId="0" applyFont="1" applyFill="1" applyBorder="1" applyAlignment="1">
      <alignment horizontal="left" vertical="top"/>
    </xf>
    <xf numFmtId="0" fontId="18" fillId="4" borderId="11" xfId="0" applyFont="1" applyFill="1" applyBorder="1" applyAlignment="1">
      <alignment horizontal="left" vertical="top"/>
    </xf>
    <xf numFmtId="0" fontId="18" fillId="4" borderId="5" xfId="0" applyFont="1" applyFill="1" applyBorder="1" applyAlignment="1">
      <alignment horizontal="left" vertical="top"/>
    </xf>
    <xf numFmtId="0" fontId="18" fillId="4" borderId="1" xfId="0" applyFont="1" applyFill="1" applyBorder="1" applyAlignment="1">
      <alignment horizontal="left" vertical="top"/>
    </xf>
    <xf numFmtId="0" fontId="18" fillId="4" borderId="30" xfId="0" applyFont="1" applyFill="1" applyBorder="1" applyAlignment="1">
      <alignment horizontal="left" vertical="top"/>
    </xf>
    <xf numFmtId="0" fontId="18" fillId="4" borderId="24" xfId="0" applyFont="1" applyFill="1" applyBorder="1" applyAlignment="1">
      <alignment horizontal="left" vertical="top"/>
    </xf>
    <xf numFmtId="0" fontId="18" fillId="4" borderId="29" xfId="0" applyFont="1" applyFill="1" applyBorder="1" applyAlignment="1">
      <alignment horizontal="left" vertical="top"/>
    </xf>
    <xf numFmtId="0" fontId="18" fillId="4" borderId="23" xfId="0" applyFont="1" applyFill="1" applyBorder="1" applyAlignment="1">
      <alignment horizontal="left" vertical="top"/>
    </xf>
    <xf numFmtId="0" fontId="18" fillId="2" borderId="11" xfId="0" applyFont="1" applyFill="1" applyBorder="1" applyAlignment="1" applyProtection="1">
      <alignment horizontal="center" vertical="top"/>
      <protection locked="0"/>
    </xf>
    <xf numFmtId="0" fontId="18" fillId="2" borderId="12" xfId="0" applyFont="1" applyFill="1" applyBorder="1" applyAlignment="1" applyProtection="1">
      <alignment horizontal="center" vertical="top"/>
      <protection locked="0"/>
    </xf>
    <xf numFmtId="0" fontId="18" fillId="2" borderId="1" xfId="0" applyFont="1" applyFill="1" applyBorder="1" applyAlignment="1" applyProtection="1">
      <alignment horizontal="center" vertical="top"/>
      <protection locked="0"/>
    </xf>
    <xf numFmtId="0" fontId="18" fillId="2" borderId="10" xfId="0" applyFont="1" applyFill="1" applyBorder="1" applyAlignment="1" applyProtection="1">
      <alignment horizontal="center" vertical="top"/>
      <protection locked="0"/>
    </xf>
    <xf numFmtId="0" fontId="18" fillId="2" borderId="35" xfId="0" applyFont="1" applyFill="1" applyBorder="1" applyAlignment="1" applyProtection="1">
      <alignment horizontal="center" vertical="top"/>
      <protection locked="0"/>
    </xf>
    <xf numFmtId="0" fontId="18" fillId="2" borderId="36" xfId="0" applyFont="1" applyFill="1" applyBorder="1" applyAlignment="1" applyProtection="1">
      <alignment horizontal="center" vertical="top"/>
      <protection locked="0"/>
    </xf>
    <xf numFmtId="0" fontId="18" fillId="2" borderId="37" xfId="0" applyFont="1" applyFill="1" applyBorder="1" applyAlignment="1" applyProtection="1">
      <alignment horizontal="center" vertical="top"/>
      <protection locked="0"/>
    </xf>
    <xf numFmtId="0" fontId="18" fillId="2" borderId="22" xfId="0" applyFont="1" applyFill="1" applyBorder="1" applyAlignment="1" applyProtection="1">
      <alignment horizontal="center" vertical="top"/>
      <protection locked="0"/>
    </xf>
    <xf numFmtId="0" fontId="18" fillId="2" borderId="38" xfId="0" applyFont="1" applyFill="1" applyBorder="1" applyAlignment="1" applyProtection="1">
      <alignment horizontal="center" vertical="top"/>
      <protection locked="0"/>
    </xf>
    <xf numFmtId="0" fontId="18" fillId="2" borderId="39" xfId="0" applyFont="1" applyFill="1" applyBorder="1" applyAlignment="1" applyProtection="1">
      <alignment horizontal="center" vertical="top"/>
      <protection locked="0"/>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49" fontId="13" fillId="5" borderId="24" xfId="0" applyNumberFormat="1" applyFont="1" applyFill="1" applyBorder="1" applyAlignment="1">
      <alignment horizontal="center" vertical="top"/>
    </xf>
    <xf numFmtId="49" fontId="13" fillId="5" borderId="1" xfId="0" applyNumberFormat="1" applyFont="1" applyFill="1" applyBorder="1" applyAlignment="1">
      <alignment horizontal="center" vertical="top"/>
    </xf>
    <xf numFmtId="49" fontId="8" fillId="5" borderId="1" xfId="0" applyNumberFormat="1" applyFont="1" applyFill="1" applyBorder="1" applyAlignment="1">
      <alignment horizontal="center" vertical="top" wrapText="1"/>
    </xf>
    <xf numFmtId="49" fontId="8" fillId="5" borderId="10" xfId="0" applyNumberFormat="1" applyFont="1" applyFill="1" applyBorder="1" applyAlignment="1">
      <alignment horizontal="center" vertical="top" wrapText="1"/>
    </xf>
    <xf numFmtId="0" fontId="11" fillId="5" borderId="13" xfId="0" applyFont="1" applyFill="1" applyBorder="1" applyAlignment="1">
      <alignment horizontal="left"/>
    </xf>
    <xf numFmtId="0" fontId="11" fillId="5" borderId="14" xfId="0" applyFont="1" applyFill="1" applyBorder="1" applyAlignment="1">
      <alignment horizontal="left"/>
    </xf>
    <xf numFmtId="0" fontId="11" fillId="5" borderId="15" xfId="0" applyFont="1" applyFill="1" applyBorder="1" applyAlignment="1">
      <alignment horizontal="left"/>
    </xf>
    <xf numFmtId="0" fontId="7" fillId="4" borderId="7" xfId="0" applyFont="1" applyFill="1" applyBorder="1" applyAlignment="1">
      <alignment horizontal="left"/>
    </xf>
    <xf numFmtId="0" fontId="7" fillId="4" borderId="11" xfId="0" applyFont="1" applyFill="1" applyBorder="1" applyAlignment="1">
      <alignment horizontal="left"/>
    </xf>
    <xf numFmtId="0" fontId="9" fillId="3" borderId="16" xfId="0" applyFont="1" applyFill="1" applyBorder="1" applyAlignment="1">
      <alignment horizontal="left"/>
    </xf>
    <xf numFmtId="0" fontId="9" fillId="3" borderId="17" xfId="0" applyFont="1" applyFill="1" applyBorder="1" applyAlignment="1">
      <alignment horizontal="left"/>
    </xf>
    <xf numFmtId="0" fontId="9" fillId="3" borderId="18" xfId="0" applyFont="1" applyFill="1" applyBorder="1" applyAlignment="1">
      <alignment horizontal="left"/>
    </xf>
    <xf numFmtId="49" fontId="8" fillId="5" borderId="35" xfId="0" applyNumberFormat="1" applyFont="1" applyFill="1" applyBorder="1" applyAlignment="1">
      <alignment horizontal="center" vertical="top"/>
    </xf>
    <xf numFmtId="49" fontId="8" fillId="5" borderId="36" xfId="0" applyNumberFormat="1" applyFont="1" applyFill="1" applyBorder="1" applyAlignment="1">
      <alignment horizontal="center" vertical="top"/>
    </xf>
    <xf numFmtId="49" fontId="8" fillId="5" borderId="24" xfId="0" applyNumberFormat="1" applyFont="1" applyFill="1" applyBorder="1" applyAlignment="1">
      <alignment horizontal="center" vertical="top"/>
    </xf>
    <xf numFmtId="49" fontId="8" fillId="5" borderId="35" xfId="0" applyNumberFormat="1" applyFont="1" applyFill="1" applyBorder="1" applyAlignment="1">
      <alignment horizontal="center" vertical="top" wrapText="1"/>
    </xf>
    <xf numFmtId="49" fontId="8" fillId="5" borderId="37" xfId="0" applyNumberFormat="1" applyFont="1" applyFill="1" applyBorder="1" applyAlignment="1">
      <alignment horizontal="center" vertical="top" wrapText="1"/>
    </xf>
    <xf numFmtId="49" fontId="8" fillId="5" borderId="1" xfId="0" applyNumberFormat="1" applyFont="1" applyFill="1" applyBorder="1" applyAlignment="1">
      <alignment horizontal="center" vertical="top"/>
    </xf>
    <xf numFmtId="49" fontId="15" fillId="5" borderId="24" xfId="0" applyNumberFormat="1" applyFont="1" applyFill="1" applyBorder="1" applyAlignment="1">
      <alignment horizontal="center" vertical="top"/>
    </xf>
    <xf numFmtId="49" fontId="15" fillId="5" borderId="1" xfId="0" applyNumberFormat="1" applyFont="1" applyFill="1" applyBorder="1" applyAlignment="1">
      <alignment horizontal="center" vertical="top"/>
    </xf>
    <xf numFmtId="0" fontId="7" fillId="2" borderId="11" xfId="0" applyFont="1" applyFill="1" applyBorder="1" applyAlignment="1" applyProtection="1">
      <alignment horizontal="left" vertical="top"/>
      <protection locked="0"/>
    </xf>
    <xf numFmtId="0" fontId="7" fillId="2" borderId="12" xfId="0" applyFont="1" applyFill="1" applyBorder="1" applyAlignment="1" applyProtection="1">
      <alignment horizontal="left" vertical="top"/>
      <protection locked="0"/>
    </xf>
    <xf numFmtId="0" fontId="7" fillId="4" borderId="5" xfId="0" applyFont="1" applyFill="1" applyBorder="1" applyAlignment="1">
      <alignment horizontal="left" vertical="top"/>
    </xf>
    <xf numFmtId="0" fontId="7" fillId="4" borderId="1" xfId="0" applyFont="1" applyFill="1" applyBorder="1" applyAlignment="1">
      <alignment horizontal="left" vertical="top"/>
    </xf>
    <xf numFmtId="0" fontId="7" fillId="4" borderId="5" xfId="0" applyFont="1" applyFill="1" applyBorder="1" applyAlignment="1">
      <alignment horizontal="left"/>
    </xf>
    <xf numFmtId="0" fontId="7" fillId="4" borderId="1" xfId="0" applyFont="1" applyFill="1" applyBorder="1" applyAlignment="1">
      <alignment horizontal="left"/>
    </xf>
    <xf numFmtId="0" fontId="7" fillId="4" borderId="2" xfId="0" applyFont="1" applyFill="1" applyBorder="1" applyAlignment="1">
      <alignment horizontal="left"/>
    </xf>
    <xf numFmtId="0" fontId="7" fillId="4" borderId="3" xfId="0" applyFont="1" applyFill="1" applyBorder="1" applyAlignment="1">
      <alignment horizontal="left"/>
    </xf>
    <xf numFmtId="0" fontId="7" fillId="2" borderId="3" xfId="0" applyFont="1" applyFill="1" applyBorder="1" applyAlignment="1" applyProtection="1">
      <alignment horizontal="left" vertical="top"/>
      <protection locked="0"/>
    </xf>
    <xf numFmtId="0" fontId="7" fillId="2" borderId="4" xfId="0" applyFont="1" applyFill="1" applyBorder="1" applyAlignment="1" applyProtection="1">
      <alignment horizontal="left" vertical="top"/>
      <protection locked="0"/>
    </xf>
    <xf numFmtId="0" fontId="7" fillId="2" borderId="1" xfId="0" applyFont="1" applyFill="1" applyBorder="1" applyAlignment="1" applyProtection="1">
      <alignment horizontal="left" vertical="top"/>
      <protection locked="0"/>
    </xf>
    <xf numFmtId="0" fontId="7" fillId="2" borderId="10" xfId="0" applyFont="1" applyFill="1" applyBorder="1" applyAlignment="1" applyProtection="1">
      <alignment horizontal="left" vertical="top"/>
      <protection locked="0"/>
    </xf>
    <xf numFmtId="0" fontId="7" fillId="5" borderId="20" xfId="0" applyFont="1" applyFill="1" applyBorder="1" applyAlignment="1">
      <alignment horizontal="left"/>
    </xf>
    <xf numFmtId="0" fontId="7" fillId="5" borderId="8" xfId="0" applyFont="1" applyFill="1" applyBorder="1" applyAlignment="1">
      <alignment horizontal="left"/>
    </xf>
    <xf numFmtId="0" fontId="7" fillId="5" borderId="9" xfId="0" applyFont="1" applyFill="1" applyBorder="1" applyAlignment="1">
      <alignment horizontal="left"/>
    </xf>
    <xf numFmtId="0" fontId="12" fillId="8" borderId="13" xfId="0" applyFont="1" applyFill="1" applyBorder="1" applyAlignment="1">
      <alignment horizontal="left"/>
    </xf>
    <xf numFmtId="0" fontId="12" fillId="8" borderId="14" xfId="0" applyFont="1" applyFill="1" applyBorder="1" applyAlignment="1">
      <alignment horizontal="left"/>
    </xf>
    <xf numFmtId="0" fontId="12" fillId="8" borderId="15" xfId="0" applyFont="1" applyFill="1" applyBorder="1" applyAlignment="1">
      <alignment horizontal="left"/>
    </xf>
    <xf numFmtId="0" fontId="7" fillId="2" borderId="22" xfId="0" applyFont="1" applyFill="1" applyBorder="1" applyAlignment="1" applyProtection="1">
      <alignment horizontal="left" vertical="top"/>
      <protection locked="0"/>
    </xf>
    <xf numFmtId="0" fontId="7" fillId="2" borderId="38" xfId="0" applyFont="1" applyFill="1" applyBorder="1" applyAlignment="1" applyProtection="1">
      <alignment horizontal="left" vertical="top"/>
      <protection locked="0"/>
    </xf>
    <xf numFmtId="0" fontId="7" fillId="2" borderId="39" xfId="0" applyFont="1" applyFill="1" applyBorder="1" applyAlignment="1" applyProtection="1">
      <alignment horizontal="left" vertical="top"/>
      <protection locked="0"/>
    </xf>
    <xf numFmtId="0" fontId="7" fillId="4" borderId="30" xfId="0" applyFont="1" applyFill="1" applyBorder="1" applyAlignment="1">
      <alignment horizontal="left"/>
    </xf>
    <xf numFmtId="0" fontId="7" fillId="4" borderId="24" xfId="0" applyFont="1" applyFill="1" applyBorder="1" applyAlignment="1">
      <alignment horizontal="left"/>
    </xf>
    <xf numFmtId="0" fontId="7" fillId="4" borderId="30" xfId="0" applyFont="1" applyFill="1" applyBorder="1" applyAlignment="1">
      <alignment horizontal="left" vertical="top"/>
    </xf>
    <xf numFmtId="0" fontId="7" fillId="4" borderId="24" xfId="0" applyFont="1" applyFill="1" applyBorder="1" applyAlignment="1">
      <alignment horizontal="left" vertical="top"/>
    </xf>
    <xf numFmtId="0" fontId="7" fillId="4" borderId="28" xfId="0" applyFont="1" applyFill="1" applyBorder="1" applyAlignment="1">
      <alignment horizontal="left"/>
    </xf>
    <xf numFmtId="0" fontId="7" fillId="4" borderId="31" xfId="0" applyFont="1" applyFill="1" applyBorder="1" applyAlignment="1">
      <alignment horizontal="left"/>
    </xf>
    <xf numFmtId="0" fontId="7" fillId="2" borderId="32" xfId="0" applyFont="1" applyFill="1" applyBorder="1" applyAlignment="1" applyProtection="1">
      <alignment horizontal="left" vertical="top"/>
      <protection locked="0"/>
    </xf>
    <xf numFmtId="0" fontId="7" fillId="2" borderId="33" xfId="0" applyFont="1" applyFill="1" applyBorder="1" applyAlignment="1" applyProtection="1">
      <alignment horizontal="left" vertical="top"/>
      <protection locked="0"/>
    </xf>
    <xf numFmtId="0" fontId="7" fillId="2" borderId="34" xfId="0" applyFont="1" applyFill="1" applyBorder="1" applyAlignment="1" applyProtection="1">
      <alignment horizontal="left" vertical="top"/>
      <protection locked="0"/>
    </xf>
    <xf numFmtId="0" fontId="7" fillId="2" borderId="35" xfId="0" applyFont="1" applyFill="1" applyBorder="1" applyAlignment="1" applyProtection="1">
      <alignment horizontal="left" vertical="top"/>
      <protection locked="0"/>
    </xf>
    <xf numFmtId="0" fontId="7" fillId="2" borderId="36" xfId="0" applyFont="1" applyFill="1" applyBorder="1" applyAlignment="1" applyProtection="1">
      <alignment horizontal="left" vertical="top"/>
      <protection locked="0"/>
    </xf>
    <xf numFmtId="0" fontId="7" fillId="2" borderId="37" xfId="0" applyFont="1" applyFill="1" applyBorder="1" applyAlignment="1" applyProtection="1">
      <alignment horizontal="left" vertical="top"/>
      <protection locked="0"/>
    </xf>
    <xf numFmtId="0" fontId="7" fillId="4" borderId="29" xfId="0" applyFont="1" applyFill="1" applyBorder="1" applyAlignment="1">
      <alignment horizontal="left"/>
    </xf>
    <xf numFmtId="0" fontId="7" fillId="4" borderId="23" xfId="0" applyFont="1" applyFill="1" applyBorder="1" applyAlignment="1">
      <alignment horizontal="left"/>
    </xf>
  </cellXfs>
  <cellStyles count="4">
    <cellStyle name="Komma" xfId="3" builtinId="3"/>
    <cellStyle name="Procent" xfId="2" builtinId="5"/>
    <cellStyle name="Standaard" xfId="0" builtinId="0"/>
    <cellStyle name="Valuta" xfId="1" builtinId="4"/>
  </cellStyles>
  <dxfs count="6">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Marja Maas - van Goch" id="{2090CF1C-C1B9-4DFB-AC02-6FC9A95380AC}" userId="marja.maas@zuyd.nl" providerId="PeoplePicker"/>
  <person displayName="Tim Dings" id="{233DBA22-F6E7-4AFF-8AD1-652ECB8BCB49}" userId="S::tim.dings@zuyd.nl::290e04f9-956e-48d3-9986-245ddd210f3d" providerId="AD"/>
  <person displayName="Marja Maas - van Goch" id="{FAC45CC5-DAE2-4A39-A7EA-67C30556256C}" userId="S::marja.maas@zuyd.nl::2b685506-116d-4d30-b961-d5756c454595"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5" dT="2026-07-08T13:29:10.71" personId="{233DBA22-F6E7-4AFF-8AD1-652ECB8BCB49}" id="{0B8F0129-32C7-448D-ACF4-185ED0000A6F}">
    <text>kan weg, valt onder type flyer.</text>
  </threadedComment>
  <threadedComment ref="B15" dT="2026-07-16T11:25:18.69" personId="{FAC45CC5-DAE2-4A39-A7EA-67C30556256C}" id="{FACBA3F9-9F2C-4F5E-8C23-3961E1BB1DE6}" parentId="{0B8F0129-32C7-448D-ACF4-185ED0000A6F}">
    <text xml:space="preserve">Ik zie dat dit soort drieluik folders ook in 2025 regelmatig is besteld, dus misschien toch nog erin laten. 
</text>
  </threadedComment>
  <threadedComment ref="C21" dT="2026-07-08T13:30:35.65" personId="{233DBA22-F6E7-4AFF-8AD1-652ECB8BCB49}" id="{B91370FE-1893-4C7C-BF47-C92AAC8E5A70}">
    <text xml:space="preserve">@Marja Maas - van Goch aantal mag op max 4000 per jaar? Vorig jaar hadden we er al teveel besteld? Voor onderwijsbeurs bestellen we dit jaar alleen al max 2500 stuks. </text>
    <mentions>
      <mention mentionpersonId="{2090CF1C-C1B9-4DFB-AC02-6FC9A95380AC}" mentionId="{A867FA4D-3C53-4FCE-A4D3-449C0A52657B}" startIndex="0" length="22"/>
    </mentions>
  </threadedComment>
</ThreadedComments>
</file>

<file path=xl/threadedComments/threadedComment2.xml><?xml version="1.0" encoding="utf-8"?>
<ThreadedComments xmlns="http://schemas.microsoft.com/office/spreadsheetml/2018/threadedcomments" xmlns:x="http://schemas.openxmlformats.org/spreadsheetml/2006/main">
  <threadedComment ref="A1" dT="2026-07-14T12:12:58.40" personId="{FAC45CC5-DAE2-4A39-A7EA-67C30556256C}" id="{6A7D7486-0BA3-4B0E-92F4-B23CAC70735D}">
    <text xml:space="preserve">Dit tabblad dan helemaal verwijderen?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6"/>
  <sheetViews>
    <sheetView tabSelected="1" zoomScale="81" zoomScaleNormal="100" workbookViewId="0">
      <selection activeCell="K18" sqref="K18"/>
    </sheetView>
  </sheetViews>
  <sheetFormatPr defaultColWidth="8.85546875" defaultRowHeight="13.5"/>
  <cols>
    <col min="1" max="1" width="3.140625" style="99" customWidth="1"/>
    <col min="2" max="2" width="27.85546875" style="99" customWidth="1"/>
    <col min="3" max="3" width="8.85546875" style="99"/>
    <col min="4" max="4" width="22.42578125" style="99" customWidth="1"/>
    <col min="5" max="16384" width="8.85546875" style="99"/>
  </cols>
  <sheetData>
    <row r="1" spans="1:11" ht="27" customHeight="1" thickBot="1">
      <c r="A1" s="109" t="s">
        <v>0</v>
      </c>
      <c r="B1" s="110"/>
      <c r="C1" s="110"/>
      <c r="D1" s="110"/>
      <c r="E1" s="110"/>
      <c r="F1" s="110"/>
      <c r="G1" s="110"/>
      <c r="H1" s="111"/>
    </row>
    <row r="2" spans="1:11" ht="15" customHeight="1" thickBot="1">
      <c r="A2" s="9" t="s">
        <v>1</v>
      </c>
      <c r="B2" s="10"/>
      <c r="C2" s="10"/>
      <c r="D2" s="10"/>
      <c r="E2" s="10"/>
      <c r="F2" s="10"/>
      <c r="G2" s="10"/>
      <c r="H2" s="2"/>
      <c r="I2" s="1"/>
      <c r="J2" s="1"/>
      <c r="K2" s="1"/>
    </row>
    <row r="3" spans="1:11" ht="28.7" customHeight="1" thickBot="1">
      <c r="B3" s="1"/>
      <c r="C3" s="1"/>
      <c r="D3" s="1"/>
      <c r="E3" s="1"/>
      <c r="F3" s="1"/>
      <c r="G3" s="1"/>
      <c r="H3" s="1"/>
      <c r="I3" s="1"/>
      <c r="J3" s="1"/>
      <c r="K3" s="1"/>
    </row>
    <row r="4" spans="1:11" ht="15" customHeight="1" thickBot="1">
      <c r="A4" s="121" t="s">
        <v>2</v>
      </c>
      <c r="B4" s="122"/>
      <c r="C4" s="123"/>
      <c r="D4" s="100" t="s">
        <v>3</v>
      </c>
      <c r="E4" s="1"/>
      <c r="F4" s="1"/>
      <c r="G4" s="1"/>
      <c r="H4" s="1"/>
      <c r="I4" s="1"/>
      <c r="J4" s="1"/>
      <c r="K4" s="1"/>
    </row>
    <row r="5" spans="1:11" ht="14.45" customHeight="1">
      <c r="A5" s="118" t="s">
        <v>4</v>
      </c>
      <c r="B5" s="119"/>
      <c r="C5" s="120"/>
      <c r="D5" s="6">
        <f>Stationary!H37</f>
        <v>0</v>
      </c>
      <c r="E5" s="1"/>
      <c r="F5" s="1"/>
      <c r="G5" s="1"/>
      <c r="H5" s="1"/>
      <c r="I5" s="1"/>
      <c r="J5" s="1"/>
      <c r="K5" s="1"/>
    </row>
    <row r="6" spans="1:11" ht="14.45" customHeight="1" thickBot="1">
      <c r="A6" s="115" t="s">
        <v>5</v>
      </c>
      <c r="B6" s="116"/>
      <c r="C6" s="117"/>
      <c r="D6" s="98">
        <f>Commercieel!L24</f>
        <v>0</v>
      </c>
      <c r="E6" s="1"/>
      <c r="F6" s="1"/>
      <c r="G6" s="1"/>
      <c r="H6" s="1"/>
      <c r="I6" s="1"/>
      <c r="J6" s="1"/>
      <c r="K6" s="1"/>
    </row>
    <row r="7" spans="1:11" ht="15" customHeight="1" thickBot="1">
      <c r="A7" s="112" t="s">
        <v>6</v>
      </c>
      <c r="B7" s="113"/>
      <c r="C7" s="114"/>
      <c r="D7" s="101">
        <f>D5+D6</f>
        <v>0</v>
      </c>
      <c r="E7" s="1"/>
      <c r="F7" s="1"/>
      <c r="G7" s="1"/>
      <c r="H7" s="1"/>
      <c r="I7" s="1"/>
      <c r="J7" s="1"/>
      <c r="K7" s="1"/>
    </row>
    <row r="8" spans="1:11" ht="27.6" customHeight="1" thickBot="1">
      <c r="B8" s="3"/>
      <c r="C8" s="3"/>
      <c r="D8" s="4"/>
      <c r="E8" s="1"/>
      <c r="F8" s="1"/>
      <c r="G8" s="1"/>
      <c r="I8" s="1"/>
      <c r="J8" s="1"/>
      <c r="K8" s="1"/>
    </row>
    <row r="9" spans="1:11" s="103" customFormat="1" ht="15" thickBot="1">
      <c r="A9" s="104" t="s">
        <v>7</v>
      </c>
      <c r="B9" s="105"/>
      <c r="C9" s="105"/>
      <c r="D9" s="105"/>
      <c r="E9" s="105"/>
      <c r="F9" s="105"/>
      <c r="G9" s="105"/>
      <c r="H9" s="106"/>
    </row>
    <row r="10" spans="1:11" ht="43.35" customHeight="1">
      <c r="A10" s="7" t="s">
        <v>8</v>
      </c>
      <c r="B10" s="124" t="s">
        <v>9</v>
      </c>
      <c r="C10" s="124"/>
      <c r="D10" s="124"/>
      <c r="E10" s="124"/>
      <c r="F10" s="124"/>
      <c r="G10" s="124"/>
      <c r="H10" s="125"/>
      <c r="I10" s="1"/>
      <c r="J10" s="1"/>
      <c r="K10" s="1"/>
    </row>
    <row r="11" spans="1:11" s="102" customFormat="1" ht="29.45" customHeight="1">
      <c r="A11" s="7" t="s">
        <v>8</v>
      </c>
      <c r="B11" s="107" t="s">
        <v>10</v>
      </c>
      <c r="C11" s="107"/>
      <c r="D11" s="107"/>
      <c r="E11" s="107"/>
      <c r="F11" s="107"/>
      <c r="G11" s="107"/>
      <c r="H11" s="108"/>
    </row>
    <row r="12" spans="1:11" s="102" customFormat="1" ht="14.45" customHeight="1">
      <c r="A12" s="7" t="s">
        <v>8</v>
      </c>
      <c r="B12" s="107" t="s">
        <v>11</v>
      </c>
      <c r="C12" s="107"/>
      <c r="D12" s="107"/>
      <c r="E12" s="107"/>
      <c r="F12" s="107"/>
      <c r="G12" s="107"/>
      <c r="H12" s="108"/>
    </row>
    <row r="13" spans="1:11" s="102" customFormat="1" ht="14.45" customHeight="1">
      <c r="A13" s="7" t="s">
        <v>8</v>
      </c>
      <c r="B13" s="107" t="s">
        <v>12</v>
      </c>
      <c r="C13" s="107"/>
      <c r="D13" s="107"/>
      <c r="E13" s="107"/>
      <c r="F13" s="107"/>
      <c r="G13" s="107"/>
      <c r="H13" s="108"/>
    </row>
    <row r="14" spans="1:11" s="102" customFormat="1" ht="58.35" customHeight="1">
      <c r="A14" s="7" t="s">
        <v>8</v>
      </c>
      <c r="B14" s="107" t="s">
        <v>13</v>
      </c>
      <c r="C14" s="107"/>
      <c r="D14" s="107"/>
      <c r="E14" s="107"/>
      <c r="F14" s="107"/>
      <c r="G14" s="107"/>
      <c r="H14" s="108"/>
    </row>
    <row r="15" spans="1:11" s="102" customFormat="1" ht="188.1" customHeight="1">
      <c r="A15" s="7" t="s">
        <v>8</v>
      </c>
      <c r="B15" s="107" t="s">
        <v>14</v>
      </c>
      <c r="C15" s="107"/>
      <c r="D15" s="107"/>
      <c r="E15" s="107"/>
      <c r="F15" s="107"/>
      <c r="G15" s="107"/>
      <c r="H15" s="108"/>
    </row>
    <row r="16" spans="1:11" s="102" customFormat="1" ht="14.45" customHeight="1">
      <c r="A16" s="7" t="s">
        <v>8</v>
      </c>
      <c r="B16" s="107" t="s">
        <v>15</v>
      </c>
      <c r="C16" s="107"/>
      <c r="D16" s="107"/>
      <c r="E16" s="107"/>
      <c r="F16" s="107"/>
      <c r="G16" s="107"/>
      <c r="H16" s="108"/>
    </row>
    <row r="17" spans="1:11" s="102" customFormat="1" ht="15" customHeight="1">
      <c r="A17" s="7" t="s">
        <v>8</v>
      </c>
      <c r="B17" s="107" t="s">
        <v>16</v>
      </c>
      <c r="C17" s="107"/>
      <c r="D17" s="107"/>
      <c r="E17" s="107"/>
      <c r="F17" s="107"/>
      <c r="G17" s="107"/>
      <c r="H17" s="108"/>
    </row>
    <row r="18" spans="1:11" s="102" customFormat="1" ht="55.35" customHeight="1">
      <c r="A18" s="7" t="s">
        <v>8</v>
      </c>
      <c r="B18" s="107" t="s">
        <v>17</v>
      </c>
      <c r="C18" s="107"/>
      <c r="D18" s="107"/>
      <c r="E18" s="107"/>
      <c r="F18" s="107"/>
      <c r="G18" s="107"/>
      <c r="H18" s="108"/>
    </row>
    <row r="19" spans="1:11" s="102" customFormat="1" ht="43.35" customHeight="1">
      <c r="A19" s="7" t="s">
        <v>8</v>
      </c>
      <c r="B19" s="107" t="s">
        <v>18</v>
      </c>
      <c r="C19" s="107"/>
      <c r="D19" s="107"/>
      <c r="E19" s="107"/>
      <c r="F19" s="107"/>
      <c r="G19" s="107"/>
      <c r="H19" s="108"/>
    </row>
    <row r="20" spans="1:11" s="102" customFormat="1" ht="15" customHeight="1" thickBot="1">
      <c r="A20" s="8" t="s">
        <v>8</v>
      </c>
      <c r="B20" s="147" t="s">
        <v>19</v>
      </c>
      <c r="C20" s="147"/>
      <c r="D20" s="147"/>
      <c r="E20" s="147"/>
      <c r="F20" s="147"/>
      <c r="G20" s="147"/>
      <c r="H20" s="148"/>
    </row>
    <row r="21" spans="1:11" ht="34.700000000000003" customHeight="1" thickBot="1">
      <c r="B21" s="5"/>
      <c r="C21" s="5"/>
      <c r="D21" s="5"/>
      <c r="E21" s="5"/>
      <c r="F21" s="5"/>
      <c r="G21" s="5"/>
      <c r="H21" s="5"/>
      <c r="I21" s="1"/>
      <c r="J21" s="1"/>
      <c r="K21" s="1"/>
    </row>
    <row r="22" spans="1:11" s="103" customFormat="1" ht="15" thickBot="1">
      <c r="A22" s="126" t="s">
        <v>20</v>
      </c>
      <c r="B22" s="127"/>
      <c r="C22" s="127"/>
      <c r="D22" s="127"/>
      <c r="E22" s="127"/>
      <c r="F22" s="127"/>
      <c r="G22" s="127"/>
      <c r="H22" s="128"/>
    </row>
    <row r="23" spans="1:11" s="103" customFormat="1" ht="55.35" customHeight="1">
      <c r="A23" s="135" t="s">
        <v>21</v>
      </c>
      <c r="B23" s="136"/>
      <c r="C23" s="144"/>
      <c r="D23" s="145"/>
      <c r="E23" s="145"/>
      <c r="F23" s="145"/>
      <c r="G23" s="145"/>
      <c r="H23" s="146"/>
    </row>
    <row r="24" spans="1:11" s="103" customFormat="1" ht="43.35" customHeight="1">
      <c r="A24" s="133" t="s">
        <v>22</v>
      </c>
      <c r="B24" s="134"/>
      <c r="C24" s="141"/>
      <c r="D24" s="142"/>
      <c r="E24" s="142"/>
      <c r="F24" s="142"/>
      <c r="G24" s="142"/>
      <c r="H24" s="143"/>
    </row>
    <row r="25" spans="1:11" s="103" customFormat="1" ht="14.45">
      <c r="A25" s="131" t="s">
        <v>23</v>
      </c>
      <c r="B25" s="132"/>
      <c r="C25" s="139"/>
      <c r="D25" s="139"/>
      <c r="E25" s="139"/>
      <c r="F25" s="139"/>
      <c r="G25" s="139"/>
      <c r="H25" s="140"/>
    </row>
    <row r="26" spans="1:11" s="103" customFormat="1" ht="14.45">
      <c r="A26" s="131" t="s">
        <v>24</v>
      </c>
      <c r="B26" s="132"/>
      <c r="C26" s="139"/>
      <c r="D26" s="139"/>
      <c r="E26" s="139"/>
      <c r="F26" s="139"/>
      <c r="G26" s="139"/>
      <c r="H26" s="140"/>
    </row>
    <row r="27" spans="1:11" s="103" customFormat="1" ht="15" thickBot="1">
      <c r="A27" s="129" t="s">
        <v>25</v>
      </c>
      <c r="B27" s="130"/>
      <c r="C27" s="137"/>
      <c r="D27" s="137"/>
      <c r="E27" s="137"/>
      <c r="F27" s="137"/>
      <c r="G27" s="137"/>
      <c r="H27" s="138"/>
    </row>
    <row r="28" spans="1:11" ht="14.1">
      <c r="B28" s="1"/>
      <c r="C28" s="1"/>
      <c r="D28" s="1"/>
      <c r="E28" s="1"/>
      <c r="F28" s="1"/>
      <c r="G28" s="1"/>
      <c r="H28" s="1"/>
      <c r="I28" s="1"/>
      <c r="J28" s="1"/>
      <c r="K28" s="1"/>
    </row>
    <row r="29" spans="1:11" ht="14.1">
      <c r="B29" s="1"/>
      <c r="C29" s="1"/>
      <c r="D29" s="1"/>
      <c r="E29" s="1"/>
      <c r="F29" s="1"/>
      <c r="G29" s="1"/>
      <c r="H29" s="1"/>
      <c r="I29" s="1"/>
      <c r="J29" s="1"/>
      <c r="K29" s="1"/>
    </row>
    <row r="46" spans="5:5" ht="14.1">
      <c r="E46" s="1"/>
    </row>
  </sheetData>
  <mergeCells count="27">
    <mergeCell ref="B17:H17"/>
    <mergeCell ref="B18:H18"/>
    <mergeCell ref="A22:H22"/>
    <mergeCell ref="A27:B27"/>
    <mergeCell ref="A26:B26"/>
    <mergeCell ref="A25:B25"/>
    <mergeCell ref="A24:B24"/>
    <mergeCell ref="A23:B23"/>
    <mergeCell ref="B19:H19"/>
    <mergeCell ref="C27:H27"/>
    <mergeCell ref="C26:H26"/>
    <mergeCell ref="C25:H25"/>
    <mergeCell ref="C24:H24"/>
    <mergeCell ref="C23:H23"/>
    <mergeCell ref="B20:H20"/>
    <mergeCell ref="B16:H16"/>
    <mergeCell ref="A1:H1"/>
    <mergeCell ref="A7:C7"/>
    <mergeCell ref="A6:C6"/>
    <mergeCell ref="A5:C5"/>
    <mergeCell ref="A4:C4"/>
    <mergeCell ref="B10:H10"/>
    <mergeCell ref="B11:H11"/>
    <mergeCell ref="B12:H12"/>
    <mergeCell ref="B13:H13"/>
    <mergeCell ref="B14:H14"/>
    <mergeCell ref="B15:H1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0"/>
  <sheetViews>
    <sheetView zoomScale="122" zoomScaleNormal="80" workbookViewId="0">
      <selection activeCell="B25" sqref="B25"/>
    </sheetView>
  </sheetViews>
  <sheetFormatPr defaultColWidth="32.42578125" defaultRowHeight="12.95"/>
  <cols>
    <col min="1" max="1" width="7.140625" style="42" customWidth="1"/>
    <col min="2" max="2" width="35.5703125" style="41" customWidth="1"/>
    <col min="3" max="3" width="21.140625" style="41" customWidth="1"/>
    <col min="4" max="4" width="23.140625" style="41" customWidth="1"/>
    <col min="5" max="6" width="36.140625" style="42" customWidth="1"/>
    <col min="7" max="8" width="36.140625" style="41" customWidth="1"/>
    <col min="9" max="16384" width="32.42578125" style="41"/>
  </cols>
  <sheetData>
    <row r="1" spans="1:8" ht="15" customHeight="1">
      <c r="A1" s="158" t="s">
        <v>26</v>
      </c>
      <c r="B1" s="159"/>
      <c r="C1" s="159"/>
      <c r="D1" s="159"/>
      <c r="E1" s="159"/>
      <c r="F1" s="159"/>
      <c r="G1" s="159"/>
      <c r="H1" s="160"/>
    </row>
    <row r="2" spans="1:8" ht="13.5" thickBot="1">
      <c r="A2" s="11" t="s">
        <v>1</v>
      </c>
      <c r="B2" s="12"/>
      <c r="C2" s="12"/>
      <c r="D2" s="12"/>
      <c r="E2" s="13"/>
      <c r="F2" s="13"/>
      <c r="G2" s="12"/>
      <c r="H2" s="14"/>
    </row>
    <row r="3" spans="1:8" ht="27" customHeight="1" thickBot="1">
      <c r="B3" s="15"/>
      <c r="C3" s="15"/>
      <c r="D3" s="15"/>
      <c r="E3" s="39"/>
      <c r="F3" s="39"/>
      <c r="G3" s="15"/>
      <c r="H3" s="15"/>
    </row>
    <row r="4" spans="1:8">
      <c r="A4" s="16" t="s">
        <v>27</v>
      </c>
      <c r="B4" s="17" t="s">
        <v>28</v>
      </c>
      <c r="C4" s="18" t="s">
        <v>29</v>
      </c>
      <c r="D4" s="18" t="s">
        <v>30</v>
      </c>
      <c r="E4" s="19" t="s">
        <v>31</v>
      </c>
      <c r="F4" s="19" t="s">
        <v>32</v>
      </c>
      <c r="G4" s="20" t="s">
        <v>33</v>
      </c>
      <c r="H4" s="21" t="s">
        <v>34</v>
      </c>
    </row>
    <row r="5" spans="1:8">
      <c r="A5" s="43" t="s">
        <v>35</v>
      </c>
      <c r="B5" s="88" t="s">
        <v>36</v>
      </c>
      <c r="C5" s="89">
        <v>20000</v>
      </c>
      <c r="D5" s="90" t="s">
        <v>37</v>
      </c>
      <c r="E5" s="23">
        <v>0</v>
      </c>
      <c r="F5" s="23">
        <v>0</v>
      </c>
      <c r="G5" s="24">
        <f>AVERAGE(E5:F5)</f>
        <v>0</v>
      </c>
      <c r="H5" s="25">
        <f>G5*C5</f>
        <v>0</v>
      </c>
    </row>
    <row r="6" spans="1:8">
      <c r="A6" s="26"/>
      <c r="B6" s="167"/>
      <c r="C6" s="168"/>
      <c r="D6" s="168"/>
      <c r="E6" s="27" t="s">
        <v>38</v>
      </c>
      <c r="F6" s="27" t="s">
        <v>39</v>
      </c>
      <c r="G6" s="151"/>
      <c r="H6" s="152"/>
    </row>
    <row r="7" spans="1:8">
      <c r="A7" s="43" t="s">
        <v>40</v>
      </c>
      <c r="B7" s="91" t="s">
        <v>41</v>
      </c>
      <c r="C7" s="89">
        <v>5000</v>
      </c>
      <c r="D7" s="92" t="s">
        <v>37</v>
      </c>
      <c r="E7" s="23">
        <v>0</v>
      </c>
      <c r="F7" s="23">
        <v>0</v>
      </c>
      <c r="G7" s="24">
        <f>AVERAGE(E7:F7)</f>
        <v>0</v>
      </c>
      <c r="H7" s="25">
        <f>G7*C7</f>
        <v>0</v>
      </c>
    </row>
    <row r="8" spans="1:8">
      <c r="A8" s="43" t="s">
        <v>40</v>
      </c>
      <c r="B8" s="91" t="s">
        <v>42</v>
      </c>
      <c r="C8" s="89">
        <v>5000</v>
      </c>
      <c r="D8" s="92" t="s">
        <v>37</v>
      </c>
      <c r="E8" s="23">
        <v>0</v>
      </c>
      <c r="F8" s="23">
        <v>0</v>
      </c>
      <c r="G8" s="24">
        <f>AVERAGE(E8:F8)</f>
        <v>0</v>
      </c>
      <c r="H8" s="25">
        <f>G8*C8</f>
        <v>0</v>
      </c>
    </row>
    <row r="9" spans="1:8">
      <c r="A9" s="43" t="s">
        <v>40</v>
      </c>
      <c r="B9" s="91" t="s">
        <v>43</v>
      </c>
      <c r="C9" s="89">
        <v>5000</v>
      </c>
      <c r="D9" s="92" t="s">
        <v>44</v>
      </c>
      <c r="E9" s="23">
        <v>0</v>
      </c>
      <c r="F9" s="23">
        <v>0</v>
      </c>
      <c r="G9" s="24">
        <f>AVERAGE(E9:F9)</f>
        <v>0</v>
      </c>
      <c r="H9" s="25">
        <f>G9*C9</f>
        <v>0</v>
      </c>
    </row>
    <row r="10" spans="1:8">
      <c r="A10" s="43" t="s">
        <v>40</v>
      </c>
      <c r="B10" s="91" t="s">
        <v>45</v>
      </c>
      <c r="C10" s="89">
        <v>5000</v>
      </c>
      <c r="D10" s="92" t="s">
        <v>44</v>
      </c>
      <c r="E10" s="23">
        <v>0</v>
      </c>
      <c r="F10" s="23">
        <v>0</v>
      </c>
      <c r="G10" s="24">
        <f>AVERAGE(E10:F10)</f>
        <v>0</v>
      </c>
      <c r="H10" s="25">
        <f>G10*C10</f>
        <v>0</v>
      </c>
    </row>
    <row r="11" spans="1:8">
      <c r="A11" s="26"/>
      <c r="B11" s="149"/>
      <c r="C11" s="150"/>
      <c r="D11" s="150"/>
      <c r="E11" s="27" t="s">
        <v>46</v>
      </c>
      <c r="F11" s="27" t="s">
        <v>47</v>
      </c>
      <c r="G11" s="151"/>
      <c r="H11" s="152"/>
    </row>
    <row r="12" spans="1:8">
      <c r="A12" s="43" t="s">
        <v>40</v>
      </c>
      <c r="B12" s="93" t="s">
        <v>48</v>
      </c>
      <c r="C12" s="89">
        <v>5000</v>
      </c>
      <c r="D12" s="94" t="s">
        <v>44</v>
      </c>
      <c r="E12" s="23">
        <v>0</v>
      </c>
      <c r="F12" s="23">
        <v>0</v>
      </c>
      <c r="G12" s="24">
        <f>AVERAGE(E12:F12)</f>
        <v>0</v>
      </c>
      <c r="H12" s="25">
        <f>G12*C12</f>
        <v>0</v>
      </c>
    </row>
    <row r="13" spans="1:8">
      <c r="A13" s="43" t="s">
        <v>40</v>
      </c>
      <c r="B13" s="93" t="s">
        <v>49</v>
      </c>
      <c r="C13" s="89">
        <v>5000</v>
      </c>
      <c r="D13" s="94" t="s">
        <v>44</v>
      </c>
      <c r="E13" s="23">
        <v>0</v>
      </c>
      <c r="F13" s="23">
        <v>0</v>
      </c>
      <c r="G13" s="24">
        <f>AVERAGE(E13:F13)</f>
        <v>0</v>
      </c>
      <c r="H13" s="25">
        <f>G13*C13</f>
        <v>0</v>
      </c>
    </row>
    <row r="14" spans="1:8">
      <c r="A14" s="26"/>
      <c r="B14" s="149"/>
      <c r="C14" s="150"/>
      <c r="D14" s="150"/>
      <c r="E14" s="27" t="s">
        <v>50</v>
      </c>
      <c r="F14" s="27" t="s">
        <v>51</v>
      </c>
      <c r="G14" s="151"/>
      <c r="H14" s="152"/>
    </row>
    <row r="15" spans="1:8">
      <c r="A15" s="44" t="s">
        <v>52</v>
      </c>
      <c r="B15" s="95" t="s">
        <v>53</v>
      </c>
      <c r="C15" s="96">
        <v>500</v>
      </c>
      <c r="D15" s="97" t="s">
        <v>54</v>
      </c>
      <c r="E15" s="30">
        <v>0</v>
      </c>
      <c r="F15" s="30">
        <v>0</v>
      </c>
      <c r="G15" s="31">
        <f>AVERAGE(E15:F15)</f>
        <v>0</v>
      </c>
      <c r="H15" s="32">
        <f>G15*C15</f>
        <v>0</v>
      </c>
    </row>
    <row r="16" spans="1:8">
      <c r="A16" s="26"/>
      <c r="B16" s="149"/>
      <c r="C16" s="150"/>
      <c r="D16" s="150"/>
      <c r="E16" s="27" t="s">
        <v>55</v>
      </c>
      <c r="F16" s="27" t="s">
        <v>56</v>
      </c>
      <c r="G16" s="151"/>
      <c r="H16" s="152"/>
    </row>
    <row r="17" spans="1:8">
      <c r="A17" s="43" t="s">
        <v>57</v>
      </c>
      <c r="B17" s="93" t="s">
        <v>58</v>
      </c>
      <c r="C17" s="96">
        <v>500</v>
      </c>
      <c r="D17" s="94" t="s">
        <v>59</v>
      </c>
      <c r="E17" s="23">
        <v>0</v>
      </c>
      <c r="F17" s="23">
        <v>0</v>
      </c>
      <c r="G17" s="24">
        <f>AVERAGE(E17:F17)</f>
        <v>0</v>
      </c>
      <c r="H17" s="25">
        <f>G17*C17</f>
        <v>0</v>
      </c>
    </row>
    <row r="18" spans="1:8">
      <c r="A18" s="26"/>
      <c r="B18" s="149"/>
      <c r="C18" s="150"/>
      <c r="D18" s="150"/>
      <c r="E18" s="27" t="s">
        <v>60</v>
      </c>
      <c r="F18" s="27" t="s">
        <v>61</v>
      </c>
      <c r="G18" s="151"/>
      <c r="H18" s="152"/>
    </row>
    <row r="19" spans="1:8">
      <c r="A19" s="43" t="s">
        <v>62</v>
      </c>
      <c r="B19" s="28" t="s">
        <v>63</v>
      </c>
      <c r="C19" s="22">
        <v>1000</v>
      </c>
      <c r="D19" s="33" t="s">
        <v>64</v>
      </c>
      <c r="E19" s="23">
        <v>0</v>
      </c>
      <c r="F19" s="23">
        <v>0</v>
      </c>
      <c r="G19" s="24">
        <f t="shared" ref="G19:G20" si="0">AVERAGE(E19:F19)</f>
        <v>0</v>
      </c>
      <c r="H19" s="25">
        <f t="shared" ref="H19:H20" si="1">G19*C19</f>
        <v>0</v>
      </c>
    </row>
    <row r="20" spans="1:8">
      <c r="A20" s="43" t="s">
        <v>62</v>
      </c>
      <c r="B20" s="28" t="s">
        <v>65</v>
      </c>
      <c r="C20" s="22">
        <v>1000</v>
      </c>
      <c r="D20" s="33" t="s">
        <v>64</v>
      </c>
      <c r="E20" s="23">
        <v>0</v>
      </c>
      <c r="F20" s="23">
        <v>0</v>
      </c>
      <c r="G20" s="24">
        <f t="shared" si="0"/>
        <v>0</v>
      </c>
      <c r="H20" s="25">
        <f t="shared" si="1"/>
        <v>0</v>
      </c>
    </row>
    <row r="21" spans="1:8">
      <c r="A21" s="26"/>
      <c r="B21" s="163"/>
      <c r="C21" s="166"/>
      <c r="D21" s="166"/>
      <c r="E21" s="27" t="s">
        <v>66</v>
      </c>
      <c r="F21" s="27" t="s">
        <v>67</v>
      </c>
      <c r="G21" s="151"/>
      <c r="H21" s="152"/>
    </row>
    <row r="22" spans="1:8">
      <c r="A22" s="43" t="s">
        <v>68</v>
      </c>
      <c r="B22" s="28" t="s">
        <v>69</v>
      </c>
      <c r="C22" s="87">
        <v>5000</v>
      </c>
      <c r="D22" s="33" t="s">
        <v>64</v>
      </c>
      <c r="E22" s="23">
        <v>0</v>
      </c>
      <c r="F22" s="23">
        <v>0</v>
      </c>
      <c r="G22" s="24">
        <f>AVERAGE(E22:F22)</f>
        <v>0</v>
      </c>
      <c r="H22" s="25">
        <f>G22*C22</f>
        <v>0</v>
      </c>
    </row>
    <row r="23" spans="1:8">
      <c r="A23" s="26"/>
      <c r="B23" s="163"/>
      <c r="C23" s="166"/>
      <c r="D23" s="166"/>
      <c r="E23" s="27" t="s">
        <v>55</v>
      </c>
      <c r="F23" s="27" t="s">
        <v>56</v>
      </c>
      <c r="G23" s="151"/>
      <c r="H23" s="152"/>
    </row>
    <row r="24" spans="1:8">
      <c r="A24" s="43" t="s">
        <v>70</v>
      </c>
      <c r="B24" s="28" t="s">
        <v>71</v>
      </c>
      <c r="C24" s="22">
        <f>9000/3</f>
        <v>3000</v>
      </c>
      <c r="D24" s="29" t="s">
        <v>72</v>
      </c>
      <c r="E24" s="23">
        <v>0</v>
      </c>
      <c r="F24" s="23">
        <v>0</v>
      </c>
      <c r="G24" s="24">
        <f>AVERAGE(E24:F24)</f>
        <v>0</v>
      </c>
      <c r="H24" s="25">
        <f>G24*C24</f>
        <v>0</v>
      </c>
    </row>
    <row r="25" spans="1:8">
      <c r="A25" s="43" t="s">
        <v>70</v>
      </c>
      <c r="B25" s="28" t="s">
        <v>73</v>
      </c>
      <c r="C25" s="22">
        <f>9000/3</f>
        <v>3000</v>
      </c>
      <c r="D25" s="29" t="s">
        <v>72</v>
      </c>
      <c r="E25" s="23">
        <v>0</v>
      </c>
      <c r="F25" s="23">
        <v>0</v>
      </c>
      <c r="G25" s="24">
        <f>AVERAGE(E25:F25)</f>
        <v>0</v>
      </c>
      <c r="H25" s="25">
        <f>G25*C25</f>
        <v>0</v>
      </c>
    </row>
    <row r="26" spans="1:8">
      <c r="A26" s="43" t="s">
        <v>70</v>
      </c>
      <c r="B26" s="28" t="s">
        <v>74</v>
      </c>
      <c r="C26" s="22">
        <f>9000/3</f>
        <v>3000</v>
      </c>
      <c r="D26" s="29" t="s">
        <v>72</v>
      </c>
      <c r="E26" s="23">
        <v>0</v>
      </c>
      <c r="F26" s="23">
        <v>0</v>
      </c>
      <c r="G26" s="24">
        <f>AVERAGE(E26:F26)</f>
        <v>0</v>
      </c>
      <c r="H26" s="25">
        <f>G26*C26</f>
        <v>0</v>
      </c>
    </row>
    <row r="27" spans="1:8">
      <c r="A27" s="43" t="s">
        <v>70</v>
      </c>
      <c r="B27" s="28" t="s">
        <v>75</v>
      </c>
      <c r="C27" s="22">
        <f>9000/3</f>
        <v>3000</v>
      </c>
      <c r="D27" s="29" t="s">
        <v>72</v>
      </c>
      <c r="E27" s="23">
        <v>0</v>
      </c>
      <c r="F27" s="23">
        <v>0</v>
      </c>
      <c r="G27" s="24">
        <f>AVERAGE(E27:F27)</f>
        <v>0</v>
      </c>
      <c r="H27" s="25">
        <f>G27*C27</f>
        <v>0</v>
      </c>
    </row>
    <row r="28" spans="1:8">
      <c r="A28" s="26"/>
      <c r="B28" s="163"/>
      <c r="C28" s="166"/>
      <c r="D28" s="166"/>
      <c r="E28" s="27" t="s">
        <v>76</v>
      </c>
      <c r="F28" s="27" t="s">
        <v>77</v>
      </c>
      <c r="G28" s="151"/>
      <c r="H28" s="152"/>
    </row>
    <row r="29" spans="1:8">
      <c r="A29" s="43" t="s">
        <v>78</v>
      </c>
      <c r="B29" s="28" t="s">
        <v>79</v>
      </c>
      <c r="C29" s="22">
        <v>200</v>
      </c>
      <c r="D29" s="29" t="s">
        <v>64</v>
      </c>
      <c r="E29" s="23">
        <v>0</v>
      </c>
      <c r="F29" s="23">
        <v>0</v>
      </c>
      <c r="G29" s="24">
        <f>AVERAGE(E29:F29)</f>
        <v>0</v>
      </c>
      <c r="H29" s="25">
        <f>G29*C29</f>
        <v>0</v>
      </c>
    </row>
    <row r="30" spans="1:8">
      <c r="A30" s="43" t="s">
        <v>78</v>
      </c>
      <c r="B30" s="28" t="s">
        <v>80</v>
      </c>
      <c r="C30" s="22">
        <v>750</v>
      </c>
      <c r="D30" s="29" t="s">
        <v>64</v>
      </c>
      <c r="E30" s="23">
        <v>0</v>
      </c>
      <c r="F30" s="23">
        <v>0</v>
      </c>
      <c r="G30" s="24">
        <f>AVERAGE(E30:F30)</f>
        <v>0</v>
      </c>
      <c r="H30" s="25">
        <f>G30*C30</f>
        <v>0</v>
      </c>
    </row>
    <row r="31" spans="1:8">
      <c r="A31" s="26"/>
      <c r="B31" s="163"/>
      <c r="C31" s="166"/>
      <c r="D31" s="166"/>
      <c r="E31" s="27" t="s">
        <v>55</v>
      </c>
      <c r="F31" s="27" t="s">
        <v>56</v>
      </c>
      <c r="G31" s="151"/>
      <c r="H31" s="152"/>
    </row>
    <row r="32" spans="1:8">
      <c r="A32" s="43" t="s">
        <v>81</v>
      </c>
      <c r="B32" s="28" t="s">
        <v>82</v>
      </c>
      <c r="C32" s="22">
        <v>750</v>
      </c>
      <c r="D32" s="29" t="s">
        <v>72</v>
      </c>
      <c r="E32" s="23">
        <v>0</v>
      </c>
      <c r="F32" s="23">
        <v>0</v>
      </c>
      <c r="G32" s="24">
        <f>AVERAGE(E32:F32)</f>
        <v>0</v>
      </c>
      <c r="H32" s="25">
        <f>G32*C32</f>
        <v>0</v>
      </c>
    </row>
    <row r="33" spans="1:8">
      <c r="A33" s="43" t="s">
        <v>81</v>
      </c>
      <c r="B33" s="28" t="s">
        <v>83</v>
      </c>
      <c r="C33" s="22">
        <v>750</v>
      </c>
      <c r="D33" s="29" t="s">
        <v>72</v>
      </c>
      <c r="E33" s="23">
        <v>0</v>
      </c>
      <c r="F33" s="23">
        <v>0</v>
      </c>
      <c r="G33" s="24">
        <f>AVERAGE(E33:F33)</f>
        <v>0</v>
      </c>
      <c r="H33" s="25">
        <f>G33*C33</f>
        <v>0</v>
      </c>
    </row>
    <row r="34" spans="1:8">
      <c r="A34" s="43" t="s">
        <v>81</v>
      </c>
      <c r="B34" s="28" t="s">
        <v>84</v>
      </c>
      <c r="C34" s="22">
        <v>750</v>
      </c>
      <c r="D34" s="29" t="s">
        <v>72</v>
      </c>
      <c r="E34" s="23">
        <v>0</v>
      </c>
      <c r="F34" s="23">
        <v>0</v>
      </c>
      <c r="G34" s="34">
        <f>AVERAGE(E34:F34)</f>
        <v>0</v>
      </c>
      <c r="H34" s="25">
        <f>G34*C34</f>
        <v>0</v>
      </c>
    </row>
    <row r="35" spans="1:8">
      <c r="A35" s="26"/>
      <c r="B35" s="161"/>
      <c r="C35" s="162"/>
      <c r="D35" s="163"/>
      <c r="E35" s="27" t="s">
        <v>50</v>
      </c>
      <c r="F35" s="27" t="s">
        <v>51</v>
      </c>
      <c r="G35" s="164"/>
      <c r="H35" s="165"/>
    </row>
    <row r="36" spans="1:8" ht="13.5" thickBot="1">
      <c r="A36" s="43" t="s">
        <v>85</v>
      </c>
      <c r="B36" s="28" t="s">
        <v>86</v>
      </c>
      <c r="C36" s="22">
        <v>150</v>
      </c>
      <c r="D36" s="29" t="s">
        <v>72</v>
      </c>
      <c r="E36" s="23">
        <v>0</v>
      </c>
      <c r="F36" s="23">
        <v>0</v>
      </c>
      <c r="G36" s="24">
        <f>AVERAGE(E36:F36)</f>
        <v>0</v>
      </c>
      <c r="H36" s="25">
        <f>G36*C36</f>
        <v>0</v>
      </c>
    </row>
    <row r="37" spans="1:8" ht="13.5" thickBot="1">
      <c r="A37" s="35"/>
      <c r="B37" s="36"/>
      <c r="C37" s="36"/>
      <c r="D37" s="36"/>
      <c r="E37" s="37"/>
      <c r="F37" s="37"/>
      <c r="G37" s="45" t="s">
        <v>87</v>
      </c>
      <c r="H37" s="38">
        <f>SUM(H5:H36)</f>
        <v>0</v>
      </c>
    </row>
    <row r="38" spans="1:8" ht="13.5" thickBot="1">
      <c r="B38" s="15"/>
      <c r="C38" s="15"/>
      <c r="D38" s="15"/>
      <c r="E38" s="39"/>
      <c r="F38" s="46"/>
      <c r="G38" s="15"/>
      <c r="H38" s="15"/>
    </row>
    <row r="39" spans="1:8" ht="30" customHeight="1" thickBot="1">
      <c r="A39" s="153" t="s">
        <v>20</v>
      </c>
      <c r="B39" s="154"/>
      <c r="C39" s="154"/>
      <c r="D39" s="154"/>
      <c r="E39" s="154"/>
      <c r="F39" s="154"/>
      <c r="G39" s="155"/>
      <c r="H39" s="15"/>
    </row>
    <row r="40" spans="1:8" ht="33" customHeight="1">
      <c r="A40" s="175" t="s">
        <v>21</v>
      </c>
      <c r="B40" s="176"/>
      <c r="C40" s="177"/>
      <c r="D40" s="177"/>
      <c r="E40" s="177"/>
      <c r="F40" s="177"/>
      <c r="G40" s="178"/>
      <c r="H40" s="15"/>
    </row>
    <row r="41" spans="1:8">
      <c r="A41" s="173" t="s">
        <v>22</v>
      </c>
      <c r="B41" s="174"/>
      <c r="C41" s="179"/>
      <c r="D41" s="179"/>
      <c r="E41" s="179"/>
      <c r="F41" s="179"/>
      <c r="G41" s="180"/>
      <c r="H41" s="15"/>
    </row>
    <row r="42" spans="1:8">
      <c r="A42" s="173" t="s">
        <v>23</v>
      </c>
      <c r="B42" s="174"/>
      <c r="C42" s="179"/>
      <c r="D42" s="179"/>
      <c r="E42" s="179"/>
      <c r="F42" s="179"/>
      <c r="G42" s="180"/>
      <c r="H42" s="15"/>
    </row>
    <row r="43" spans="1:8">
      <c r="A43" s="171" t="s">
        <v>24</v>
      </c>
      <c r="B43" s="172"/>
      <c r="C43" s="179"/>
      <c r="D43" s="179"/>
      <c r="E43" s="179"/>
      <c r="F43" s="179"/>
      <c r="G43" s="180"/>
      <c r="H43" s="15"/>
    </row>
    <row r="44" spans="1:8" ht="13.5" thickBot="1">
      <c r="A44" s="156" t="s">
        <v>25</v>
      </c>
      <c r="B44" s="157"/>
      <c r="C44" s="169"/>
      <c r="D44" s="169"/>
      <c r="E44" s="169"/>
      <c r="F44" s="169"/>
      <c r="G44" s="170"/>
      <c r="H44" s="15"/>
    </row>
    <row r="45" spans="1:8" ht="47.45" customHeight="1">
      <c r="A45" s="15"/>
      <c r="B45" s="15"/>
      <c r="C45" s="15"/>
      <c r="D45" s="15"/>
      <c r="E45" s="46"/>
      <c r="F45" s="46"/>
      <c r="G45" s="15"/>
      <c r="H45" s="15"/>
    </row>
    <row r="46" spans="1:8">
      <c r="B46" s="40"/>
    </row>
    <row r="47" spans="1:8" ht="12.75"/>
    <row r="48" spans="1:8" ht="12.75"/>
    <row r="49" ht="12.75"/>
    <row r="50" ht="12.75"/>
  </sheetData>
  <mergeCells count="32">
    <mergeCell ref="C44:G44"/>
    <mergeCell ref="A43:B43"/>
    <mergeCell ref="A42:B42"/>
    <mergeCell ref="A41:B41"/>
    <mergeCell ref="A40:B40"/>
    <mergeCell ref="C40:G40"/>
    <mergeCell ref="C41:G41"/>
    <mergeCell ref="C42:G42"/>
    <mergeCell ref="C43:G43"/>
    <mergeCell ref="A39:G39"/>
    <mergeCell ref="A44:B44"/>
    <mergeCell ref="A1:H1"/>
    <mergeCell ref="B35:D35"/>
    <mergeCell ref="G35:H35"/>
    <mergeCell ref="B23:D23"/>
    <mergeCell ref="B16:D16"/>
    <mergeCell ref="G16:H16"/>
    <mergeCell ref="B31:D31"/>
    <mergeCell ref="G31:H31"/>
    <mergeCell ref="B28:D28"/>
    <mergeCell ref="G18:H18"/>
    <mergeCell ref="B18:D18"/>
    <mergeCell ref="B6:D6"/>
    <mergeCell ref="B11:D11"/>
    <mergeCell ref="B21:D21"/>
    <mergeCell ref="B14:D14"/>
    <mergeCell ref="G23:H23"/>
    <mergeCell ref="G28:H28"/>
    <mergeCell ref="G6:H6"/>
    <mergeCell ref="G11:H11"/>
    <mergeCell ref="G21:H21"/>
    <mergeCell ref="G14:H14"/>
  </mergeCells>
  <conditionalFormatting sqref="F5 F12:F13 F17 F24:F27 F29:F30 F32:F34 F19:F20">
    <cfRule type="cellIs" dxfId="5" priority="4" stopIfTrue="1" operator="greaterThan">
      <formula>E5</formula>
    </cfRule>
  </conditionalFormatting>
  <conditionalFormatting sqref="F7:F10 F15 F22">
    <cfRule type="cellIs" dxfId="4" priority="3" stopIfTrue="1" operator="greaterThan">
      <formula>E7</formula>
    </cfRule>
  </conditionalFormatting>
  <conditionalFormatting sqref="F36">
    <cfRule type="cellIs" dxfId="3" priority="1" stopIfTrue="1" operator="greaterThan">
      <formula>E36</formula>
    </cfRule>
  </conditionalFormatting>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3"/>
  <sheetViews>
    <sheetView zoomScale="153" zoomScaleNormal="70" workbookViewId="0">
      <selection activeCell="A2" sqref="A2:L2"/>
    </sheetView>
  </sheetViews>
  <sheetFormatPr defaultColWidth="8.7109375" defaultRowHeight="12.95"/>
  <cols>
    <col min="1" max="1" width="8.7109375" style="41"/>
    <col min="2" max="2" width="35.5703125" style="41" customWidth="1"/>
    <col min="3" max="3" width="13.140625" style="80" customWidth="1"/>
    <col min="4" max="11" width="25.5703125" style="80" customWidth="1"/>
    <col min="12" max="12" width="22.140625" style="41" customWidth="1"/>
    <col min="13" max="16384" width="8.7109375" style="41"/>
  </cols>
  <sheetData>
    <row r="1" spans="1:12" ht="20.45" customHeight="1">
      <c r="A1" s="158" t="s">
        <v>26</v>
      </c>
      <c r="B1" s="159"/>
      <c r="C1" s="159"/>
      <c r="D1" s="159"/>
      <c r="E1" s="159"/>
      <c r="F1" s="159"/>
      <c r="G1" s="159"/>
      <c r="H1" s="159"/>
      <c r="I1" s="159"/>
      <c r="J1" s="159"/>
      <c r="K1" s="159"/>
      <c r="L1" s="160"/>
    </row>
    <row r="2" spans="1:12" ht="13.5" thickBot="1">
      <c r="A2" s="181" t="s">
        <v>1</v>
      </c>
      <c r="B2" s="182"/>
      <c r="C2" s="182"/>
      <c r="D2" s="182"/>
      <c r="E2" s="182"/>
      <c r="F2" s="182"/>
      <c r="G2" s="182"/>
      <c r="H2" s="182"/>
      <c r="I2" s="182"/>
      <c r="J2" s="182"/>
      <c r="K2" s="182"/>
      <c r="L2" s="183"/>
    </row>
    <row r="3" spans="1:12" ht="27" customHeight="1" thickBot="1">
      <c r="B3" s="15"/>
      <c r="C3" s="64"/>
      <c r="D3" s="64"/>
      <c r="E3" s="64"/>
      <c r="F3" s="64"/>
      <c r="G3" s="64"/>
      <c r="H3" s="64"/>
      <c r="I3" s="64"/>
      <c r="J3" s="64"/>
      <c r="K3" s="64"/>
    </row>
    <row r="4" spans="1:12" ht="13.5" thickBot="1">
      <c r="A4" s="184" t="s">
        <v>88</v>
      </c>
      <c r="B4" s="185"/>
      <c r="C4" s="185"/>
      <c r="D4" s="185"/>
      <c r="E4" s="185"/>
      <c r="F4" s="185"/>
      <c r="G4" s="185"/>
      <c r="H4" s="185"/>
      <c r="I4" s="185"/>
      <c r="J4" s="185"/>
      <c r="K4" s="185"/>
      <c r="L4" s="186"/>
    </row>
    <row r="5" spans="1:12" s="42" customFormat="1" ht="51" customHeight="1">
      <c r="A5" s="47" t="s">
        <v>27</v>
      </c>
      <c r="B5" s="48"/>
      <c r="C5" s="19" t="s">
        <v>29</v>
      </c>
      <c r="D5" s="19" t="s">
        <v>89</v>
      </c>
      <c r="E5" s="19" t="s">
        <v>90</v>
      </c>
      <c r="F5" s="19" t="s">
        <v>91</v>
      </c>
      <c r="G5" s="19" t="s">
        <v>92</v>
      </c>
      <c r="H5" s="19" t="s">
        <v>93</v>
      </c>
      <c r="I5" s="49" t="s">
        <v>94</v>
      </c>
      <c r="J5" s="19" t="s">
        <v>95</v>
      </c>
      <c r="K5" s="49" t="s">
        <v>96</v>
      </c>
      <c r="L5" s="50" t="s">
        <v>97</v>
      </c>
    </row>
    <row r="6" spans="1:12">
      <c r="A6" s="43" t="s">
        <v>98</v>
      </c>
      <c r="B6" s="51" t="s">
        <v>99</v>
      </c>
      <c r="C6" s="52">
        <v>10000</v>
      </c>
      <c r="D6" s="53">
        <v>0</v>
      </c>
      <c r="E6" s="53">
        <v>0</v>
      </c>
      <c r="F6" s="53">
        <v>0</v>
      </c>
      <c r="G6" s="53">
        <v>0</v>
      </c>
      <c r="H6" s="53">
        <v>0</v>
      </c>
      <c r="I6" s="54">
        <v>0</v>
      </c>
      <c r="J6" s="55">
        <f>AVERAGE(D6:H6)*(1-I6)</f>
        <v>0</v>
      </c>
      <c r="K6" s="55">
        <f>(D6+E6+H6+(F6*2)+(G6*3)+(J6*2))/10</f>
        <v>0</v>
      </c>
      <c r="L6" s="56">
        <f>K6*C6</f>
        <v>0</v>
      </c>
    </row>
    <row r="7" spans="1:12">
      <c r="A7" s="43" t="s">
        <v>100</v>
      </c>
      <c r="B7" s="51" t="s">
        <v>101</v>
      </c>
      <c r="C7" s="52">
        <v>10000</v>
      </c>
      <c r="D7" s="53">
        <v>0</v>
      </c>
      <c r="E7" s="53">
        <v>0</v>
      </c>
      <c r="F7" s="53">
        <v>0</v>
      </c>
      <c r="G7" s="53">
        <v>0</v>
      </c>
      <c r="H7" s="53">
        <v>0</v>
      </c>
      <c r="I7" s="54">
        <v>0</v>
      </c>
      <c r="J7" s="55">
        <f t="shared" ref="J7:J15" si="0">AVERAGE(D7:H7)*(1-I7)</f>
        <v>0</v>
      </c>
      <c r="K7" s="55">
        <f t="shared" ref="K7:K15" si="1">(D7+E7+H7+(F7*2)+(G7*3)+(J7*2))/10</f>
        <v>0</v>
      </c>
      <c r="L7" s="56">
        <f t="shared" ref="L7:L15" si="2">K7*C7</f>
        <v>0</v>
      </c>
    </row>
    <row r="8" spans="1:12">
      <c r="A8" s="43" t="s">
        <v>102</v>
      </c>
      <c r="B8" s="51" t="s">
        <v>103</v>
      </c>
      <c r="C8" s="52">
        <v>7000</v>
      </c>
      <c r="D8" s="53">
        <v>0</v>
      </c>
      <c r="E8" s="53">
        <v>0</v>
      </c>
      <c r="F8" s="53">
        <v>0</v>
      </c>
      <c r="G8" s="53">
        <v>0</v>
      </c>
      <c r="H8" s="53">
        <v>0</v>
      </c>
      <c r="I8" s="54">
        <v>0</v>
      </c>
      <c r="J8" s="55">
        <f t="shared" si="0"/>
        <v>0</v>
      </c>
      <c r="K8" s="55">
        <f t="shared" si="1"/>
        <v>0</v>
      </c>
      <c r="L8" s="56">
        <f t="shared" si="2"/>
        <v>0</v>
      </c>
    </row>
    <row r="9" spans="1:12">
      <c r="A9" s="43" t="s">
        <v>104</v>
      </c>
      <c r="B9" s="51" t="s">
        <v>105</v>
      </c>
      <c r="C9" s="52">
        <v>7000</v>
      </c>
      <c r="D9" s="53">
        <v>0</v>
      </c>
      <c r="E9" s="53">
        <v>0</v>
      </c>
      <c r="F9" s="53">
        <v>0</v>
      </c>
      <c r="G9" s="53">
        <v>0</v>
      </c>
      <c r="H9" s="53">
        <v>0</v>
      </c>
      <c r="I9" s="54">
        <v>0</v>
      </c>
      <c r="J9" s="55">
        <f t="shared" si="0"/>
        <v>0</v>
      </c>
      <c r="K9" s="55">
        <f t="shared" si="1"/>
        <v>0</v>
      </c>
      <c r="L9" s="56">
        <f t="shared" si="2"/>
        <v>0</v>
      </c>
    </row>
    <row r="10" spans="1:12">
      <c r="A10" s="43" t="s">
        <v>104</v>
      </c>
      <c r="B10" s="51" t="s">
        <v>106</v>
      </c>
      <c r="C10" s="52">
        <v>7000</v>
      </c>
      <c r="D10" s="53">
        <v>0</v>
      </c>
      <c r="E10" s="53">
        <v>0</v>
      </c>
      <c r="F10" s="53">
        <v>0</v>
      </c>
      <c r="G10" s="53">
        <v>0</v>
      </c>
      <c r="H10" s="53">
        <v>0</v>
      </c>
      <c r="I10" s="54">
        <v>0</v>
      </c>
      <c r="J10" s="55">
        <f t="shared" si="0"/>
        <v>0</v>
      </c>
      <c r="K10" s="55">
        <f t="shared" si="1"/>
        <v>0</v>
      </c>
      <c r="L10" s="56">
        <f t="shared" si="2"/>
        <v>0</v>
      </c>
    </row>
    <row r="11" spans="1:12">
      <c r="A11" s="43" t="s">
        <v>104</v>
      </c>
      <c r="B11" s="51" t="s">
        <v>107</v>
      </c>
      <c r="C11" s="52">
        <v>7000</v>
      </c>
      <c r="D11" s="53">
        <v>0</v>
      </c>
      <c r="E11" s="53">
        <v>0</v>
      </c>
      <c r="F11" s="53">
        <v>0</v>
      </c>
      <c r="G11" s="53">
        <v>0</v>
      </c>
      <c r="H11" s="53">
        <v>0</v>
      </c>
      <c r="I11" s="54">
        <v>0</v>
      </c>
      <c r="J11" s="55">
        <f t="shared" si="0"/>
        <v>0</v>
      </c>
      <c r="K11" s="55">
        <f t="shared" si="1"/>
        <v>0</v>
      </c>
      <c r="L11" s="56">
        <f t="shared" si="2"/>
        <v>0</v>
      </c>
    </row>
    <row r="12" spans="1:12">
      <c r="A12" s="43" t="s">
        <v>108</v>
      </c>
      <c r="B12" s="57" t="s">
        <v>109</v>
      </c>
      <c r="C12" s="52">
        <v>250</v>
      </c>
      <c r="D12" s="53">
        <v>0</v>
      </c>
      <c r="E12" s="53">
        <v>0</v>
      </c>
      <c r="F12" s="53">
        <v>0</v>
      </c>
      <c r="G12" s="53">
        <v>0</v>
      </c>
      <c r="H12" s="53">
        <v>0</v>
      </c>
      <c r="I12" s="54">
        <v>0</v>
      </c>
      <c r="J12" s="55">
        <f t="shared" si="0"/>
        <v>0</v>
      </c>
      <c r="K12" s="55">
        <f t="shared" si="1"/>
        <v>0</v>
      </c>
      <c r="L12" s="56">
        <f t="shared" si="2"/>
        <v>0</v>
      </c>
    </row>
    <row r="13" spans="1:12">
      <c r="A13" s="43" t="s">
        <v>108</v>
      </c>
      <c r="B13" s="57" t="s">
        <v>110</v>
      </c>
      <c r="C13" s="52">
        <v>250</v>
      </c>
      <c r="D13" s="58">
        <v>0</v>
      </c>
      <c r="E13" s="53">
        <v>0</v>
      </c>
      <c r="F13" s="53">
        <v>0</v>
      </c>
      <c r="G13" s="53">
        <v>0</v>
      </c>
      <c r="H13" s="53">
        <v>0</v>
      </c>
      <c r="I13" s="54">
        <v>0</v>
      </c>
      <c r="J13" s="55">
        <f t="shared" si="0"/>
        <v>0</v>
      </c>
      <c r="K13" s="55">
        <f t="shared" si="1"/>
        <v>0</v>
      </c>
      <c r="L13" s="56">
        <f t="shared" si="2"/>
        <v>0</v>
      </c>
    </row>
    <row r="14" spans="1:12">
      <c r="A14" s="44" t="s">
        <v>108</v>
      </c>
      <c r="B14" s="59" t="s">
        <v>111</v>
      </c>
      <c r="C14" s="52">
        <v>250</v>
      </c>
      <c r="D14" s="58">
        <v>0</v>
      </c>
      <c r="E14" s="53">
        <v>0</v>
      </c>
      <c r="F14" s="53">
        <v>0</v>
      </c>
      <c r="G14" s="53">
        <v>0</v>
      </c>
      <c r="H14" s="53">
        <v>0</v>
      </c>
      <c r="I14" s="54">
        <v>0</v>
      </c>
      <c r="J14" s="55">
        <f t="shared" si="0"/>
        <v>0</v>
      </c>
      <c r="K14" s="55">
        <f t="shared" si="1"/>
        <v>0</v>
      </c>
      <c r="L14" s="56">
        <f t="shared" si="2"/>
        <v>0</v>
      </c>
    </row>
    <row r="15" spans="1:12" ht="13.5" thickBot="1">
      <c r="A15" s="70" t="s">
        <v>112</v>
      </c>
      <c r="B15" s="81" t="s">
        <v>113</v>
      </c>
      <c r="C15" s="52">
        <v>3000</v>
      </c>
      <c r="D15" s="58">
        <v>0</v>
      </c>
      <c r="E15" s="53">
        <v>0</v>
      </c>
      <c r="F15" s="53">
        <v>0</v>
      </c>
      <c r="G15" s="53">
        <v>0</v>
      </c>
      <c r="H15" s="53">
        <v>0</v>
      </c>
      <c r="I15" s="54">
        <v>0</v>
      </c>
      <c r="J15" s="55">
        <f t="shared" si="0"/>
        <v>0</v>
      </c>
      <c r="K15" s="55">
        <f t="shared" si="1"/>
        <v>0</v>
      </c>
      <c r="L15" s="56">
        <f t="shared" si="2"/>
        <v>0</v>
      </c>
    </row>
    <row r="16" spans="1:12" ht="13.5" thickBot="1">
      <c r="A16" s="71"/>
      <c r="B16" s="60"/>
      <c r="C16" s="60"/>
      <c r="D16" s="60"/>
      <c r="E16" s="60"/>
      <c r="F16" s="60"/>
      <c r="G16" s="60"/>
      <c r="H16" s="61"/>
      <c r="I16" s="61"/>
      <c r="J16" s="61"/>
      <c r="K16" s="62" t="s">
        <v>114</v>
      </c>
      <c r="L16" s="63">
        <f>SUM(L6:L15)</f>
        <v>0</v>
      </c>
    </row>
    <row r="17" spans="1:12" ht="22.7" customHeight="1" thickBot="1">
      <c r="B17" s="15"/>
      <c r="C17" s="64"/>
      <c r="D17" s="65"/>
      <c r="E17" s="65"/>
      <c r="F17" s="65"/>
      <c r="G17" s="64"/>
      <c r="H17" s="64"/>
      <c r="I17" s="64"/>
      <c r="J17" s="64"/>
      <c r="K17" s="64"/>
    </row>
    <row r="18" spans="1:12" ht="13.5" thickBot="1">
      <c r="A18" s="184" t="s">
        <v>115</v>
      </c>
      <c r="B18" s="185"/>
      <c r="C18" s="185"/>
      <c r="D18" s="185"/>
      <c r="E18" s="185"/>
      <c r="F18" s="185"/>
      <c r="G18" s="185"/>
      <c r="H18" s="185"/>
      <c r="I18" s="185"/>
      <c r="J18" s="185"/>
      <c r="K18" s="185"/>
      <c r="L18" s="186"/>
    </row>
    <row r="19" spans="1:12" s="42" customFormat="1" ht="55.5" customHeight="1">
      <c r="A19" s="47" t="s">
        <v>27</v>
      </c>
      <c r="B19" s="48" t="s">
        <v>116</v>
      </c>
      <c r="C19" s="19" t="s">
        <v>29</v>
      </c>
      <c r="D19" s="19"/>
      <c r="E19" s="19" t="s">
        <v>117</v>
      </c>
      <c r="F19" s="19" t="s">
        <v>118</v>
      </c>
      <c r="G19" s="19" t="s">
        <v>119</v>
      </c>
      <c r="H19" s="19" t="s">
        <v>93</v>
      </c>
      <c r="I19" s="49" t="s">
        <v>94</v>
      </c>
      <c r="J19" s="19" t="s">
        <v>120</v>
      </c>
      <c r="K19" s="49" t="s">
        <v>96</v>
      </c>
      <c r="L19" s="50" t="s">
        <v>97</v>
      </c>
    </row>
    <row r="20" spans="1:12">
      <c r="A20" s="43" t="s">
        <v>121</v>
      </c>
      <c r="B20" s="51" t="s">
        <v>122</v>
      </c>
      <c r="C20" s="52">
        <v>7500</v>
      </c>
      <c r="D20" s="66"/>
      <c r="E20" s="58">
        <v>0</v>
      </c>
      <c r="F20" s="58">
        <v>0</v>
      </c>
      <c r="G20" s="58">
        <v>0</v>
      </c>
      <c r="H20" s="58">
        <v>0</v>
      </c>
      <c r="I20" s="67">
        <v>0</v>
      </c>
      <c r="J20" s="68">
        <f>AVERAGE(E20:H20)*(1-I20)</f>
        <v>0</v>
      </c>
      <c r="K20" s="68">
        <f>(E20+H20+(F20*2)+(G20*3)+(J20*2))/9</f>
        <v>0</v>
      </c>
      <c r="L20" s="69">
        <f>K20*C20</f>
        <v>0</v>
      </c>
    </row>
    <row r="21" spans="1:12" ht="13.5" thickBot="1">
      <c r="A21" s="43" t="s">
        <v>123</v>
      </c>
      <c r="B21" s="51" t="s">
        <v>124</v>
      </c>
      <c r="C21" s="52">
        <v>6000</v>
      </c>
      <c r="D21" s="66"/>
      <c r="E21" s="58">
        <v>0</v>
      </c>
      <c r="F21" s="58">
        <v>0</v>
      </c>
      <c r="G21" s="58">
        <v>0</v>
      </c>
      <c r="H21" s="58">
        <v>0</v>
      </c>
      <c r="I21" s="67">
        <v>0</v>
      </c>
      <c r="J21" s="68">
        <f>AVERAGE(E21:H21)*(1-I21)</f>
        <v>0</v>
      </c>
      <c r="K21" s="68">
        <f>(E21+H21+(F21*2)+(G21*3)+(J21*2))/9</f>
        <v>0</v>
      </c>
      <c r="L21" s="69">
        <f>K21*C21</f>
        <v>0</v>
      </c>
    </row>
    <row r="22" spans="1:12" ht="13.5" thickBot="1">
      <c r="A22" s="72"/>
      <c r="B22" s="60"/>
      <c r="C22" s="60"/>
      <c r="D22" s="60"/>
      <c r="E22" s="60"/>
      <c r="F22" s="60"/>
      <c r="G22" s="60"/>
      <c r="H22" s="61"/>
      <c r="I22" s="61"/>
      <c r="J22" s="61"/>
      <c r="K22" s="62" t="s">
        <v>125</v>
      </c>
      <c r="L22" s="63">
        <f>SUM(L20:L21)</f>
        <v>0</v>
      </c>
    </row>
    <row r="23" spans="1:12" ht="27" customHeight="1" thickBot="1">
      <c r="B23" s="15"/>
      <c r="C23" s="64"/>
      <c r="D23" s="64"/>
      <c r="E23" s="64"/>
      <c r="F23" s="64"/>
      <c r="G23" s="64"/>
      <c r="H23" s="64"/>
      <c r="I23" s="64"/>
      <c r="J23" s="64"/>
      <c r="K23" s="64"/>
    </row>
    <row r="24" spans="1:12" ht="13.5" thickBot="1">
      <c r="A24" s="73"/>
      <c r="B24" s="36"/>
      <c r="C24" s="36"/>
      <c r="D24" s="36"/>
      <c r="E24" s="36"/>
      <c r="F24" s="36"/>
      <c r="G24" s="74"/>
      <c r="H24" s="74"/>
      <c r="I24" s="75"/>
      <c r="J24" s="75"/>
      <c r="K24" s="45" t="s">
        <v>126</v>
      </c>
      <c r="L24" s="38">
        <f>L22+L16</f>
        <v>0</v>
      </c>
    </row>
    <row r="25" spans="1:12" ht="27" customHeight="1" thickBot="1">
      <c r="B25" s="76"/>
      <c r="C25" s="76"/>
      <c r="D25" s="76"/>
      <c r="E25" s="76"/>
      <c r="F25" s="76"/>
      <c r="G25" s="77"/>
      <c r="H25" s="77"/>
      <c r="I25" s="78"/>
      <c r="J25" s="79"/>
      <c r="K25" s="79"/>
      <c r="L25" s="15"/>
    </row>
    <row r="26" spans="1:12" ht="13.5" thickBot="1">
      <c r="A26" s="153" t="s">
        <v>20</v>
      </c>
      <c r="B26" s="154"/>
      <c r="C26" s="154"/>
      <c r="D26" s="154"/>
      <c r="E26" s="154"/>
      <c r="F26" s="154"/>
      <c r="G26" s="155"/>
      <c r="H26" s="64"/>
      <c r="I26" s="64"/>
      <c r="J26" s="64"/>
      <c r="K26" s="15"/>
      <c r="L26" s="15"/>
    </row>
    <row r="27" spans="1:12">
      <c r="A27" s="202" t="s">
        <v>21</v>
      </c>
      <c r="B27" s="203"/>
      <c r="C27" s="187"/>
      <c r="D27" s="188"/>
      <c r="E27" s="188"/>
      <c r="F27" s="188"/>
      <c r="G27" s="189"/>
      <c r="H27" s="64"/>
      <c r="I27" s="64"/>
      <c r="J27" s="64"/>
      <c r="K27" s="15"/>
      <c r="L27" s="15"/>
    </row>
    <row r="28" spans="1:12">
      <c r="A28" s="190" t="s">
        <v>22</v>
      </c>
      <c r="B28" s="191"/>
      <c r="C28" s="199"/>
      <c r="D28" s="200"/>
      <c r="E28" s="200"/>
      <c r="F28" s="200"/>
      <c r="G28" s="201"/>
      <c r="H28" s="64"/>
      <c r="I28" s="64"/>
      <c r="J28" s="64"/>
      <c r="K28" s="15"/>
      <c r="L28" s="15"/>
    </row>
    <row r="29" spans="1:12">
      <c r="A29" s="190" t="s">
        <v>23</v>
      </c>
      <c r="B29" s="191"/>
      <c r="C29" s="199"/>
      <c r="D29" s="200"/>
      <c r="E29" s="200"/>
      <c r="F29" s="200"/>
      <c r="G29" s="201"/>
      <c r="H29" s="64"/>
      <c r="I29" s="64"/>
      <c r="J29" s="64"/>
      <c r="K29" s="15"/>
      <c r="L29" s="15"/>
    </row>
    <row r="30" spans="1:12" ht="46.7" customHeight="1">
      <c r="A30" s="192" t="s">
        <v>24</v>
      </c>
      <c r="B30" s="193"/>
      <c r="C30" s="199"/>
      <c r="D30" s="200"/>
      <c r="E30" s="200"/>
      <c r="F30" s="200"/>
      <c r="G30" s="201"/>
      <c r="H30" s="64"/>
      <c r="I30" s="64"/>
      <c r="J30" s="64"/>
      <c r="K30" s="15"/>
      <c r="L30" s="15"/>
    </row>
    <row r="31" spans="1:12" ht="13.5" thickBot="1">
      <c r="A31" s="194" t="s">
        <v>25</v>
      </c>
      <c r="B31" s="195"/>
      <c r="C31" s="196"/>
      <c r="D31" s="197"/>
      <c r="E31" s="197"/>
      <c r="F31" s="197"/>
      <c r="G31" s="198"/>
      <c r="H31" s="64"/>
      <c r="I31" s="64"/>
      <c r="J31" s="64"/>
      <c r="K31" s="15"/>
      <c r="L31" s="15"/>
    </row>
    <row r="32" spans="1:12">
      <c r="A32" s="15"/>
      <c r="B32" s="15"/>
      <c r="C32" s="64"/>
      <c r="D32" s="64"/>
      <c r="E32" s="64"/>
      <c r="F32" s="64"/>
      <c r="G32" s="64"/>
      <c r="H32" s="64"/>
      <c r="I32" s="64"/>
      <c r="J32" s="64"/>
      <c r="K32" s="64"/>
      <c r="L32" s="15"/>
    </row>
    <row r="33" s="41" customFormat="1"/>
  </sheetData>
  <mergeCells count="15">
    <mergeCell ref="C27:G27"/>
    <mergeCell ref="A28:B28"/>
    <mergeCell ref="A29:B29"/>
    <mergeCell ref="A30:B30"/>
    <mergeCell ref="A31:B31"/>
    <mergeCell ref="C31:G31"/>
    <mergeCell ref="C30:G30"/>
    <mergeCell ref="C29:G29"/>
    <mergeCell ref="C28:G28"/>
    <mergeCell ref="A27:B27"/>
    <mergeCell ref="A1:L1"/>
    <mergeCell ref="A2:L2"/>
    <mergeCell ref="A4:L4"/>
    <mergeCell ref="A18:L18"/>
    <mergeCell ref="A26:G26"/>
  </mergeCells>
  <conditionalFormatting sqref="F6:H15 F20:H21">
    <cfRule type="cellIs" dxfId="2" priority="39" stopIfTrue="1" operator="greaterThan">
      <formula>E6</formula>
    </cfRule>
  </conditionalFormatting>
  <pageMargins left="0.7" right="0.7" top="0.75" bottom="0.75" header="0.3" footer="0.3"/>
  <pageSetup paperSize="9" orientation="portrait" verticalDpi="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0"/>
  <sheetViews>
    <sheetView topLeftCell="A8" zoomScale="80" zoomScaleNormal="80" workbookViewId="0">
      <selection activeCell="A3" sqref="A3"/>
    </sheetView>
  </sheetViews>
  <sheetFormatPr defaultColWidth="8.7109375" defaultRowHeight="12.95"/>
  <cols>
    <col min="1" max="1" width="9.140625" style="41" customWidth="1"/>
    <col min="2" max="2" width="29.140625" style="41" customWidth="1"/>
    <col min="3" max="7" width="16.42578125" style="41" customWidth="1"/>
    <col min="8" max="8" width="23.42578125" style="41" customWidth="1"/>
    <col min="9" max="16384" width="8.7109375" style="41"/>
  </cols>
  <sheetData>
    <row r="1" spans="1:8" ht="17.25" customHeight="1">
      <c r="A1" s="158" t="s">
        <v>127</v>
      </c>
      <c r="B1" s="159"/>
      <c r="C1" s="159"/>
      <c r="D1" s="159"/>
      <c r="E1" s="159"/>
      <c r="F1" s="159"/>
      <c r="G1" s="159"/>
      <c r="H1" s="160"/>
    </row>
    <row r="2" spans="1:8" ht="13.5" thickBot="1">
      <c r="A2" s="181" t="s">
        <v>1</v>
      </c>
      <c r="B2" s="182"/>
      <c r="C2" s="182"/>
      <c r="D2" s="182"/>
      <c r="E2" s="182"/>
      <c r="F2" s="182"/>
      <c r="G2" s="182"/>
      <c r="H2" s="183"/>
    </row>
    <row r="3" spans="1:8" ht="13.5" thickBot="1">
      <c r="A3" s="15"/>
      <c r="B3" s="15"/>
      <c r="C3" s="15"/>
      <c r="D3" s="15"/>
      <c r="E3" s="15"/>
      <c r="F3" s="15"/>
      <c r="G3" s="15"/>
    </row>
    <row r="4" spans="1:8" s="42" customFormat="1" ht="51.95">
      <c r="A4" s="47" t="s">
        <v>27</v>
      </c>
      <c r="B4" s="48"/>
      <c r="C4" s="19" t="s">
        <v>29</v>
      </c>
      <c r="D4" s="19" t="s">
        <v>128</v>
      </c>
      <c r="E4" s="19" t="s">
        <v>129</v>
      </c>
      <c r="F4" s="19" t="s">
        <v>130</v>
      </c>
      <c r="G4" s="19" t="s">
        <v>96</v>
      </c>
      <c r="H4" s="50" t="s">
        <v>97</v>
      </c>
    </row>
    <row r="5" spans="1:8">
      <c r="A5" s="70" t="s">
        <v>131</v>
      </c>
      <c r="B5" s="57" t="s">
        <v>132</v>
      </c>
      <c r="C5" s="82">
        <v>2000</v>
      </c>
      <c r="D5" s="53">
        <v>0</v>
      </c>
      <c r="E5" s="53">
        <v>0</v>
      </c>
      <c r="F5" s="53">
        <v>0</v>
      </c>
      <c r="G5" s="55">
        <f>(D5+E5+F5)/3</f>
        <v>0</v>
      </c>
      <c r="H5" s="56">
        <f>G5*C5</f>
        <v>0</v>
      </c>
    </row>
    <row r="6" spans="1:8">
      <c r="A6" s="70" t="s">
        <v>133</v>
      </c>
      <c r="B6" s="57" t="s">
        <v>134</v>
      </c>
      <c r="C6" s="82">
        <v>200</v>
      </c>
      <c r="D6" s="53">
        <v>0</v>
      </c>
      <c r="E6" s="53">
        <v>0</v>
      </c>
      <c r="F6" s="53">
        <v>0</v>
      </c>
      <c r="G6" s="55">
        <f t="shared" ref="G6:G12" si="0">(D6+E6+F6)/3</f>
        <v>0</v>
      </c>
      <c r="H6" s="56">
        <f t="shared" ref="H6:H12" si="1">G6*C6</f>
        <v>0</v>
      </c>
    </row>
    <row r="7" spans="1:8">
      <c r="A7" s="70" t="s">
        <v>135</v>
      </c>
      <c r="B7" s="57" t="s">
        <v>136</v>
      </c>
      <c r="C7" s="82">
        <v>2000</v>
      </c>
      <c r="D7" s="53">
        <v>0</v>
      </c>
      <c r="E7" s="53">
        <v>0</v>
      </c>
      <c r="F7" s="53">
        <v>0</v>
      </c>
      <c r="G7" s="55">
        <f t="shared" si="0"/>
        <v>0</v>
      </c>
      <c r="H7" s="56">
        <f t="shared" si="1"/>
        <v>0</v>
      </c>
    </row>
    <row r="8" spans="1:8">
      <c r="A8" s="70" t="s">
        <v>137</v>
      </c>
      <c r="B8" s="57" t="s">
        <v>138</v>
      </c>
      <c r="C8" s="82">
        <v>200</v>
      </c>
      <c r="D8" s="53">
        <v>0</v>
      </c>
      <c r="E8" s="53">
        <v>0</v>
      </c>
      <c r="F8" s="53">
        <v>0</v>
      </c>
      <c r="G8" s="55">
        <f t="shared" si="0"/>
        <v>0</v>
      </c>
      <c r="H8" s="56">
        <f t="shared" si="1"/>
        <v>0</v>
      </c>
    </row>
    <row r="9" spans="1:8">
      <c r="A9" s="70" t="s">
        <v>139</v>
      </c>
      <c r="B9" s="57" t="s">
        <v>140</v>
      </c>
      <c r="C9" s="82">
        <v>2000</v>
      </c>
      <c r="D9" s="53">
        <v>0</v>
      </c>
      <c r="E9" s="53">
        <v>0</v>
      </c>
      <c r="F9" s="53">
        <v>0</v>
      </c>
      <c r="G9" s="55">
        <f t="shared" si="0"/>
        <v>0</v>
      </c>
      <c r="H9" s="56">
        <f t="shared" si="1"/>
        <v>0</v>
      </c>
    </row>
    <row r="10" spans="1:8">
      <c r="A10" s="70" t="s">
        <v>141</v>
      </c>
      <c r="B10" s="57" t="s">
        <v>142</v>
      </c>
      <c r="C10" s="82">
        <v>200</v>
      </c>
      <c r="D10" s="53">
        <v>0</v>
      </c>
      <c r="E10" s="53">
        <v>0</v>
      </c>
      <c r="F10" s="53">
        <v>0</v>
      </c>
      <c r="G10" s="55">
        <f t="shared" si="0"/>
        <v>0</v>
      </c>
      <c r="H10" s="56">
        <f t="shared" si="1"/>
        <v>0</v>
      </c>
    </row>
    <row r="11" spans="1:8">
      <c r="A11" s="70" t="s">
        <v>143</v>
      </c>
      <c r="B11" s="57" t="s">
        <v>144</v>
      </c>
      <c r="C11" s="82">
        <v>2000</v>
      </c>
      <c r="D11" s="53">
        <v>0</v>
      </c>
      <c r="E11" s="53">
        <v>0</v>
      </c>
      <c r="F11" s="53">
        <v>0</v>
      </c>
      <c r="G11" s="55">
        <f t="shared" si="0"/>
        <v>0</v>
      </c>
      <c r="H11" s="56">
        <f t="shared" si="1"/>
        <v>0</v>
      </c>
    </row>
    <row r="12" spans="1:8">
      <c r="A12" s="70" t="s">
        <v>145</v>
      </c>
      <c r="B12" s="57" t="s">
        <v>146</v>
      </c>
      <c r="C12" s="82">
        <v>200</v>
      </c>
      <c r="D12" s="53">
        <v>0</v>
      </c>
      <c r="E12" s="53">
        <v>0</v>
      </c>
      <c r="F12" s="53">
        <v>0</v>
      </c>
      <c r="G12" s="55">
        <f t="shared" si="0"/>
        <v>0</v>
      </c>
      <c r="H12" s="56">
        <f t="shared" si="1"/>
        <v>0</v>
      </c>
    </row>
    <row r="13" spans="1:8" ht="13.5" thickBot="1">
      <c r="A13" s="83"/>
      <c r="B13" s="83"/>
      <c r="C13" s="83"/>
      <c r="D13" s="83"/>
      <c r="E13" s="83"/>
      <c r="F13" s="83"/>
      <c r="G13" s="84" t="s">
        <v>147</v>
      </c>
      <c r="H13" s="85">
        <f>SUM(H5:H12)</f>
        <v>0</v>
      </c>
    </row>
    <row r="14" spans="1:8" ht="13.5" thickBot="1">
      <c r="B14" s="15"/>
      <c r="C14" s="15"/>
      <c r="D14" s="15"/>
      <c r="E14" s="15"/>
      <c r="F14" s="15"/>
      <c r="G14" s="15"/>
      <c r="H14" s="15"/>
    </row>
    <row r="15" spans="1:8" s="42" customFormat="1" ht="51.95">
      <c r="A15" s="47" t="s">
        <v>27</v>
      </c>
      <c r="B15" s="48" t="s">
        <v>148</v>
      </c>
      <c r="C15" s="19" t="s">
        <v>29</v>
      </c>
      <c r="D15" s="19" t="s">
        <v>149</v>
      </c>
      <c r="E15" s="19" t="s">
        <v>150</v>
      </c>
      <c r="F15" s="19" t="s">
        <v>151</v>
      </c>
      <c r="G15" s="19" t="s">
        <v>96</v>
      </c>
      <c r="H15" s="50" t="s">
        <v>97</v>
      </c>
    </row>
    <row r="16" spans="1:8">
      <c r="A16" s="70" t="s">
        <v>152</v>
      </c>
      <c r="B16" s="86" t="s">
        <v>153</v>
      </c>
      <c r="C16" s="82">
        <v>100</v>
      </c>
      <c r="D16" s="53">
        <v>0</v>
      </c>
      <c r="E16" s="53">
        <v>0</v>
      </c>
      <c r="F16" s="53">
        <v>0</v>
      </c>
      <c r="G16" s="55">
        <f>(D16+E16+F16)/3</f>
        <v>0</v>
      </c>
      <c r="H16" s="56">
        <f>G16*C16</f>
        <v>0</v>
      </c>
    </row>
    <row r="17" spans="1:8">
      <c r="A17" s="70" t="s">
        <v>154</v>
      </c>
      <c r="B17" s="86" t="s">
        <v>155</v>
      </c>
      <c r="C17" s="82">
        <v>100</v>
      </c>
      <c r="D17" s="53">
        <v>0</v>
      </c>
      <c r="E17" s="53">
        <v>0</v>
      </c>
      <c r="F17" s="53">
        <v>0</v>
      </c>
      <c r="G17" s="55">
        <f>(D17+E17+F17)/3</f>
        <v>0</v>
      </c>
      <c r="H17" s="56">
        <f>G17*C17</f>
        <v>0</v>
      </c>
    </row>
    <row r="18" spans="1:8">
      <c r="A18" s="70" t="s">
        <v>156</v>
      </c>
      <c r="B18" s="86" t="s">
        <v>157</v>
      </c>
      <c r="C18" s="82">
        <v>100</v>
      </c>
      <c r="D18" s="53">
        <v>0</v>
      </c>
      <c r="E18" s="53">
        <v>0</v>
      </c>
      <c r="F18" s="53">
        <v>0</v>
      </c>
      <c r="G18" s="55">
        <f>(D18+E18+F18)/3</f>
        <v>0</v>
      </c>
      <c r="H18" s="56">
        <f>G18*C18</f>
        <v>0</v>
      </c>
    </row>
    <row r="19" spans="1:8">
      <c r="A19" s="70" t="s">
        <v>158</v>
      </c>
      <c r="B19" s="86" t="s">
        <v>159</v>
      </c>
      <c r="C19" s="82">
        <v>100</v>
      </c>
      <c r="D19" s="53">
        <v>0</v>
      </c>
      <c r="E19" s="53">
        <v>0</v>
      </c>
      <c r="F19" s="53">
        <v>0</v>
      </c>
      <c r="G19" s="55">
        <f>(D19+E19+F19)/3</f>
        <v>0</v>
      </c>
      <c r="H19" s="56">
        <f>G19*C19</f>
        <v>0</v>
      </c>
    </row>
    <row r="20" spans="1:8">
      <c r="A20" s="70" t="s">
        <v>160</v>
      </c>
      <c r="B20" s="86" t="s">
        <v>161</v>
      </c>
      <c r="C20" s="82">
        <v>100</v>
      </c>
      <c r="D20" s="53">
        <v>0</v>
      </c>
      <c r="E20" s="53">
        <v>0</v>
      </c>
      <c r="F20" s="53">
        <v>0</v>
      </c>
      <c r="G20" s="55">
        <f>(D20+E20+F20)/3</f>
        <v>0</v>
      </c>
      <c r="H20" s="56">
        <f>G20*C20</f>
        <v>0</v>
      </c>
    </row>
    <row r="21" spans="1:8" ht="13.5" thickBot="1">
      <c r="A21" s="83"/>
      <c r="B21" s="83"/>
      <c r="C21" s="83"/>
      <c r="D21" s="83"/>
      <c r="E21" s="83"/>
      <c r="F21" s="83"/>
      <c r="G21" s="84" t="s">
        <v>162</v>
      </c>
      <c r="H21" s="85">
        <f>SUM(H16:H20)</f>
        <v>0</v>
      </c>
    </row>
    <row r="22" spans="1:8" ht="13.5" thickBot="1">
      <c r="B22" s="15"/>
      <c r="C22" s="15"/>
      <c r="D22" s="15"/>
      <c r="E22" s="15"/>
      <c r="F22" s="15"/>
      <c r="G22" s="15"/>
      <c r="H22" s="15"/>
    </row>
    <row r="23" spans="1:8" ht="13.5" thickBot="1">
      <c r="A23" s="73"/>
      <c r="B23" s="36"/>
      <c r="C23" s="36"/>
      <c r="D23" s="36"/>
      <c r="E23" s="36"/>
      <c r="F23" s="75"/>
      <c r="G23" s="45" t="s">
        <v>163</v>
      </c>
      <c r="H23" s="38">
        <f>H21+H13</f>
        <v>0</v>
      </c>
    </row>
    <row r="24" spans="1:8" ht="13.5" thickBot="1">
      <c r="A24" s="15"/>
      <c r="B24" s="15"/>
      <c r="C24" s="15"/>
      <c r="D24" s="15"/>
      <c r="E24" s="15"/>
      <c r="F24" s="15"/>
      <c r="G24" s="15"/>
      <c r="H24" s="15"/>
    </row>
    <row r="25" spans="1:8" ht="13.5" thickBot="1">
      <c r="A25" s="153" t="s">
        <v>20</v>
      </c>
      <c r="B25" s="154"/>
      <c r="C25" s="154"/>
      <c r="D25" s="154"/>
      <c r="E25" s="154"/>
      <c r="F25" s="154"/>
      <c r="G25" s="155"/>
      <c r="H25" s="15"/>
    </row>
    <row r="26" spans="1:8">
      <c r="A26" s="202" t="s">
        <v>21</v>
      </c>
      <c r="B26" s="203"/>
      <c r="C26" s="187"/>
      <c r="D26" s="188"/>
      <c r="E26" s="188"/>
      <c r="F26" s="188"/>
      <c r="G26" s="189"/>
      <c r="H26" s="15"/>
    </row>
    <row r="27" spans="1:8">
      <c r="A27" s="190" t="s">
        <v>22</v>
      </c>
      <c r="B27" s="191"/>
      <c r="C27" s="199"/>
      <c r="D27" s="200"/>
      <c r="E27" s="200"/>
      <c r="F27" s="200"/>
      <c r="G27" s="201"/>
      <c r="H27" s="15"/>
    </row>
    <row r="28" spans="1:8">
      <c r="A28" s="190" t="s">
        <v>23</v>
      </c>
      <c r="B28" s="191"/>
      <c r="C28" s="199"/>
      <c r="D28" s="200"/>
      <c r="E28" s="200"/>
      <c r="F28" s="200"/>
      <c r="G28" s="201"/>
      <c r="H28" s="15"/>
    </row>
    <row r="29" spans="1:8" ht="58.7" customHeight="1">
      <c r="A29" s="192" t="s">
        <v>24</v>
      </c>
      <c r="B29" s="193"/>
      <c r="C29" s="199"/>
      <c r="D29" s="200"/>
      <c r="E29" s="200"/>
      <c r="F29" s="200"/>
      <c r="G29" s="201"/>
      <c r="H29" s="15"/>
    </row>
    <row r="30" spans="1:8" ht="13.5" thickBot="1">
      <c r="A30" s="194" t="s">
        <v>25</v>
      </c>
      <c r="B30" s="195"/>
      <c r="C30" s="196"/>
      <c r="D30" s="197"/>
      <c r="E30" s="197"/>
      <c r="F30" s="197"/>
      <c r="G30" s="198"/>
      <c r="H30" s="15"/>
    </row>
  </sheetData>
  <mergeCells count="13">
    <mergeCell ref="C29:G29"/>
    <mergeCell ref="C30:G30"/>
    <mergeCell ref="A1:H1"/>
    <mergeCell ref="A2:H2"/>
    <mergeCell ref="A25:G25"/>
    <mergeCell ref="A30:B30"/>
    <mergeCell ref="A29:B29"/>
    <mergeCell ref="A28:B28"/>
    <mergeCell ref="A27:B27"/>
    <mergeCell ref="A26:B26"/>
    <mergeCell ref="C26:G26"/>
    <mergeCell ref="C27:G27"/>
    <mergeCell ref="C28:G28"/>
  </mergeCells>
  <conditionalFormatting sqref="E5:F12">
    <cfRule type="cellIs" dxfId="1" priority="15" stopIfTrue="1" operator="greaterThan">
      <formula>D5</formula>
    </cfRule>
  </conditionalFormatting>
  <conditionalFormatting sqref="E16:F20">
    <cfRule type="cellIs" dxfId="0" priority="3" stopIfTrue="1" operator="greaterThan">
      <formula>D16</formula>
    </cfRule>
  </conditionalFormatting>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430D6447992A419D4B5790107C0D9F" ma:contentTypeVersion="4" ma:contentTypeDescription="Een nieuw document maken." ma:contentTypeScope="" ma:versionID="c73f89881c5f8f171cbc19f0ce5e7d53">
  <xsd:schema xmlns:xsd="http://www.w3.org/2001/XMLSchema" xmlns:xs="http://www.w3.org/2001/XMLSchema" xmlns:p="http://schemas.microsoft.com/office/2006/metadata/properties" xmlns:ns2="c61ba405-b7d1-476a-ab3d-5ecf3d85b779" targetNamespace="http://schemas.microsoft.com/office/2006/metadata/properties" ma:root="true" ma:fieldsID="7164d3b7d398472f62a73daf9ae65c01" ns2:_="">
    <xsd:import namespace="c61ba405-b7d1-476a-ab3d-5ecf3d85b7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1ba405-b7d1-476a-ab3d-5ecf3d85b7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122ADE8-BB42-4428-95DC-655954E673A6}"/>
</file>

<file path=customXml/itemProps2.xml><?xml version="1.0" encoding="utf-8"?>
<ds:datastoreItem xmlns:ds="http://schemas.openxmlformats.org/officeDocument/2006/customXml" ds:itemID="{E18FA376-B650-47D0-AA60-128C68A63E69}"/>
</file>

<file path=customXml/itemProps3.xml><?xml version="1.0" encoding="utf-8"?>
<ds:datastoreItem xmlns:ds="http://schemas.openxmlformats.org/officeDocument/2006/customXml" ds:itemID="{E6FF6EEA-03D1-4290-AE5D-86C42782CD6A}"/>
</file>

<file path=docProps/app.xml><?xml version="1.0" encoding="utf-8"?>
<Properties xmlns="http://schemas.openxmlformats.org/officeDocument/2006/extended-properties" xmlns:vt="http://schemas.openxmlformats.org/officeDocument/2006/docPropsVTypes">
  <Application>Microsoft Excel Online</Application>
  <Manager/>
  <Company>Zuydhogeschool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Heijnen,  D (Dance)</dc:creator>
  <cp:keywords/>
  <dc:description/>
  <cp:lastModifiedBy>Marja Maas - van Goch</cp:lastModifiedBy>
  <cp:revision/>
  <dcterms:created xsi:type="dcterms:W3CDTF">2020-10-15T11:46:59Z</dcterms:created>
  <dcterms:modified xsi:type="dcterms:W3CDTF">2026-08-27T08:58:27Z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0x0101002E430D6447992A419D4B5790107C0D9F</vt:lpwstr>
  </property>
  <property fmtid="{D5CDD505-2E9C-101B-9397-08002B2CF9AE}" pid="3" name="MediaServiceImageTags">
    <vt:lpwstr/>
  </property>
</Properties>
</file>