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https://utrechtcloud-my.sharepoint.com/personal/yessin_mellahi_utrecht_nl/Documents/Bureaublad/OH Elementenverharding/"/>
    </mc:Choice>
  </mc:AlternateContent>
  <xr:revisionPtr revIDLastSave="11" documentId="13_ncr:1_{B7CADF96-59AB-4812-86D5-C97B8C945CF4}" xr6:coauthVersionLast="47" xr6:coauthVersionMax="47" xr10:uidLastSave="{162E283C-814B-4AE8-AE05-2169DA95C6F2}"/>
  <bookViews>
    <workbookView xWindow="28680" yWindow="-120" windowWidth="29040" windowHeight="15720" firstSheet="3" xr2:uid="{00000000-000D-0000-FFFF-FFFF00000000}"/>
  </bookViews>
  <sheets>
    <sheet name="Voorblad" sheetId="4" r:id="rId1"/>
    <sheet name="Deelopdracht Straatwerk" sheetId="1" r:id="rId2"/>
    <sheet name="Klein onderhoud" sheetId="6" r:id="rId3"/>
    <sheet name="Prijzen" sheetId="3" r:id="rId4"/>
  </sheets>
  <definedNames>
    <definedName name="_xlnm.Print_Area" localSheetId="1">'Deelopdracht Straatwerk'!$A$1:$G$519</definedName>
    <definedName name="_xlnm.Print_Area" localSheetId="2">'Klein onderhoud'!$A$1:$F$78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6" i="6" l="1"/>
  <c r="D75" i="6"/>
  <c r="D74" i="6"/>
  <c r="D73" i="6"/>
  <c r="B71" i="6"/>
  <c r="B73" i="6"/>
  <c r="B74" i="6"/>
  <c r="B75" i="6"/>
  <c r="B76" i="6"/>
  <c r="B43" i="1"/>
  <c r="D502" i="1"/>
  <c r="G502" i="1" s="1"/>
  <c r="B502" i="1"/>
  <c r="D501" i="1"/>
  <c r="G501" i="1" s="1"/>
  <c r="B501" i="1"/>
  <c r="D500" i="1"/>
  <c r="G500" i="1" s="1"/>
  <c r="B500" i="1"/>
  <c r="D499" i="1"/>
  <c r="G499" i="1" s="1"/>
  <c r="B499" i="1"/>
  <c r="B497" i="1"/>
  <c r="D405" i="1"/>
  <c r="B405" i="1"/>
  <c r="D404" i="1"/>
  <c r="B404" i="1"/>
  <c r="D403" i="1"/>
  <c r="B403" i="1"/>
  <c r="D402" i="1"/>
  <c r="B402" i="1"/>
  <c r="B400" i="1"/>
  <c r="D319" i="1"/>
  <c r="G319" i="1" s="1"/>
  <c r="B319" i="1"/>
  <c r="D318" i="1"/>
  <c r="G318" i="1" s="1"/>
  <c r="B318" i="1"/>
  <c r="D317" i="1"/>
  <c r="G317" i="1" s="1"/>
  <c r="B317" i="1"/>
  <c r="D316" i="1"/>
  <c r="G316" i="1" s="1"/>
  <c r="B316" i="1"/>
  <c r="B314" i="1"/>
  <c r="D248" i="1"/>
  <c r="G248" i="1" s="1"/>
  <c r="B248" i="1"/>
  <c r="D247" i="1"/>
  <c r="G247" i="1" s="1"/>
  <c r="B247" i="1"/>
  <c r="D246" i="1"/>
  <c r="G246" i="1" s="1"/>
  <c r="B246" i="1"/>
  <c r="D245" i="1"/>
  <c r="G245" i="1" s="1"/>
  <c r="B245" i="1"/>
  <c r="B243" i="1"/>
  <c r="D165" i="1"/>
  <c r="G165" i="1" s="1"/>
  <c r="B165" i="1"/>
  <c r="D164" i="1"/>
  <c r="G164" i="1" s="1"/>
  <c r="B164" i="1"/>
  <c r="D163" i="1"/>
  <c r="G163" i="1" s="1"/>
  <c r="B163" i="1"/>
  <c r="D162" i="1"/>
  <c r="G162" i="1" s="1"/>
  <c r="B162" i="1"/>
  <c r="B160" i="1"/>
  <c r="D78" i="1"/>
  <c r="D77" i="1"/>
  <c r="D76" i="1"/>
  <c r="D75" i="1"/>
  <c r="D31" i="1"/>
  <c r="B13" i="1"/>
  <c r="D73" i="1"/>
  <c r="D497" i="1" l="1"/>
  <c r="G497" i="1" s="1"/>
  <c r="D160" i="1"/>
  <c r="G160" i="1" s="1"/>
  <c r="D71" i="6"/>
  <c r="D243" i="1"/>
  <c r="G243" i="1" s="1"/>
  <c r="D314" i="1"/>
  <c r="G314" i="1" s="1"/>
  <c r="D400" i="1"/>
  <c r="B78" i="1" l="1"/>
  <c r="B77" i="1"/>
  <c r="B76" i="1"/>
  <c r="B75" i="1"/>
  <c r="B73" i="1"/>
  <c r="B24" i="1"/>
  <c r="F65" i="1"/>
  <c r="G65" i="1" s="1"/>
  <c r="F38" i="1"/>
  <c r="F25" i="1"/>
  <c r="G25" i="1" s="1"/>
  <c r="E54" i="6"/>
  <c r="F54" i="6" s="1"/>
  <c r="F66" i="1"/>
  <c r="G66" i="1" s="1"/>
  <c r="F64" i="1"/>
  <c r="G64" i="1" s="1"/>
  <c r="F63" i="1"/>
  <c r="G63" i="1" s="1"/>
  <c r="E62" i="6"/>
  <c r="F62" i="6" s="1"/>
  <c r="E61" i="6"/>
  <c r="F61" i="6" s="1"/>
  <c r="E60" i="6"/>
  <c r="F60" i="6" s="1"/>
  <c r="F60" i="1"/>
  <c r="G60" i="1" s="1"/>
  <c r="F51" i="1"/>
  <c r="E65" i="6"/>
  <c r="F65" i="6" s="1"/>
  <c r="F41" i="1"/>
  <c r="F35" i="1"/>
  <c r="E67" i="6"/>
  <c r="F67" i="6" s="1"/>
  <c r="F28" i="1"/>
  <c r="G28" i="1" s="1"/>
  <c r="F15" i="1"/>
  <c r="G15" i="1" s="1"/>
  <c r="D49" i="6"/>
  <c r="B86" i="6"/>
  <c r="B514" i="1"/>
  <c r="C54" i="1"/>
  <c r="B54" i="1"/>
  <c r="B53" i="1"/>
  <c r="C45" i="1"/>
  <c r="B45" i="1"/>
  <c r="B44" i="1"/>
  <c r="C22" i="1"/>
  <c r="B22" i="1"/>
  <c r="C60" i="1"/>
  <c r="B60" i="1"/>
  <c r="B59" i="1"/>
  <c r="C57" i="1"/>
  <c r="B57" i="1"/>
  <c r="B56" i="1"/>
  <c r="D51" i="1"/>
  <c r="D48" i="1"/>
  <c r="C48" i="1"/>
  <c r="B48" i="1"/>
  <c r="B47" i="1"/>
  <c r="D38" i="1"/>
  <c r="D35" i="1"/>
  <c r="C28" i="1"/>
  <c r="B28" i="1"/>
  <c r="B27" i="1"/>
  <c r="B21" i="1"/>
  <c r="C25" i="1"/>
  <c r="B25" i="1"/>
  <c r="B20" i="1"/>
  <c r="C51" i="1"/>
  <c r="B51" i="1"/>
  <c r="B50" i="1"/>
  <c r="C69" i="1"/>
  <c r="B69" i="1"/>
  <c r="B68" i="1"/>
  <c r="C41" i="1"/>
  <c r="B41" i="1"/>
  <c r="B40" i="1"/>
  <c r="C38" i="1"/>
  <c r="B38" i="1"/>
  <c r="B37" i="1"/>
  <c r="B34" i="1"/>
  <c r="C35" i="1"/>
  <c r="B35" i="1"/>
  <c r="B33" i="1"/>
  <c r="C31" i="1"/>
  <c r="B31" i="1"/>
  <c r="B30" i="1"/>
  <c r="C66" i="1"/>
  <c r="B66" i="1"/>
  <c r="C65" i="1"/>
  <c r="B65" i="1"/>
  <c r="C64" i="1"/>
  <c r="B64" i="1"/>
  <c r="C18" i="1"/>
  <c r="B18" i="1"/>
  <c r="B17" i="1"/>
  <c r="B14" i="1"/>
  <c r="B62" i="1"/>
  <c r="C57" i="6"/>
  <c r="B57" i="6"/>
  <c r="E49" i="6"/>
  <c r="C65" i="6"/>
  <c r="B65" i="6"/>
  <c r="C64" i="6"/>
  <c r="B64" i="6"/>
  <c r="C67" i="6"/>
  <c r="B67" i="6"/>
  <c r="C62" i="6"/>
  <c r="B62" i="6"/>
  <c r="C61" i="6"/>
  <c r="B61" i="6"/>
  <c r="C60" i="6"/>
  <c r="B60" i="6"/>
  <c r="C54" i="6"/>
  <c r="B54" i="6"/>
  <c r="C15" i="1"/>
  <c r="B15" i="1"/>
  <c r="C63" i="1"/>
  <c r="B63" i="1"/>
  <c r="G38" i="1" l="1"/>
  <c r="G35" i="1"/>
  <c r="G51" i="1"/>
  <c r="F57" i="1"/>
  <c r="G57" i="1" s="1"/>
  <c r="G41" i="1"/>
  <c r="F22" i="1"/>
  <c r="G22" i="1" s="1"/>
  <c r="F31" i="1"/>
  <c r="G31" i="1" s="1"/>
  <c r="F45" i="1"/>
  <c r="G45" i="1" s="1"/>
  <c r="F48" i="1"/>
  <c r="G48" i="1" s="1"/>
  <c r="E64" i="6"/>
  <c r="F64" i="6" s="1"/>
  <c r="F18" i="1"/>
  <c r="G18" i="1" s="1"/>
  <c r="F54" i="1"/>
  <c r="G54" i="1" s="1"/>
  <c r="E57" i="6"/>
  <c r="F57" i="6" s="1"/>
  <c r="F69" i="1"/>
  <c r="G69" i="1" s="1"/>
  <c r="F69" i="6" l="1"/>
  <c r="G158" i="1"/>
  <c r="G71" i="1"/>
  <c r="G77" i="1" s="1"/>
  <c r="G495" i="1"/>
  <c r="G398" i="1"/>
  <c r="G312" i="1"/>
  <c r="F75" i="6" l="1"/>
  <c r="F76" i="6"/>
  <c r="F71" i="6"/>
  <c r="F73" i="6"/>
  <c r="F74" i="6"/>
  <c r="G400" i="1"/>
  <c r="G402" i="1"/>
  <c r="G403" i="1"/>
  <c r="G404" i="1"/>
  <c r="G405" i="1"/>
  <c r="G241" i="1"/>
  <c r="G73" i="1"/>
  <c r="G76" i="1"/>
  <c r="G78" i="1"/>
  <c r="G75" i="1"/>
  <c r="F79" i="6" l="1"/>
  <c r="F86" i="6" s="1"/>
  <c r="F88" i="6" s="1"/>
  <c r="F91" i="6" s="1"/>
  <c r="G504" i="1"/>
  <c r="G167" i="1"/>
  <c r="G250" i="1"/>
  <c r="G407" i="1"/>
  <c r="G80" i="1"/>
  <c r="G321" i="1"/>
  <c r="C14" i="4"/>
  <c r="C18" i="4" s="1"/>
  <c r="G507" i="1" l="1"/>
  <c r="G514" i="1" s="1"/>
  <c r="C20" i="4" s="1"/>
  <c r="G516" i="1" l="1"/>
  <c r="G519" i="1" s="1"/>
  <c r="C22" i="4" l="1"/>
  <c r="C24" i="4" s="1"/>
  <c r="C26" i="4" s="1"/>
</calcChain>
</file>

<file path=xl/sharedStrings.xml><?xml version="1.0" encoding="utf-8"?>
<sst xmlns="http://schemas.openxmlformats.org/spreadsheetml/2006/main" count="303" uniqueCount="118">
  <si>
    <t xml:space="preserve">
GEMEENTE  UTRECHT
Deelopdracht onderhoud elementenverhardingen 
</t>
  </si>
  <si>
    <t>Wegvak</t>
  </si>
  <si>
    <t>Straat</t>
  </si>
  <si>
    <t>Kosten</t>
  </si>
  <si>
    <t xml:space="preserve">SUBTOTAAL </t>
  </si>
  <si>
    <t>Klein onderhoud</t>
  </si>
  <si>
    <t>SUBTOTAAL 2</t>
  </si>
  <si>
    <t>Bijdragen RAW-systematiek</t>
  </si>
  <si>
    <t>SUBTOTAAL 3</t>
  </si>
  <si>
    <t>Onvoorzien 10%</t>
  </si>
  <si>
    <t xml:space="preserve">TOTAAL </t>
  </si>
  <si>
    <r>
      <rPr>
        <b/>
        <i/>
        <sz val="8"/>
        <rFont val="Arial"/>
        <family val="2"/>
      </rPr>
      <t>Tijdsbepaling + proces vaststellen deelopdracht</t>
    </r>
    <r>
      <rPr>
        <i/>
        <sz val="8"/>
        <rFont val="Arial"/>
        <family val="2"/>
      </rPr>
      <t xml:space="preserve">
1. De aannemer dient binnen 2 weken na het ontvangen van de deelopdracht een concept plan van aanpak
(stappenplan) en concept planning voor de werkzaamheden aan te leveren. Op basis van dit plan van
aanpak wordt in samenspraak met de projectleider van de gemeente Bladel de uitvoeringsplanning en
aanvangsdatum vastgesteld.
Kleinschalig onderhoud dient te worden uitgevoerd binnen 15 werkdagen na ontvangst melding /
deelopdracht. Afwijking op deze termijn (bij bijv. vergunningstrajecten/ verkeersmaatregelen/ nachtwerk)
is enkel mogelijk in gezamenlijke overeenstemming met de projectleider van de gemeente Bladel.
2. In aanvulling op lid 03 van de bepaling 01.21.07 van de standaard 2015 worden de deelopdrachten op
basis van onderstaande stappen (stap a t/m f) vastgesteld:
a. de opdrachtgever verstrekt jaarlijks één of meerdere deelopdrachten met globaal uit te voeren
werkzaamheden, hoeveelheden en locaties. De opdrachtgever stelt de concept-deelopdrachten op
waarin de globale hoeveelheden en werkzaamheden in staan beschreven;
Indien het werk dit behoeft worden door de opdrachtgever optioneel ontwerptekeningen
aangeleverd.
b. de opdrachtgever wijst op locatie en in (concept-) deelopdracht aan wat er binnen de wegvakken
aan werkzaamheden moet worden verricht door de aannemer. De aannemer legt deze aanwijzing
vast op een lijst;
c. Op basis van bovengenoemde door de opdrachtgever verstrekte informatie bepaalt de aannemer
binnen 10 werkdagen in detail welke van de resultaatsverplichtingen uit de overeenkomst moeten
worden uitgevoerd en geeft daarbij tevens de te verwerken hoeveelheden aan en de planning van
de werkzaamheden. Voor werkzaamheden waarvoor geen passende bestekpost in de
raamovereenkomst is opgenomen dient de aannemer een aparte eenheidsprijs ter goedkeuring
aan te bieden.
d. De aannemer stelt binnen 10 werkdagen op basis van lijst(en) met werkzaamheden en
hoeveelheden met behulp van de eenheidsprijzen een offerte op (inschrijfstaat deelopdracht) en
dient deze inclusief de hoeveelhedenlijst(en) in bij de opdrachtgever; Optioneel wordt van de
aannemer gevraagd een tekening van de werkzaamheden op te stellen (verrekening via tbs).
e. de opdrachtgever beoordeelt deze deelopdracht en laat de aannemer binnen 10 werkdagen weten
of zij akkoord is of dat er wijzigingen of aanvullingen moeten worden doorgevoerd. De deelopdracht
wordt aangepast naar definitief;
f. De definitieve deelopdracht wordt door opdrachtgever en opdrachtnemer ter akkoord ondertekend
waarmee de verklaring als akkoordverklaring wordt beschouwd als bedoeld in lid 11 van artikel
01.01.08 van de Standaard 2015.</t>
    </r>
  </si>
  <si>
    <t xml:space="preserve">Op bestekposten die voor akkoordverklaring van de deelopdracht zijn toegevoegd wordt geen
aannemersvergoeding verrekend. Op deze bestekposten worden uitsluitend de reguliere staartkosten
verrekend.
Uitsluitend werkzaamheden die na akkoordverklaring worden toegevoegd wordt gezien als meerwerk. Het
opslag percentage van de aannemersvergoeding bij meerwerk bedraagt maximaal 10%.
De kosten behorende bij het doorlopen van bovenstaand proces (stap a t/m f) dienen opgenomen te worden
in bestekpost 861010 Uitwerken deelopdrachten.
De kosten voor de voorbereidende werkzaamheden vanaf goedkeuring deelopdrachten tot en met uitvoering
(o.a. op locatie uitzetten) zijn onderdeel van de uitvoeringskosten (bestekspost 929990) van de aannemer. 
Er vindt geen aparte verrekening plaats van uren inzet uitvoerder. Alle kosten dienen bij de 
uitvoeringskosten (bestekspost 929990) opgenomen te zijn. </t>
  </si>
  <si>
    <r>
      <rPr>
        <b/>
        <i/>
        <sz val="8"/>
        <rFont val="Arial"/>
        <family val="2"/>
      </rPr>
      <t>Akkoordverklaring</t>
    </r>
    <r>
      <rPr>
        <i/>
        <sz val="8"/>
        <rFont val="Arial"/>
        <family val="2"/>
      </rPr>
      <t xml:space="preserve">
1. Door het ondertekenen van de voorliggende deelopdracht gaat aannemer onherroepelijk akkoord met de daarin opgenomen werkzaamheden en hoeveelheden. Zie tevens artikel 01.01.08 van de Standaard 2015.
2. Na ondertekening is aannemer niet gerechtigd ontbrekende bestekposten toe te voegen zonder schriftelijk akkoord van opdrachtgever. Indien en voor zover aannemer desondanks besteksposten toevoegt en de daarmee samenhangende werkzaamheden uitvoert, is opdrachtgever niet verplicht aannemer hiervoor te betalen c.q. de factuur voor deze werkzaamheden te voldoen. 
3. Afwijkingen van de vastgestelde en geaccordeerde hoeveelheden die tijdens uitvoering worden geconstateerd worden niet verrekend. Dit is slechts anders als tijdens de uitvoering blijkt dat de toestand dusdanig afwijkt dat de aannemer dit niet redelijkerwijs had moeten verwachten. De aannemer is verplicht geconstateerde afwijkingen direct bij de directie ter kennis te brengen en een schriftelijk voorstel te doen voor de verrekening van deze werkzaamheden. Opdrachtgever bepaalt vervolgens of dit meerwerk wordt uitgevoerd. Als aannemer zonder schriftelijk voorafgaand akkoord toch werkzaamheden verricht, is opdrachtgever niet verplicht voor deze werkzaamheden te betalen c.q. de factuur voor deze werkzaamheden te voldoen. 
4. Ontbrekende bestekposten en afwijkingen van hoeveelheden achteraf en zonder toestemming van directie worden NIET verrekend.
</t>
    </r>
  </si>
  <si>
    <t>Tekenen definitief deelopdracht voor akkoord</t>
  </si>
  <si>
    <t>gemeente Utrecht</t>
  </si>
  <si>
    <t>Naam:</t>
  </si>
  <si>
    <t>Datum:</t>
  </si>
  <si>
    <t>Handtekening</t>
  </si>
  <si>
    <t>Deelopdracht onderhoud elementenverhardingen 2026</t>
  </si>
  <si>
    <t>Wegvak 1:</t>
  </si>
  <si>
    <t>Scope:</t>
  </si>
  <si>
    <t>Maatregel:</t>
  </si>
  <si>
    <t>Verkeersmaatregelen</t>
  </si>
  <si>
    <t>Communicatie:</t>
  </si>
  <si>
    <t>Bestekspostnummer Raambestek</t>
  </si>
  <si>
    <t>Omschrijving</t>
  </si>
  <si>
    <t>Eenheid</t>
  </si>
  <si>
    <t>Hoeveelheid resultaatsverplichting</t>
  </si>
  <si>
    <t>Prijs per eenheid (€)</t>
  </si>
  <si>
    <t>Totaal bedrag (€)</t>
  </si>
  <si>
    <t>1</t>
  </si>
  <si>
    <t>11</t>
  </si>
  <si>
    <t>110020</t>
  </si>
  <si>
    <t>A</t>
  </si>
  <si>
    <t>12</t>
  </si>
  <si>
    <t>120030</t>
  </si>
  <si>
    <t>13</t>
  </si>
  <si>
    <t>131</t>
  </si>
  <si>
    <t>131010</t>
  </si>
  <si>
    <t>1311</t>
  </si>
  <si>
    <t>131110</t>
  </si>
  <si>
    <t>1312</t>
  </si>
  <si>
    <t>131220</t>
  </si>
  <si>
    <t>213</t>
  </si>
  <si>
    <t>213010</t>
  </si>
  <si>
    <t>54</t>
  </si>
  <si>
    <t>542</t>
  </si>
  <si>
    <t>542020</t>
  </si>
  <si>
    <t>5422</t>
  </si>
  <si>
    <t>542210</t>
  </si>
  <si>
    <t>5425</t>
  </si>
  <si>
    <t>542520</t>
  </si>
  <si>
    <t>57</t>
  </si>
  <si>
    <t>5720</t>
  </si>
  <si>
    <t>572040</t>
  </si>
  <si>
    <t>5722</t>
  </si>
  <si>
    <t>572210</t>
  </si>
  <si>
    <t>5725</t>
  </si>
  <si>
    <t>572510</t>
  </si>
  <si>
    <t>5770</t>
  </si>
  <si>
    <t>577040</t>
  </si>
  <si>
    <t>5772</t>
  </si>
  <si>
    <t>577200</t>
  </si>
  <si>
    <t>5775</t>
  </si>
  <si>
    <t>577510</t>
  </si>
  <si>
    <t>71</t>
  </si>
  <si>
    <t>710010</t>
  </si>
  <si>
    <t>710020</t>
  </si>
  <si>
    <t>710030</t>
  </si>
  <si>
    <t>710040</t>
  </si>
  <si>
    <t>82</t>
  </si>
  <si>
    <t>820010</t>
  </si>
  <si>
    <t>SUBTOTAAL</t>
  </si>
  <si>
    <t>86</t>
  </si>
  <si>
    <t>918870</t>
  </si>
  <si>
    <t>EUR</t>
  </si>
  <si>
    <t>929990</t>
  </si>
  <si>
    <t>939990</t>
  </si>
  <si>
    <t>949990</t>
  </si>
  <si>
    <t>Totaal wegvak 1</t>
  </si>
  <si>
    <t>Wegvak 2:</t>
  </si>
  <si>
    <t>Totaal wegvak 2</t>
  </si>
  <si>
    <t>Wegvak 3:</t>
  </si>
  <si>
    <t>Totaal wegvak 3</t>
  </si>
  <si>
    <t>Wegvak 4:</t>
  </si>
  <si>
    <t>Totaal wegvak 4</t>
  </si>
  <si>
    <t>Wegvak 5:</t>
  </si>
  <si>
    <t>Totaal wegvak 5</t>
  </si>
  <si>
    <t>Wegvak 6:</t>
  </si>
  <si>
    <t>Totaal wegvak 6</t>
  </si>
  <si>
    <t>Bijdragen</t>
  </si>
  <si>
    <t>960010</t>
  </si>
  <si>
    <t>TOTAAL BIJDRAGEN</t>
  </si>
  <si>
    <t>Deelcontract onderhoud elementenverhardingen 2026</t>
  </si>
  <si>
    <t>Onderdeel KO1</t>
  </si>
  <si>
    <t>Al het klein onderhoud uit te voeren firma …..</t>
  </si>
  <si>
    <t>Wegvak :  830</t>
  </si>
  <si>
    <t>Holkampstraat (Kasteellaan - huisnr. 15)</t>
  </si>
  <si>
    <t>Locatie</t>
  </si>
  <si>
    <t>Hoeveelheid</t>
  </si>
  <si>
    <t>Betreft maatregelen t.b.v. schades op basis van PDF rapportage en maatregelentoets</t>
  </si>
  <si>
    <t>Herstellen op regiebasis</t>
  </si>
  <si>
    <t>TER INDICATIE</t>
  </si>
  <si>
    <t>uur</t>
  </si>
  <si>
    <t>m2</t>
  </si>
  <si>
    <t xml:space="preserve">m2 </t>
  </si>
  <si>
    <t>Totaal aantal m2 ter indicatie
Klein onderhoud op regiebasis</t>
  </si>
  <si>
    <t xml:space="preserve">Totaal aantal uur </t>
  </si>
  <si>
    <t>T.B.S.</t>
  </si>
  <si>
    <t>810140</t>
  </si>
  <si>
    <t>Stortkosten</t>
  </si>
  <si>
    <t>Leveranties</t>
  </si>
  <si>
    <t>580030</t>
  </si>
  <si>
    <t>581030</t>
  </si>
  <si>
    <t>582010</t>
  </si>
  <si>
    <t>577060</t>
  </si>
  <si>
    <t>240030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</si>
</sst>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quot;€&quot;\ #,##0.00_-"/>
    <numFmt numFmtId="166" formatCode="&quot;€&quot;\ #,##0.00"/>
  </numFmts>
  <fonts count="34">
    <font>
      <sz val="10"/>
      <name val="Arial"/>
    </font>
    <font>
      <sz val="10"/>
      <name val="Helv"/>
    </font>
    <font>
      <sz val="9"/>
      <name val="Times New Roman"/>
      <family val="1"/>
    </font>
    <font>
      <sz val="9"/>
      <name val="arial"/>
      <family val="2"/>
    </font>
    <font>
      <b/>
      <sz val="10"/>
      <name val="Arial"/>
      <family val="2"/>
    </font>
    <font>
      <b/>
      <sz val="9"/>
      <name val="Arial"/>
      <family val="2"/>
    </font>
    <font>
      <sz val="8"/>
      <name val="Arial"/>
      <family val="2"/>
    </font>
    <font>
      <b/>
      <sz val="14"/>
      <color indexed="12"/>
      <name val="Arial"/>
      <family val="2"/>
    </font>
    <font>
      <b/>
      <sz val="11"/>
      <color indexed="12"/>
      <name val="Arial"/>
      <family val="2"/>
    </font>
    <font>
      <sz val="10"/>
      <name val="Arial"/>
      <family val="2"/>
    </font>
    <font>
      <sz val="11"/>
      <color indexed="12"/>
      <name val="Arial"/>
      <family val="2"/>
    </font>
    <font>
      <b/>
      <sz val="11"/>
      <name val="Arial"/>
      <family val="2"/>
    </font>
    <font>
      <b/>
      <sz val="12"/>
      <name val="Arial"/>
      <family val="2"/>
    </font>
    <font>
      <sz val="11"/>
      <name val="Arial"/>
      <family val="2"/>
    </font>
    <font>
      <b/>
      <sz val="9"/>
      <name val="Times New Roman"/>
      <family val="1"/>
    </font>
    <font>
      <b/>
      <sz val="11"/>
      <name val="Times New Roman"/>
      <family val="1"/>
    </font>
    <font>
      <b/>
      <sz val="12"/>
      <name val="Times New Roman"/>
      <family val="1"/>
    </font>
    <font>
      <i/>
      <sz val="9"/>
      <name val="arial"/>
      <family val="2"/>
    </font>
    <font>
      <b/>
      <sz val="8"/>
      <name val="Arial"/>
      <family val="2"/>
    </font>
    <font>
      <b/>
      <sz val="14"/>
      <name val="Arial"/>
      <family val="2"/>
    </font>
    <font>
      <i/>
      <sz val="8"/>
      <name val="Arial"/>
      <family val="2"/>
    </font>
    <font>
      <b/>
      <i/>
      <sz val="8"/>
      <name val="Arial"/>
      <family val="2"/>
    </font>
    <font>
      <i/>
      <sz val="10"/>
      <name val="Arial"/>
      <family val="2"/>
    </font>
    <font>
      <i/>
      <sz val="11"/>
      <name val="Arial"/>
      <family val="2"/>
    </font>
    <font>
      <sz val="11"/>
      <color theme="1"/>
      <name val="Calibri"/>
      <family val="2"/>
      <scheme val="minor"/>
    </font>
    <font>
      <sz val="11"/>
      <color rgb="FF006100"/>
      <name val="Calibri"/>
      <family val="2"/>
      <scheme val="minor"/>
    </font>
    <font>
      <b/>
      <sz val="8"/>
      <color theme="3"/>
      <name val="Arial"/>
      <family val="2"/>
    </font>
    <font>
      <sz val="8"/>
      <color rgb="FF000000"/>
      <name val="Arial"/>
      <family val="2"/>
    </font>
    <font>
      <b/>
      <sz val="8"/>
      <color rgb="FF000000"/>
      <name val="Arial"/>
      <family val="2"/>
    </font>
    <font>
      <sz val="8"/>
      <color rgb="FFFF0000"/>
      <name val="Arial"/>
      <family val="2"/>
    </font>
    <font>
      <b/>
      <sz val="8"/>
      <color rgb="FFFFFFFF"/>
      <name val="Arial"/>
      <family val="2"/>
    </font>
    <font>
      <b/>
      <sz val="8"/>
      <color rgb="FFFF0000"/>
      <name val="Arial"/>
      <family val="2"/>
    </font>
    <font>
      <u/>
      <sz val="8"/>
      <color rgb="FFFF0000"/>
      <name val="Arial"/>
      <family val="2"/>
    </font>
    <font>
      <b/>
      <sz val="14"/>
      <color rgb="FFFF0000"/>
      <name val="Arial"/>
      <family val="2"/>
    </font>
  </fonts>
  <fills count="10">
    <fill>
      <patternFill patternType="none"/>
    </fill>
    <fill>
      <patternFill patternType="gray125"/>
    </fill>
    <fill>
      <patternFill patternType="solid">
        <fgColor indexed="22"/>
        <bgColor indexed="64"/>
      </patternFill>
    </fill>
    <fill>
      <patternFill patternType="solid">
        <fgColor rgb="FFC6EFCE"/>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rgb="FFFFFFFF"/>
        <bgColor indexed="64"/>
      </patternFill>
    </fill>
    <fill>
      <patternFill patternType="solid">
        <fgColor rgb="FF4682B4"/>
        <bgColor indexed="64"/>
      </patternFill>
    </fill>
    <fill>
      <patternFill patternType="solid">
        <fgColor rgb="FFFF000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s>
  <cellStyleXfs count="11">
    <xf numFmtId="0" fontId="0" fillId="0" borderId="0"/>
    <xf numFmtId="44" fontId="9" fillId="0" borderId="0" applyFont="0" applyFill="0" applyBorder="0" applyAlignment="0" applyProtection="0"/>
    <xf numFmtId="0" fontId="25" fillId="3" borderId="0" applyNumberFormat="0" applyBorder="0" applyAlignment="0" applyProtection="0"/>
    <xf numFmtId="0" fontId="24" fillId="0" borderId="0"/>
    <xf numFmtId="0" fontId="9" fillId="0" borderId="0"/>
    <xf numFmtId="0" fontId="9" fillId="0" borderId="0"/>
    <xf numFmtId="0" fontId="24" fillId="0" borderId="0"/>
    <xf numFmtId="0" fontId="24" fillId="0" borderId="0"/>
    <xf numFmtId="0" fontId="9" fillId="0" borderId="0"/>
    <xf numFmtId="0" fontId="9" fillId="0" borderId="0"/>
    <xf numFmtId="0" fontId="1" fillId="0" borderId="0"/>
  </cellStyleXfs>
  <cellXfs count="250">
    <xf numFmtId="0" fontId="0" fillId="0" borderId="0" xfId="0"/>
    <xf numFmtId="165" fontId="2" fillId="0" borderId="0" xfId="0" applyNumberFormat="1" applyFont="1" applyAlignment="1">
      <alignment horizontal="justify" vertical="top" wrapText="1"/>
    </xf>
    <xf numFmtId="49" fontId="3" fillId="0" borderId="0" xfId="0" applyNumberFormat="1" applyFont="1" applyAlignment="1">
      <alignment horizontal="left"/>
    </xf>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horizontal="left" vertical="top"/>
    </xf>
    <xf numFmtId="165" fontId="0" fillId="0" borderId="0" xfId="0" applyNumberFormat="1"/>
    <xf numFmtId="0" fontId="8" fillId="2" borderId="3" xfId="10" applyFont="1" applyFill="1" applyBorder="1" applyAlignment="1" applyProtection="1">
      <alignment horizontal="left"/>
      <protection locked="0"/>
    </xf>
    <xf numFmtId="0" fontId="9" fillId="2" borderId="3" xfId="0" applyFont="1" applyFill="1" applyBorder="1"/>
    <xf numFmtId="0" fontId="7" fillId="2" borderId="3" xfId="10" applyFont="1" applyFill="1" applyBorder="1" applyAlignment="1" applyProtection="1">
      <alignment horizontal="left"/>
      <protection locked="0"/>
    </xf>
    <xf numFmtId="0" fontId="10" fillId="2" borderId="3" xfId="10" applyFont="1" applyFill="1" applyBorder="1" applyAlignment="1" applyProtection="1">
      <alignment horizontal="right"/>
      <protection locked="0"/>
    </xf>
    <xf numFmtId="0" fontId="10" fillId="2" borderId="4" xfId="10" applyFont="1" applyFill="1" applyBorder="1" applyProtection="1">
      <protection locked="0"/>
    </xf>
    <xf numFmtId="49" fontId="7" fillId="2" borderId="5" xfId="10" applyNumberFormat="1" applyFont="1" applyFill="1" applyBorder="1" applyAlignment="1" applyProtection="1">
      <alignment horizontal="left"/>
      <protection locked="0"/>
    </xf>
    <xf numFmtId="0" fontId="7" fillId="2" borderId="6" xfId="10" applyFont="1" applyFill="1" applyBorder="1" applyAlignment="1" applyProtection="1">
      <alignment horizontal="left"/>
      <protection locked="0"/>
    </xf>
    <xf numFmtId="0" fontId="9" fillId="2" borderId="6" xfId="0" applyFont="1" applyFill="1" applyBorder="1"/>
    <xf numFmtId="0" fontId="10" fillId="2" borderId="6" xfId="10" applyFont="1" applyFill="1" applyBorder="1" applyAlignment="1" applyProtection="1">
      <alignment horizontal="right"/>
      <protection locked="0"/>
    </xf>
    <xf numFmtId="0" fontId="12" fillId="2" borderId="8" xfId="0" applyFont="1" applyFill="1" applyBorder="1" applyAlignment="1">
      <alignment horizontal="left" vertical="top" wrapText="1"/>
    </xf>
    <xf numFmtId="0" fontId="13" fillId="0" borderId="0" xfId="0" applyFont="1"/>
    <xf numFmtId="0" fontId="9" fillId="0" borderId="0" xfId="0" applyFont="1"/>
    <xf numFmtId="0" fontId="7" fillId="0" borderId="0" xfId="10" applyFont="1" applyAlignment="1" applyProtection="1">
      <alignment horizontal="left"/>
      <protection locked="0"/>
    </xf>
    <xf numFmtId="0" fontId="10" fillId="0" borderId="0" xfId="10" applyFont="1" applyAlignment="1" applyProtection="1">
      <alignment horizontal="right"/>
      <protection locked="0"/>
    </xf>
    <xf numFmtId="0" fontId="9" fillId="0" borderId="0" xfId="0" applyFont="1" applyAlignment="1">
      <alignment horizontal="justify" vertical="top"/>
    </xf>
    <xf numFmtId="0" fontId="0" fillId="0" borderId="0" xfId="0" applyAlignment="1">
      <alignment horizontal="center"/>
    </xf>
    <xf numFmtId="0" fontId="13" fillId="0" borderId="0" xfId="0" applyFont="1" applyAlignment="1">
      <alignment horizontal="left" vertical="top"/>
    </xf>
    <xf numFmtId="0" fontId="9" fillId="0" borderId="0" xfId="0" applyFont="1" applyAlignment="1">
      <alignment horizontal="left"/>
    </xf>
    <xf numFmtId="0" fontId="0" fillId="0" borderId="0" xfId="0" applyAlignment="1">
      <alignment horizontal="center" vertical="center"/>
    </xf>
    <xf numFmtId="0" fontId="5" fillId="0" borderId="0" xfId="0" applyFont="1" applyAlignment="1">
      <alignment horizontal="center" vertical="center" wrapText="1"/>
    </xf>
    <xf numFmtId="165" fontId="14" fillId="0" borderId="0" xfId="0" applyNumberFormat="1" applyFont="1" applyAlignment="1">
      <alignment horizontal="center" vertical="center" wrapText="1"/>
    </xf>
    <xf numFmtId="0" fontId="4" fillId="0" borderId="0" xfId="0" applyFont="1" applyAlignment="1">
      <alignment horizontal="center" vertical="center"/>
    </xf>
    <xf numFmtId="165" fontId="0" fillId="0" borderId="0" xfId="0" applyNumberFormat="1" applyAlignment="1">
      <alignment horizontal="center"/>
    </xf>
    <xf numFmtId="164" fontId="5" fillId="0" borderId="9" xfId="0" applyNumberFormat="1" applyFont="1" applyBorder="1" applyAlignment="1">
      <alignment horizontal="left" vertical="top"/>
    </xf>
    <xf numFmtId="49" fontId="4" fillId="0" borderId="12" xfId="0" applyNumberFormat="1" applyFont="1" applyBorder="1" applyAlignment="1">
      <alignment horizontal="left"/>
    </xf>
    <xf numFmtId="0" fontId="4" fillId="0" borderId="10" xfId="0" applyFont="1" applyBorder="1" applyAlignment="1">
      <alignment horizontal="left" vertical="center" wrapText="1"/>
    </xf>
    <xf numFmtId="0" fontId="9" fillId="0" borderId="10" xfId="0" applyFont="1" applyBorder="1" applyAlignment="1">
      <alignment horizontal="left" vertical="center" wrapText="1"/>
    </xf>
    <xf numFmtId="0" fontId="16" fillId="2" borderId="13" xfId="0" applyFont="1" applyFill="1" applyBorder="1" applyAlignment="1">
      <alignment horizontal="left" vertical="top" wrapText="1"/>
    </xf>
    <xf numFmtId="49" fontId="3" fillId="0" borderId="15" xfId="0" applyNumberFormat="1" applyFont="1" applyBorder="1" applyAlignment="1">
      <alignment horizontal="left"/>
    </xf>
    <xf numFmtId="2" fontId="3" fillId="0" borderId="1" xfId="0" applyNumberFormat="1" applyFont="1" applyBorder="1" applyAlignment="1">
      <alignment horizontal="left" vertical="top"/>
    </xf>
    <xf numFmtId="0" fontId="4" fillId="0" borderId="0" xfId="0" applyFont="1"/>
    <xf numFmtId="165" fontId="0" fillId="0" borderId="0" xfId="0" applyNumberFormat="1" applyProtection="1">
      <protection locked="0"/>
    </xf>
    <xf numFmtId="0" fontId="0" fillId="0" borderId="0" xfId="0" applyProtection="1">
      <protection locked="0"/>
    </xf>
    <xf numFmtId="49" fontId="5" fillId="0" borderId="15" xfId="0" applyNumberFormat="1" applyFont="1" applyBorder="1" applyAlignment="1">
      <alignment horizontal="left"/>
    </xf>
    <xf numFmtId="2" fontId="4" fillId="0" borderId="1" xfId="0" applyNumberFormat="1" applyFont="1" applyBorder="1" applyAlignment="1">
      <alignment horizontal="left" vertical="top"/>
    </xf>
    <xf numFmtId="2" fontId="17" fillId="0" borderId="1" xfId="0" applyNumberFormat="1" applyFont="1" applyBorder="1" applyAlignment="1">
      <alignment horizontal="left" vertical="top"/>
    </xf>
    <xf numFmtId="2" fontId="3" fillId="0" borderId="1" xfId="0" applyNumberFormat="1" applyFont="1" applyBorder="1" applyAlignment="1">
      <alignment horizontal="left" vertical="top" wrapText="1"/>
    </xf>
    <xf numFmtId="0" fontId="4" fillId="0" borderId="11" xfId="0" applyFont="1" applyBorder="1" applyAlignment="1">
      <alignment horizontal="left" vertical="center" wrapText="1"/>
    </xf>
    <xf numFmtId="1" fontId="5" fillId="4" borderId="1" xfId="0" applyNumberFormat="1" applyFont="1" applyFill="1" applyBorder="1" applyAlignment="1">
      <alignment horizontal="left" vertical="top"/>
    </xf>
    <xf numFmtId="1" fontId="5" fillId="5" borderId="1" xfId="0" applyNumberFormat="1" applyFont="1" applyFill="1" applyBorder="1" applyAlignment="1">
      <alignment horizontal="left" vertical="top"/>
    </xf>
    <xf numFmtId="2" fontId="5" fillId="5" borderId="10" xfId="0" applyNumberFormat="1" applyFont="1" applyFill="1" applyBorder="1" applyAlignment="1">
      <alignment horizontal="left" vertical="top"/>
    </xf>
    <xf numFmtId="2" fontId="5" fillId="4" borderId="1" xfId="0" applyNumberFormat="1" applyFont="1" applyFill="1" applyBorder="1" applyAlignment="1">
      <alignment horizontal="left" vertical="top" wrapText="1"/>
    </xf>
    <xf numFmtId="2" fontId="5" fillId="4" borderId="1" xfId="0" applyNumberFormat="1" applyFont="1" applyFill="1" applyBorder="1" applyAlignment="1">
      <alignment horizontal="left" vertical="top"/>
    </xf>
    <xf numFmtId="1" fontId="19" fillId="6" borderId="16" xfId="10" applyNumberFormat="1" applyFont="1" applyFill="1" applyBorder="1" applyAlignment="1" applyProtection="1">
      <alignment horizontal="center" vertical="center"/>
      <protection locked="0"/>
    </xf>
    <xf numFmtId="1" fontId="19" fillId="6" borderId="0" xfId="10" applyNumberFormat="1" applyFont="1" applyFill="1" applyAlignment="1" applyProtection="1">
      <alignment horizontal="center" vertical="center"/>
      <protection locked="0"/>
    </xf>
    <xf numFmtId="1" fontId="19" fillId="6" borderId="17" xfId="10" applyNumberFormat="1" applyFont="1" applyFill="1" applyBorder="1" applyAlignment="1" applyProtection="1">
      <alignment horizontal="center" vertical="center"/>
      <protection locked="0"/>
    </xf>
    <xf numFmtId="0" fontId="18" fillId="6" borderId="14" xfId="0" applyFont="1" applyFill="1" applyBorder="1" applyAlignment="1">
      <alignment horizontal="left" vertical="center" wrapText="1"/>
    </xf>
    <xf numFmtId="0" fontId="3" fillId="6" borderId="18" xfId="0" applyFont="1" applyFill="1" applyBorder="1" applyAlignment="1">
      <alignment horizontal="center"/>
    </xf>
    <xf numFmtId="0" fontId="3" fillId="6" borderId="18" xfId="0" applyFont="1" applyFill="1" applyBorder="1"/>
    <xf numFmtId="164" fontId="3" fillId="6" borderId="18" xfId="0" applyNumberFormat="1" applyFont="1" applyFill="1" applyBorder="1"/>
    <xf numFmtId="0" fontId="9" fillId="6" borderId="18" xfId="0" applyFont="1" applyFill="1" applyBorder="1" applyAlignment="1">
      <alignment horizontal="center"/>
    </xf>
    <xf numFmtId="0" fontId="9" fillId="6" borderId="18" xfId="0" applyFont="1" applyFill="1" applyBorder="1"/>
    <xf numFmtId="164" fontId="9" fillId="6" borderId="18" xfId="0" applyNumberFormat="1" applyFont="1" applyFill="1" applyBorder="1"/>
    <xf numFmtId="0" fontId="4" fillId="4" borderId="19" xfId="0" applyFont="1" applyFill="1" applyBorder="1"/>
    <xf numFmtId="1" fontId="5" fillId="4" borderId="1" xfId="0" applyNumberFormat="1" applyFont="1" applyFill="1" applyBorder="1" applyAlignment="1">
      <alignment horizontal="left"/>
    </xf>
    <xf numFmtId="164" fontId="5" fillId="4" borderId="1" xfId="0" applyNumberFormat="1" applyFont="1" applyFill="1" applyBorder="1" applyAlignment="1">
      <alignment horizontal="left" vertical="top"/>
    </xf>
    <xf numFmtId="44" fontId="13" fillId="0" borderId="0" xfId="0" applyNumberFormat="1" applyFont="1"/>
    <xf numFmtId="0" fontId="9" fillId="6" borderId="14" xfId="0" applyFont="1" applyFill="1" applyBorder="1"/>
    <xf numFmtId="0" fontId="0" fillId="6" borderId="14" xfId="0" applyFill="1" applyBorder="1"/>
    <xf numFmtId="0" fontId="0" fillId="0" borderId="18" xfId="0" applyBorder="1"/>
    <xf numFmtId="0" fontId="9" fillId="6" borderId="10" xfId="0" applyFont="1" applyFill="1" applyBorder="1"/>
    <xf numFmtId="0" fontId="0" fillId="6" borderId="10" xfId="0" applyFill="1" applyBorder="1"/>
    <xf numFmtId="0" fontId="4" fillId="5" borderId="19" xfId="0" applyFont="1" applyFill="1" applyBorder="1"/>
    <xf numFmtId="1" fontId="5" fillId="5" borderId="1" xfId="0" applyNumberFormat="1" applyFont="1" applyFill="1" applyBorder="1" applyAlignment="1">
      <alignment horizontal="left"/>
    </xf>
    <xf numFmtId="164" fontId="5" fillId="5" borderId="1" xfId="0" applyNumberFormat="1" applyFont="1" applyFill="1" applyBorder="1" applyAlignment="1">
      <alignment horizontal="left" vertical="top"/>
    </xf>
    <xf numFmtId="0" fontId="13" fillId="6" borderId="16" xfId="0" applyFont="1" applyFill="1" applyBorder="1"/>
    <xf numFmtId="0" fontId="9" fillId="5" borderId="14" xfId="0" applyFont="1" applyFill="1" applyBorder="1"/>
    <xf numFmtId="0" fontId="13" fillId="6" borderId="17" xfId="0" applyFont="1" applyFill="1" applyBorder="1"/>
    <xf numFmtId="0" fontId="4" fillId="5" borderId="18" xfId="0" applyFont="1" applyFill="1" applyBorder="1"/>
    <xf numFmtId="0" fontId="22" fillId="5" borderId="18" xfId="0" applyFont="1" applyFill="1" applyBorder="1"/>
    <xf numFmtId="0" fontId="23" fillId="5" borderId="10" xfId="0" applyFont="1" applyFill="1" applyBorder="1"/>
    <xf numFmtId="0" fontId="13" fillId="6" borderId="0" xfId="0" applyFont="1" applyFill="1"/>
    <xf numFmtId="0" fontId="13" fillId="6" borderId="5" xfId="0" applyFont="1" applyFill="1" applyBorder="1"/>
    <xf numFmtId="0" fontId="13" fillId="6" borderId="6" xfId="0" applyFont="1" applyFill="1" applyBorder="1"/>
    <xf numFmtId="0" fontId="13" fillId="6" borderId="7" xfId="0" applyFont="1" applyFill="1" applyBorder="1"/>
    <xf numFmtId="0" fontId="26" fillId="7" borderId="16" xfId="6" quotePrefix="1" applyFont="1" applyFill="1" applyBorder="1" applyAlignment="1">
      <alignment horizontal="left"/>
    </xf>
    <xf numFmtId="0" fontId="27" fillId="7" borderId="16" xfId="6" quotePrefix="1" applyFont="1" applyFill="1" applyBorder="1"/>
    <xf numFmtId="0" fontId="27" fillId="7" borderId="16" xfId="6" quotePrefix="1" applyFont="1" applyFill="1" applyBorder="1" applyAlignment="1">
      <alignment horizontal="center"/>
    </xf>
    <xf numFmtId="166" fontId="27" fillId="7" borderId="16" xfId="6" quotePrefix="1" applyNumberFormat="1" applyFont="1" applyFill="1" applyBorder="1" applyAlignment="1">
      <alignment horizontal="center"/>
    </xf>
    <xf numFmtId="166" fontId="28" fillId="7" borderId="16" xfId="6" quotePrefix="1" applyNumberFormat="1" applyFont="1" applyFill="1" applyBorder="1" applyAlignment="1">
      <alignment horizontal="center"/>
    </xf>
    <xf numFmtId="0" fontId="27" fillId="7" borderId="0" xfId="6" quotePrefix="1" applyFont="1" applyFill="1" applyAlignment="1">
      <alignment horizontal="center"/>
    </xf>
    <xf numFmtId="0" fontId="27" fillId="7" borderId="16" xfId="6" quotePrefix="1" applyFont="1" applyFill="1" applyBorder="1" applyAlignment="1">
      <alignment horizontal="left"/>
    </xf>
    <xf numFmtId="10" fontId="27" fillId="7" borderId="16" xfId="6" quotePrefix="1" applyNumberFormat="1" applyFont="1" applyFill="1" applyBorder="1" applyAlignment="1">
      <alignment horizontal="center"/>
    </xf>
    <xf numFmtId="4" fontId="27" fillId="7" borderId="16" xfId="6" quotePrefix="1" applyNumberFormat="1" applyFont="1" applyFill="1" applyBorder="1" applyAlignment="1">
      <alignment horizontal="center"/>
    </xf>
    <xf numFmtId="1" fontId="5" fillId="4" borderId="15" xfId="0" applyNumberFormat="1" applyFont="1" applyFill="1" applyBorder="1" applyAlignment="1" applyProtection="1">
      <alignment horizontal="left"/>
      <protection locked="0"/>
    </xf>
    <xf numFmtId="2" fontId="3" fillId="4" borderId="1" xfId="0" applyNumberFormat="1" applyFont="1" applyFill="1" applyBorder="1" applyAlignment="1" applyProtection="1">
      <alignment horizontal="left" vertical="top"/>
      <protection locked="0"/>
    </xf>
    <xf numFmtId="166" fontId="28" fillId="4" borderId="1" xfId="6" quotePrefix="1" applyNumberFormat="1" applyFont="1" applyFill="1" applyBorder="1" applyAlignment="1">
      <alignment horizontal="center"/>
    </xf>
    <xf numFmtId="1" fontId="4" fillId="4" borderId="1" xfId="0" applyNumberFormat="1" applyFont="1" applyFill="1" applyBorder="1" applyAlignment="1">
      <alignment horizontal="left"/>
    </xf>
    <xf numFmtId="0" fontId="3" fillId="4" borderId="1" xfId="0" applyFont="1" applyFill="1" applyBorder="1" applyAlignment="1">
      <alignment horizontal="left"/>
    </xf>
    <xf numFmtId="49" fontId="11" fillId="0" borderId="1" xfId="0" applyNumberFormat="1" applyFont="1" applyBorder="1" applyAlignment="1">
      <alignment horizontal="left" vertical="top" wrapText="1"/>
    </xf>
    <xf numFmtId="49" fontId="18" fillId="0" borderId="1" xfId="0" applyNumberFormat="1" applyFont="1" applyBorder="1" applyAlignment="1">
      <alignment horizontal="left" vertical="top" wrapText="1"/>
    </xf>
    <xf numFmtId="49" fontId="18" fillId="0" borderId="1" xfId="0" quotePrefix="1" applyNumberFormat="1" applyFont="1" applyBorder="1" applyAlignment="1">
      <alignment horizontal="left" vertical="top" wrapText="1"/>
    </xf>
    <xf numFmtId="49" fontId="11" fillId="4" borderId="20" xfId="0" applyNumberFormat="1" applyFont="1" applyFill="1" applyBorder="1" applyAlignment="1">
      <alignment horizontal="left" vertical="top" wrapText="1"/>
    </xf>
    <xf numFmtId="0" fontId="12" fillId="4" borderId="13" xfId="0" applyFont="1" applyFill="1" applyBorder="1" applyAlignment="1">
      <alignment horizontal="left" vertical="top" wrapText="1"/>
    </xf>
    <xf numFmtId="1" fontId="5" fillId="4" borderId="13" xfId="0" applyNumberFormat="1" applyFont="1" applyFill="1" applyBorder="1" applyAlignment="1">
      <alignment vertical="center" wrapText="1"/>
    </xf>
    <xf numFmtId="49" fontId="11" fillId="4" borderId="22" xfId="0" applyNumberFormat="1" applyFont="1" applyFill="1" applyBorder="1" applyAlignment="1">
      <alignment horizontal="left" vertical="top" wrapText="1"/>
    </xf>
    <xf numFmtId="0" fontId="12" fillId="4" borderId="23" xfId="0" applyFont="1" applyFill="1" applyBorder="1" applyAlignment="1">
      <alignment horizontal="left" vertical="top" wrapText="1"/>
    </xf>
    <xf numFmtId="0" fontId="15" fillId="2" borderId="12" xfId="0" applyFont="1" applyFill="1" applyBorder="1" applyAlignment="1">
      <alignment horizontal="left" vertical="top" wrapText="1"/>
    </xf>
    <xf numFmtId="49" fontId="11" fillId="2" borderId="12" xfId="0" applyNumberFormat="1" applyFont="1" applyFill="1" applyBorder="1" applyAlignment="1">
      <alignment horizontal="left" vertical="top" wrapText="1"/>
    </xf>
    <xf numFmtId="49" fontId="4" fillId="0" borderId="24" xfId="0" applyNumberFormat="1" applyFont="1" applyBorder="1" applyAlignment="1">
      <alignment horizontal="left" vertical="center" wrapText="1"/>
    </xf>
    <xf numFmtId="0" fontId="4" fillId="0" borderId="25" xfId="0" applyFont="1" applyBorder="1" applyAlignment="1">
      <alignment horizontal="left" vertical="center" wrapText="1"/>
    </xf>
    <xf numFmtId="49" fontId="3" fillId="0" borderId="26" xfId="0" applyNumberFormat="1" applyFont="1" applyBorder="1" applyAlignment="1">
      <alignment horizontal="left"/>
    </xf>
    <xf numFmtId="2" fontId="3" fillId="0" borderId="27" xfId="0" applyNumberFormat="1" applyFont="1" applyBorder="1" applyAlignment="1">
      <alignment horizontal="left" vertical="top"/>
    </xf>
    <xf numFmtId="0" fontId="6" fillId="0" borderId="19" xfId="0" applyFont="1" applyBorder="1" applyAlignment="1">
      <alignment horizontal="left" vertical="top" wrapText="1"/>
    </xf>
    <xf numFmtId="0" fontId="6" fillId="0" borderId="30" xfId="0" applyFont="1" applyBorder="1" applyAlignment="1">
      <alignment horizontal="left" vertical="top" wrapText="1"/>
    </xf>
    <xf numFmtId="0" fontId="6" fillId="0" borderId="31" xfId="0" applyFont="1" applyBorder="1" applyAlignment="1">
      <alignment horizontal="left" vertical="top" wrapText="1"/>
    </xf>
    <xf numFmtId="1" fontId="27" fillId="7" borderId="16" xfId="6" quotePrefix="1" applyNumberFormat="1" applyFont="1" applyFill="1" applyBorder="1" applyAlignment="1">
      <alignment horizontal="center"/>
    </xf>
    <xf numFmtId="0" fontId="29" fillId="7" borderId="16" xfId="6" quotePrefix="1" applyFont="1" applyFill="1" applyBorder="1" applyAlignment="1">
      <alignment horizontal="left"/>
    </xf>
    <xf numFmtId="0" fontId="29" fillId="7" borderId="16" xfId="6" quotePrefix="1" applyFont="1" applyFill="1" applyBorder="1"/>
    <xf numFmtId="166" fontId="29" fillId="7" borderId="16" xfId="6" quotePrefix="1" applyNumberFormat="1" applyFont="1" applyFill="1" applyBorder="1" applyAlignment="1">
      <alignment horizontal="center"/>
    </xf>
    <xf numFmtId="0" fontId="25" fillId="3" borderId="0" xfId="2"/>
    <xf numFmtId="166" fontId="28" fillId="6" borderId="16" xfId="6" quotePrefix="1" applyNumberFormat="1" applyFont="1" applyFill="1" applyBorder="1" applyAlignment="1">
      <alignment horizontal="center"/>
    </xf>
    <xf numFmtId="1" fontId="9" fillId="6" borderId="32" xfId="0" applyNumberFormat="1" applyFont="1" applyFill="1" applyBorder="1"/>
    <xf numFmtId="0" fontId="9" fillId="6" borderId="0" xfId="0" applyFont="1" applyFill="1"/>
    <xf numFmtId="0" fontId="9" fillId="6" borderId="33" xfId="0" applyFont="1" applyFill="1" applyBorder="1"/>
    <xf numFmtId="2" fontId="0" fillId="0" borderId="0" xfId="0" applyNumberFormat="1" applyAlignment="1">
      <alignment horizontal="center"/>
    </xf>
    <xf numFmtId="1" fontId="4" fillId="5" borderId="34" xfId="0" applyNumberFormat="1" applyFont="1" applyFill="1" applyBorder="1" applyAlignment="1">
      <alignment horizontal="left"/>
    </xf>
    <xf numFmtId="0" fontId="3" fillId="5" borderId="12" xfId="0" applyFont="1" applyFill="1" applyBorder="1" applyAlignment="1">
      <alignment horizontal="left"/>
    </xf>
    <xf numFmtId="0" fontId="3" fillId="5" borderId="8" xfId="0" applyFont="1" applyFill="1" applyBorder="1" applyAlignment="1">
      <alignment horizontal="left" vertical="top"/>
    </xf>
    <xf numFmtId="2" fontId="3" fillId="5" borderId="9" xfId="0" applyNumberFormat="1" applyFont="1" applyFill="1" applyBorder="1" applyAlignment="1">
      <alignment horizontal="left" vertical="top"/>
    </xf>
    <xf numFmtId="164" fontId="5" fillId="5" borderId="34" xfId="0" applyNumberFormat="1" applyFont="1" applyFill="1" applyBorder="1" applyAlignment="1">
      <alignment horizontal="left" vertical="top"/>
    </xf>
    <xf numFmtId="1" fontId="4" fillId="4" borderId="12" xfId="0" applyNumberFormat="1" applyFont="1" applyFill="1" applyBorder="1" applyAlignment="1">
      <alignment horizontal="left"/>
    </xf>
    <xf numFmtId="0" fontId="3" fillId="4" borderId="8" xfId="0" applyFont="1" applyFill="1" applyBorder="1" applyAlignment="1">
      <alignment horizontal="left"/>
    </xf>
    <xf numFmtId="0" fontId="3" fillId="4" borderId="8" xfId="0" applyFont="1" applyFill="1" applyBorder="1" applyAlignment="1">
      <alignment horizontal="left" vertical="top"/>
    </xf>
    <xf numFmtId="2" fontId="3" fillId="4" borderId="8" xfId="0" applyNumberFormat="1" applyFont="1" applyFill="1" applyBorder="1" applyAlignment="1">
      <alignment horizontal="left" vertical="top"/>
    </xf>
    <xf numFmtId="164" fontId="5" fillId="4" borderId="9" xfId="0" applyNumberFormat="1" applyFont="1" applyFill="1" applyBorder="1" applyAlignment="1">
      <alignment horizontal="left" vertical="top"/>
    </xf>
    <xf numFmtId="1" fontId="4" fillId="4" borderId="34" xfId="0" applyNumberFormat="1" applyFont="1" applyFill="1" applyBorder="1" applyAlignment="1">
      <alignment horizontal="left"/>
    </xf>
    <xf numFmtId="0" fontId="3" fillId="4" borderId="12" xfId="0" applyFont="1" applyFill="1" applyBorder="1" applyAlignment="1">
      <alignment horizontal="left"/>
    </xf>
    <xf numFmtId="2" fontId="3" fillId="4" borderId="9" xfId="0" applyNumberFormat="1" applyFont="1" applyFill="1" applyBorder="1" applyAlignment="1">
      <alignment horizontal="left" vertical="top"/>
    </xf>
    <xf numFmtId="164" fontId="5" fillId="4" borderId="34" xfId="0" applyNumberFormat="1" applyFont="1" applyFill="1" applyBorder="1" applyAlignment="1">
      <alignment horizontal="left" vertical="top"/>
    </xf>
    <xf numFmtId="0" fontId="27" fillId="7" borderId="32" xfId="6" quotePrefix="1" applyFont="1" applyFill="1" applyBorder="1" applyAlignment="1">
      <alignment horizontal="left"/>
    </xf>
    <xf numFmtId="166" fontId="28" fillId="7" borderId="35" xfId="6" quotePrefix="1" applyNumberFormat="1" applyFont="1" applyFill="1" applyBorder="1" applyAlignment="1">
      <alignment horizontal="center"/>
    </xf>
    <xf numFmtId="0" fontId="6" fillId="7" borderId="16" xfId="6" quotePrefix="1" applyFont="1" applyFill="1" applyBorder="1" applyAlignment="1">
      <alignment horizontal="left"/>
    </xf>
    <xf numFmtId="49" fontId="7" fillId="0" borderId="32" xfId="10" applyNumberFormat="1" applyFont="1" applyBorder="1" applyAlignment="1" applyProtection="1">
      <alignment horizontal="left"/>
      <protection locked="0"/>
    </xf>
    <xf numFmtId="14" fontId="10" fillId="0" borderId="33" xfId="10" applyNumberFormat="1" applyFont="1" applyBorder="1" applyProtection="1">
      <protection locked="0"/>
    </xf>
    <xf numFmtId="166" fontId="28" fillId="4" borderId="11" xfId="6" quotePrefix="1" applyNumberFormat="1" applyFont="1" applyFill="1" applyBorder="1" applyAlignment="1">
      <alignment horizontal="center"/>
    </xf>
    <xf numFmtId="0" fontId="0" fillId="0" borderId="38" xfId="0" applyBorder="1" applyProtection="1">
      <protection locked="0"/>
    </xf>
    <xf numFmtId="0" fontId="26" fillId="7" borderId="32" xfId="6" quotePrefix="1" applyFont="1" applyFill="1" applyBorder="1" applyAlignment="1">
      <alignment horizontal="left"/>
    </xf>
    <xf numFmtId="166" fontId="28" fillId="7" borderId="39" xfId="6" quotePrefix="1" applyNumberFormat="1" applyFont="1" applyFill="1" applyBorder="1" applyAlignment="1">
      <alignment horizontal="center"/>
    </xf>
    <xf numFmtId="0" fontId="27" fillId="7" borderId="16" xfId="0" quotePrefix="1" applyFont="1" applyFill="1" applyBorder="1"/>
    <xf numFmtId="0" fontId="31" fillId="7" borderId="16" xfId="0" quotePrefix="1" applyFont="1" applyFill="1" applyBorder="1"/>
    <xf numFmtId="0" fontId="0" fillId="7" borderId="16" xfId="0" applyFill="1" applyBorder="1"/>
    <xf numFmtId="0" fontId="32" fillId="7" borderId="16" xfId="0" quotePrefix="1" applyFont="1" applyFill="1" applyBorder="1"/>
    <xf numFmtId="0" fontId="28" fillId="7" borderId="16" xfId="0" quotePrefix="1" applyFont="1" applyFill="1" applyBorder="1"/>
    <xf numFmtId="14" fontId="10" fillId="2" borderId="7" xfId="10" quotePrefix="1" applyNumberFormat="1" applyFont="1" applyFill="1" applyBorder="1" applyProtection="1">
      <protection locked="0"/>
    </xf>
    <xf numFmtId="0" fontId="3" fillId="0" borderId="15" xfId="0" quotePrefix="1" applyFont="1" applyBorder="1" applyAlignment="1">
      <alignment horizontal="left"/>
    </xf>
    <xf numFmtId="0" fontId="30" fillId="8" borderId="2" xfId="0" applyFont="1" applyFill="1" applyBorder="1" applyAlignment="1">
      <alignment wrapText="1"/>
    </xf>
    <xf numFmtId="4" fontId="30" fillId="8" borderId="2" xfId="0" applyNumberFormat="1" applyFont="1" applyFill="1" applyBorder="1" applyAlignment="1">
      <alignment wrapText="1"/>
    </xf>
    <xf numFmtId="4" fontId="30" fillId="8" borderId="14" xfId="0" applyNumberFormat="1" applyFont="1" applyFill="1" applyBorder="1" applyAlignment="1">
      <alignment wrapText="1"/>
    </xf>
    <xf numFmtId="0" fontId="27" fillId="7" borderId="2" xfId="0" quotePrefix="1" applyFont="1" applyFill="1" applyBorder="1"/>
    <xf numFmtId="0" fontId="31" fillId="7" borderId="2" xfId="0" quotePrefix="1" applyFont="1" applyFill="1" applyBorder="1"/>
    <xf numFmtId="0" fontId="0" fillId="7" borderId="2" xfId="0" applyFill="1" applyBorder="1"/>
    <xf numFmtId="4" fontId="0" fillId="7" borderId="2" xfId="0" applyNumberFormat="1" applyFill="1" applyBorder="1"/>
    <xf numFmtId="4" fontId="0" fillId="7" borderId="14" xfId="0" applyNumberFormat="1" applyFill="1" applyBorder="1"/>
    <xf numFmtId="4" fontId="0" fillId="7" borderId="16" xfId="0" applyNumberFormat="1" applyFill="1" applyBorder="1"/>
    <xf numFmtId="4" fontId="0" fillId="7" borderId="18" xfId="0" applyNumberFormat="1" applyFill="1" applyBorder="1"/>
    <xf numFmtId="4" fontId="27" fillId="7" borderId="16" xfId="0" applyNumberFormat="1" applyFont="1" applyFill="1" applyBorder="1"/>
    <xf numFmtId="0" fontId="27" fillId="7" borderId="16" xfId="0" applyFont="1" applyFill="1" applyBorder="1"/>
    <xf numFmtId="4" fontId="27" fillId="7" borderId="18" xfId="0" applyNumberFormat="1" applyFont="1" applyFill="1" applyBorder="1"/>
    <xf numFmtId="0" fontId="28" fillId="7" borderId="2" xfId="0" quotePrefix="1" applyFont="1" applyFill="1" applyBorder="1"/>
    <xf numFmtId="0" fontId="0" fillId="7" borderId="5" xfId="0" applyFill="1" applyBorder="1"/>
    <xf numFmtId="0" fontId="27" fillId="7" borderId="5" xfId="0" quotePrefix="1" applyFont="1" applyFill="1" applyBorder="1" applyAlignment="1">
      <alignment wrapText="1"/>
    </xf>
    <xf numFmtId="4" fontId="0" fillId="7" borderId="5" xfId="0" applyNumberFormat="1" applyFill="1" applyBorder="1"/>
    <xf numFmtId="4" fontId="0" fillId="7" borderId="10" xfId="0" applyNumberFormat="1" applyFill="1" applyBorder="1"/>
    <xf numFmtId="4" fontId="0" fillId="0" borderId="0" xfId="0" applyNumberFormat="1"/>
    <xf numFmtId="49" fontId="33" fillId="6" borderId="22" xfId="10" applyNumberFormat="1" applyFont="1" applyFill="1" applyBorder="1" applyAlignment="1" applyProtection="1">
      <alignment horizontal="left"/>
      <protection locked="0"/>
    </xf>
    <xf numFmtId="0" fontId="8" fillId="6" borderId="13" xfId="10" applyFont="1" applyFill="1" applyBorder="1" applyAlignment="1" applyProtection="1">
      <alignment horizontal="left"/>
      <protection locked="0"/>
    </xf>
    <xf numFmtId="0" fontId="9" fillId="6" borderId="13" xfId="0" applyFont="1" applyFill="1" applyBorder="1"/>
    <xf numFmtId="0" fontId="7" fillId="6" borderId="13" xfId="10" applyFont="1" applyFill="1" applyBorder="1" applyAlignment="1" applyProtection="1">
      <alignment horizontal="left"/>
      <protection locked="0"/>
    </xf>
    <xf numFmtId="0" fontId="10" fillId="6" borderId="13" xfId="10" applyFont="1" applyFill="1" applyBorder="1" applyAlignment="1" applyProtection="1">
      <alignment horizontal="right"/>
      <protection locked="0"/>
    </xf>
    <xf numFmtId="0" fontId="10" fillId="6" borderId="21" xfId="10" applyFont="1" applyFill="1" applyBorder="1" applyProtection="1">
      <protection locked="0"/>
    </xf>
    <xf numFmtId="49" fontId="7" fillId="6" borderId="36" xfId="10" applyNumberFormat="1" applyFont="1" applyFill="1" applyBorder="1" applyAlignment="1" applyProtection="1">
      <alignment horizontal="left"/>
      <protection locked="0"/>
    </xf>
    <xf numFmtId="0" fontId="7" fillId="6" borderId="6" xfId="10" applyFont="1" applyFill="1" applyBorder="1" applyAlignment="1" applyProtection="1">
      <alignment horizontal="left"/>
      <protection locked="0"/>
    </xf>
    <xf numFmtId="0" fontId="9" fillId="6" borderId="6" xfId="0" applyFont="1" applyFill="1" applyBorder="1"/>
    <xf numFmtId="0" fontId="10" fillId="6" borderId="6" xfId="10" applyFont="1" applyFill="1" applyBorder="1" applyAlignment="1" applyProtection="1">
      <alignment horizontal="right"/>
      <protection locked="0"/>
    </xf>
    <xf numFmtId="14" fontId="10" fillId="6" borderId="37" xfId="10" applyNumberFormat="1" applyFont="1" applyFill="1" applyBorder="1" applyProtection="1">
      <protection locked="0"/>
    </xf>
    <xf numFmtId="49" fontId="33" fillId="2" borderId="2" xfId="10" applyNumberFormat="1" applyFont="1" applyFill="1" applyBorder="1" applyAlignment="1" applyProtection="1">
      <alignment horizontal="left"/>
      <protection locked="0"/>
    </xf>
    <xf numFmtId="0" fontId="3" fillId="4" borderId="13" xfId="0" applyFont="1" applyFill="1" applyBorder="1" applyAlignment="1">
      <alignment horizontal="left" vertical="top" wrapText="1"/>
    </xf>
    <xf numFmtId="2" fontId="3" fillId="4" borderId="13" xfId="0" applyNumberFormat="1" applyFont="1" applyFill="1" applyBorder="1" applyAlignment="1">
      <alignment horizontal="left" vertical="top"/>
    </xf>
    <xf numFmtId="2" fontId="3" fillId="4" borderId="21" xfId="0" applyNumberFormat="1" applyFont="1" applyFill="1" applyBorder="1" applyAlignment="1">
      <alignment horizontal="left" vertical="top"/>
    </xf>
    <xf numFmtId="0" fontId="3" fillId="0" borderId="8" xfId="0" applyFont="1" applyBorder="1" applyAlignment="1">
      <alignment horizontal="left"/>
    </xf>
    <xf numFmtId="0" fontId="3" fillId="0" borderId="8" xfId="0" applyFont="1" applyBorder="1" applyAlignment="1">
      <alignment horizontal="left" vertical="top"/>
    </xf>
    <xf numFmtId="2" fontId="3" fillId="0" borderId="8" xfId="0" applyNumberFormat="1" applyFont="1" applyBorder="1" applyAlignment="1">
      <alignment horizontal="left" vertical="top"/>
    </xf>
    <xf numFmtId="0" fontId="3" fillId="2" borderId="8" xfId="0" applyFont="1" applyFill="1" applyBorder="1" applyAlignment="1">
      <alignment horizontal="left" vertical="top" wrapText="1"/>
    </xf>
    <xf numFmtId="2" fontId="3" fillId="2" borderId="8" xfId="0" applyNumberFormat="1" applyFont="1" applyFill="1" applyBorder="1" applyAlignment="1">
      <alignment horizontal="left" vertical="top"/>
    </xf>
    <xf numFmtId="2" fontId="3" fillId="2" borderId="9" xfId="0" applyNumberFormat="1" applyFont="1" applyFill="1" applyBorder="1" applyAlignment="1">
      <alignment horizontal="left" vertical="top"/>
    </xf>
    <xf numFmtId="1" fontId="3" fillId="0" borderId="1" xfId="0" applyNumberFormat="1" applyFont="1" applyBorder="1" applyAlignment="1">
      <alignment horizontal="left" vertical="top"/>
    </xf>
    <xf numFmtId="2" fontId="3" fillId="0" borderId="10" xfId="0" applyNumberFormat="1" applyFont="1" applyBorder="1" applyAlignment="1">
      <alignment horizontal="left" vertical="top"/>
    </xf>
    <xf numFmtId="164" fontId="3" fillId="0" borderId="11" xfId="0" applyNumberFormat="1" applyFont="1" applyBorder="1" applyAlignment="1">
      <alignment horizontal="left" vertical="top"/>
    </xf>
    <xf numFmtId="1" fontId="3" fillId="4" borderId="1" xfId="0" applyNumberFormat="1" applyFont="1" applyFill="1" applyBorder="1" applyAlignment="1">
      <alignment horizontal="left" vertical="top"/>
    </xf>
    <xf numFmtId="1" fontId="3" fillId="5" borderId="1" xfId="0" applyNumberFormat="1" applyFont="1" applyFill="1" applyBorder="1" applyAlignment="1">
      <alignment horizontal="left" vertical="top"/>
    </xf>
    <xf numFmtId="1" fontId="3" fillId="5" borderId="10" xfId="0" applyNumberFormat="1" applyFont="1" applyFill="1" applyBorder="1" applyAlignment="1">
      <alignment horizontal="left" vertical="top"/>
    </xf>
    <xf numFmtId="0" fontId="3" fillId="0" borderId="1" xfId="0" applyFont="1" applyBorder="1" applyAlignment="1">
      <alignment horizontal="left" vertical="top"/>
    </xf>
    <xf numFmtId="1" fontId="3" fillId="0" borderId="27" xfId="0" applyNumberFormat="1" applyFont="1" applyBorder="1" applyAlignment="1">
      <alignment horizontal="left" vertical="top"/>
    </xf>
    <xf numFmtId="2" fontId="3" fillId="0" borderId="28" xfId="0" applyNumberFormat="1" applyFont="1" applyBorder="1" applyAlignment="1">
      <alignment horizontal="left" vertical="top"/>
    </xf>
    <xf numFmtId="164" fontId="3" fillId="0" borderId="29" xfId="0" applyNumberFormat="1" applyFont="1" applyBorder="1" applyAlignment="1">
      <alignment horizontal="left" vertical="top"/>
    </xf>
    <xf numFmtId="0" fontId="20" fillId="6" borderId="0" xfId="5" applyFont="1" applyFill="1" applyAlignment="1">
      <alignment horizontal="left" vertical="top" wrapText="1"/>
    </xf>
    <xf numFmtId="0" fontId="20" fillId="6" borderId="17" xfId="5" applyFont="1" applyFill="1" applyBorder="1" applyAlignment="1">
      <alignment horizontal="left" vertical="top" wrapText="1"/>
    </xf>
    <xf numFmtId="0" fontId="20" fillId="6" borderId="0" xfId="9" applyFont="1" applyFill="1" applyAlignment="1">
      <alignment horizontal="left" vertical="center" wrapText="1"/>
    </xf>
    <xf numFmtId="0" fontId="0" fillId="0" borderId="17" xfId="0" applyBorder="1" applyAlignment="1">
      <alignment horizontal="left" vertical="center" wrapText="1"/>
    </xf>
    <xf numFmtId="1" fontId="19" fillId="9" borderId="2" xfId="10" applyNumberFormat="1" applyFont="1" applyFill="1" applyBorder="1" applyAlignment="1" applyProtection="1">
      <alignment horizontal="center" vertical="center" wrapText="1"/>
      <protection locked="0"/>
    </xf>
    <xf numFmtId="1" fontId="19" fillId="9" borderId="3" xfId="10" applyNumberFormat="1" applyFont="1" applyFill="1" applyBorder="1" applyAlignment="1" applyProtection="1">
      <alignment horizontal="center" vertical="center"/>
      <protection locked="0"/>
    </xf>
    <xf numFmtId="1" fontId="19" fillId="9" borderId="4" xfId="10" applyNumberFormat="1" applyFont="1" applyFill="1" applyBorder="1" applyAlignment="1" applyProtection="1">
      <alignment horizontal="center" vertical="center"/>
      <protection locked="0"/>
    </xf>
    <xf numFmtId="1" fontId="19" fillId="9" borderId="5" xfId="10" applyNumberFormat="1" applyFont="1" applyFill="1" applyBorder="1" applyAlignment="1" applyProtection="1">
      <alignment horizontal="center" vertical="center"/>
      <protection locked="0"/>
    </xf>
    <xf numFmtId="1" fontId="19" fillId="9" borderId="6" xfId="10" applyNumberFormat="1" applyFont="1" applyFill="1" applyBorder="1" applyAlignment="1" applyProtection="1">
      <alignment horizontal="center" vertical="center"/>
      <protection locked="0"/>
    </xf>
    <xf numFmtId="1" fontId="19" fillId="9" borderId="7" xfId="10" applyNumberFormat="1" applyFont="1" applyFill="1" applyBorder="1" applyAlignment="1" applyProtection="1">
      <alignment horizontal="center" vertical="center"/>
      <protection locked="0"/>
    </xf>
    <xf numFmtId="0" fontId="18" fillId="4" borderId="1" xfId="0" applyFont="1" applyFill="1" applyBorder="1" applyAlignment="1">
      <alignment horizontal="left" vertical="center" wrapText="1"/>
    </xf>
    <xf numFmtId="0" fontId="20" fillId="6" borderId="17" xfId="9" applyFont="1" applyFill="1" applyBorder="1" applyAlignment="1">
      <alignment horizontal="left" vertical="center" wrapText="1"/>
    </xf>
    <xf numFmtId="0" fontId="3" fillId="0" borderId="19" xfId="0" applyFont="1" applyBorder="1" applyAlignment="1">
      <alignment horizontal="center" vertical="top" wrapText="1"/>
    </xf>
    <xf numFmtId="0" fontId="3" fillId="0" borderId="30" xfId="0" applyFont="1" applyBorder="1" applyAlignment="1">
      <alignment horizontal="center" vertical="top" wrapText="1"/>
    </xf>
    <xf numFmtId="0" fontId="3" fillId="0" borderId="31" xfId="0" applyFont="1" applyBorder="1" applyAlignment="1">
      <alignment horizontal="center" vertical="top" wrapText="1"/>
    </xf>
    <xf numFmtId="1" fontId="18" fillId="4" borderId="15" xfId="0" applyNumberFormat="1" applyFont="1" applyFill="1" applyBorder="1" applyAlignment="1">
      <alignment horizontal="left" vertical="center" wrapText="1"/>
    </xf>
    <xf numFmtId="1" fontId="18" fillId="4" borderId="2" xfId="0" applyNumberFormat="1" applyFont="1" applyFill="1" applyBorder="1" applyAlignment="1">
      <alignment horizontal="center" vertical="center" wrapText="1"/>
    </xf>
    <xf numFmtId="1" fontId="18" fillId="4" borderId="4" xfId="0" applyNumberFormat="1" applyFont="1" applyFill="1" applyBorder="1" applyAlignment="1">
      <alignment horizontal="center" vertical="center" wrapText="1"/>
    </xf>
    <xf numFmtId="1" fontId="18" fillId="4" borderId="5" xfId="0" applyNumberFormat="1" applyFont="1" applyFill="1" applyBorder="1" applyAlignment="1">
      <alignment horizontal="center" vertical="center" wrapText="1"/>
    </xf>
    <xf numFmtId="1" fontId="18" fillId="4" borderId="7" xfId="0" applyNumberFormat="1" applyFont="1" applyFill="1" applyBorder="1" applyAlignment="1">
      <alignment horizontal="center" vertical="center" wrapText="1"/>
    </xf>
    <xf numFmtId="0" fontId="6" fillId="4" borderId="1" xfId="0" applyFont="1" applyFill="1" applyBorder="1" applyAlignment="1">
      <alignment horizontal="left" vertical="center" wrapText="1"/>
    </xf>
    <xf numFmtId="0" fontId="18" fillId="4" borderId="11" xfId="0" applyFont="1" applyFill="1" applyBorder="1" applyAlignment="1">
      <alignment horizontal="left" vertical="center" wrapText="1"/>
    </xf>
    <xf numFmtId="0" fontId="6" fillId="0" borderId="19" xfId="0" applyFont="1" applyBorder="1" applyAlignment="1">
      <alignment horizontal="left" vertical="top" wrapText="1"/>
    </xf>
    <xf numFmtId="0" fontId="6" fillId="0" borderId="30" xfId="0" applyFont="1" applyBorder="1" applyAlignment="1">
      <alignment horizontal="left" vertical="top" wrapText="1"/>
    </xf>
    <xf numFmtId="0" fontId="6" fillId="0" borderId="31" xfId="0" applyFont="1" applyBorder="1" applyAlignment="1">
      <alignment horizontal="left" vertical="top" wrapText="1"/>
    </xf>
    <xf numFmtId="0" fontId="18" fillId="4" borderId="40" xfId="0" applyFont="1" applyFill="1" applyBorder="1" applyAlignment="1">
      <alignment horizontal="left" vertical="center" wrapText="1"/>
    </xf>
    <xf numFmtId="0" fontId="18" fillId="4" borderId="10" xfId="0" applyFont="1" applyFill="1" applyBorder="1" applyAlignment="1">
      <alignment horizontal="left" vertical="center" wrapText="1"/>
    </xf>
    <xf numFmtId="1" fontId="18" fillId="4" borderId="41" xfId="0" applyNumberFormat="1" applyFont="1" applyFill="1" applyBorder="1" applyAlignment="1">
      <alignment horizontal="center" vertical="center" wrapText="1"/>
    </xf>
    <xf numFmtId="1" fontId="18" fillId="4" borderId="13" xfId="0" applyNumberFormat="1" applyFont="1" applyFill="1" applyBorder="1" applyAlignment="1">
      <alignment horizontal="center" vertical="center" wrapText="1"/>
    </xf>
    <xf numFmtId="1" fontId="18" fillId="4" borderId="42" xfId="0" applyNumberFormat="1" applyFont="1" applyFill="1" applyBorder="1" applyAlignment="1">
      <alignment horizontal="center" vertical="center" wrapText="1"/>
    </xf>
    <xf numFmtId="1" fontId="18" fillId="4" borderId="6" xfId="0" applyNumberFormat="1" applyFont="1" applyFill="1" applyBorder="1" applyAlignment="1">
      <alignment horizontal="center" vertical="center" wrapText="1"/>
    </xf>
    <xf numFmtId="0" fontId="18" fillId="4" borderId="43" xfId="0" applyFont="1" applyFill="1" applyBorder="1" applyAlignment="1">
      <alignment horizontal="left" vertical="center" wrapText="1"/>
    </xf>
    <xf numFmtId="0" fontId="18" fillId="4" borderId="25" xfId="0" applyFont="1" applyFill="1" applyBorder="1" applyAlignment="1">
      <alignment horizontal="left" vertical="center" wrapText="1"/>
    </xf>
    <xf numFmtId="1" fontId="18" fillId="4" borderId="44" xfId="0" applyNumberFormat="1" applyFont="1" applyFill="1" applyBorder="1" applyAlignment="1">
      <alignment horizontal="left" vertical="center" wrapText="1"/>
    </xf>
    <xf numFmtId="1" fontId="18" fillId="4" borderId="24" xfId="0" applyNumberFormat="1" applyFont="1" applyFill="1" applyBorder="1" applyAlignment="1">
      <alignment horizontal="left" vertical="center" wrapText="1"/>
    </xf>
    <xf numFmtId="0" fontId="4" fillId="0" borderId="14" xfId="0" applyFont="1" applyBorder="1" applyAlignment="1">
      <alignment horizontal="left" vertical="center" wrapText="1"/>
    </xf>
    <xf numFmtId="0" fontId="9" fillId="0" borderId="10" xfId="0" applyFont="1" applyBorder="1" applyAlignment="1">
      <alignment horizontal="left" vertical="center" wrapText="1"/>
    </xf>
    <xf numFmtId="0" fontId="4" fillId="0" borderId="38" xfId="0" applyFont="1" applyBorder="1" applyAlignment="1">
      <alignment horizontal="left" vertical="center" wrapText="1"/>
    </xf>
    <xf numFmtId="0" fontId="4" fillId="0" borderId="25" xfId="0" applyFont="1" applyBorder="1" applyAlignment="1">
      <alignment horizontal="left" vertical="center" wrapText="1"/>
    </xf>
    <xf numFmtId="1" fontId="18" fillId="0" borderId="19" xfId="0" applyNumberFormat="1" applyFont="1" applyBorder="1" applyAlignment="1">
      <alignment horizontal="center" vertical="top"/>
    </xf>
    <xf numFmtId="1" fontId="18" fillId="0" borderId="31" xfId="0" applyNumberFormat="1" applyFont="1" applyBorder="1" applyAlignment="1">
      <alignment horizontal="center" vertical="top"/>
    </xf>
    <xf numFmtId="49" fontId="4" fillId="0" borderId="45" xfId="0" applyNumberFormat="1" applyFont="1" applyBorder="1" applyAlignment="1">
      <alignment horizontal="left" vertical="center" wrapText="1"/>
    </xf>
    <xf numFmtId="49" fontId="4" fillId="0" borderId="24" xfId="0" applyNumberFormat="1" applyFont="1" applyBorder="1" applyAlignment="1">
      <alignment horizontal="left" vertical="center" wrapText="1"/>
    </xf>
    <xf numFmtId="0" fontId="4" fillId="0" borderId="10" xfId="0" applyFont="1" applyBorder="1" applyAlignment="1">
      <alignment horizontal="left" vertical="center" wrapText="1"/>
    </xf>
    <xf numFmtId="0" fontId="5" fillId="0" borderId="14" xfId="0" applyFont="1" applyBorder="1" applyAlignment="1">
      <alignment horizontal="left" vertical="center" wrapText="1"/>
    </xf>
    <xf numFmtId="0" fontId="5" fillId="0" borderId="10" xfId="0" applyFont="1" applyBorder="1" applyAlignment="1">
      <alignment horizontal="left" vertical="center" wrapText="1"/>
    </xf>
    <xf numFmtId="10" fontId="27" fillId="7" borderId="16" xfId="6" applyNumberFormat="1" applyFont="1" applyFill="1" applyBorder="1" applyAlignment="1">
      <alignment horizontal="center"/>
    </xf>
  </cellXfs>
  <cellStyles count="11">
    <cellStyle name="Currency 2" xfId="1" xr:uid="{00000000-0005-0000-0000-000001000000}"/>
    <cellStyle name="Goed" xfId="2" builtinId="26"/>
    <cellStyle name="Normal 2" xfId="3" xr:uid="{00000000-0005-0000-0000-000005000000}"/>
    <cellStyle name="Normal 3" xfId="4" xr:uid="{00000000-0005-0000-0000-000006000000}"/>
    <cellStyle name="Normal 3 2" xfId="5" xr:uid="{00000000-0005-0000-0000-000007000000}"/>
    <cellStyle name="Normal 4" xfId="6" xr:uid="{00000000-0005-0000-0000-000008000000}"/>
    <cellStyle name="Normal 5" xfId="7" xr:uid="{00000000-0005-0000-0000-000009000000}"/>
    <cellStyle name="Normal 6" xfId="8" xr:uid="{00000000-0005-0000-0000-00000A000000}"/>
    <cellStyle name="Normal 7" xfId="9" xr:uid="{00000000-0005-0000-0000-00000B000000}"/>
    <cellStyle name="Normal_600" xfId="10" xr:uid="{00000000-0005-0000-0000-00000C000000}"/>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139359</xdr:colOff>
      <xdr:row>0</xdr:row>
      <xdr:rowOff>41621</xdr:rowOff>
    </xdr:from>
    <xdr:to>
      <xdr:col>2</xdr:col>
      <xdr:colOff>967257</xdr:colOff>
      <xdr:row>1</xdr:row>
      <xdr:rowOff>373143</xdr:rowOff>
    </xdr:to>
    <xdr:pic>
      <xdr:nvPicPr>
        <xdr:cNvPr id="2" name="Picture 1" descr="Logo | Gemeente Utrecht - Huisstijl">
          <a:extLst>
            <a:ext uri="{FF2B5EF4-FFF2-40B4-BE49-F238E27FC236}">
              <a16:creationId xmlns:a16="http://schemas.microsoft.com/office/drawing/2014/main" id="{F74252E4-219B-4809-B382-50DFEEC279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92041" y="41621"/>
          <a:ext cx="827898" cy="501851"/>
        </a:xfrm>
        <a:prstGeom prst="rect">
          <a:avLst/>
        </a:prstGeom>
        <a:solidFill>
          <a:schemeClr val="bg1"/>
        </a:solid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62"/>
  <sheetViews>
    <sheetView tabSelected="1" zoomScale="160" zoomScaleNormal="160" zoomScaleSheetLayoutView="115" workbookViewId="0">
      <selection activeCell="B42" sqref="B42"/>
    </sheetView>
  </sheetViews>
  <sheetFormatPr defaultRowHeight="12.75"/>
  <cols>
    <col min="1" max="1" width="6.85546875" customWidth="1"/>
    <col min="2" max="2" width="60.85546875" bestFit="1" customWidth="1"/>
    <col min="3" max="3" width="14.7109375" customWidth="1"/>
    <col min="4" max="4" width="16.5703125" bestFit="1" customWidth="1"/>
  </cols>
  <sheetData>
    <row r="1" spans="1:6" ht="13.15" customHeight="1">
      <c r="A1" s="207" t="s">
        <v>0</v>
      </c>
      <c r="B1" s="208"/>
      <c r="C1" s="209"/>
      <c r="D1" s="17"/>
      <c r="E1" s="17"/>
      <c r="F1" s="17"/>
    </row>
    <row r="2" spans="1:6" ht="72" customHeight="1">
      <c r="A2" s="210"/>
      <c r="B2" s="211"/>
      <c r="C2" s="212"/>
      <c r="D2" s="17"/>
      <c r="E2" s="17"/>
      <c r="F2" s="17"/>
    </row>
    <row r="3" spans="1:6" ht="13.15" customHeight="1">
      <c r="A3" s="50"/>
      <c r="B3" s="51"/>
      <c r="C3" s="52"/>
      <c r="D3" s="17"/>
      <c r="E3" s="17"/>
      <c r="F3" s="17"/>
    </row>
    <row r="4" spans="1:6" ht="14.25">
      <c r="A4" s="213" t="s">
        <v>1</v>
      </c>
      <c r="B4" s="213" t="s">
        <v>2</v>
      </c>
      <c r="C4" s="213" t="s">
        <v>3</v>
      </c>
      <c r="D4" s="17"/>
      <c r="E4" s="17"/>
      <c r="F4" s="17"/>
    </row>
    <row r="5" spans="1:6" ht="14.25">
      <c r="A5" s="213"/>
      <c r="B5" s="213"/>
      <c r="C5" s="213"/>
      <c r="D5" s="17"/>
      <c r="E5" s="17"/>
    </row>
    <row r="6" spans="1:6" ht="14.25">
      <c r="A6" s="53"/>
      <c r="B6" s="53"/>
      <c r="C6" s="53"/>
      <c r="D6" s="17"/>
      <c r="E6" s="17"/>
      <c r="F6" s="17"/>
    </row>
    <row r="7" spans="1:6" ht="14.25">
      <c r="A7" s="54">
        <v>1</v>
      </c>
      <c r="B7" s="55"/>
      <c r="C7" s="56"/>
      <c r="D7" s="17"/>
      <c r="E7" s="17"/>
      <c r="F7" s="17"/>
    </row>
    <row r="8" spans="1:6" ht="14.25">
      <c r="A8" s="54">
        <v>2</v>
      </c>
      <c r="B8" s="55"/>
      <c r="C8" s="56"/>
      <c r="D8" s="17"/>
      <c r="E8" s="17"/>
      <c r="F8" s="17"/>
    </row>
    <row r="9" spans="1:6" ht="14.25">
      <c r="A9" s="54">
        <v>3</v>
      </c>
      <c r="B9" s="55"/>
      <c r="C9" s="56"/>
      <c r="D9" s="17"/>
      <c r="E9" s="17"/>
      <c r="F9" s="17"/>
    </row>
    <row r="10" spans="1:6" ht="14.25">
      <c r="A10" s="54">
        <v>4</v>
      </c>
      <c r="B10" s="55"/>
      <c r="C10" s="56"/>
      <c r="D10" s="17"/>
      <c r="E10" s="17"/>
      <c r="F10" s="17"/>
    </row>
    <row r="11" spans="1:6" ht="14.25">
      <c r="A11" s="54">
        <v>5</v>
      </c>
      <c r="B11" s="55"/>
      <c r="C11" s="56"/>
      <c r="D11" s="17"/>
      <c r="E11" s="17"/>
      <c r="F11" s="17"/>
    </row>
    <row r="12" spans="1:6" ht="14.25">
      <c r="A12" s="54">
        <v>6</v>
      </c>
      <c r="B12" s="55"/>
      <c r="C12" s="56"/>
      <c r="D12" s="17"/>
      <c r="E12" s="17"/>
      <c r="F12" s="17"/>
    </row>
    <row r="13" spans="1:6" ht="14.25">
      <c r="A13" s="57"/>
      <c r="B13" s="58"/>
      <c r="C13" s="59"/>
      <c r="D13" s="17"/>
      <c r="E13" s="17"/>
      <c r="F13" s="17"/>
    </row>
    <row r="14" spans="1:6" ht="14.25">
      <c r="A14" s="60"/>
      <c r="B14" s="61" t="s">
        <v>4</v>
      </c>
      <c r="C14" s="62">
        <f>SUM(C7:C13)</f>
        <v>0</v>
      </c>
      <c r="D14" s="17"/>
      <c r="E14" s="17"/>
      <c r="F14" s="63"/>
    </row>
    <row r="15" spans="1:6" ht="14.25">
      <c r="A15" s="64"/>
      <c r="B15" s="65"/>
      <c r="C15" s="66"/>
      <c r="D15" s="17"/>
      <c r="E15" s="17"/>
      <c r="F15" s="17"/>
    </row>
    <row r="16" spans="1:6" ht="14.25">
      <c r="A16" s="58"/>
      <c r="B16" s="55" t="s">
        <v>5</v>
      </c>
      <c r="C16" s="56"/>
      <c r="D16" s="17"/>
      <c r="E16" s="17"/>
      <c r="F16" s="17"/>
    </row>
    <row r="17" spans="1:6" ht="14.25">
      <c r="A17" s="67"/>
      <c r="B17" s="68"/>
      <c r="C17" s="56"/>
      <c r="D17" s="17"/>
      <c r="E17" s="17"/>
      <c r="F17" s="17"/>
    </row>
    <row r="18" spans="1:6" ht="14.25">
      <c r="A18" s="60"/>
      <c r="B18" s="61" t="s">
        <v>6</v>
      </c>
      <c r="C18" s="62">
        <f>SUM(C14:C17)</f>
        <v>0</v>
      </c>
      <c r="D18" s="17"/>
      <c r="E18" s="17"/>
      <c r="F18" s="17"/>
    </row>
    <row r="19" spans="1:6" ht="14.25">
      <c r="A19" s="64"/>
      <c r="B19" s="65"/>
      <c r="C19" s="66"/>
      <c r="D19" s="17"/>
      <c r="E19" s="17"/>
      <c r="F19" s="17"/>
    </row>
    <row r="20" spans="1:6" ht="14.25">
      <c r="A20" s="58"/>
      <c r="B20" s="55" t="s">
        <v>7</v>
      </c>
      <c r="C20" s="56" t="e">
        <f>'Deelopdracht Straatwerk'!G514+'Klein onderhoud'!F86</f>
        <v>#REF!</v>
      </c>
      <c r="D20" s="17"/>
      <c r="E20" s="17"/>
      <c r="F20" s="17"/>
    </row>
    <row r="21" spans="1:6" ht="14.25">
      <c r="A21" s="67"/>
      <c r="B21" s="68"/>
      <c r="C21" s="56"/>
      <c r="D21" s="17"/>
      <c r="E21" s="17"/>
      <c r="F21" s="17"/>
    </row>
    <row r="22" spans="1:6" ht="14.25">
      <c r="A22" s="60"/>
      <c r="B22" s="61" t="s">
        <v>8</v>
      </c>
      <c r="C22" s="62" t="e">
        <f>SUM(C18:C21)</f>
        <v>#REF!</v>
      </c>
      <c r="D22" s="17"/>
      <c r="E22" s="17"/>
      <c r="F22" s="17"/>
    </row>
    <row r="23" spans="1:6" ht="14.25">
      <c r="A23" s="64"/>
      <c r="B23" s="65"/>
      <c r="C23" s="66"/>
      <c r="D23" s="17"/>
      <c r="E23" s="17"/>
      <c r="F23" s="17"/>
    </row>
    <row r="24" spans="1:6" ht="14.25">
      <c r="A24" s="58"/>
      <c r="B24" s="55" t="s">
        <v>9</v>
      </c>
      <c r="C24" s="56" t="e">
        <f>C22*0.1</f>
        <v>#REF!</v>
      </c>
      <c r="D24" s="17"/>
      <c r="E24" s="17"/>
      <c r="F24" s="17"/>
    </row>
    <row r="25" spans="1:6" ht="14.25">
      <c r="A25" s="67"/>
      <c r="B25" s="68"/>
      <c r="C25" s="56"/>
      <c r="D25" s="17"/>
      <c r="E25" s="17"/>
      <c r="F25" s="17"/>
    </row>
    <row r="26" spans="1:6" ht="14.25">
      <c r="A26" s="69"/>
      <c r="B26" s="70" t="s">
        <v>10</v>
      </c>
      <c r="C26" s="71" t="e">
        <f>SUM(C22:C25)</f>
        <v>#REF!</v>
      </c>
      <c r="D26" s="17"/>
      <c r="E26" s="17"/>
      <c r="F26" s="17"/>
    </row>
    <row r="27" spans="1:6" ht="409.5" customHeight="1">
      <c r="A27" s="72"/>
      <c r="B27" s="205" t="s">
        <v>11</v>
      </c>
      <c r="C27" s="214"/>
      <c r="D27" s="17"/>
      <c r="E27" s="17"/>
      <c r="F27" s="17"/>
    </row>
    <row r="28" spans="1:6" ht="179.25" customHeight="1">
      <c r="A28" s="72"/>
      <c r="B28" s="205" t="s">
        <v>12</v>
      </c>
      <c r="C28" s="206"/>
      <c r="D28" s="17"/>
      <c r="E28" s="17"/>
      <c r="F28" s="17"/>
    </row>
    <row r="29" spans="1:6" ht="195" customHeight="1">
      <c r="A29" s="72"/>
      <c r="B29" s="203" t="s">
        <v>13</v>
      </c>
      <c r="C29" s="204"/>
      <c r="D29" s="17"/>
      <c r="E29" s="17"/>
      <c r="F29" s="17"/>
    </row>
    <row r="30" spans="1:6" ht="14.25">
      <c r="A30" s="72"/>
      <c r="B30" s="73" t="s">
        <v>14</v>
      </c>
      <c r="C30" s="74"/>
      <c r="D30" s="17"/>
      <c r="E30" s="17"/>
      <c r="F30" s="17"/>
    </row>
    <row r="31" spans="1:6" ht="14.25">
      <c r="A31" s="72"/>
      <c r="B31" s="75" t="s">
        <v>15</v>
      </c>
      <c r="C31" s="74"/>
      <c r="D31" s="17"/>
      <c r="E31" s="17"/>
      <c r="F31" s="17"/>
    </row>
    <row r="32" spans="1:6" ht="14.25">
      <c r="A32" s="72"/>
      <c r="B32" s="76" t="s">
        <v>16</v>
      </c>
      <c r="C32" s="74"/>
      <c r="D32" s="17"/>
      <c r="E32" s="17"/>
      <c r="F32" s="17"/>
    </row>
    <row r="33" spans="1:6" ht="14.25">
      <c r="A33" s="72"/>
      <c r="B33" s="76" t="s">
        <v>17</v>
      </c>
      <c r="C33" s="74"/>
      <c r="D33" s="17"/>
      <c r="E33" s="17"/>
      <c r="F33" s="17"/>
    </row>
    <row r="34" spans="1:6" ht="14.25">
      <c r="A34" s="72"/>
      <c r="B34" s="76"/>
      <c r="C34" s="74"/>
      <c r="D34" s="17"/>
      <c r="E34" s="17"/>
      <c r="F34" s="17"/>
    </row>
    <row r="35" spans="1:6" ht="14.25">
      <c r="A35" s="72"/>
      <c r="B35" s="76" t="s">
        <v>18</v>
      </c>
      <c r="C35" s="74"/>
      <c r="D35" s="17"/>
      <c r="E35" s="17"/>
      <c r="F35" s="17"/>
    </row>
    <row r="36" spans="1:6" ht="14.25">
      <c r="A36" s="72"/>
      <c r="B36" s="77"/>
      <c r="C36" s="74"/>
      <c r="D36" s="17"/>
      <c r="E36" s="17"/>
      <c r="F36" s="17"/>
    </row>
    <row r="37" spans="1:6" ht="14.25">
      <c r="A37" s="72"/>
      <c r="B37" s="78"/>
      <c r="C37" s="74"/>
      <c r="D37" s="17"/>
      <c r="E37" s="17"/>
      <c r="F37" s="17"/>
    </row>
    <row r="38" spans="1:6" ht="14.25">
      <c r="A38" s="72"/>
      <c r="B38" s="78"/>
      <c r="C38" s="74"/>
      <c r="D38" s="17"/>
      <c r="E38" s="17"/>
      <c r="F38" s="17"/>
    </row>
    <row r="39" spans="1:6" ht="14.25">
      <c r="A39" s="72"/>
      <c r="B39" s="78"/>
      <c r="C39" s="74"/>
      <c r="D39" s="17"/>
      <c r="E39" s="17"/>
      <c r="F39" s="17"/>
    </row>
    <row r="40" spans="1:6" ht="14.25">
      <c r="A40" s="72"/>
      <c r="B40" s="73" t="s">
        <v>14</v>
      </c>
      <c r="C40" s="74"/>
      <c r="D40" s="17"/>
      <c r="E40" s="17"/>
      <c r="F40" s="17"/>
    </row>
    <row r="41" spans="1:6" ht="14.25">
      <c r="A41" s="72"/>
      <c r="B41" s="75"/>
      <c r="C41" s="74"/>
      <c r="D41" s="17"/>
      <c r="E41" s="17"/>
      <c r="F41" s="17"/>
    </row>
    <row r="42" spans="1:6" ht="14.25">
      <c r="A42" s="72"/>
      <c r="B42" s="76" t="s">
        <v>16</v>
      </c>
      <c r="C42" s="74"/>
      <c r="D42" s="17"/>
      <c r="E42" s="17"/>
      <c r="F42" s="17"/>
    </row>
    <row r="43" spans="1:6" ht="14.25">
      <c r="A43" s="72"/>
      <c r="B43" s="76" t="s">
        <v>17</v>
      </c>
      <c r="C43" s="74"/>
      <c r="D43" s="17"/>
      <c r="E43" s="17"/>
      <c r="F43" s="17"/>
    </row>
    <row r="44" spans="1:6" ht="14.25">
      <c r="A44" s="72"/>
      <c r="B44" s="76"/>
      <c r="C44" s="74"/>
      <c r="D44" s="17"/>
      <c r="E44" s="17"/>
      <c r="F44" s="17"/>
    </row>
    <row r="45" spans="1:6" ht="14.25">
      <c r="A45" s="72"/>
      <c r="B45" s="76" t="s">
        <v>18</v>
      </c>
      <c r="C45" s="74"/>
      <c r="D45" s="17"/>
      <c r="E45" s="17"/>
      <c r="F45" s="17"/>
    </row>
    <row r="46" spans="1:6" ht="14.25">
      <c r="A46" s="72"/>
      <c r="B46" s="77"/>
      <c r="C46" s="74"/>
      <c r="D46" s="17"/>
      <c r="E46" s="17"/>
      <c r="F46" s="17"/>
    </row>
    <row r="47" spans="1:6" ht="14.25">
      <c r="A47" s="72"/>
      <c r="B47" s="78"/>
      <c r="C47" s="74"/>
      <c r="D47" s="17"/>
      <c r="E47" s="17"/>
      <c r="F47" s="17"/>
    </row>
    <row r="48" spans="1:6" ht="14.25">
      <c r="A48" s="79"/>
      <c r="B48" s="80"/>
      <c r="C48" s="81"/>
      <c r="D48" s="17"/>
      <c r="E48" s="17"/>
      <c r="F48" s="17"/>
    </row>
    <row r="49" spans="1:7" ht="14.25">
      <c r="A49" s="17"/>
      <c r="B49" s="17"/>
      <c r="C49" s="17"/>
      <c r="D49" s="17"/>
      <c r="E49" s="17"/>
      <c r="F49" s="17"/>
      <c r="G49" s="17"/>
    </row>
    <row r="50" spans="1:7" ht="14.25">
      <c r="A50" s="17"/>
      <c r="B50" s="17"/>
      <c r="C50" s="17"/>
      <c r="D50" s="17"/>
      <c r="E50" s="17"/>
      <c r="F50" s="17"/>
      <c r="G50" s="17"/>
    </row>
    <row r="51" spans="1:7" ht="14.25">
      <c r="A51" s="17"/>
      <c r="B51" s="17"/>
      <c r="C51" s="17"/>
      <c r="D51" s="17"/>
      <c r="E51" s="17"/>
      <c r="F51" s="17"/>
      <c r="G51" s="17"/>
    </row>
    <row r="52" spans="1:7" ht="14.25">
      <c r="A52" s="17"/>
      <c r="B52" s="17"/>
      <c r="C52" s="17"/>
      <c r="D52" s="17"/>
      <c r="E52" s="17"/>
      <c r="F52" s="17"/>
      <c r="G52" s="17"/>
    </row>
    <row r="53" spans="1:7" ht="14.25">
      <c r="A53" s="17"/>
      <c r="B53" s="17"/>
      <c r="C53" s="17"/>
      <c r="D53" s="17"/>
      <c r="E53" s="17"/>
      <c r="F53" s="17"/>
      <c r="G53" s="17"/>
    </row>
    <row r="54" spans="1:7" ht="14.25">
      <c r="A54" s="17"/>
      <c r="B54" s="17"/>
      <c r="C54" s="17"/>
      <c r="D54" s="17"/>
      <c r="E54" s="17"/>
      <c r="F54" s="17"/>
      <c r="G54" s="17"/>
    </row>
    <row r="55" spans="1:7" ht="14.25">
      <c r="A55" s="17"/>
      <c r="B55" s="17"/>
      <c r="C55" s="17"/>
      <c r="D55" s="17"/>
      <c r="E55" s="17"/>
      <c r="F55" s="17"/>
      <c r="G55" s="17"/>
    </row>
    <row r="56" spans="1:7" ht="14.25">
      <c r="A56" s="17"/>
      <c r="B56" s="17"/>
      <c r="C56" s="17"/>
      <c r="D56" s="17"/>
      <c r="E56" s="17"/>
      <c r="F56" s="17"/>
      <c r="G56" s="17"/>
    </row>
    <row r="57" spans="1:7" ht="14.25">
      <c r="A57" s="17"/>
      <c r="B57" s="17"/>
      <c r="C57" s="17"/>
      <c r="D57" s="17"/>
      <c r="E57" s="17"/>
      <c r="F57" s="17"/>
      <c r="G57" s="17"/>
    </row>
    <row r="58" spans="1:7" ht="14.25">
      <c r="A58" s="17"/>
      <c r="B58" s="17"/>
      <c r="C58" s="17"/>
      <c r="D58" s="17"/>
      <c r="E58" s="17"/>
      <c r="F58" s="17"/>
      <c r="G58" s="17"/>
    </row>
    <row r="59" spans="1:7" ht="14.25">
      <c r="A59" s="17"/>
      <c r="B59" s="17"/>
      <c r="C59" s="17"/>
      <c r="D59" s="17"/>
      <c r="E59" s="17"/>
      <c r="F59" s="17"/>
      <c r="G59" s="17"/>
    </row>
    <row r="60" spans="1:7" ht="14.25">
      <c r="A60" s="17"/>
      <c r="B60" s="17"/>
      <c r="C60" s="17"/>
      <c r="D60" s="17"/>
      <c r="E60" s="17"/>
      <c r="F60" s="17"/>
      <c r="G60" s="17"/>
    </row>
    <row r="61" spans="1:7" ht="14.25">
      <c r="A61" s="17"/>
      <c r="B61" s="17"/>
      <c r="C61" s="17"/>
      <c r="D61" s="17"/>
      <c r="E61" s="17"/>
      <c r="F61" s="17"/>
      <c r="G61" s="17"/>
    </row>
    <row r="62" spans="1:7" ht="14.25">
      <c r="A62" s="17"/>
      <c r="B62" s="17"/>
      <c r="C62" s="17"/>
      <c r="D62" s="17"/>
      <c r="E62" s="17"/>
      <c r="F62" s="17"/>
      <c r="G62" s="17"/>
    </row>
  </sheetData>
  <mergeCells count="7">
    <mergeCell ref="B29:C29"/>
    <mergeCell ref="B28:C28"/>
    <mergeCell ref="A1:C2"/>
    <mergeCell ref="A4:A5"/>
    <mergeCell ref="B4:B5"/>
    <mergeCell ref="C4:C5"/>
    <mergeCell ref="B27:C27"/>
  </mergeCells>
  <phoneticPr fontId="6" type="noConversion"/>
  <pageMargins left="0.75" right="0.75" top="1" bottom="1" header="0.5" footer="0.5"/>
  <pageSetup paperSize="9" scale="4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523"/>
  <sheetViews>
    <sheetView view="pageBreakPreview" topLeftCell="A134" zoomScaleNormal="100" zoomScaleSheetLayoutView="100" workbookViewId="0">
      <selection activeCell="B5" sqref="B5:G5"/>
    </sheetView>
  </sheetViews>
  <sheetFormatPr defaultRowHeight="12.75"/>
  <cols>
    <col min="1" max="1" width="19.140625" style="2" customWidth="1"/>
    <col min="2" max="2" width="63.85546875" style="3" customWidth="1"/>
    <col min="3" max="3" width="9.7109375" style="4" customWidth="1"/>
    <col min="4" max="4" width="12.42578125" style="4" bestFit="1" customWidth="1"/>
    <col min="5" max="5" width="6.42578125" style="4" customWidth="1"/>
    <col min="6" max="6" width="10.5703125" style="5" customWidth="1"/>
    <col min="7" max="7" width="13.7109375" style="5" customWidth="1"/>
    <col min="8" max="8" width="12.28515625" style="6" customWidth="1"/>
    <col min="9" max="9" width="5" bestFit="1" customWidth="1"/>
    <col min="10" max="10" width="7" bestFit="1" customWidth="1"/>
    <col min="11" max="11" width="3.5703125" bestFit="1" customWidth="1"/>
  </cols>
  <sheetData>
    <row r="1" spans="1:9" ht="18">
      <c r="A1" s="183" t="s">
        <v>19</v>
      </c>
      <c r="B1" s="7"/>
      <c r="C1" s="8"/>
      <c r="D1" s="9"/>
      <c r="E1" s="9"/>
      <c r="F1" s="10"/>
      <c r="G1" s="11"/>
      <c r="H1" s="27"/>
      <c r="I1" s="25"/>
    </row>
    <row r="2" spans="1:9" ht="18.75" thickBot="1">
      <c r="A2" s="12"/>
      <c r="B2" s="13"/>
      <c r="C2" s="13"/>
      <c r="D2" s="14"/>
      <c r="E2" s="14"/>
      <c r="F2" s="15"/>
      <c r="G2" s="151"/>
      <c r="H2" s="1"/>
    </row>
    <row r="3" spans="1:9" ht="15.75">
      <c r="A3" s="99" t="s">
        <v>20</v>
      </c>
      <c r="B3" s="100"/>
      <c r="C3" s="184"/>
      <c r="D3" s="101"/>
      <c r="E3" s="101"/>
      <c r="F3" s="185"/>
      <c r="G3" s="186"/>
    </row>
    <row r="4" spans="1:9">
      <c r="A4" s="97" t="s">
        <v>21</v>
      </c>
      <c r="B4" s="225"/>
      <c r="C4" s="226"/>
      <c r="D4" s="226"/>
      <c r="E4" s="226"/>
      <c r="F4" s="226"/>
      <c r="G4" s="227"/>
      <c r="H4" s="29"/>
    </row>
    <row r="5" spans="1:9" ht="292.14999999999998" customHeight="1">
      <c r="A5" s="96"/>
      <c r="B5" s="215"/>
      <c r="C5" s="216"/>
      <c r="D5" s="216"/>
      <c r="E5" s="216"/>
      <c r="F5" s="216"/>
      <c r="G5" s="217"/>
      <c r="H5" s="29"/>
    </row>
    <row r="6" spans="1:9" ht="51" customHeight="1">
      <c r="A6" s="97" t="s">
        <v>22</v>
      </c>
      <c r="B6" s="225"/>
      <c r="C6" s="226"/>
      <c r="D6" s="226"/>
      <c r="E6" s="226"/>
      <c r="F6" s="226"/>
      <c r="G6" s="227"/>
      <c r="H6" s="29"/>
    </row>
    <row r="7" spans="1:9">
      <c r="A7" s="98" t="s">
        <v>23</v>
      </c>
      <c r="B7" s="225"/>
      <c r="C7" s="226"/>
      <c r="D7" s="226"/>
      <c r="E7" s="226"/>
      <c r="F7" s="226"/>
      <c r="G7" s="227"/>
      <c r="H7" s="29"/>
    </row>
    <row r="8" spans="1:9">
      <c r="A8" s="97" t="s">
        <v>24</v>
      </c>
      <c r="B8" s="225"/>
      <c r="C8" s="226"/>
      <c r="D8" s="226"/>
      <c r="E8" s="226"/>
      <c r="F8" s="226"/>
      <c r="G8" s="227"/>
      <c r="H8" s="29"/>
    </row>
    <row r="9" spans="1:9" ht="12.75" customHeight="1">
      <c r="A9" s="218" t="s">
        <v>25</v>
      </c>
      <c r="B9" s="213" t="s">
        <v>26</v>
      </c>
      <c r="C9" s="213" t="s">
        <v>27</v>
      </c>
      <c r="D9" s="219" t="s">
        <v>28</v>
      </c>
      <c r="E9" s="220"/>
      <c r="F9" s="213" t="s">
        <v>29</v>
      </c>
      <c r="G9" s="224" t="s">
        <v>30</v>
      </c>
      <c r="H9" s="29"/>
    </row>
    <row r="10" spans="1:9" ht="19.149999999999999" customHeight="1">
      <c r="A10" s="218"/>
      <c r="B10" s="213"/>
      <c r="C10" s="213"/>
      <c r="D10" s="221"/>
      <c r="E10" s="222"/>
      <c r="F10" s="223"/>
      <c r="G10" s="224"/>
      <c r="H10" s="29"/>
    </row>
    <row r="11" spans="1:9" s="39" customFormat="1">
      <c r="A11" s="82"/>
      <c r="B11" s="82"/>
      <c r="C11" s="83"/>
      <c r="D11" s="84"/>
      <c r="E11" s="84"/>
      <c r="F11" s="84"/>
      <c r="G11" s="85"/>
      <c r="H11" s="86"/>
      <c r="I11" s="87"/>
    </row>
    <row r="12" spans="1:9" s="39" customFormat="1">
      <c r="A12" s="82"/>
      <c r="B12" s="82"/>
      <c r="C12" s="83"/>
      <c r="D12" s="84"/>
      <c r="E12" s="84"/>
      <c r="F12" s="84"/>
      <c r="G12" s="85"/>
      <c r="H12" s="86"/>
      <c r="I12" s="87"/>
    </row>
    <row r="13" spans="1:9">
      <c r="A13" s="82" t="s">
        <v>31</v>
      </c>
      <c r="B13" s="82" t="e">
        <f>VLOOKUP(A13,Prijzen!#REF!,2,FALSE)</f>
        <v>#REF!</v>
      </c>
      <c r="C13" s="83"/>
      <c r="D13" s="84"/>
      <c r="E13" s="84"/>
      <c r="F13" s="85"/>
      <c r="G13" s="86"/>
    </row>
    <row r="14" spans="1:9">
      <c r="A14" s="82" t="s">
        <v>32</v>
      </c>
      <c r="B14" s="82" t="e">
        <f>VLOOKUP(A14,Prijzen!#REF!,2,FALSE)</f>
        <v>#REF!</v>
      </c>
      <c r="C14" s="83"/>
      <c r="D14" s="84"/>
      <c r="E14" s="84"/>
      <c r="F14" s="85"/>
      <c r="G14" s="86"/>
    </row>
    <row r="15" spans="1:9">
      <c r="A15" s="88" t="s">
        <v>33</v>
      </c>
      <c r="B15" s="83" t="e">
        <f>VLOOKUP(A15,Prijzen!#REF!,2,FALSE)</f>
        <v>#REF!</v>
      </c>
      <c r="C15" s="83" t="e">
        <f>VLOOKUP(A15,Prijzen!#REF!,3,FALSE)</f>
        <v>#REF!</v>
      </c>
      <c r="D15" s="84">
        <v>10</v>
      </c>
      <c r="E15" s="84" t="s">
        <v>34</v>
      </c>
      <c r="F15" s="85" t="e">
        <f>VLOOKUP(A15,Prijzen!#REF!,4,FALSE)</f>
        <v>#REF!</v>
      </c>
      <c r="G15" s="86" t="e">
        <f>D15*F15</f>
        <v>#REF!</v>
      </c>
    </row>
    <row r="16" spans="1:9">
      <c r="A16" s="88"/>
      <c r="B16" s="83"/>
      <c r="C16" s="83"/>
      <c r="D16" s="84"/>
      <c r="E16" s="84"/>
      <c r="F16" s="85"/>
      <c r="G16" s="86"/>
    </row>
    <row r="17" spans="1:7">
      <c r="A17" s="82" t="s">
        <v>35</v>
      </c>
      <c r="B17" s="82" t="e">
        <f>VLOOKUP(A17,Prijzen!#REF!,2,FALSE)</f>
        <v>#REF!</v>
      </c>
      <c r="C17" s="83"/>
      <c r="D17" s="84"/>
      <c r="E17" s="84"/>
      <c r="F17" s="85"/>
      <c r="G17" s="86"/>
    </row>
    <row r="18" spans="1:7">
      <c r="A18" s="88" t="s">
        <v>36</v>
      </c>
      <c r="B18" s="83" t="e">
        <f>VLOOKUP(A18,Prijzen!#REF!,2,FALSE)</f>
        <v>#REF!</v>
      </c>
      <c r="C18" s="83" t="e">
        <f>VLOOKUP(A18,Prijzen!#REF!,3,FALSE)</f>
        <v>#REF!</v>
      </c>
      <c r="D18" s="84">
        <v>10</v>
      </c>
      <c r="E18" s="84" t="s">
        <v>34</v>
      </c>
      <c r="F18" s="85" t="e">
        <f>VLOOKUP(A18,Prijzen!#REF!,4,FALSE)</f>
        <v>#REF!</v>
      </c>
      <c r="G18" s="86" t="e">
        <f>D18*F18</f>
        <v>#REF!</v>
      </c>
    </row>
    <row r="19" spans="1:7">
      <c r="A19" s="88"/>
      <c r="B19" s="83"/>
      <c r="C19" s="83"/>
      <c r="D19" s="84"/>
      <c r="E19" s="84"/>
      <c r="F19" s="85"/>
      <c r="G19" s="86"/>
    </row>
    <row r="20" spans="1:7">
      <c r="A20" s="82" t="s">
        <v>37</v>
      </c>
      <c r="B20" s="82" t="e">
        <f>VLOOKUP(A20,Prijzen!#REF!,2,FALSE)</f>
        <v>#REF!</v>
      </c>
      <c r="C20" s="83"/>
      <c r="D20" s="84"/>
      <c r="E20" s="84"/>
      <c r="F20" s="85"/>
      <c r="G20" s="86"/>
    </row>
    <row r="21" spans="1:7">
      <c r="A21" s="82" t="s">
        <v>38</v>
      </c>
      <c r="B21" s="82" t="e">
        <f>VLOOKUP(A21,Prijzen!#REF!,2,FALSE)</f>
        <v>#REF!</v>
      </c>
      <c r="C21" s="83"/>
      <c r="D21" s="84"/>
      <c r="E21" s="84"/>
      <c r="F21" s="85"/>
      <c r="G21" s="86"/>
    </row>
    <row r="22" spans="1:7">
      <c r="A22" s="88" t="s">
        <v>39</v>
      </c>
      <c r="B22" s="83" t="e">
        <f>VLOOKUP(A22,Prijzen!#REF!,2,FALSE)</f>
        <v>#REF!</v>
      </c>
      <c r="C22" s="83" t="e">
        <f>VLOOKUP(A22,Prijzen!#REF!,3,FALSE)</f>
        <v>#REF!</v>
      </c>
      <c r="D22" s="84">
        <v>40</v>
      </c>
      <c r="E22" s="84" t="s">
        <v>34</v>
      </c>
      <c r="F22" s="85" t="e">
        <f>VLOOKUP(A22,Prijzen!#REF!,4,FALSE)</f>
        <v>#REF!</v>
      </c>
      <c r="G22" s="86" t="e">
        <f>D22*F22</f>
        <v>#REF!</v>
      </c>
    </row>
    <row r="23" spans="1:7">
      <c r="A23" s="88"/>
      <c r="B23" s="83"/>
      <c r="C23" s="83"/>
      <c r="D23" s="84"/>
      <c r="E23" s="84"/>
      <c r="F23" s="85"/>
      <c r="G23" s="86"/>
    </row>
    <row r="24" spans="1:7">
      <c r="A24" s="82" t="s">
        <v>40</v>
      </c>
      <c r="B24" s="82" t="e">
        <f>VLOOKUP(A24,Prijzen!#REF!,2,FALSE)</f>
        <v>#REF!</v>
      </c>
      <c r="C24" s="83"/>
      <c r="D24" s="84"/>
      <c r="E24" s="84"/>
      <c r="F24" s="85"/>
      <c r="G24" s="86"/>
    </row>
    <row r="25" spans="1:7">
      <c r="A25" s="88" t="s">
        <v>41</v>
      </c>
      <c r="B25" s="83" t="e">
        <f>VLOOKUP(A25,Prijzen!#REF!,2,FALSE)</f>
        <v>#REF!</v>
      </c>
      <c r="C25" s="83" t="e">
        <f>VLOOKUP(A25,Prijzen!#REF!,3,FALSE)</f>
        <v>#REF!</v>
      </c>
      <c r="D25" s="84">
        <v>40</v>
      </c>
      <c r="E25" s="84" t="s">
        <v>34</v>
      </c>
      <c r="F25" s="85" t="e">
        <f>VLOOKUP(A25,Prijzen!#REF!,4,FALSE)</f>
        <v>#REF!</v>
      </c>
      <c r="G25" s="86" t="e">
        <f>D25*F25</f>
        <v>#REF!</v>
      </c>
    </row>
    <row r="26" spans="1:7">
      <c r="A26" s="88"/>
      <c r="B26" s="83"/>
      <c r="C26" s="83"/>
      <c r="D26" s="84"/>
      <c r="E26" s="84"/>
      <c r="F26" s="85"/>
      <c r="G26" s="86"/>
    </row>
    <row r="27" spans="1:7">
      <c r="A27" s="82" t="s">
        <v>42</v>
      </c>
      <c r="B27" s="82" t="e">
        <f>VLOOKUP(A27,Prijzen!#REF!,2,FALSE)</f>
        <v>#REF!</v>
      </c>
      <c r="C27" s="83"/>
      <c r="D27" s="84"/>
      <c r="E27" s="84"/>
      <c r="F27" s="85"/>
      <c r="G27" s="86"/>
    </row>
    <row r="28" spans="1:7">
      <c r="A28" s="88" t="s">
        <v>43</v>
      </c>
      <c r="B28" s="83" t="e">
        <f>VLOOKUP(A28,Prijzen!#REF!,2,FALSE)</f>
        <v>#REF!</v>
      </c>
      <c r="C28" s="83" t="e">
        <f>VLOOKUP(A28,Prijzen!#REF!,3,FALSE)</f>
        <v>#REF!</v>
      </c>
      <c r="D28" s="84">
        <v>15</v>
      </c>
      <c r="E28" s="84" t="s">
        <v>34</v>
      </c>
      <c r="F28" s="85" t="e">
        <f>VLOOKUP(A28,Prijzen!#REF!,4,FALSE)</f>
        <v>#REF!</v>
      </c>
      <c r="G28" s="86" t="e">
        <f>D28*F28</f>
        <v>#REF!</v>
      </c>
    </row>
    <row r="29" spans="1:7">
      <c r="A29" s="88"/>
      <c r="B29" s="83"/>
      <c r="C29" s="83"/>
      <c r="D29" s="84"/>
      <c r="E29" s="84"/>
      <c r="F29" s="85"/>
      <c r="G29" s="86"/>
    </row>
    <row r="30" spans="1:7">
      <c r="A30" s="82" t="s">
        <v>44</v>
      </c>
      <c r="B30" s="82" t="e">
        <f>VLOOKUP(A30,Prijzen!#REF!,2,FALSE)</f>
        <v>#REF!</v>
      </c>
      <c r="C30" s="83"/>
      <c r="D30" s="84"/>
      <c r="E30" s="84"/>
      <c r="F30" s="85"/>
      <c r="G30" s="86"/>
    </row>
    <row r="31" spans="1:7">
      <c r="A31" s="88" t="s">
        <v>45</v>
      </c>
      <c r="B31" s="83" t="e">
        <f>VLOOKUP(A31,Prijzen!#REF!,2,FALSE)</f>
        <v>#REF!</v>
      </c>
      <c r="C31" s="83" t="e">
        <f>VLOOKUP(A31,Prijzen!#REF!,3,FALSE)</f>
        <v>#REF!</v>
      </c>
      <c r="D31" s="84">
        <f>D15+D18</f>
        <v>20</v>
      </c>
      <c r="E31" s="84" t="s">
        <v>34</v>
      </c>
      <c r="F31" s="85" t="e">
        <f>VLOOKUP(A31,Prijzen!#REF!,4,FALSE)</f>
        <v>#REF!</v>
      </c>
      <c r="G31" s="86" t="e">
        <f>D31*F31</f>
        <v>#REF!</v>
      </c>
    </row>
    <row r="32" spans="1:7">
      <c r="A32" s="88"/>
      <c r="B32" s="83"/>
      <c r="C32" s="83"/>
      <c r="D32" s="84"/>
      <c r="E32" s="84"/>
      <c r="F32" s="85"/>
      <c r="G32" s="86"/>
    </row>
    <row r="33" spans="1:7">
      <c r="A33" s="82" t="s">
        <v>46</v>
      </c>
      <c r="B33" s="82" t="e">
        <f>VLOOKUP(A33,Prijzen!#REF!,2,FALSE)</f>
        <v>#REF!</v>
      </c>
      <c r="C33" s="83"/>
      <c r="D33" s="84"/>
      <c r="E33" s="84"/>
      <c r="F33" s="85"/>
      <c r="G33" s="86"/>
    </row>
    <row r="34" spans="1:7">
      <c r="A34" s="82" t="s">
        <v>47</v>
      </c>
      <c r="B34" s="82" t="e">
        <f>VLOOKUP(A34,Prijzen!#REF!,2,FALSE)</f>
        <v>#REF!</v>
      </c>
      <c r="C34" s="83"/>
      <c r="D34" s="84"/>
      <c r="E34" s="84"/>
      <c r="F34" s="85"/>
      <c r="G34" s="86"/>
    </row>
    <row r="35" spans="1:7">
      <c r="A35" s="88" t="s">
        <v>48</v>
      </c>
      <c r="B35" s="83" t="e">
        <f>VLOOKUP(A35,Prijzen!#REF!,2,FALSE)</f>
        <v>#REF!</v>
      </c>
      <c r="C35" s="83" t="e">
        <f>VLOOKUP(A35,Prijzen!#REF!,3,FALSE)</f>
        <v>#REF!</v>
      </c>
      <c r="D35" s="84">
        <f>D15</f>
        <v>10</v>
      </c>
      <c r="E35" s="84" t="s">
        <v>34</v>
      </c>
      <c r="F35" s="85" t="e">
        <f>VLOOKUP(A35,Prijzen!#REF!,4,FALSE)</f>
        <v>#REF!</v>
      </c>
      <c r="G35" s="86" t="e">
        <f>D35*F35</f>
        <v>#REF!</v>
      </c>
    </row>
    <row r="36" spans="1:7">
      <c r="A36" s="88"/>
      <c r="B36" s="83"/>
      <c r="C36" s="83"/>
      <c r="D36" s="84"/>
      <c r="E36" s="84"/>
      <c r="F36" s="85"/>
      <c r="G36" s="86"/>
    </row>
    <row r="37" spans="1:7">
      <c r="A37" s="82" t="s">
        <v>49</v>
      </c>
      <c r="B37" s="82" t="e">
        <f>VLOOKUP(A37,Prijzen!#REF!,2,FALSE)</f>
        <v>#REF!</v>
      </c>
      <c r="C37" s="83"/>
      <c r="D37" s="84"/>
      <c r="E37" s="84"/>
      <c r="F37" s="85"/>
      <c r="G37" s="86"/>
    </row>
    <row r="38" spans="1:7">
      <c r="A38" s="88" t="s">
        <v>50</v>
      </c>
      <c r="B38" s="83" t="e">
        <f>VLOOKUP(A38,Prijzen!#REF!,2,FALSE)</f>
        <v>#REF!</v>
      </c>
      <c r="C38" s="83" t="e">
        <f>VLOOKUP(A38,Prijzen!#REF!,3,FALSE)</f>
        <v>#REF!</v>
      </c>
      <c r="D38" s="84">
        <f>D18</f>
        <v>10</v>
      </c>
      <c r="E38" s="84" t="s">
        <v>34</v>
      </c>
      <c r="F38" s="85" t="e">
        <f>VLOOKUP(A38,Prijzen!#REF!,4,FALSE)</f>
        <v>#REF!</v>
      </c>
      <c r="G38" s="86" t="e">
        <f>D38*F38</f>
        <v>#REF!</v>
      </c>
    </row>
    <row r="39" spans="1:7">
      <c r="A39" s="88"/>
      <c r="B39" s="83"/>
      <c r="C39" s="83"/>
      <c r="D39" s="84"/>
      <c r="E39" s="84"/>
      <c r="F39" s="85"/>
      <c r="G39" s="86"/>
    </row>
    <row r="40" spans="1:7">
      <c r="A40" s="82" t="s">
        <v>51</v>
      </c>
      <c r="B40" s="82" t="e">
        <f>VLOOKUP(A40,Prijzen!#REF!,2,FALSE)</f>
        <v>#REF!</v>
      </c>
      <c r="C40" s="83"/>
      <c r="D40" s="84"/>
      <c r="E40" s="84"/>
      <c r="F40" s="85"/>
      <c r="G40" s="86"/>
    </row>
    <row r="41" spans="1:7">
      <c r="A41" s="88" t="s">
        <v>52</v>
      </c>
      <c r="B41" s="83" t="e">
        <f>VLOOKUP(A41,Prijzen!#REF!,2,FALSE)</f>
        <v>#REF!</v>
      </c>
      <c r="C41" s="83" t="e">
        <f>VLOOKUP(A41,Prijzen!#REF!,3,FALSE)</f>
        <v>#REF!</v>
      </c>
      <c r="D41" s="84">
        <v>10</v>
      </c>
      <c r="E41" s="84" t="s">
        <v>34</v>
      </c>
      <c r="F41" s="85" t="e">
        <f>VLOOKUP(A41,Prijzen!#REF!,4,FALSE)</f>
        <v>#REF!</v>
      </c>
      <c r="G41" s="86" t="e">
        <f>D41*F41</f>
        <v>#REF!</v>
      </c>
    </row>
    <row r="42" spans="1:7">
      <c r="A42" s="88"/>
      <c r="B42" s="83"/>
      <c r="C42" s="83"/>
      <c r="D42" s="84"/>
      <c r="E42" s="84"/>
      <c r="F42" s="85"/>
      <c r="G42" s="86"/>
    </row>
    <row r="43" spans="1:7">
      <c r="A43" s="82" t="s">
        <v>53</v>
      </c>
      <c r="B43" s="82" t="e">
        <f>VLOOKUP(A43,Prijzen!#REF!,2,FALSE)</f>
        <v>#REF!</v>
      </c>
      <c r="C43" s="83"/>
      <c r="D43" s="84"/>
      <c r="E43" s="84"/>
      <c r="F43" s="85"/>
      <c r="G43" s="86"/>
    </row>
    <row r="44" spans="1:7">
      <c r="A44" s="82" t="s">
        <v>54</v>
      </c>
      <c r="B44" s="82" t="e">
        <f>VLOOKUP(A44,Prijzen!#REF!,2,FALSE)</f>
        <v>#REF!</v>
      </c>
      <c r="C44" s="83"/>
      <c r="D44" s="84"/>
      <c r="E44" s="84"/>
      <c r="F44" s="85"/>
      <c r="G44" s="86"/>
    </row>
    <row r="45" spans="1:7">
      <c r="A45" s="88" t="s">
        <v>55</v>
      </c>
      <c r="B45" s="83" t="e">
        <f>VLOOKUP(A45,Prijzen!#REF!,2,FALSE)</f>
        <v>#REF!</v>
      </c>
      <c r="C45" s="83" t="e">
        <f>VLOOKUP(A45,Prijzen!#REF!,3,FALSE)</f>
        <v>#REF!</v>
      </c>
      <c r="D45" s="84">
        <v>40</v>
      </c>
      <c r="E45" s="84" t="s">
        <v>34</v>
      </c>
      <c r="F45" s="85" t="e">
        <f>VLOOKUP(A45,Prijzen!#REF!,4,FALSE)</f>
        <v>#REF!</v>
      </c>
      <c r="G45" s="86" t="e">
        <f>D45*F45</f>
        <v>#REF!</v>
      </c>
    </row>
    <row r="46" spans="1:7">
      <c r="A46" s="88"/>
      <c r="B46" s="83"/>
      <c r="C46" s="83"/>
      <c r="D46" s="84"/>
      <c r="E46" s="84"/>
      <c r="F46" s="85"/>
      <c r="G46" s="86"/>
    </row>
    <row r="47" spans="1:7">
      <c r="A47" s="82" t="s">
        <v>56</v>
      </c>
      <c r="B47" s="82" t="e">
        <f>VLOOKUP(A47,Prijzen!#REF!,2,FALSE)</f>
        <v>#REF!</v>
      </c>
      <c r="C47" s="83"/>
      <c r="D47" s="84"/>
      <c r="E47" s="84"/>
      <c r="F47" s="85"/>
      <c r="G47" s="86"/>
    </row>
    <row r="48" spans="1:7">
      <c r="A48" s="88" t="s">
        <v>57</v>
      </c>
      <c r="B48" s="83" t="e">
        <f>VLOOKUP(A48,Prijzen!#REF!,2,FALSE)</f>
        <v>#REF!</v>
      </c>
      <c r="C48" s="83" t="e">
        <f>VLOOKUP(A48,Prijzen!#REF!,3,FALSE)</f>
        <v>#REF!</v>
      </c>
      <c r="D48" s="84">
        <f>D25</f>
        <v>40</v>
      </c>
      <c r="E48" s="84" t="s">
        <v>34</v>
      </c>
      <c r="F48" s="85" t="e">
        <f>VLOOKUP(A48,Prijzen!#REF!,4,FALSE)</f>
        <v>#REF!</v>
      </c>
      <c r="G48" s="86" t="e">
        <f>D48*F48</f>
        <v>#REF!</v>
      </c>
    </row>
    <row r="49" spans="1:7">
      <c r="A49" s="88"/>
      <c r="B49" s="83"/>
      <c r="C49" s="83"/>
      <c r="D49" s="84"/>
      <c r="E49" s="84"/>
      <c r="F49" s="85"/>
      <c r="G49" s="86"/>
    </row>
    <row r="50" spans="1:7">
      <c r="A50" s="82" t="s">
        <v>58</v>
      </c>
      <c r="B50" s="82" t="e">
        <f>VLOOKUP(A50,Prijzen!#REF!,2,FALSE)</f>
        <v>#REF!</v>
      </c>
      <c r="C50" s="83"/>
      <c r="D50" s="84"/>
      <c r="E50" s="84"/>
      <c r="F50" s="85"/>
      <c r="G50" s="86"/>
    </row>
    <row r="51" spans="1:7">
      <c r="A51" s="88" t="s">
        <v>59</v>
      </c>
      <c r="B51" s="83" t="e">
        <f>VLOOKUP(A51,Prijzen!#REF!,2,FALSE)</f>
        <v>#REF!</v>
      </c>
      <c r="C51" s="83" t="e">
        <f>VLOOKUP(A51,Prijzen!#REF!,3,FALSE)</f>
        <v>#REF!</v>
      </c>
      <c r="D51" s="84">
        <f>D28</f>
        <v>15</v>
      </c>
      <c r="E51" s="84" t="s">
        <v>34</v>
      </c>
      <c r="F51" s="85" t="e">
        <f>VLOOKUP(A51,Prijzen!#REF!,4,FALSE)</f>
        <v>#REF!</v>
      </c>
      <c r="G51" s="86" t="e">
        <f>D51*F51</f>
        <v>#REF!</v>
      </c>
    </row>
    <row r="52" spans="1:7">
      <c r="A52" s="88"/>
      <c r="B52" s="83"/>
      <c r="C52" s="83"/>
      <c r="D52" s="84"/>
      <c r="E52" s="84"/>
      <c r="F52" s="85"/>
      <c r="G52" s="86"/>
    </row>
    <row r="53" spans="1:7">
      <c r="A53" s="82" t="s">
        <v>60</v>
      </c>
      <c r="B53" s="82" t="e">
        <f>VLOOKUP(A53,Prijzen!#REF!,2,FALSE)</f>
        <v>#REF!</v>
      </c>
      <c r="C53" s="83"/>
      <c r="D53" s="84"/>
      <c r="E53" s="84"/>
      <c r="F53" s="85"/>
      <c r="G53" s="86"/>
    </row>
    <row r="54" spans="1:7">
      <c r="A54" s="88" t="s">
        <v>61</v>
      </c>
      <c r="B54" s="83" t="e">
        <f>VLOOKUP(A54,Prijzen!#REF!,2,FALSE)</f>
        <v>#REF!</v>
      </c>
      <c r="C54" s="83" t="e">
        <f>VLOOKUP(A54,Prijzen!#REF!,3,FALSE)</f>
        <v>#REF!</v>
      </c>
      <c r="D54" s="84">
        <v>5</v>
      </c>
      <c r="E54" s="84" t="s">
        <v>34</v>
      </c>
      <c r="F54" s="85" t="e">
        <f>VLOOKUP(A54,Prijzen!#REF!,4,FALSE)</f>
        <v>#REF!</v>
      </c>
      <c r="G54" s="86" t="e">
        <f>D54*F54</f>
        <v>#REF!</v>
      </c>
    </row>
    <row r="55" spans="1:7">
      <c r="A55" s="88"/>
      <c r="B55" s="83"/>
      <c r="C55" s="83"/>
      <c r="D55" s="84"/>
      <c r="E55" s="84"/>
      <c r="F55" s="85"/>
      <c r="G55" s="86"/>
    </row>
    <row r="56" spans="1:7">
      <c r="A56" s="82" t="s">
        <v>62</v>
      </c>
      <c r="B56" s="82" t="e">
        <f>VLOOKUP(A56,Prijzen!#REF!,2,FALSE)</f>
        <v>#REF!</v>
      </c>
      <c r="C56" s="83"/>
      <c r="D56" s="84"/>
      <c r="E56" s="84"/>
      <c r="F56" s="85"/>
      <c r="G56" s="86"/>
    </row>
    <row r="57" spans="1:7">
      <c r="A57" s="88" t="s">
        <v>63</v>
      </c>
      <c r="B57" s="83" t="e">
        <f>VLOOKUP(A57,Prijzen!#REF!,2,FALSE)</f>
        <v>#REF!</v>
      </c>
      <c r="C57" s="83" t="e">
        <f>VLOOKUP(A57,Prijzen!#REF!,3,FALSE)</f>
        <v>#REF!</v>
      </c>
      <c r="D57" s="84">
        <v>5</v>
      </c>
      <c r="E57" s="84" t="s">
        <v>34</v>
      </c>
      <c r="F57" s="85" t="e">
        <f>VLOOKUP(A57,Prijzen!#REF!,4,FALSE)</f>
        <v>#REF!</v>
      </c>
      <c r="G57" s="86" t="e">
        <f>D57*F57</f>
        <v>#REF!</v>
      </c>
    </row>
    <row r="58" spans="1:7">
      <c r="A58" s="88"/>
      <c r="B58" s="83"/>
      <c r="C58" s="83"/>
      <c r="D58" s="84"/>
      <c r="E58" s="84"/>
      <c r="F58" s="85"/>
      <c r="G58" s="86"/>
    </row>
    <row r="59" spans="1:7">
      <c r="A59" s="82" t="s">
        <v>64</v>
      </c>
      <c r="B59" s="82" t="e">
        <f>VLOOKUP(A59,Prijzen!#REF!,2,FALSE)</f>
        <v>#REF!</v>
      </c>
      <c r="C59" s="83"/>
      <c r="D59" s="84"/>
      <c r="E59" s="84"/>
      <c r="F59" s="85"/>
      <c r="G59" s="86"/>
    </row>
    <row r="60" spans="1:7">
      <c r="A60" s="88" t="s">
        <v>65</v>
      </c>
      <c r="B60" s="83" t="e">
        <f>VLOOKUP(A60,Prijzen!#REF!,2,FALSE)</f>
        <v>#REF!</v>
      </c>
      <c r="C60" s="83" t="e">
        <f>VLOOKUP(A60,Prijzen!#REF!,3,FALSE)</f>
        <v>#REF!</v>
      </c>
      <c r="D60" s="84">
        <v>6</v>
      </c>
      <c r="E60" s="84" t="s">
        <v>34</v>
      </c>
      <c r="F60" s="85" t="e">
        <f>VLOOKUP(A60,Prijzen!#REF!,4,FALSE)</f>
        <v>#REF!</v>
      </c>
      <c r="G60" s="86" t="e">
        <f>D60*F60</f>
        <v>#REF!</v>
      </c>
    </row>
    <row r="61" spans="1:7">
      <c r="A61" s="88"/>
      <c r="B61" s="83"/>
      <c r="C61" s="83"/>
      <c r="D61" s="84"/>
      <c r="E61" s="84"/>
      <c r="F61" s="85"/>
      <c r="G61" s="86"/>
    </row>
    <row r="62" spans="1:7">
      <c r="A62" s="82" t="s">
        <v>66</v>
      </c>
      <c r="B62" s="82" t="e">
        <f>VLOOKUP(A62,Prijzen!#REF!,2,FALSE)</f>
        <v>#REF!</v>
      </c>
      <c r="C62" s="83"/>
      <c r="D62" s="84"/>
      <c r="E62" s="84"/>
      <c r="F62" s="85"/>
      <c r="G62" s="86"/>
    </row>
    <row r="63" spans="1:7">
      <c r="A63" s="88" t="s">
        <v>67</v>
      </c>
      <c r="B63" s="83" t="e">
        <f>VLOOKUP(A63,Prijzen!#REF!,2,FALSE)</f>
        <v>#REF!</v>
      </c>
      <c r="C63" s="83" t="e">
        <f>VLOOKUP(A63,Prijzen!#REF!,3,FALSE)</f>
        <v>#REF!</v>
      </c>
      <c r="D63" s="84">
        <v>1</v>
      </c>
      <c r="E63" s="84" t="s">
        <v>34</v>
      </c>
      <c r="F63" s="85" t="e">
        <f>VLOOKUP(A63,Prijzen!#REF!,4,FALSE)</f>
        <v>#REF!</v>
      </c>
      <c r="G63" s="86" t="e">
        <f>D63*F63</f>
        <v>#REF!</v>
      </c>
    </row>
    <row r="64" spans="1:7">
      <c r="A64" s="88" t="s">
        <v>68</v>
      </c>
      <c r="B64" s="83" t="e">
        <f>VLOOKUP(A64,Prijzen!#REF!,2,FALSE)</f>
        <v>#REF!</v>
      </c>
      <c r="C64" s="83" t="e">
        <f>VLOOKUP(A64,Prijzen!#REF!,3,FALSE)</f>
        <v>#REF!</v>
      </c>
      <c r="D64" s="84">
        <v>1</v>
      </c>
      <c r="E64" s="84" t="s">
        <v>34</v>
      </c>
      <c r="F64" s="85" t="e">
        <f>VLOOKUP(A64,Prijzen!#REF!,4,FALSE)</f>
        <v>#REF!</v>
      </c>
      <c r="G64" s="86" t="e">
        <f>D64*F64</f>
        <v>#REF!</v>
      </c>
    </row>
    <row r="65" spans="1:8">
      <c r="A65" s="88" t="s">
        <v>69</v>
      </c>
      <c r="B65" s="83" t="e">
        <f>VLOOKUP(A65,Prijzen!#REF!,2,FALSE)</f>
        <v>#REF!</v>
      </c>
      <c r="C65" s="83" t="e">
        <f>VLOOKUP(A65,Prijzen!#REF!,3,FALSE)</f>
        <v>#REF!</v>
      </c>
      <c r="D65" s="84">
        <v>1</v>
      </c>
      <c r="E65" s="84" t="s">
        <v>34</v>
      </c>
      <c r="F65" s="85" t="e">
        <f>VLOOKUP(A65,Prijzen!#REF!,4,FALSE)</f>
        <v>#REF!</v>
      </c>
      <c r="G65" s="86" t="e">
        <f>D65*F65</f>
        <v>#REF!</v>
      </c>
    </row>
    <row r="66" spans="1:8">
      <c r="A66" s="88" t="s">
        <v>70</v>
      </c>
      <c r="B66" s="83" t="e">
        <f>VLOOKUP(A66,Prijzen!#REF!,2,FALSE)</f>
        <v>#REF!</v>
      </c>
      <c r="C66" s="83" t="e">
        <f>VLOOKUP(A66,Prijzen!#REF!,3,FALSE)</f>
        <v>#REF!</v>
      </c>
      <c r="D66" s="84">
        <v>1</v>
      </c>
      <c r="E66" s="84" t="s">
        <v>34</v>
      </c>
      <c r="F66" s="85" t="e">
        <f>VLOOKUP(A66,Prijzen!#REF!,4,FALSE)</f>
        <v>#REF!</v>
      </c>
      <c r="G66" s="86" t="e">
        <f>D66*F66</f>
        <v>#REF!</v>
      </c>
    </row>
    <row r="67" spans="1:8">
      <c r="A67" s="88"/>
      <c r="B67" s="83"/>
      <c r="C67" s="83"/>
      <c r="D67" s="84"/>
      <c r="E67" s="84"/>
      <c r="F67" s="85"/>
      <c r="G67" s="86"/>
    </row>
    <row r="68" spans="1:8">
      <c r="A68" s="82" t="s">
        <v>71</v>
      </c>
      <c r="B68" s="82" t="e">
        <f>VLOOKUP(A68,Prijzen!#REF!,2,FALSE)</f>
        <v>#REF!</v>
      </c>
      <c r="C68" s="83"/>
      <c r="D68" s="84"/>
      <c r="E68" s="84"/>
      <c r="F68" s="85"/>
      <c r="G68" s="86"/>
    </row>
    <row r="69" spans="1:8">
      <c r="A69" s="88" t="s">
        <v>72</v>
      </c>
      <c r="B69" s="83" t="e">
        <f>VLOOKUP(A69,Prijzen!#REF!,2,FALSE)</f>
        <v>#REF!</v>
      </c>
      <c r="C69" s="83" t="e">
        <f>VLOOKUP(A69,Prijzen!#REF!,3,FALSE)</f>
        <v>#REF!</v>
      </c>
      <c r="D69" s="84">
        <v>2</v>
      </c>
      <c r="E69" s="84" t="s">
        <v>34</v>
      </c>
      <c r="F69" s="85" t="e">
        <f>VLOOKUP(A69,Prijzen!#REF!,4,FALSE)</f>
        <v>#REF!</v>
      </c>
      <c r="G69" s="86" t="e">
        <f>D69*F69</f>
        <v>#REF!</v>
      </c>
    </row>
    <row r="70" spans="1:8">
      <c r="A70" s="88"/>
      <c r="B70" s="83"/>
      <c r="C70" s="83"/>
      <c r="D70" s="84"/>
      <c r="E70" s="84"/>
      <c r="F70" s="85"/>
      <c r="G70" s="86"/>
    </row>
    <row r="71" spans="1:8" s="39" customFormat="1">
      <c r="A71" s="91" t="s">
        <v>73</v>
      </c>
      <c r="B71" s="92"/>
      <c r="C71" s="92"/>
      <c r="D71" s="92"/>
      <c r="E71" s="92"/>
      <c r="F71" s="92"/>
      <c r="G71" s="93" t="e">
        <f>SUM(G13:G70)</f>
        <v>#REF!</v>
      </c>
      <c r="H71" s="38"/>
    </row>
    <row r="72" spans="1:8" s="39" customFormat="1">
      <c r="A72" s="88"/>
      <c r="B72" s="83"/>
      <c r="C72" s="83"/>
      <c r="D72" s="84"/>
      <c r="E72" s="84"/>
      <c r="F72" s="85"/>
      <c r="G72" s="86"/>
      <c r="H72" s="38"/>
    </row>
    <row r="73" spans="1:8">
      <c r="A73" s="82" t="s">
        <v>74</v>
      </c>
      <c r="B73" s="82" t="e">
        <f>VLOOKUP(A73,Prijzen!#REF!,2,FALSE)</f>
        <v>#REF!</v>
      </c>
      <c r="C73" s="83"/>
      <c r="D73" s="89" t="e">
        <f>Prijzen!#REF!</f>
        <v>#REF!</v>
      </c>
      <c r="E73" s="89"/>
      <c r="F73" s="83"/>
      <c r="G73" s="86" t="e">
        <f>G71*D73</f>
        <v>#REF!</v>
      </c>
    </row>
    <row r="74" spans="1:8" s="39" customFormat="1">
      <c r="A74" s="88"/>
      <c r="B74" s="83"/>
      <c r="C74" s="83"/>
      <c r="D74" s="84"/>
      <c r="E74" s="84"/>
      <c r="F74" s="85"/>
      <c r="G74" s="86"/>
      <c r="H74" s="38"/>
    </row>
    <row r="75" spans="1:8" s="39" customFormat="1">
      <c r="A75" s="88" t="s">
        <v>75</v>
      </c>
      <c r="B75" s="83" t="e">
        <f>VLOOKUP(A75,Prijzen!#REF!,2,FALSE)</f>
        <v>#REF!</v>
      </c>
      <c r="C75" s="83" t="s">
        <v>76</v>
      </c>
      <c r="D75" s="89" t="e">
        <f>Prijzen!#REF!</f>
        <v>#REF!</v>
      </c>
      <c r="E75" s="84"/>
      <c r="F75" s="90">
        <v>1</v>
      </c>
      <c r="G75" s="86" t="e">
        <f>+G71*D75</f>
        <v>#REF!</v>
      </c>
      <c r="H75" s="38"/>
    </row>
    <row r="76" spans="1:8" s="39" customFormat="1">
      <c r="A76" s="88" t="s">
        <v>77</v>
      </c>
      <c r="B76" s="83" t="e">
        <f>VLOOKUP(A76,Prijzen!#REF!,2,FALSE)</f>
        <v>#REF!</v>
      </c>
      <c r="C76" s="83" t="s">
        <v>76</v>
      </c>
      <c r="D76" s="89" t="e">
        <f>Prijzen!#REF!</f>
        <v>#REF!</v>
      </c>
      <c r="E76" s="84"/>
      <c r="F76" s="90">
        <v>1</v>
      </c>
      <c r="G76" s="86" t="e">
        <f>+G71*D76</f>
        <v>#REF!</v>
      </c>
      <c r="H76" s="38"/>
    </row>
    <row r="77" spans="1:8" s="39" customFormat="1">
      <c r="A77" s="88" t="s">
        <v>78</v>
      </c>
      <c r="B77" s="83" t="e">
        <f>VLOOKUP(A77,Prijzen!#REF!,2,FALSE)</f>
        <v>#REF!</v>
      </c>
      <c r="C77" s="83" t="s">
        <v>76</v>
      </c>
      <c r="D77" s="89" t="e">
        <f>Prijzen!#REF!</f>
        <v>#REF!</v>
      </c>
      <c r="E77" s="89"/>
      <c r="F77" s="90">
        <v>1</v>
      </c>
      <c r="G77" s="86" t="e">
        <f>+G71*D77</f>
        <v>#REF!</v>
      </c>
      <c r="H77" s="38"/>
    </row>
    <row r="78" spans="1:8" s="39" customFormat="1">
      <c r="A78" s="88" t="s">
        <v>79</v>
      </c>
      <c r="B78" s="83" t="e">
        <f>VLOOKUP(A78,Prijzen!#REF!,2,FALSE)</f>
        <v>#REF!</v>
      </c>
      <c r="C78" s="83" t="s">
        <v>76</v>
      </c>
      <c r="D78" s="89" t="e">
        <f>Prijzen!#REF!</f>
        <v>#REF!</v>
      </c>
      <c r="E78" s="84"/>
      <c r="F78" s="90">
        <v>1</v>
      </c>
      <c r="G78" s="86" t="e">
        <f>+G71*D78</f>
        <v>#REF!</v>
      </c>
      <c r="H78" s="38"/>
    </row>
    <row r="79" spans="1:8">
      <c r="A79" s="88"/>
      <c r="B79" s="83"/>
      <c r="C79" s="83"/>
      <c r="D79" s="84"/>
      <c r="E79" s="84"/>
      <c r="F79" s="85"/>
      <c r="G79" s="86"/>
    </row>
    <row r="80" spans="1:8" ht="22.5" customHeight="1">
      <c r="A80" s="94" t="s">
        <v>80</v>
      </c>
      <c r="B80" s="95"/>
      <c r="C80" s="95"/>
      <c r="D80" s="95"/>
      <c r="E80" s="95"/>
      <c r="F80" s="95"/>
      <c r="G80" s="93" t="e">
        <f>SUM(G71:G79)</f>
        <v>#REF!</v>
      </c>
    </row>
    <row r="81" spans="1:9" ht="13.5" thickBot="1">
      <c r="A81"/>
      <c r="B81"/>
      <c r="C81"/>
      <c r="D81"/>
      <c r="E81"/>
      <c r="F81"/>
      <c r="G81"/>
    </row>
    <row r="82" spans="1:9" ht="15.75">
      <c r="A82" s="99" t="s">
        <v>81</v>
      </c>
      <c r="B82" s="100"/>
      <c r="C82" s="184"/>
      <c r="D82" s="101"/>
      <c r="E82" s="101"/>
      <c r="F82" s="185"/>
      <c r="G82" s="186"/>
    </row>
    <row r="83" spans="1:9">
      <c r="A83" s="97" t="s">
        <v>21</v>
      </c>
      <c r="B83" s="225"/>
      <c r="C83" s="226"/>
      <c r="D83" s="226"/>
      <c r="E83" s="226"/>
      <c r="F83" s="226"/>
      <c r="G83" s="227"/>
      <c r="H83" s="29"/>
    </row>
    <row r="84" spans="1:9" ht="292.14999999999998" customHeight="1">
      <c r="A84" s="96"/>
      <c r="B84" s="215"/>
      <c r="C84" s="216"/>
      <c r="D84" s="216"/>
      <c r="E84" s="216"/>
      <c r="F84" s="216"/>
      <c r="G84" s="217"/>
      <c r="H84" s="29"/>
    </row>
    <row r="85" spans="1:9" ht="49.9" customHeight="1">
      <c r="A85" s="97" t="s">
        <v>22</v>
      </c>
      <c r="B85" s="225"/>
      <c r="C85" s="226"/>
      <c r="D85" s="226"/>
      <c r="E85" s="226"/>
      <c r="F85" s="226"/>
      <c r="G85" s="227"/>
      <c r="H85" s="29"/>
    </row>
    <row r="86" spans="1:9">
      <c r="A86" s="98" t="s">
        <v>23</v>
      </c>
      <c r="B86" s="225"/>
      <c r="C86" s="226"/>
      <c r="D86" s="226"/>
      <c r="E86" s="226"/>
      <c r="F86" s="226"/>
      <c r="G86" s="227"/>
      <c r="H86" s="29"/>
    </row>
    <row r="87" spans="1:9">
      <c r="A87" s="97" t="s">
        <v>24</v>
      </c>
      <c r="B87" s="225"/>
      <c r="C87" s="226"/>
      <c r="D87" s="226"/>
      <c r="E87" s="226"/>
      <c r="F87" s="226"/>
      <c r="G87" s="227"/>
      <c r="H87" s="29"/>
    </row>
    <row r="88" spans="1:9" ht="12.75" customHeight="1">
      <c r="A88" s="218" t="s">
        <v>25</v>
      </c>
      <c r="B88" s="213" t="s">
        <v>26</v>
      </c>
      <c r="C88" s="213" t="s">
        <v>27</v>
      </c>
      <c r="D88" s="219" t="s">
        <v>28</v>
      </c>
      <c r="E88" s="220"/>
      <c r="F88" s="213" t="s">
        <v>29</v>
      </c>
      <c r="G88" s="224" t="s">
        <v>30</v>
      </c>
      <c r="H88" s="29"/>
    </row>
    <row r="89" spans="1:9" ht="19.149999999999999" customHeight="1">
      <c r="A89" s="218"/>
      <c r="B89" s="213"/>
      <c r="C89" s="213"/>
      <c r="D89" s="221"/>
      <c r="E89" s="222"/>
      <c r="F89" s="223"/>
      <c r="G89" s="224"/>
      <c r="H89" s="29"/>
    </row>
    <row r="90" spans="1:9" s="39" customFormat="1">
      <c r="A90" s="82"/>
      <c r="B90" s="82"/>
      <c r="C90" s="83"/>
      <c r="D90" s="84"/>
      <c r="E90" s="84"/>
      <c r="F90" s="84"/>
      <c r="G90" s="85"/>
      <c r="H90" s="86"/>
      <c r="I90" s="87"/>
    </row>
    <row r="91" spans="1:9" s="39" customFormat="1">
      <c r="A91" s="82"/>
      <c r="B91" s="82"/>
      <c r="C91" s="83"/>
      <c r="D91" s="84"/>
      <c r="E91" s="84"/>
      <c r="F91" s="84"/>
      <c r="G91" s="85"/>
      <c r="H91" s="86"/>
      <c r="I91" s="87"/>
    </row>
    <row r="92" spans="1:9">
      <c r="A92" s="82"/>
      <c r="B92" s="82"/>
      <c r="C92" s="83"/>
      <c r="D92" s="84"/>
      <c r="E92" s="84"/>
      <c r="F92" s="85"/>
      <c r="G92" s="86"/>
    </row>
    <row r="93" spans="1:9">
      <c r="A93" s="82"/>
      <c r="B93" s="82"/>
      <c r="C93" s="83"/>
      <c r="D93" s="84"/>
      <c r="E93" s="84"/>
      <c r="F93" s="85"/>
      <c r="G93" s="86"/>
    </row>
    <row r="94" spans="1:9">
      <c r="A94" s="88"/>
      <c r="B94" s="83"/>
      <c r="C94" s="83"/>
      <c r="D94" s="84"/>
      <c r="E94" s="84"/>
      <c r="F94" s="85"/>
      <c r="G94" s="86"/>
    </row>
    <row r="95" spans="1:9">
      <c r="A95" s="88"/>
      <c r="B95" s="83"/>
      <c r="C95" s="83"/>
      <c r="D95" s="84"/>
      <c r="E95" s="84"/>
      <c r="F95" s="85"/>
      <c r="G95" s="86"/>
    </row>
    <row r="96" spans="1:9">
      <c r="A96" s="82"/>
      <c r="B96" s="82"/>
      <c r="C96" s="83"/>
      <c r="D96" s="84"/>
      <c r="E96" s="84"/>
      <c r="F96" s="85"/>
      <c r="G96" s="86"/>
    </row>
    <row r="97" spans="1:7">
      <c r="A97" s="88"/>
      <c r="B97" s="83"/>
      <c r="C97" s="83"/>
      <c r="D97" s="84"/>
      <c r="E97" s="84"/>
      <c r="F97" s="85"/>
      <c r="G97" s="86"/>
    </row>
    <row r="98" spans="1:7">
      <c r="A98" s="88"/>
      <c r="B98" s="83"/>
      <c r="C98" s="83"/>
      <c r="D98" s="84"/>
      <c r="E98" s="84"/>
      <c r="F98" s="85"/>
      <c r="G98" s="86"/>
    </row>
    <row r="99" spans="1:7">
      <c r="A99" s="82"/>
      <c r="B99" s="82"/>
      <c r="C99" s="83"/>
      <c r="D99" s="84"/>
      <c r="E99" s="84"/>
      <c r="F99" s="85"/>
      <c r="G99" s="86"/>
    </row>
    <row r="100" spans="1:7">
      <c r="A100" s="82"/>
      <c r="B100" s="82"/>
      <c r="C100" s="83"/>
      <c r="D100" s="84"/>
      <c r="E100" s="84"/>
      <c r="F100" s="85"/>
      <c r="G100" s="86"/>
    </row>
    <row r="101" spans="1:7">
      <c r="A101" s="88"/>
      <c r="B101" s="83"/>
      <c r="C101" s="83"/>
      <c r="D101" s="84"/>
      <c r="E101" s="84"/>
      <c r="F101" s="85"/>
      <c r="G101" s="86"/>
    </row>
    <row r="102" spans="1:7">
      <c r="A102" s="88"/>
      <c r="B102" s="83"/>
      <c r="C102" s="83"/>
      <c r="D102" s="84"/>
      <c r="E102" s="84"/>
      <c r="F102" s="85"/>
      <c r="G102" s="86"/>
    </row>
    <row r="103" spans="1:7">
      <c r="A103" s="82"/>
      <c r="B103" s="82"/>
      <c r="C103" s="83"/>
      <c r="D103" s="84"/>
      <c r="E103" s="84"/>
      <c r="F103" s="85"/>
      <c r="G103" s="86"/>
    </row>
    <row r="104" spans="1:7">
      <c r="A104" s="88"/>
      <c r="B104" s="83"/>
      <c r="C104" s="83"/>
      <c r="D104" s="84"/>
      <c r="E104" s="84"/>
      <c r="F104" s="85"/>
      <c r="G104" s="86"/>
    </row>
    <row r="105" spans="1:7">
      <c r="A105" s="88"/>
      <c r="B105" s="83"/>
      <c r="C105" s="83"/>
      <c r="D105" s="84"/>
      <c r="E105" s="84"/>
      <c r="F105" s="85"/>
      <c r="G105" s="86"/>
    </row>
    <row r="106" spans="1:7">
      <c r="A106" s="82"/>
      <c r="B106" s="82"/>
      <c r="C106" s="83"/>
      <c r="D106" s="84"/>
      <c r="E106" s="84"/>
      <c r="F106" s="85"/>
      <c r="G106" s="86"/>
    </row>
    <row r="107" spans="1:7">
      <c r="A107" s="88"/>
      <c r="B107" s="83"/>
      <c r="C107" s="83"/>
      <c r="D107" s="84"/>
      <c r="E107" s="84"/>
      <c r="F107" s="85"/>
      <c r="G107" s="86"/>
    </row>
    <row r="108" spans="1:7">
      <c r="A108" s="88"/>
      <c r="B108" s="83"/>
      <c r="C108" s="83"/>
      <c r="D108" s="84"/>
      <c r="E108" s="84"/>
      <c r="F108" s="85"/>
      <c r="G108" s="86"/>
    </row>
    <row r="109" spans="1:7">
      <c r="A109" s="82"/>
      <c r="B109" s="82"/>
      <c r="C109" s="83"/>
      <c r="D109" s="84"/>
      <c r="E109" s="84"/>
      <c r="F109" s="85"/>
      <c r="G109" s="86"/>
    </row>
    <row r="110" spans="1:7">
      <c r="A110" s="82"/>
      <c r="B110" s="82"/>
      <c r="C110" s="83"/>
      <c r="D110" s="84"/>
      <c r="E110" s="84"/>
      <c r="F110" s="85"/>
      <c r="G110" s="86"/>
    </row>
    <row r="111" spans="1:7">
      <c r="A111" s="88"/>
      <c r="B111" s="83"/>
      <c r="C111" s="83"/>
      <c r="D111" s="84"/>
      <c r="E111" s="84"/>
      <c r="F111" s="85"/>
      <c r="G111" s="86"/>
    </row>
    <row r="112" spans="1:7">
      <c r="A112" s="88"/>
      <c r="B112" s="83"/>
      <c r="C112" s="83"/>
      <c r="D112" s="84"/>
      <c r="E112" s="84"/>
      <c r="F112" s="85"/>
      <c r="G112" s="86"/>
    </row>
    <row r="113" spans="1:7">
      <c r="A113" s="82"/>
      <c r="B113" s="82"/>
      <c r="C113" s="83"/>
      <c r="D113" s="84"/>
      <c r="E113" s="84"/>
      <c r="F113" s="85"/>
      <c r="G113" s="86"/>
    </row>
    <row r="114" spans="1:7">
      <c r="A114" s="88"/>
      <c r="B114" s="83"/>
      <c r="C114" s="83"/>
      <c r="D114" s="84"/>
      <c r="E114" s="84"/>
      <c r="F114" s="85"/>
      <c r="G114" s="86"/>
    </row>
    <row r="115" spans="1:7">
      <c r="A115" s="88"/>
      <c r="B115" s="83"/>
      <c r="C115" s="83"/>
      <c r="D115" s="84"/>
      <c r="E115" s="84"/>
      <c r="F115" s="85"/>
      <c r="G115" s="86"/>
    </row>
    <row r="116" spans="1:7">
      <c r="A116" s="82"/>
      <c r="B116" s="82"/>
      <c r="C116" s="83"/>
      <c r="D116" s="84"/>
      <c r="E116" s="84"/>
      <c r="F116" s="85"/>
      <c r="G116" s="86"/>
    </row>
    <row r="117" spans="1:7">
      <c r="A117" s="88"/>
      <c r="B117" s="83"/>
      <c r="C117" s="83"/>
      <c r="D117" s="84"/>
      <c r="E117" s="84"/>
      <c r="F117" s="85"/>
      <c r="G117" s="86"/>
    </row>
    <row r="118" spans="1:7">
      <c r="A118" s="88"/>
      <c r="B118" s="83"/>
      <c r="C118" s="83"/>
      <c r="D118" s="84"/>
      <c r="E118" s="84"/>
      <c r="F118" s="85"/>
      <c r="G118" s="86"/>
    </row>
    <row r="119" spans="1:7">
      <c r="A119" s="82"/>
      <c r="B119" s="82"/>
      <c r="C119" s="83"/>
      <c r="D119" s="84"/>
      <c r="E119" s="84"/>
      <c r="F119" s="85"/>
      <c r="G119" s="86"/>
    </row>
    <row r="120" spans="1:7">
      <c r="A120" s="88"/>
      <c r="B120" s="83"/>
      <c r="C120" s="83"/>
      <c r="D120" s="84"/>
      <c r="E120" s="84"/>
      <c r="F120" s="85"/>
      <c r="G120" s="86"/>
    </row>
    <row r="121" spans="1:7">
      <c r="A121" s="88"/>
      <c r="B121" s="83"/>
      <c r="C121" s="83"/>
      <c r="D121" s="84"/>
      <c r="E121" s="84"/>
      <c r="F121" s="85"/>
      <c r="G121" s="86"/>
    </row>
    <row r="122" spans="1:7">
      <c r="A122" s="82"/>
      <c r="B122" s="82"/>
      <c r="C122" s="83"/>
      <c r="D122" s="84"/>
      <c r="E122" s="84"/>
      <c r="F122" s="85"/>
      <c r="G122" s="86"/>
    </row>
    <row r="123" spans="1:7">
      <c r="A123" s="88"/>
      <c r="B123" s="83"/>
      <c r="C123" s="83"/>
      <c r="D123" s="84"/>
      <c r="E123" s="84"/>
      <c r="F123" s="85"/>
      <c r="G123" s="86"/>
    </row>
    <row r="124" spans="1:7">
      <c r="A124" s="82"/>
      <c r="B124" s="82"/>
      <c r="C124" s="83"/>
      <c r="D124" s="84"/>
      <c r="E124" s="84"/>
      <c r="F124" s="85"/>
      <c r="G124" s="86"/>
    </row>
    <row r="125" spans="1:7">
      <c r="A125" s="82"/>
      <c r="B125" s="82"/>
      <c r="C125" s="83"/>
      <c r="D125" s="84"/>
      <c r="E125" s="84"/>
      <c r="F125" s="85"/>
      <c r="G125" s="86"/>
    </row>
    <row r="126" spans="1:7">
      <c r="A126" s="88"/>
      <c r="B126" s="83"/>
      <c r="C126" s="83"/>
      <c r="D126" s="84"/>
      <c r="E126" s="84"/>
      <c r="F126" s="85"/>
      <c r="G126" s="86"/>
    </row>
    <row r="127" spans="1:7">
      <c r="A127" s="88"/>
      <c r="B127" s="83"/>
      <c r="C127" s="83"/>
      <c r="D127" s="84"/>
      <c r="E127" s="84"/>
      <c r="F127" s="85"/>
      <c r="G127" s="86"/>
    </row>
    <row r="128" spans="1:7">
      <c r="A128" s="82"/>
      <c r="B128" s="82"/>
      <c r="C128" s="83"/>
      <c r="D128" s="84"/>
      <c r="E128" s="84"/>
      <c r="F128" s="85"/>
      <c r="G128" s="86"/>
    </row>
    <row r="129" spans="1:7">
      <c r="A129" s="88"/>
      <c r="B129" s="83"/>
      <c r="C129" s="83"/>
      <c r="D129" s="84"/>
      <c r="E129" s="84"/>
      <c r="F129" s="85"/>
      <c r="G129" s="86"/>
    </row>
    <row r="130" spans="1:7">
      <c r="A130" s="88"/>
      <c r="B130" s="83"/>
      <c r="C130" s="83"/>
      <c r="D130" s="84"/>
      <c r="E130" s="84"/>
      <c r="F130" s="85"/>
      <c r="G130" s="86"/>
    </row>
    <row r="131" spans="1:7">
      <c r="A131" s="82"/>
      <c r="B131" s="82"/>
      <c r="C131" s="83"/>
      <c r="D131" s="84"/>
      <c r="E131" s="84"/>
      <c r="F131" s="85"/>
      <c r="G131" s="86"/>
    </row>
    <row r="132" spans="1:7">
      <c r="A132" s="88"/>
      <c r="B132" s="83"/>
      <c r="C132" s="83"/>
      <c r="D132" s="84"/>
      <c r="E132" s="84"/>
      <c r="F132" s="85"/>
      <c r="G132" s="86"/>
    </row>
    <row r="133" spans="1:7">
      <c r="A133" s="88"/>
      <c r="B133" s="83"/>
      <c r="C133" s="83"/>
      <c r="D133" s="84"/>
      <c r="E133" s="84"/>
      <c r="F133" s="85"/>
      <c r="G133" s="86"/>
    </row>
    <row r="134" spans="1:7">
      <c r="A134" s="82"/>
      <c r="B134" s="82"/>
      <c r="C134" s="83"/>
      <c r="D134" s="84"/>
      <c r="E134" s="84"/>
      <c r="F134" s="85"/>
      <c r="G134" s="86"/>
    </row>
    <row r="135" spans="1:7">
      <c r="A135" s="88"/>
      <c r="B135" s="83"/>
      <c r="C135" s="83"/>
      <c r="D135" s="84"/>
      <c r="E135" s="84"/>
      <c r="F135" s="85"/>
      <c r="G135" s="86"/>
    </row>
    <row r="136" spans="1:7">
      <c r="A136" s="88"/>
      <c r="B136" s="83"/>
      <c r="C136" s="83"/>
      <c r="D136" s="84"/>
      <c r="E136" s="84"/>
      <c r="F136" s="85"/>
      <c r="G136" s="86"/>
    </row>
    <row r="137" spans="1:7">
      <c r="A137" s="82"/>
      <c r="B137" s="82"/>
      <c r="C137" s="83"/>
      <c r="D137" s="84"/>
      <c r="E137" s="84"/>
      <c r="F137" s="85"/>
      <c r="G137" s="86"/>
    </row>
    <row r="138" spans="1:7">
      <c r="A138" s="88"/>
      <c r="B138" s="83"/>
      <c r="C138" s="83"/>
      <c r="D138" s="84"/>
      <c r="E138" s="84"/>
      <c r="F138" s="85"/>
      <c r="G138" s="86"/>
    </row>
    <row r="139" spans="1:7">
      <c r="A139" s="88"/>
      <c r="B139" s="83"/>
      <c r="C139" s="83"/>
      <c r="D139" s="84"/>
      <c r="E139" s="84"/>
      <c r="F139" s="85"/>
      <c r="G139" s="86"/>
    </row>
    <row r="140" spans="1:7">
      <c r="A140" s="82"/>
      <c r="B140" s="82"/>
      <c r="C140" s="83"/>
      <c r="D140" s="84"/>
      <c r="E140" s="84"/>
      <c r="F140" s="85"/>
      <c r="G140" s="86"/>
    </row>
    <row r="141" spans="1:7">
      <c r="A141" s="88"/>
      <c r="B141" s="83"/>
      <c r="C141" s="83"/>
      <c r="D141" s="113"/>
      <c r="E141" s="84"/>
      <c r="F141" s="85"/>
      <c r="G141" s="86"/>
    </row>
    <row r="142" spans="1:7">
      <c r="A142" s="88"/>
      <c r="B142" s="83"/>
      <c r="C142" s="83"/>
      <c r="D142" s="113"/>
      <c r="E142" s="84"/>
      <c r="F142" s="85"/>
      <c r="G142" s="86"/>
    </row>
    <row r="143" spans="1:7">
      <c r="A143" s="88"/>
      <c r="B143" s="83"/>
      <c r="C143" s="83"/>
      <c r="D143" s="84"/>
      <c r="E143" s="84"/>
      <c r="F143" s="85"/>
      <c r="G143" s="86"/>
    </row>
    <row r="144" spans="1:7">
      <c r="A144" s="82"/>
      <c r="B144" s="82"/>
      <c r="C144" s="83"/>
      <c r="D144" s="84"/>
      <c r="E144" s="84"/>
      <c r="F144" s="85"/>
      <c r="G144" s="86"/>
    </row>
    <row r="145" spans="1:8">
      <c r="A145" s="82"/>
      <c r="B145" s="82"/>
      <c r="C145" s="83"/>
      <c r="D145" s="84"/>
      <c r="E145" s="84"/>
      <c r="F145" s="85"/>
      <c r="G145" s="86"/>
    </row>
    <row r="146" spans="1:8">
      <c r="A146" s="88"/>
      <c r="B146" s="83"/>
      <c r="C146" s="83"/>
      <c r="D146" s="84"/>
      <c r="E146" s="84"/>
      <c r="F146" s="85"/>
      <c r="G146" s="86"/>
    </row>
    <row r="147" spans="1:8">
      <c r="A147" s="88"/>
      <c r="B147" s="83"/>
      <c r="C147" s="83"/>
      <c r="D147" s="84"/>
      <c r="E147" s="84"/>
      <c r="F147" s="85"/>
      <c r="G147" s="86"/>
    </row>
    <row r="148" spans="1:8">
      <c r="A148" s="82"/>
      <c r="B148" s="82"/>
      <c r="C148" s="83"/>
      <c r="D148" s="84"/>
      <c r="E148" s="84"/>
      <c r="F148" s="85"/>
      <c r="G148" s="86"/>
    </row>
    <row r="149" spans="1:8">
      <c r="A149" s="88"/>
      <c r="B149" s="83"/>
      <c r="C149" s="83"/>
      <c r="D149" s="84"/>
      <c r="E149" s="84"/>
      <c r="F149" s="85"/>
      <c r="G149" s="86"/>
    </row>
    <row r="150" spans="1:8">
      <c r="A150" s="88"/>
      <c r="B150" s="83"/>
      <c r="C150" s="83"/>
      <c r="D150" s="84"/>
      <c r="E150" s="84"/>
      <c r="F150" s="85"/>
      <c r="G150" s="86"/>
    </row>
    <row r="151" spans="1:8">
      <c r="A151" s="82"/>
      <c r="B151" s="82"/>
      <c r="C151" s="83"/>
      <c r="D151" s="84"/>
      <c r="E151" s="84"/>
      <c r="F151" s="85"/>
      <c r="G151" s="86"/>
    </row>
    <row r="152" spans="1:8">
      <c r="A152" s="88"/>
      <c r="B152" s="83"/>
      <c r="C152" s="83"/>
      <c r="D152" s="84"/>
      <c r="E152" s="84"/>
      <c r="F152" s="85"/>
      <c r="G152" s="86"/>
    </row>
    <row r="153" spans="1:8">
      <c r="A153" s="88"/>
      <c r="B153" s="83"/>
      <c r="C153" s="83"/>
      <c r="D153" s="84"/>
      <c r="E153" s="84"/>
      <c r="F153" s="85"/>
      <c r="G153" s="86"/>
    </row>
    <row r="154" spans="1:8">
      <c r="A154" s="82"/>
      <c r="B154" s="82"/>
      <c r="C154" s="83"/>
      <c r="D154" s="84"/>
      <c r="E154" s="84"/>
      <c r="F154" s="85"/>
      <c r="G154" s="86"/>
    </row>
    <row r="155" spans="1:8">
      <c r="A155" s="88"/>
      <c r="B155" s="83"/>
      <c r="C155" s="83"/>
      <c r="D155" s="84"/>
      <c r="E155" s="84"/>
      <c r="F155" s="85"/>
      <c r="G155" s="86"/>
    </row>
    <row r="156" spans="1:8">
      <c r="A156" s="88"/>
      <c r="B156" s="83"/>
      <c r="C156" s="83"/>
      <c r="D156" s="84"/>
      <c r="E156" s="84"/>
      <c r="F156" s="85"/>
      <c r="G156" s="86"/>
    </row>
    <row r="157" spans="1:8">
      <c r="A157" s="88"/>
      <c r="B157" s="83"/>
      <c r="C157" s="83"/>
      <c r="D157" s="84"/>
      <c r="E157" s="84"/>
      <c r="F157" s="85"/>
      <c r="G157" s="86"/>
    </row>
    <row r="158" spans="1:8" s="39" customFormat="1">
      <c r="A158" s="91" t="s">
        <v>73</v>
      </c>
      <c r="B158" s="92"/>
      <c r="C158" s="92"/>
      <c r="D158" s="92"/>
      <c r="E158" s="92"/>
      <c r="F158" s="92"/>
      <c r="G158" s="93">
        <f>SUM(G88:G156)</f>
        <v>0</v>
      </c>
      <c r="H158" s="38"/>
    </row>
    <row r="159" spans="1:8" s="39" customFormat="1">
      <c r="A159" s="88"/>
      <c r="B159" s="83"/>
      <c r="C159" s="83"/>
      <c r="D159" s="84"/>
      <c r="E159" s="84"/>
      <c r="F159" s="85"/>
      <c r="G159" s="86"/>
      <c r="H159" s="38"/>
    </row>
    <row r="160" spans="1:8">
      <c r="A160" s="82" t="s">
        <v>74</v>
      </c>
      <c r="B160" s="82" t="e">
        <f>VLOOKUP(A160,Prijzen!#REF!,2,FALSE)</f>
        <v>#REF!</v>
      </c>
      <c r="C160" s="83"/>
      <c r="D160" s="89" t="e">
        <f>Prijzen!#REF!</f>
        <v>#REF!</v>
      </c>
      <c r="E160" s="89"/>
      <c r="F160" s="83"/>
      <c r="G160" s="86" t="e">
        <f>G158*D160</f>
        <v>#REF!</v>
      </c>
    </row>
    <row r="161" spans="1:8" s="39" customFormat="1">
      <c r="A161" s="88"/>
      <c r="B161" s="83"/>
      <c r="C161" s="83"/>
      <c r="D161" s="84"/>
      <c r="E161" s="84"/>
      <c r="F161" s="85"/>
      <c r="G161" s="86"/>
      <c r="H161" s="38"/>
    </row>
    <row r="162" spans="1:8" s="39" customFormat="1">
      <c r="A162" s="88" t="s">
        <v>75</v>
      </c>
      <c r="B162" s="83" t="e">
        <f>VLOOKUP(A162,Prijzen!#REF!,2,FALSE)</f>
        <v>#REF!</v>
      </c>
      <c r="C162" s="83" t="s">
        <v>76</v>
      </c>
      <c r="D162" s="89" t="e">
        <f>Prijzen!#REF!</f>
        <v>#REF!</v>
      </c>
      <c r="E162" s="84"/>
      <c r="F162" s="90">
        <v>1</v>
      </c>
      <c r="G162" s="86" t="e">
        <f>+G158*D162</f>
        <v>#REF!</v>
      </c>
      <c r="H162" s="38"/>
    </row>
    <row r="163" spans="1:8" s="39" customFormat="1">
      <c r="A163" s="88" t="s">
        <v>77</v>
      </c>
      <c r="B163" s="83" t="e">
        <f>VLOOKUP(A163,Prijzen!#REF!,2,FALSE)</f>
        <v>#REF!</v>
      </c>
      <c r="C163" s="83" t="s">
        <v>76</v>
      </c>
      <c r="D163" s="89" t="e">
        <f>Prijzen!#REF!</f>
        <v>#REF!</v>
      </c>
      <c r="E163" s="84"/>
      <c r="F163" s="90">
        <v>1</v>
      </c>
      <c r="G163" s="86" t="e">
        <f>+G158*D163</f>
        <v>#REF!</v>
      </c>
      <c r="H163" s="38"/>
    </row>
    <row r="164" spans="1:8" s="39" customFormat="1">
      <c r="A164" s="88" t="s">
        <v>78</v>
      </c>
      <c r="B164" s="83" t="e">
        <f>VLOOKUP(A164,Prijzen!#REF!,2,FALSE)</f>
        <v>#REF!</v>
      </c>
      <c r="C164" s="83" t="s">
        <v>76</v>
      </c>
      <c r="D164" s="89" t="e">
        <f>Prijzen!#REF!</f>
        <v>#REF!</v>
      </c>
      <c r="E164" s="89"/>
      <c r="F164" s="90">
        <v>1</v>
      </c>
      <c r="G164" s="86" t="e">
        <f>+G158*D164</f>
        <v>#REF!</v>
      </c>
      <c r="H164" s="38"/>
    </row>
    <row r="165" spans="1:8" s="39" customFormat="1">
      <c r="A165" s="88" t="s">
        <v>79</v>
      </c>
      <c r="B165" s="83" t="e">
        <f>VLOOKUP(A165,Prijzen!#REF!,2,FALSE)</f>
        <v>#REF!</v>
      </c>
      <c r="C165" s="83" t="s">
        <v>76</v>
      </c>
      <c r="D165" s="89" t="e">
        <f>Prijzen!#REF!</f>
        <v>#REF!</v>
      </c>
      <c r="E165" s="84"/>
      <c r="F165" s="90">
        <v>1</v>
      </c>
      <c r="G165" s="86" t="e">
        <f>+G158*D165</f>
        <v>#REF!</v>
      </c>
      <c r="H165" s="38"/>
    </row>
    <row r="166" spans="1:8">
      <c r="A166" s="88"/>
      <c r="B166" s="83"/>
      <c r="C166" s="83"/>
      <c r="D166" s="84"/>
      <c r="E166" s="84"/>
      <c r="F166" s="85"/>
      <c r="G166" s="86"/>
    </row>
    <row r="167" spans="1:8" ht="22.5" customHeight="1">
      <c r="A167" s="94" t="s">
        <v>82</v>
      </c>
      <c r="B167" s="95"/>
      <c r="C167" s="95"/>
      <c r="D167" s="95"/>
      <c r="E167" s="95"/>
      <c r="F167" s="95"/>
      <c r="G167" s="93" t="e">
        <f>SUM(G158:G166)</f>
        <v>#REF!</v>
      </c>
    </row>
    <row r="168" spans="1:8" ht="13.5" thickBot="1">
      <c r="A168"/>
      <c r="B168"/>
      <c r="C168"/>
      <c r="D168"/>
      <c r="E168"/>
      <c r="F168"/>
      <c r="G168"/>
    </row>
    <row r="169" spans="1:8" ht="15.75">
      <c r="A169" s="102" t="s">
        <v>83</v>
      </c>
      <c r="B169" s="103"/>
      <c r="C169" s="184"/>
      <c r="D169" s="101"/>
      <c r="E169" s="101"/>
      <c r="F169" s="185"/>
      <c r="G169" s="186"/>
    </row>
    <row r="170" spans="1:8">
      <c r="A170" s="97" t="s">
        <v>21</v>
      </c>
      <c r="B170" s="225"/>
      <c r="C170" s="226"/>
      <c r="D170" s="226"/>
      <c r="E170" s="226"/>
      <c r="F170" s="226"/>
      <c r="G170" s="227"/>
      <c r="H170" s="29"/>
    </row>
    <row r="171" spans="1:8" ht="292.14999999999998" customHeight="1">
      <c r="A171" s="96"/>
      <c r="B171" s="215"/>
      <c r="C171" s="216"/>
      <c r="D171" s="216"/>
      <c r="E171" s="216"/>
      <c r="F171" s="216"/>
      <c r="G171" s="217"/>
      <c r="H171" s="29"/>
    </row>
    <row r="172" spans="1:8" ht="48.6" customHeight="1">
      <c r="A172" s="97" t="s">
        <v>22</v>
      </c>
      <c r="B172" s="225"/>
      <c r="C172" s="226"/>
      <c r="D172" s="226"/>
      <c r="E172" s="226"/>
      <c r="F172" s="226"/>
      <c r="G172" s="227"/>
      <c r="H172" s="29"/>
    </row>
    <row r="173" spans="1:8">
      <c r="A173" s="98" t="s">
        <v>23</v>
      </c>
      <c r="B173" s="225"/>
      <c r="C173" s="226"/>
      <c r="D173" s="226"/>
      <c r="E173" s="226"/>
      <c r="F173" s="226"/>
      <c r="G173" s="227"/>
      <c r="H173" s="29"/>
    </row>
    <row r="174" spans="1:8">
      <c r="A174" s="97" t="s">
        <v>24</v>
      </c>
      <c r="B174" s="225"/>
      <c r="C174" s="226"/>
      <c r="D174" s="226"/>
      <c r="E174" s="226"/>
      <c r="F174" s="226"/>
      <c r="G174" s="227"/>
      <c r="H174" s="29"/>
    </row>
    <row r="175" spans="1:8" ht="12.75" customHeight="1">
      <c r="A175" s="218" t="s">
        <v>25</v>
      </c>
      <c r="B175" s="213" t="s">
        <v>26</v>
      </c>
      <c r="C175" s="213" t="s">
        <v>27</v>
      </c>
      <c r="D175" s="219" t="s">
        <v>28</v>
      </c>
      <c r="E175" s="220"/>
      <c r="F175" s="213" t="s">
        <v>29</v>
      </c>
      <c r="G175" s="224" t="s">
        <v>30</v>
      </c>
      <c r="H175" s="29"/>
    </row>
    <row r="176" spans="1:8" ht="19.149999999999999" customHeight="1">
      <c r="A176" s="218"/>
      <c r="B176" s="213"/>
      <c r="C176" s="213"/>
      <c r="D176" s="221"/>
      <c r="E176" s="222"/>
      <c r="F176" s="223"/>
      <c r="G176" s="224"/>
      <c r="H176" s="29"/>
    </row>
    <row r="177" spans="1:9" s="39" customFormat="1">
      <c r="A177" s="82"/>
      <c r="B177" s="82"/>
      <c r="C177" s="83"/>
      <c r="D177" s="84"/>
      <c r="E177" s="84"/>
      <c r="F177" s="84"/>
      <c r="G177" s="85"/>
      <c r="H177" s="86"/>
      <c r="I177" s="87"/>
    </row>
    <row r="178" spans="1:9">
      <c r="A178" s="82"/>
      <c r="B178" s="82"/>
      <c r="C178" s="83"/>
      <c r="D178" s="84"/>
      <c r="E178" s="84"/>
      <c r="F178" s="85"/>
      <c r="G178" s="86"/>
    </row>
    <row r="179" spans="1:9">
      <c r="A179" s="82"/>
      <c r="B179" s="82"/>
      <c r="C179" s="83"/>
      <c r="D179" s="84"/>
      <c r="E179" s="84"/>
      <c r="F179" s="85"/>
      <c r="G179" s="86"/>
    </row>
    <row r="180" spans="1:9">
      <c r="A180" s="88"/>
      <c r="B180" s="83"/>
      <c r="C180" s="83"/>
      <c r="D180" s="84"/>
      <c r="E180" s="84"/>
      <c r="F180" s="85"/>
      <c r="G180" s="86"/>
    </row>
    <row r="181" spans="1:9">
      <c r="A181" s="88"/>
      <c r="B181" s="83"/>
      <c r="C181" s="83"/>
      <c r="D181" s="84"/>
      <c r="E181" s="84"/>
      <c r="F181" s="85"/>
      <c r="G181" s="86"/>
    </row>
    <row r="182" spans="1:9">
      <c r="A182" s="82"/>
      <c r="B182" s="82"/>
      <c r="C182" s="83"/>
      <c r="D182" s="84"/>
      <c r="E182" s="84"/>
      <c r="F182" s="85"/>
      <c r="G182" s="86"/>
    </row>
    <row r="183" spans="1:9">
      <c r="A183" s="88"/>
      <c r="B183" s="83"/>
      <c r="C183" s="83"/>
      <c r="D183" s="84"/>
      <c r="E183" s="84"/>
      <c r="F183" s="85"/>
      <c r="G183" s="86"/>
    </row>
    <row r="184" spans="1:9">
      <c r="A184" s="88"/>
      <c r="B184" s="83"/>
      <c r="C184" s="83"/>
      <c r="D184" s="84"/>
      <c r="E184" s="84"/>
      <c r="F184" s="85"/>
      <c r="G184" s="86"/>
    </row>
    <row r="185" spans="1:9">
      <c r="A185" s="82"/>
      <c r="B185" s="82"/>
      <c r="C185" s="83"/>
      <c r="D185" s="84"/>
      <c r="E185" s="84"/>
      <c r="F185" s="85"/>
      <c r="G185" s="86"/>
    </row>
    <row r="186" spans="1:9">
      <c r="A186" s="82"/>
      <c r="B186" s="82"/>
      <c r="C186" s="83"/>
      <c r="D186" s="84"/>
      <c r="E186" s="84"/>
      <c r="F186" s="85"/>
      <c r="G186" s="86"/>
    </row>
    <row r="187" spans="1:9">
      <c r="A187" s="88"/>
      <c r="B187" s="83"/>
      <c r="C187" s="83"/>
      <c r="D187" s="84"/>
      <c r="E187" s="84"/>
      <c r="F187" s="85"/>
      <c r="G187" s="86"/>
    </row>
    <row r="188" spans="1:9">
      <c r="A188" s="88"/>
      <c r="B188" s="83"/>
      <c r="C188" s="83"/>
      <c r="D188" s="84"/>
      <c r="E188" s="84"/>
      <c r="F188" s="85"/>
      <c r="G188" s="86"/>
    </row>
    <row r="189" spans="1:9">
      <c r="A189" s="82"/>
      <c r="B189" s="82"/>
      <c r="C189" s="83"/>
      <c r="D189" s="84"/>
      <c r="E189" s="84"/>
      <c r="F189" s="85"/>
      <c r="G189" s="86"/>
    </row>
    <row r="190" spans="1:9">
      <c r="A190" s="88"/>
      <c r="B190" s="83"/>
      <c r="C190" s="83"/>
      <c r="D190" s="84"/>
      <c r="E190" s="84"/>
      <c r="F190" s="85"/>
      <c r="G190" s="86"/>
    </row>
    <row r="191" spans="1:9">
      <c r="A191" s="88"/>
      <c r="B191" s="83"/>
      <c r="C191" s="83"/>
      <c r="D191" s="84"/>
      <c r="E191" s="84"/>
      <c r="F191" s="85"/>
      <c r="G191" s="86"/>
    </row>
    <row r="192" spans="1:9">
      <c r="A192" s="82"/>
      <c r="B192" s="82"/>
      <c r="C192" s="83"/>
      <c r="D192" s="84"/>
      <c r="E192" s="84"/>
      <c r="F192" s="85"/>
      <c r="G192" s="86"/>
    </row>
    <row r="193" spans="1:7">
      <c r="A193" s="88"/>
      <c r="B193" s="83"/>
      <c r="C193" s="83"/>
      <c r="D193" s="84"/>
      <c r="E193" s="84"/>
      <c r="F193" s="85"/>
      <c r="G193" s="86"/>
    </row>
    <row r="194" spans="1:7">
      <c r="A194" s="88"/>
      <c r="B194" s="83"/>
      <c r="C194" s="83"/>
      <c r="D194" s="84"/>
      <c r="E194" s="84"/>
      <c r="F194" s="85"/>
      <c r="G194" s="86"/>
    </row>
    <row r="195" spans="1:7">
      <c r="A195" s="82"/>
      <c r="B195" s="82"/>
      <c r="C195" s="83"/>
      <c r="D195" s="84"/>
      <c r="E195" s="84"/>
      <c r="F195" s="85"/>
      <c r="G195" s="86"/>
    </row>
    <row r="196" spans="1:7">
      <c r="A196" s="82"/>
      <c r="B196" s="82"/>
      <c r="C196" s="83"/>
      <c r="D196" s="84"/>
      <c r="E196" s="84"/>
      <c r="F196" s="85"/>
      <c r="G196" s="86"/>
    </row>
    <row r="197" spans="1:7">
      <c r="A197" s="88"/>
      <c r="B197" s="83"/>
      <c r="C197" s="83"/>
      <c r="D197" s="84"/>
      <c r="E197" s="84"/>
      <c r="F197" s="85"/>
      <c r="G197" s="86"/>
    </row>
    <row r="198" spans="1:7">
      <c r="A198" s="88"/>
      <c r="B198" s="83"/>
      <c r="C198" s="83"/>
      <c r="D198" s="84"/>
      <c r="E198" s="84"/>
      <c r="F198" s="85"/>
      <c r="G198" s="86"/>
    </row>
    <row r="199" spans="1:7">
      <c r="A199" s="82"/>
      <c r="B199" s="82"/>
      <c r="C199" s="83"/>
      <c r="D199" s="84"/>
      <c r="E199" s="84"/>
      <c r="F199" s="85"/>
      <c r="G199" s="86"/>
    </row>
    <row r="200" spans="1:7">
      <c r="A200" s="88"/>
      <c r="B200" s="83"/>
      <c r="C200" s="83"/>
      <c r="D200" s="84"/>
      <c r="E200" s="84"/>
      <c r="F200" s="85"/>
      <c r="G200" s="86"/>
    </row>
    <row r="201" spans="1:7">
      <c r="A201" s="88"/>
      <c r="B201" s="83"/>
      <c r="C201" s="83"/>
      <c r="D201" s="84"/>
      <c r="E201" s="84"/>
      <c r="F201" s="85"/>
      <c r="G201" s="86"/>
    </row>
    <row r="202" spans="1:7">
      <c r="A202" s="82"/>
      <c r="B202" s="82"/>
      <c r="C202" s="83"/>
      <c r="D202" s="84"/>
      <c r="E202" s="84"/>
      <c r="F202" s="85"/>
      <c r="G202" s="86"/>
    </row>
    <row r="203" spans="1:7">
      <c r="A203" s="88"/>
      <c r="B203" s="83"/>
      <c r="C203" s="83"/>
      <c r="D203" s="84"/>
      <c r="E203" s="84"/>
      <c r="F203" s="85"/>
      <c r="G203" s="86"/>
    </row>
    <row r="204" spans="1:7">
      <c r="A204" s="88"/>
      <c r="B204" s="83"/>
      <c r="C204" s="83"/>
      <c r="D204" s="84"/>
      <c r="E204" s="84"/>
      <c r="F204" s="85"/>
      <c r="G204" s="86"/>
    </row>
    <row r="205" spans="1:7">
      <c r="A205" s="82"/>
      <c r="B205" s="82"/>
      <c r="C205" s="83"/>
      <c r="D205" s="84"/>
      <c r="E205" s="84"/>
      <c r="F205" s="85"/>
      <c r="G205" s="86"/>
    </row>
    <row r="206" spans="1:7">
      <c r="A206" s="88"/>
      <c r="B206" s="83"/>
      <c r="C206" s="83"/>
      <c r="D206" s="84"/>
      <c r="E206" s="84"/>
      <c r="F206" s="85"/>
      <c r="G206" s="86"/>
    </row>
    <row r="207" spans="1:7">
      <c r="A207" s="88"/>
      <c r="B207" s="83"/>
      <c r="C207" s="83"/>
      <c r="D207" s="84"/>
      <c r="E207" s="84"/>
      <c r="F207" s="85"/>
      <c r="G207" s="86"/>
    </row>
    <row r="208" spans="1:7">
      <c r="A208" s="82"/>
      <c r="B208" s="82"/>
      <c r="C208" s="83"/>
      <c r="D208" s="84"/>
      <c r="E208" s="84"/>
      <c r="F208" s="85"/>
      <c r="G208" s="86"/>
    </row>
    <row r="209" spans="1:7">
      <c r="A209" s="88"/>
      <c r="B209" s="83"/>
      <c r="C209" s="83"/>
      <c r="D209" s="84"/>
      <c r="E209" s="84"/>
      <c r="F209" s="85"/>
      <c r="G209" s="86"/>
    </row>
    <row r="210" spans="1:7">
      <c r="A210" s="88"/>
      <c r="B210" s="83"/>
      <c r="C210" s="83"/>
      <c r="D210" s="84"/>
      <c r="E210" s="84"/>
      <c r="F210" s="85"/>
      <c r="G210" s="86"/>
    </row>
    <row r="211" spans="1:7">
      <c r="A211" s="82"/>
      <c r="B211" s="82"/>
      <c r="C211" s="83"/>
      <c r="D211" s="84"/>
      <c r="E211" s="84"/>
      <c r="F211" s="85"/>
      <c r="G211" s="86"/>
    </row>
    <row r="212" spans="1:7">
      <c r="A212" s="88"/>
      <c r="B212" s="83"/>
      <c r="C212" s="83"/>
      <c r="D212" s="84"/>
      <c r="E212" s="84"/>
      <c r="F212" s="85"/>
      <c r="G212" s="86"/>
    </row>
    <row r="213" spans="1:7">
      <c r="A213" s="88"/>
      <c r="B213" s="83"/>
      <c r="C213" s="83"/>
      <c r="D213" s="84"/>
      <c r="E213" s="84"/>
      <c r="F213" s="85"/>
      <c r="G213" s="86"/>
    </row>
    <row r="214" spans="1:7">
      <c r="A214" s="82"/>
      <c r="B214" s="82"/>
      <c r="C214" s="83"/>
      <c r="D214" s="84"/>
      <c r="E214" s="84"/>
      <c r="F214" s="85"/>
      <c r="G214" s="86"/>
    </row>
    <row r="215" spans="1:7">
      <c r="A215" s="88"/>
      <c r="B215" s="83"/>
      <c r="C215" s="83"/>
      <c r="D215" s="113"/>
      <c r="E215" s="84"/>
      <c r="F215" s="85"/>
      <c r="G215" s="86"/>
    </row>
    <row r="216" spans="1:7">
      <c r="A216" s="88"/>
      <c r="B216" s="83"/>
      <c r="C216" s="83"/>
      <c r="D216" s="84"/>
      <c r="E216" s="84"/>
      <c r="F216" s="85"/>
      <c r="G216" s="86"/>
    </row>
    <row r="217" spans="1:7">
      <c r="A217" s="82"/>
      <c r="B217" s="82"/>
      <c r="C217" s="83"/>
      <c r="D217" s="84"/>
      <c r="E217" s="84"/>
      <c r="F217" s="85"/>
      <c r="G217" s="86"/>
    </row>
    <row r="218" spans="1:7">
      <c r="A218" s="88"/>
      <c r="B218" s="83"/>
      <c r="C218" s="83"/>
      <c r="D218" s="113"/>
      <c r="E218" s="84"/>
      <c r="F218" s="85"/>
      <c r="G218" s="86"/>
    </row>
    <row r="219" spans="1:7">
      <c r="A219" s="88"/>
      <c r="B219" s="83"/>
      <c r="C219" s="83"/>
      <c r="D219" s="84"/>
      <c r="E219" s="84"/>
      <c r="F219" s="85"/>
      <c r="G219" s="86"/>
    </row>
    <row r="220" spans="1:7">
      <c r="A220" s="82"/>
      <c r="B220" s="82"/>
      <c r="C220" s="83"/>
      <c r="D220" s="84"/>
      <c r="E220" s="84"/>
      <c r="F220" s="85"/>
      <c r="G220" s="86"/>
    </row>
    <row r="221" spans="1:7">
      <c r="A221" s="88"/>
      <c r="B221" s="83"/>
      <c r="C221" s="83"/>
      <c r="D221" s="113"/>
      <c r="E221" s="84"/>
      <c r="F221" s="85"/>
      <c r="G221" s="86"/>
    </row>
    <row r="222" spans="1:7">
      <c r="A222" s="88"/>
      <c r="B222" s="83"/>
      <c r="C222" s="83"/>
      <c r="D222" s="113"/>
      <c r="E222" s="84"/>
      <c r="F222" s="85"/>
      <c r="G222" s="86"/>
    </row>
    <row r="223" spans="1:7">
      <c r="A223" s="88"/>
      <c r="B223" s="83"/>
      <c r="C223" s="83"/>
      <c r="D223" s="84"/>
      <c r="E223" s="84"/>
      <c r="F223" s="85"/>
      <c r="G223" s="86"/>
    </row>
    <row r="224" spans="1:7">
      <c r="A224" s="82"/>
      <c r="B224" s="82"/>
      <c r="C224" s="83"/>
      <c r="D224" s="84"/>
      <c r="E224" s="84"/>
      <c r="F224" s="85"/>
      <c r="G224" s="86"/>
    </row>
    <row r="225" spans="1:7">
      <c r="A225" s="82"/>
      <c r="B225" s="82"/>
      <c r="C225" s="83"/>
      <c r="D225" s="84"/>
      <c r="E225" s="84"/>
      <c r="F225" s="85"/>
      <c r="G225" s="86"/>
    </row>
    <row r="226" spans="1:7">
      <c r="A226" s="88"/>
      <c r="B226" s="83"/>
      <c r="C226" s="83"/>
      <c r="D226" s="84"/>
      <c r="E226" s="84"/>
      <c r="F226" s="85"/>
      <c r="G226" s="86"/>
    </row>
    <row r="227" spans="1:7">
      <c r="A227" s="88"/>
      <c r="B227" s="83"/>
      <c r="C227" s="83"/>
      <c r="D227" s="84"/>
      <c r="E227" s="84"/>
      <c r="F227" s="85"/>
      <c r="G227" s="86"/>
    </row>
    <row r="228" spans="1:7">
      <c r="A228" s="82"/>
      <c r="B228" s="82"/>
      <c r="C228" s="83"/>
      <c r="D228" s="84"/>
      <c r="E228" s="84"/>
      <c r="F228" s="85"/>
      <c r="G228" s="86"/>
    </row>
    <row r="229" spans="1:7">
      <c r="A229" s="88"/>
      <c r="B229" s="83"/>
      <c r="C229" s="83"/>
      <c r="D229" s="84"/>
      <c r="E229" s="84"/>
      <c r="F229" s="85"/>
      <c r="G229" s="86"/>
    </row>
    <row r="230" spans="1:7">
      <c r="A230" s="88"/>
      <c r="B230" s="83"/>
      <c r="C230" s="83"/>
      <c r="D230" s="84"/>
      <c r="E230" s="84"/>
      <c r="F230" s="85"/>
      <c r="G230" s="86"/>
    </row>
    <row r="231" spans="1:7">
      <c r="A231" s="82"/>
      <c r="B231" s="82"/>
      <c r="C231" s="83"/>
      <c r="D231" s="84"/>
      <c r="E231" s="84"/>
      <c r="F231" s="85"/>
      <c r="G231" s="86"/>
    </row>
    <row r="232" spans="1:7">
      <c r="A232" s="114"/>
      <c r="B232" s="115"/>
      <c r="C232" s="83"/>
      <c r="D232" s="84"/>
      <c r="E232" s="84"/>
      <c r="F232" s="116"/>
      <c r="G232" s="86"/>
    </row>
    <row r="233" spans="1:7">
      <c r="A233" s="88"/>
      <c r="B233" s="83"/>
      <c r="C233" s="83"/>
      <c r="D233" s="84"/>
      <c r="E233" s="84"/>
      <c r="F233" s="85"/>
      <c r="G233" s="86"/>
    </row>
    <row r="234" spans="1:7">
      <c r="A234" s="82"/>
      <c r="B234" s="82"/>
      <c r="C234" s="83"/>
      <c r="D234" s="84"/>
      <c r="E234" s="84"/>
      <c r="F234" s="85"/>
      <c r="G234" s="86"/>
    </row>
    <row r="235" spans="1:7">
      <c r="A235" s="88"/>
      <c r="B235" s="83"/>
      <c r="C235" s="83"/>
      <c r="D235" s="84"/>
      <c r="E235" s="84"/>
      <c r="F235" s="85"/>
      <c r="G235" s="86"/>
    </row>
    <row r="236" spans="1:7">
      <c r="A236" s="88"/>
      <c r="B236" s="83"/>
      <c r="C236" s="83"/>
      <c r="D236" s="84"/>
      <c r="E236" s="84"/>
      <c r="F236" s="85"/>
      <c r="G236" s="86"/>
    </row>
    <row r="237" spans="1:7">
      <c r="A237" s="82"/>
      <c r="B237" s="82"/>
      <c r="C237" s="83"/>
      <c r="D237" s="84"/>
      <c r="E237" s="84"/>
      <c r="F237" s="85"/>
      <c r="G237" s="86"/>
    </row>
    <row r="238" spans="1:7">
      <c r="A238" s="88"/>
      <c r="B238" s="83"/>
      <c r="C238" s="83"/>
      <c r="D238" s="84"/>
      <c r="E238" s="84"/>
      <c r="F238" s="85"/>
      <c r="G238" s="86"/>
    </row>
    <row r="239" spans="1:7">
      <c r="A239" s="88"/>
      <c r="B239" s="83"/>
      <c r="C239" s="83"/>
      <c r="D239" s="84"/>
      <c r="E239" s="84"/>
      <c r="F239" s="85"/>
      <c r="G239" s="86"/>
    </row>
    <row r="240" spans="1:7">
      <c r="A240" s="88"/>
      <c r="B240" s="83"/>
      <c r="C240" s="83"/>
      <c r="D240" s="84"/>
      <c r="E240" s="84"/>
      <c r="F240" s="85"/>
      <c r="G240" s="86"/>
    </row>
    <row r="241" spans="1:8" s="39" customFormat="1">
      <c r="A241" s="91" t="s">
        <v>73</v>
      </c>
      <c r="B241" s="92"/>
      <c r="C241" s="92"/>
      <c r="D241" s="92"/>
      <c r="E241" s="92"/>
      <c r="F241" s="92"/>
      <c r="G241" s="93">
        <f>SUM(G178:G239)</f>
        <v>0</v>
      </c>
      <c r="H241" s="38"/>
    </row>
    <row r="242" spans="1:8" s="39" customFormat="1">
      <c r="A242" s="88"/>
      <c r="B242" s="83"/>
      <c r="C242" s="83"/>
      <c r="D242" s="84"/>
      <c r="E242" s="84"/>
      <c r="F242" s="85"/>
      <c r="G242" s="86"/>
      <c r="H242" s="38"/>
    </row>
    <row r="243" spans="1:8">
      <c r="A243" s="82" t="s">
        <v>74</v>
      </c>
      <c r="B243" s="82" t="e">
        <f>VLOOKUP(A243,Prijzen!#REF!,2,FALSE)</f>
        <v>#REF!</v>
      </c>
      <c r="C243" s="83"/>
      <c r="D243" s="89" t="e">
        <f>Prijzen!#REF!</f>
        <v>#REF!</v>
      </c>
      <c r="E243" s="89"/>
      <c r="F243" s="83"/>
      <c r="G243" s="86" t="e">
        <f>G241*D243</f>
        <v>#REF!</v>
      </c>
    </row>
    <row r="244" spans="1:8" s="39" customFormat="1">
      <c r="A244" s="88"/>
      <c r="B244" s="83"/>
      <c r="C244" s="83"/>
      <c r="D244" s="84"/>
      <c r="E244" s="84"/>
      <c r="F244" s="85"/>
      <c r="G244" s="86"/>
      <c r="H244" s="38"/>
    </row>
    <row r="245" spans="1:8" s="39" customFormat="1">
      <c r="A245" s="88" t="s">
        <v>75</v>
      </c>
      <c r="B245" s="83" t="e">
        <f>VLOOKUP(A245,Prijzen!#REF!,2,FALSE)</f>
        <v>#REF!</v>
      </c>
      <c r="C245" s="83" t="s">
        <v>76</v>
      </c>
      <c r="D245" s="89" t="e">
        <f>Prijzen!#REF!</f>
        <v>#REF!</v>
      </c>
      <c r="E245" s="84"/>
      <c r="F245" s="90">
        <v>1</v>
      </c>
      <c r="G245" s="86" t="e">
        <f>+G241*D245</f>
        <v>#REF!</v>
      </c>
      <c r="H245" s="38"/>
    </row>
    <row r="246" spans="1:8" s="39" customFormat="1">
      <c r="A246" s="88" t="s">
        <v>77</v>
      </c>
      <c r="B246" s="83" t="e">
        <f>VLOOKUP(A246,Prijzen!#REF!,2,FALSE)</f>
        <v>#REF!</v>
      </c>
      <c r="C246" s="83" t="s">
        <v>76</v>
      </c>
      <c r="D246" s="89" t="e">
        <f>Prijzen!#REF!</f>
        <v>#REF!</v>
      </c>
      <c r="E246" s="84"/>
      <c r="F246" s="90">
        <v>1</v>
      </c>
      <c r="G246" s="86" t="e">
        <f>+G241*D246</f>
        <v>#REF!</v>
      </c>
      <c r="H246" s="38"/>
    </row>
    <row r="247" spans="1:8" s="39" customFormat="1">
      <c r="A247" s="88" t="s">
        <v>78</v>
      </c>
      <c r="B247" s="83" t="e">
        <f>VLOOKUP(A247,Prijzen!#REF!,2,FALSE)</f>
        <v>#REF!</v>
      </c>
      <c r="C247" s="83" t="s">
        <v>76</v>
      </c>
      <c r="D247" s="89" t="e">
        <f>Prijzen!#REF!</f>
        <v>#REF!</v>
      </c>
      <c r="E247" s="89"/>
      <c r="F247" s="90">
        <v>1</v>
      </c>
      <c r="G247" s="86" t="e">
        <f>+G241*D247</f>
        <v>#REF!</v>
      </c>
      <c r="H247" s="38"/>
    </row>
    <row r="248" spans="1:8" s="39" customFormat="1">
      <c r="A248" s="88" t="s">
        <v>79</v>
      </c>
      <c r="B248" s="83" t="e">
        <f>VLOOKUP(A248,Prijzen!#REF!,2,FALSE)</f>
        <v>#REF!</v>
      </c>
      <c r="C248" s="83" t="s">
        <v>76</v>
      </c>
      <c r="D248" s="89" t="e">
        <f>Prijzen!#REF!</f>
        <v>#REF!</v>
      </c>
      <c r="E248" s="84"/>
      <c r="F248" s="90">
        <v>1</v>
      </c>
      <c r="G248" s="86" t="e">
        <f>+G241*D248</f>
        <v>#REF!</v>
      </c>
      <c r="H248" s="38"/>
    </row>
    <row r="249" spans="1:8">
      <c r="A249" s="88"/>
      <c r="B249" s="83"/>
      <c r="C249" s="83"/>
      <c r="D249" s="84"/>
      <c r="E249" s="84"/>
      <c r="F249" s="85"/>
      <c r="G249" s="86"/>
    </row>
    <row r="250" spans="1:8" ht="22.5" customHeight="1">
      <c r="A250" s="94" t="s">
        <v>84</v>
      </c>
      <c r="B250" s="95"/>
      <c r="C250" s="95"/>
      <c r="D250" s="95"/>
      <c r="E250" s="95"/>
      <c r="F250" s="95"/>
      <c r="G250" s="93" t="e">
        <f>SUM(G241:G249)</f>
        <v>#REF!</v>
      </c>
    </row>
    <row r="251" spans="1:8" ht="13.5" thickBot="1">
      <c r="A251"/>
      <c r="B251"/>
      <c r="C251"/>
      <c r="D251"/>
      <c r="E251"/>
      <c r="F251"/>
      <c r="G251"/>
    </row>
    <row r="252" spans="1:8" ht="15.75">
      <c r="A252" s="99" t="s">
        <v>85</v>
      </c>
      <c r="B252" s="103"/>
      <c r="C252" s="184"/>
      <c r="D252" s="101"/>
      <c r="E252" s="101"/>
      <c r="F252" s="185"/>
      <c r="G252" s="186"/>
    </row>
    <row r="253" spans="1:8">
      <c r="A253" s="97" t="s">
        <v>21</v>
      </c>
      <c r="B253" s="225"/>
      <c r="C253" s="226"/>
      <c r="D253" s="226"/>
      <c r="E253" s="226"/>
      <c r="F253" s="226"/>
      <c r="G253" s="227"/>
      <c r="H253" s="29"/>
    </row>
    <row r="254" spans="1:8" ht="292.14999999999998" customHeight="1">
      <c r="A254" s="96"/>
      <c r="B254" s="215"/>
      <c r="C254" s="216"/>
      <c r="D254" s="216"/>
      <c r="E254" s="216"/>
      <c r="F254" s="216"/>
      <c r="G254" s="217"/>
      <c r="H254" s="29"/>
    </row>
    <row r="255" spans="1:8" ht="66.599999999999994" customHeight="1">
      <c r="A255" s="97" t="s">
        <v>22</v>
      </c>
      <c r="B255" s="225"/>
      <c r="C255" s="226"/>
      <c r="D255" s="226"/>
      <c r="E255" s="226"/>
      <c r="F255" s="226"/>
      <c r="G255" s="227"/>
      <c r="H255" s="29"/>
    </row>
    <row r="256" spans="1:8">
      <c r="A256" s="98" t="s">
        <v>23</v>
      </c>
      <c r="B256" s="225"/>
      <c r="C256" s="226"/>
      <c r="D256" s="226"/>
      <c r="E256" s="226"/>
      <c r="F256" s="226"/>
      <c r="G256" s="227"/>
      <c r="H256" s="29"/>
    </row>
    <row r="257" spans="1:9">
      <c r="A257" s="97" t="s">
        <v>24</v>
      </c>
      <c r="B257" s="110"/>
      <c r="C257" s="111"/>
      <c r="D257" s="111"/>
      <c r="E257" s="111"/>
      <c r="F257" s="111"/>
      <c r="G257" s="112"/>
      <c r="H257" s="29"/>
    </row>
    <row r="258" spans="1:9" ht="12.75" customHeight="1">
      <c r="A258" s="218" t="s">
        <v>25</v>
      </c>
      <c r="B258" s="213" t="s">
        <v>26</v>
      </c>
      <c r="C258" s="213" t="s">
        <v>27</v>
      </c>
      <c r="D258" s="219" t="s">
        <v>28</v>
      </c>
      <c r="E258" s="220"/>
      <c r="F258" s="213" t="s">
        <v>29</v>
      </c>
      <c r="G258" s="224" t="s">
        <v>30</v>
      </c>
      <c r="H258" s="29"/>
    </row>
    <row r="259" spans="1:9" ht="19.149999999999999" customHeight="1">
      <c r="A259" s="218"/>
      <c r="B259" s="213"/>
      <c r="C259" s="213"/>
      <c r="D259" s="221"/>
      <c r="E259" s="222"/>
      <c r="F259" s="223"/>
      <c r="G259" s="224"/>
      <c r="H259" s="29"/>
    </row>
    <row r="260" spans="1:9" s="39" customFormat="1">
      <c r="A260" s="82"/>
      <c r="B260" s="82"/>
      <c r="C260" s="83"/>
      <c r="D260" s="84"/>
      <c r="E260" s="84"/>
      <c r="F260" s="84"/>
      <c r="G260" s="85"/>
      <c r="H260" s="86"/>
      <c r="I260" s="87"/>
    </row>
    <row r="261" spans="1:9">
      <c r="A261" s="82"/>
      <c r="B261" s="82"/>
      <c r="C261" s="83"/>
      <c r="D261" s="84"/>
      <c r="E261" s="84"/>
      <c r="F261" s="85"/>
      <c r="G261" s="86"/>
    </row>
    <row r="262" spans="1:9">
      <c r="A262" s="82"/>
      <c r="B262" s="82"/>
      <c r="C262" s="83"/>
      <c r="D262" s="84"/>
      <c r="E262" s="84"/>
      <c r="F262" s="85"/>
      <c r="G262" s="86"/>
    </row>
    <row r="263" spans="1:9">
      <c r="A263" s="88"/>
      <c r="B263" s="83"/>
      <c r="C263" s="83"/>
      <c r="D263" s="84"/>
      <c r="E263" s="84"/>
      <c r="F263" s="85"/>
      <c r="G263" s="86"/>
    </row>
    <row r="264" spans="1:9">
      <c r="A264" s="88"/>
      <c r="B264" s="83"/>
      <c r="C264" s="83"/>
      <c r="D264" s="84"/>
      <c r="E264" s="84"/>
      <c r="F264" s="85"/>
      <c r="G264" s="86"/>
    </row>
    <row r="265" spans="1:9">
      <c r="A265" s="88"/>
      <c r="B265" s="83"/>
      <c r="C265" s="83"/>
      <c r="D265" s="84"/>
      <c r="E265" s="84"/>
      <c r="F265" s="85"/>
      <c r="G265" s="86"/>
    </row>
    <row r="266" spans="1:9">
      <c r="A266" s="88"/>
      <c r="B266" s="83"/>
      <c r="C266" s="83"/>
      <c r="D266" s="84"/>
      <c r="E266" s="84"/>
      <c r="F266" s="85"/>
      <c r="G266" s="86"/>
    </row>
    <row r="267" spans="1:9">
      <c r="A267" s="82"/>
      <c r="B267" s="82"/>
      <c r="C267" s="83"/>
      <c r="D267" s="84"/>
      <c r="E267" s="84"/>
      <c r="F267" s="85"/>
      <c r="G267" s="86"/>
    </row>
    <row r="268" spans="1:9">
      <c r="A268" s="82"/>
      <c r="B268" s="82"/>
      <c r="C268" s="83"/>
      <c r="D268" s="84"/>
      <c r="E268" s="84"/>
      <c r="F268" s="85"/>
      <c r="G268" s="86"/>
    </row>
    <row r="269" spans="1:9">
      <c r="A269" s="88"/>
      <c r="B269" s="83"/>
      <c r="C269" s="83"/>
      <c r="D269" s="84"/>
      <c r="E269" s="84"/>
      <c r="F269" s="85"/>
      <c r="G269" s="86"/>
    </row>
    <row r="270" spans="1:9">
      <c r="A270" s="88"/>
      <c r="B270" s="83"/>
      <c r="C270" s="83"/>
      <c r="D270" s="84"/>
      <c r="E270" s="84"/>
      <c r="F270" s="85"/>
      <c r="G270" s="86"/>
    </row>
    <row r="271" spans="1:9">
      <c r="A271" s="82"/>
      <c r="B271" s="82"/>
      <c r="C271" s="83"/>
      <c r="D271" s="84"/>
      <c r="E271" s="84"/>
      <c r="F271" s="85"/>
      <c r="G271" s="86"/>
    </row>
    <row r="272" spans="1:9">
      <c r="A272" s="88"/>
      <c r="B272" s="83"/>
      <c r="C272" s="83"/>
      <c r="D272" s="84"/>
      <c r="E272" s="84"/>
      <c r="F272" s="85"/>
      <c r="G272" s="86"/>
    </row>
    <row r="273" spans="1:7">
      <c r="A273" s="88"/>
      <c r="B273" s="83"/>
      <c r="C273" s="83"/>
      <c r="D273" s="84"/>
      <c r="E273" s="84"/>
      <c r="F273" s="85"/>
      <c r="G273" s="86"/>
    </row>
    <row r="274" spans="1:7">
      <c r="A274" s="82"/>
      <c r="B274" s="82"/>
      <c r="C274" s="83"/>
      <c r="D274" s="84"/>
      <c r="E274" s="84"/>
      <c r="F274" s="85"/>
      <c r="G274" s="86"/>
    </row>
    <row r="275" spans="1:7">
      <c r="A275" s="88"/>
      <c r="B275" s="83"/>
      <c r="C275" s="83"/>
      <c r="D275" s="84"/>
      <c r="E275" s="84"/>
      <c r="F275" s="85"/>
      <c r="G275" s="86"/>
    </row>
    <row r="276" spans="1:7">
      <c r="A276" s="88"/>
      <c r="B276" s="83"/>
      <c r="C276" s="83"/>
      <c r="D276" s="84"/>
      <c r="E276" s="84"/>
      <c r="F276" s="85"/>
      <c r="G276" s="86"/>
    </row>
    <row r="277" spans="1:7">
      <c r="A277" s="82"/>
      <c r="B277" s="82"/>
      <c r="C277" s="83"/>
      <c r="D277" s="84"/>
      <c r="E277" s="84"/>
      <c r="F277" s="85"/>
      <c r="G277" s="86"/>
    </row>
    <row r="278" spans="1:7">
      <c r="A278" s="82"/>
      <c r="B278" s="82"/>
      <c r="C278" s="83"/>
      <c r="D278" s="84"/>
      <c r="E278" s="84"/>
      <c r="F278" s="85"/>
      <c r="G278" s="86"/>
    </row>
    <row r="279" spans="1:7">
      <c r="A279" s="88"/>
      <c r="B279" s="83"/>
      <c r="C279" s="83"/>
      <c r="D279" s="84"/>
      <c r="E279" s="84"/>
      <c r="F279" s="85"/>
      <c r="G279" s="86"/>
    </row>
    <row r="280" spans="1:7">
      <c r="A280" s="88"/>
      <c r="B280" s="83"/>
      <c r="C280" s="83"/>
      <c r="D280" s="84"/>
      <c r="E280" s="84"/>
      <c r="F280" s="85"/>
      <c r="G280" s="86"/>
    </row>
    <row r="281" spans="1:7">
      <c r="A281" s="82"/>
      <c r="B281" s="82"/>
      <c r="C281" s="83"/>
      <c r="D281" s="84"/>
      <c r="E281" s="84"/>
      <c r="F281" s="85"/>
      <c r="G281" s="86"/>
    </row>
    <row r="282" spans="1:7">
      <c r="A282" s="88"/>
      <c r="B282" s="83"/>
      <c r="C282" s="83"/>
      <c r="D282" s="84"/>
      <c r="E282" s="84"/>
      <c r="F282" s="85"/>
      <c r="G282" s="86"/>
    </row>
    <row r="283" spans="1:7">
      <c r="A283" s="88"/>
      <c r="B283" s="83"/>
      <c r="C283" s="83"/>
      <c r="D283" s="84"/>
      <c r="E283" s="84"/>
      <c r="F283" s="85"/>
      <c r="G283" s="86"/>
    </row>
    <row r="284" spans="1:7">
      <c r="A284" s="82"/>
      <c r="B284" s="82"/>
      <c r="C284" s="83"/>
      <c r="D284" s="84"/>
      <c r="E284" s="84"/>
      <c r="F284" s="85"/>
      <c r="G284" s="86"/>
    </row>
    <row r="285" spans="1:7">
      <c r="A285" s="88"/>
      <c r="B285" s="83"/>
      <c r="C285" s="83"/>
      <c r="D285" s="84"/>
      <c r="E285" s="84"/>
      <c r="F285" s="85"/>
      <c r="G285" s="86"/>
    </row>
    <row r="286" spans="1:7">
      <c r="A286" s="88"/>
      <c r="B286" s="83"/>
      <c r="C286" s="83"/>
      <c r="D286" s="84"/>
      <c r="E286" s="84"/>
      <c r="F286" s="85"/>
      <c r="G286" s="86"/>
    </row>
    <row r="287" spans="1:7">
      <c r="A287" s="82"/>
      <c r="B287" s="82"/>
      <c r="C287" s="83"/>
      <c r="D287" s="84"/>
      <c r="E287" s="84"/>
      <c r="F287" s="85"/>
      <c r="G287" s="86"/>
    </row>
    <row r="288" spans="1:7">
      <c r="A288" s="88"/>
      <c r="B288" s="83"/>
      <c r="C288" s="83"/>
      <c r="D288" s="113"/>
      <c r="E288" s="84"/>
      <c r="F288" s="85"/>
      <c r="G288" s="86"/>
    </row>
    <row r="289" spans="1:7">
      <c r="A289" s="88"/>
      <c r="B289" s="83"/>
      <c r="C289" s="83"/>
      <c r="D289" s="84"/>
      <c r="E289" s="84"/>
      <c r="F289" s="85"/>
      <c r="G289" s="86"/>
    </row>
    <row r="290" spans="1:7">
      <c r="A290" s="82"/>
      <c r="B290" s="82"/>
      <c r="C290" s="83"/>
      <c r="D290" s="84"/>
      <c r="E290" s="84"/>
      <c r="F290" s="85"/>
      <c r="G290" s="86"/>
    </row>
    <row r="291" spans="1:7">
      <c r="A291" s="88"/>
      <c r="B291" s="83"/>
      <c r="C291" s="83"/>
      <c r="D291" s="113"/>
      <c r="E291" s="84"/>
      <c r="F291" s="85"/>
      <c r="G291" s="86"/>
    </row>
    <row r="292" spans="1:7">
      <c r="A292" s="88"/>
      <c r="B292" s="83"/>
      <c r="C292" s="83"/>
      <c r="D292" s="84"/>
      <c r="E292" s="84"/>
      <c r="F292" s="85"/>
      <c r="G292" s="86"/>
    </row>
    <row r="293" spans="1:7">
      <c r="A293" s="82"/>
      <c r="B293" s="82"/>
      <c r="C293" s="83"/>
      <c r="D293" s="84"/>
      <c r="E293" s="84"/>
      <c r="F293" s="85"/>
      <c r="G293" s="86"/>
    </row>
    <row r="294" spans="1:7">
      <c r="A294" s="88"/>
      <c r="B294" s="83"/>
      <c r="C294" s="83"/>
      <c r="D294" s="113"/>
      <c r="E294" s="84"/>
      <c r="F294" s="85"/>
      <c r="G294" s="86"/>
    </row>
    <row r="295" spans="1:7">
      <c r="A295" s="88"/>
      <c r="B295" s="83"/>
      <c r="C295" s="83"/>
      <c r="D295" s="113"/>
      <c r="E295" s="84"/>
      <c r="F295" s="85"/>
      <c r="G295" s="86"/>
    </row>
    <row r="296" spans="1:7">
      <c r="A296" s="88"/>
      <c r="B296" s="83"/>
      <c r="C296" s="83"/>
      <c r="D296" s="113"/>
      <c r="E296" s="84"/>
      <c r="F296" s="85"/>
      <c r="G296" s="86"/>
    </row>
    <row r="297" spans="1:7">
      <c r="A297" s="88"/>
      <c r="B297" s="83"/>
      <c r="C297" s="83"/>
      <c r="D297" s="113"/>
      <c r="E297" s="84"/>
      <c r="F297" s="85"/>
      <c r="G297" s="86"/>
    </row>
    <row r="298" spans="1:7">
      <c r="A298" s="88"/>
      <c r="B298" s="83"/>
      <c r="C298" s="83"/>
      <c r="D298" s="84"/>
      <c r="E298" s="84"/>
      <c r="F298" s="85"/>
      <c r="G298" s="86"/>
    </row>
    <row r="299" spans="1:7">
      <c r="A299" s="82"/>
      <c r="B299" s="82"/>
      <c r="C299" s="83"/>
      <c r="D299" s="84"/>
      <c r="E299" s="84"/>
      <c r="F299" s="85"/>
      <c r="G299" s="86"/>
    </row>
    <row r="300" spans="1:7">
      <c r="A300" s="82"/>
      <c r="B300" s="82"/>
      <c r="C300" s="83"/>
      <c r="D300" s="84"/>
      <c r="E300" s="84"/>
      <c r="F300" s="85"/>
      <c r="G300" s="86"/>
    </row>
    <row r="301" spans="1:7">
      <c r="A301" s="88"/>
      <c r="B301" s="83"/>
      <c r="C301" s="83"/>
      <c r="D301" s="84"/>
      <c r="E301" s="84"/>
      <c r="F301" s="85"/>
      <c r="G301" s="86"/>
    </row>
    <row r="302" spans="1:7">
      <c r="A302" s="88"/>
      <c r="B302" s="83"/>
      <c r="C302" s="83"/>
      <c r="D302" s="84"/>
      <c r="E302" s="84"/>
      <c r="F302" s="85"/>
      <c r="G302" s="86"/>
    </row>
    <row r="303" spans="1:7">
      <c r="A303" s="82"/>
      <c r="B303" s="82"/>
      <c r="C303" s="83"/>
      <c r="D303" s="84"/>
      <c r="E303" s="84"/>
      <c r="F303" s="85"/>
      <c r="G303" s="86"/>
    </row>
    <row r="304" spans="1:7">
      <c r="A304" s="88"/>
      <c r="B304" s="83"/>
      <c r="C304" s="83"/>
      <c r="D304" s="84"/>
      <c r="E304" s="84"/>
      <c r="F304" s="85"/>
      <c r="G304" s="86"/>
    </row>
    <row r="305" spans="1:9">
      <c r="A305" s="88"/>
      <c r="B305" s="83"/>
      <c r="C305" s="83"/>
      <c r="D305" s="84"/>
      <c r="E305" s="84"/>
      <c r="F305" s="85"/>
      <c r="G305" s="86"/>
    </row>
    <row r="306" spans="1:9">
      <c r="A306" s="82"/>
      <c r="B306" s="82"/>
      <c r="C306" s="83"/>
      <c r="D306" s="84"/>
      <c r="E306" s="84"/>
      <c r="F306" s="85"/>
      <c r="G306" s="86"/>
    </row>
    <row r="307" spans="1:9">
      <c r="A307" s="88"/>
      <c r="B307" s="83"/>
      <c r="C307" s="83"/>
      <c r="D307" s="84"/>
      <c r="E307" s="84"/>
      <c r="F307" s="85"/>
      <c r="G307" s="86"/>
    </row>
    <row r="308" spans="1:9">
      <c r="A308" s="88"/>
      <c r="B308" s="83"/>
      <c r="C308" s="83"/>
      <c r="D308" s="84"/>
      <c r="E308" s="84"/>
      <c r="F308" s="85"/>
      <c r="G308" s="86"/>
    </row>
    <row r="309" spans="1:9">
      <c r="A309" s="82"/>
      <c r="B309" s="82"/>
      <c r="C309" s="83"/>
      <c r="D309" s="84"/>
      <c r="E309" s="84"/>
      <c r="F309" s="85"/>
      <c r="G309" s="86"/>
    </row>
    <row r="310" spans="1:9">
      <c r="A310" s="88"/>
      <c r="B310" s="83"/>
      <c r="C310" s="83"/>
      <c r="D310" s="84"/>
      <c r="E310" s="84"/>
      <c r="F310" s="85"/>
      <c r="G310" s="86"/>
    </row>
    <row r="311" spans="1:9" s="39" customFormat="1">
      <c r="A311" s="82"/>
      <c r="B311" s="82"/>
      <c r="C311" s="83"/>
      <c r="D311" s="84"/>
      <c r="E311" s="84"/>
      <c r="F311" s="84"/>
      <c r="G311" s="85"/>
      <c r="H311" s="86"/>
      <c r="I311" s="87"/>
    </row>
    <row r="312" spans="1:9" s="39" customFormat="1">
      <c r="A312" s="91" t="s">
        <v>73</v>
      </c>
      <c r="B312" s="92"/>
      <c r="C312" s="92"/>
      <c r="D312" s="92"/>
      <c r="E312" s="92"/>
      <c r="F312" s="92"/>
      <c r="G312" s="93">
        <f>SUM(G261:G311)</f>
        <v>0</v>
      </c>
      <c r="H312" s="38"/>
    </row>
    <row r="313" spans="1:9" s="39" customFormat="1">
      <c r="A313" s="88"/>
      <c r="B313" s="83"/>
      <c r="C313" s="83"/>
      <c r="D313" s="84"/>
      <c r="E313" s="84"/>
      <c r="F313" s="85"/>
      <c r="G313" s="86"/>
      <c r="H313" s="38"/>
    </row>
    <row r="314" spans="1:9">
      <c r="A314" s="82" t="s">
        <v>74</v>
      </c>
      <c r="B314" s="82" t="e">
        <f>VLOOKUP(A314,Prijzen!#REF!,2,FALSE)</f>
        <v>#REF!</v>
      </c>
      <c r="C314" s="83"/>
      <c r="D314" s="89" t="e">
        <f>Prijzen!#REF!</f>
        <v>#REF!</v>
      </c>
      <c r="E314" s="89"/>
      <c r="F314" s="83"/>
      <c r="G314" s="86" t="e">
        <f>G312*D314</f>
        <v>#REF!</v>
      </c>
    </row>
    <row r="315" spans="1:9" s="39" customFormat="1">
      <c r="A315" s="88"/>
      <c r="B315" s="83"/>
      <c r="C315" s="83"/>
      <c r="D315" s="84"/>
      <c r="E315" s="84"/>
      <c r="F315" s="85"/>
      <c r="G315" s="86"/>
      <c r="H315" s="38"/>
    </row>
    <row r="316" spans="1:9" s="39" customFormat="1">
      <c r="A316" s="88" t="s">
        <v>75</v>
      </c>
      <c r="B316" s="83" t="e">
        <f>VLOOKUP(A316,Prijzen!#REF!,2,FALSE)</f>
        <v>#REF!</v>
      </c>
      <c r="C316" s="83" t="s">
        <v>76</v>
      </c>
      <c r="D316" s="89" t="e">
        <f>Prijzen!#REF!</f>
        <v>#REF!</v>
      </c>
      <c r="E316" s="84"/>
      <c r="F316" s="90">
        <v>1</v>
      </c>
      <c r="G316" s="86" t="e">
        <f>+G312*D316</f>
        <v>#REF!</v>
      </c>
      <c r="H316" s="38"/>
    </row>
    <row r="317" spans="1:9" s="39" customFormat="1">
      <c r="A317" s="88" t="s">
        <v>77</v>
      </c>
      <c r="B317" s="83" t="e">
        <f>VLOOKUP(A317,Prijzen!#REF!,2,FALSE)</f>
        <v>#REF!</v>
      </c>
      <c r="C317" s="83" t="s">
        <v>76</v>
      </c>
      <c r="D317" s="89" t="e">
        <f>Prijzen!#REF!</f>
        <v>#REF!</v>
      </c>
      <c r="E317" s="84"/>
      <c r="F317" s="90">
        <v>1</v>
      </c>
      <c r="G317" s="86" t="e">
        <f>+G312*D317</f>
        <v>#REF!</v>
      </c>
      <c r="H317" s="38"/>
    </row>
    <row r="318" spans="1:9" s="39" customFormat="1">
      <c r="A318" s="88" t="s">
        <v>78</v>
      </c>
      <c r="B318" s="83" t="e">
        <f>VLOOKUP(A318,Prijzen!#REF!,2,FALSE)</f>
        <v>#REF!</v>
      </c>
      <c r="C318" s="83" t="s">
        <v>76</v>
      </c>
      <c r="D318" s="89" t="e">
        <f>Prijzen!#REF!</f>
        <v>#REF!</v>
      </c>
      <c r="E318" s="89"/>
      <c r="F318" s="90">
        <v>1</v>
      </c>
      <c r="G318" s="86" t="e">
        <f>+G312*D318</f>
        <v>#REF!</v>
      </c>
      <c r="H318" s="38"/>
    </row>
    <row r="319" spans="1:9" s="39" customFormat="1">
      <c r="A319" s="88" t="s">
        <v>79</v>
      </c>
      <c r="B319" s="83" t="e">
        <f>VLOOKUP(A319,Prijzen!#REF!,2,FALSE)</f>
        <v>#REF!</v>
      </c>
      <c r="C319" s="83" t="s">
        <v>76</v>
      </c>
      <c r="D319" s="89" t="e">
        <f>Prijzen!#REF!</f>
        <v>#REF!</v>
      </c>
      <c r="E319" s="84"/>
      <c r="F319" s="90">
        <v>1</v>
      </c>
      <c r="G319" s="86" t="e">
        <f>+G312*D319</f>
        <v>#REF!</v>
      </c>
      <c r="H319" s="38"/>
    </row>
    <row r="320" spans="1:9">
      <c r="A320" s="88"/>
      <c r="B320" s="83"/>
      <c r="C320" s="83"/>
      <c r="D320" s="84"/>
      <c r="E320" s="84"/>
      <c r="F320" s="85"/>
      <c r="G320" s="86"/>
    </row>
    <row r="321" spans="1:9" ht="22.5" customHeight="1">
      <c r="A321" s="94" t="s">
        <v>86</v>
      </c>
      <c r="B321" s="95"/>
      <c r="C321" s="95"/>
      <c r="D321" s="95"/>
      <c r="E321" s="95"/>
      <c r="F321" s="95"/>
      <c r="G321" s="93" t="e">
        <f>SUM(G312:G320)</f>
        <v>#REF!</v>
      </c>
    </row>
    <row r="322" spans="1:9" ht="13.5" thickBot="1">
      <c r="A322"/>
      <c r="B322"/>
      <c r="C322"/>
      <c r="D322"/>
      <c r="E322"/>
      <c r="F322"/>
      <c r="G322"/>
    </row>
    <row r="323" spans="1:9" ht="15.75">
      <c r="A323" s="99" t="s">
        <v>87</v>
      </c>
      <c r="B323" s="100"/>
      <c r="C323" s="184"/>
      <c r="D323" s="101"/>
      <c r="E323" s="101"/>
      <c r="F323" s="185"/>
      <c r="G323" s="186"/>
    </row>
    <row r="324" spans="1:9">
      <c r="A324" s="97" t="s">
        <v>21</v>
      </c>
      <c r="B324" s="225"/>
      <c r="C324" s="226"/>
      <c r="D324" s="226"/>
      <c r="E324" s="226"/>
      <c r="F324" s="226"/>
      <c r="G324" s="227"/>
      <c r="H324" s="29"/>
    </row>
    <row r="325" spans="1:9" ht="292.14999999999998" customHeight="1">
      <c r="A325" s="96"/>
      <c r="B325" s="215"/>
      <c r="C325" s="216"/>
      <c r="D325" s="216"/>
      <c r="E325" s="216"/>
      <c r="F325" s="216"/>
      <c r="G325" s="217"/>
      <c r="H325" s="29"/>
    </row>
    <row r="326" spans="1:9" ht="68.45" customHeight="1">
      <c r="A326" s="97" t="s">
        <v>22</v>
      </c>
      <c r="B326" s="225"/>
      <c r="C326" s="226"/>
      <c r="D326" s="226"/>
      <c r="E326" s="226"/>
      <c r="F326" s="226"/>
      <c r="G326" s="227"/>
      <c r="H326" s="29"/>
    </row>
    <row r="327" spans="1:9">
      <c r="A327" s="98" t="s">
        <v>23</v>
      </c>
      <c r="B327" s="225"/>
      <c r="C327" s="226"/>
      <c r="D327" s="226"/>
      <c r="E327" s="226"/>
      <c r="F327" s="226"/>
      <c r="G327" s="227"/>
      <c r="H327" s="29"/>
    </row>
    <row r="328" spans="1:9">
      <c r="A328" s="97" t="s">
        <v>24</v>
      </c>
      <c r="B328" s="225"/>
      <c r="C328" s="226"/>
      <c r="D328" s="226"/>
      <c r="E328" s="226"/>
      <c r="F328" s="226"/>
      <c r="G328" s="227"/>
      <c r="H328" s="29"/>
    </row>
    <row r="329" spans="1:9" ht="12.75" customHeight="1">
      <c r="A329" s="218" t="s">
        <v>25</v>
      </c>
      <c r="B329" s="213" t="s">
        <v>26</v>
      </c>
      <c r="C329" s="213" t="s">
        <v>27</v>
      </c>
      <c r="D329" s="219" t="s">
        <v>28</v>
      </c>
      <c r="E329" s="220"/>
      <c r="F329" s="213" t="s">
        <v>29</v>
      </c>
      <c r="G329" s="224" t="s">
        <v>30</v>
      </c>
      <c r="H329" s="29"/>
    </row>
    <row r="330" spans="1:9" ht="19.149999999999999" customHeight="1">
      <c r="A330" s="218"/>
      <c r="B330" s="213"/>
      <c r="C330" s="213"/>
      <c r="D330" s="221"/>
      <c r="E330" s="222"/>
      <c r="F330" s="223"/>
      <c r="G330" s="224"/>
      <c r="H330" s="29"/>
    </row>
    <row r="331" spans="1:9" s="39" customFormat="1">
      <c r="A331" s="82"/>
      <c r="B331" s="82"/>
      <c r="C331" s="83"/>
      <c r="D331" s="84"/>
      <c r="E331" s="84"/>
      <c r="F331" s="84"/>
      <c r="G331" s="85"/>
      <c r="H331" s="86"/>
      <c r="I331" s="87"/>
    </row>
    <row r="332" spans="1:9">
      <c r="A332" s="82"/>
      <c r="B332" s="82"/>
      <c r="C332" s="83"/>
      <c r="D332" s="84"/>
      <c r="E332" s="84"/>
      <c r="F332" s="85"/>
      <c r="G332" s="86"/>
    </row>
    <row r="333" spans="1:9">
      <c r="A333" s="82"/>
      <c r="B333" s="82"/>
      <c r="C333" s="83"/>
      <c r="D333" s="84"/>
      <c r="E333" s="84"/>
      <c r="F333" s="85"/>
      <c r="G333" s="86"/>
    </row>
    <row r="334" spans="1:9">
      <c r="A334" s="88"/>
      <c r="B334" s="83"/>
      <c r="C334" s="83"/>
      <c r="D334" s="84"/>
      <c r="E334" s="84"/>
      <c r="F334" s="85"/>
      <c r="G334" s="86"/>
    </row>
    <row r="335" spans="1:9">
      <c r="A335" s="88"/>
      <c r="B335" s="83"/>
      <c r="C335" s="83"/>
      <c r="D335" s="84"/>
      <c r="E335" s="84"/>
      <c r="F335" s="85"/>
      <c r="G335" s="86"/>
    </row>
    <row r="336" spans="1:9">
      <c r="A336" s="82"/>
      <c r="B336" s="82"/>
      <c r="C336" s="83"/>
      <c r="D336" s="84"/>
      <c r="E336" s="84"/>
      <c r="F336" s="85"/>
      <c r="G336" s="86"/>
    </row>
    <row r="337" spans="1:7">
      <c r="A337" s="88"/>
      <c r="B337" s="83"/>
      <c r="C337" s="83"/>
      <c r="D337" s="84"/>
      <c r="E337" s="84"/>
      <c r="F337" s="85"/>
      <c r="G337" s="86"/>
    </row>
    <row r="338" spans="1:7">
      <c r="A338" s="88"/>
      <c r="B338" s="83"/>
      <c r="C338" s="83"/>
      <c r="D338" s="84"/>
      <c r="E338" s="84"/>
      <c r="F338" s="85"/>
      <c r="G338" s="86"/>
    </row>
    <row r="339" spans="1:7">
      <c r="A339" s="82"/>
      <c r="B339" s="82"/>
      <c r="C339" s="83"/>
      <c r="D339" s="84"/>
      <c r="E339" s="84"/>
      <c r="F339" s="85"/>
      <c r="G339" s="86"/>
    </row>
    <row r="340" spans="1:7">
      <c r="A340" s="88"/>
      <c r="B340" s="83"/>
      <c r="C340" s="83"/>
      <c r="D340" s="84"/>
      <c r="E340" s="84"/>
      <c r="F340" s="85"/>
      <c r="G340" s="86"/>
    </row>
    <row r="341" spans="1:7">
      <c r="A341" s="88"/>
      <c r="B341" s="83"/>
      <c r="C341" s="83"/>
      <c r="D341" s="84"/>
      <c r="E341" s="84"/>
      <c r="F341" s="85"/>
      <c r="G341" s="86"/>
    </row>
    <row r="342" spans="1:7">
      <c r="A342" s="82"/>
      <c r="B342" s="82"/>
      <c r="C342" s="83"/>
      <c r="D342" s="84"/>
      <c r="E342" s="84"/>
      <c r="F342" s="85"/>
      <c r="G342" s="86"/>
    </row>
    <row r="343" spans="1:7">
      <c r="A343" s="88"/>
      <c r="B343" s="83"/>
      <c r="C343" s="83"/>
      <c r="D343" s="84"/>
      <c r="E343" s="84"/>
      <c r="F343" s="85"/>
      <c r="G343" s="86"/>
    </row>
    <row r="344" spans="1:7">
      <c r="A344" s="88"/>
      <c r="B344" s="83"/>
      <c r="C344" s="83"/>
      <c r="D344" s="84"/>
      <c r="E344" s="84"/>
      <c r="F344" s="85"/>
      <c r="G344" s="86"/>
    </row>
    <row r="345" spans="1:7">
      <c r="A345" s="82"/>
      <c r="B345" s="82"/>
      <c r="C345" s="83"/>
      <c r="D345" s="84"/>
      <c r="E345" s="84"/>
      <c r="F345" s="85"/>
      <c r="G345" s="86"/>
    </row>
    <row r="346" spans="1:7">
      <c r="A346" s="82"/>
      <c r="B346" s="82"/>
      <c r="C346" s="83"/>
      <c r="D346" s="84"/>
      <c r="E346" s="84"/>
      <c r="F346" s="85"/>
      <c r="G346" s="86"/>
    </row>
    <row r="347" spans="1:7">
      <c r="A347" s="88"/>
      <c r="B347" s="83"/>
      <c r="C347" s="83"/>
      <c r="D347" s="84"/>
      <c r="E347" s="84"/>
      <c r="F347" s="85"/>
      <c r="G347" s="86"/>
    </row>
    <row r="348" spans="1:7">
      <c r="A348" s="88"/>
      <c r="B348" s="83"/>
      <c r="C348" s="83"/>
      <c r="D348" s="84"/>
      <c r="E348" s="84"/>
      <c r="F348" s="85"/>
      <c r="G348" s="86"/>
    </row>
    <row r="349" spans="1:7">
      <c r="A349" s="88"/>
      <c r="B349" s="83"/>
      <c r="C349" s="83"/>
      <c r="D349" s="84"/>
      <c r="E349" s="84"/>
      <c r="F349" s="85"/>
      <c r="G349" s="86"/>
    </row>
    <row r="350" spans="1:7">
      <c r="A350" s="82"/>
      <c r="B350" s="82"/>
      <c r="C350" s="83"/>
      <c r="D350" s="84"/>
      <c r="E350" s="84"/>
      <c r="F350" s="85"/>
      <c r="G350" s="86"/>
    </row>
    <row r="351" spans="1:7">
      <c r="A351" s="88"/>
      <c r="B351" s="83"/>
      <c r="C351" s="83"/>
      <c r="D351" s="84"/>
      <c r="E351" s="84"/>
      <c r="F351" s="85"/>
      <c r="G351" s="86"/>
    </row>
    <row r="352" spans="1:7">
      <c r="A352" s="88"/>
      <c r="B352" s="83"/>
      <c r="C352" s="83"/>
      <c r="D352" s="84"/>
      <c r="E352" s="84"/>
      <c r="F352" s="85"/>
      <c r="G352" s="86"/>
    </row>
    <row r="353" spans="1:7">
      <c r="A353" s="82"/>
      <c r="B353" s="82"/>
      <c r="C353" s="83"/>
      <c r="D353" s="84"/>
      <c r="E353" s="84"/>
      <c r="F353" s="85"/>
      <c r="G353" s="86"/>
    </row>
    <row r="354" spans="1:7">
      <c r="A354" s="82"/>
      <c r="B354" s="82"/>
      <c r="C354" s="83"/>
      <c r="D354" s="84"/>
      <c r="E354" s="84"/>
      <c r="F354" s="85"/>
      <c r="G354" s="86"/>
    </row>
    <row r="355" spans="1:7">
      <c r="A355" s="88"/>
      <c r="B355" s="83"/>
      <c r="C355" s="83"/>
      <c r="D355" s="84"/>
      <c r="E355" s="84"/>
      <c r="F355" s="85"/>
      <c r="G355" s="86"/>
    </row>
    <row r="356" spans="1:7">
      <c r="A356" s="88"/>
      <c r="B356" s="83"/>
      <c r="C356" s="83"/>
      <c r="D356" s="84"/>
      <c r="E356" s="84"/>
      <c r="F356" s="85"/>
      <c r="G356" s="86"/>
    </row>
    <row r="357" spans="1:7">
      <c r="A357" s="82"/>
      <c r="B357" s="82"/>
      <c r="C357" s="83"/>
      <c r="D357" s="84"/>
      <c r="E357" s="84"/>
      <c r="F357" s="85"/>
      <c r="G357" s="86"/>
    </row>
    <row r="358" spans="1:7">
      <c r="A358" s="88"/>
      <c r="B358" s="83"/>
      <c r="C358" s="83"/>
      <c r="D358" s="84"/>
      <c r="E358" s="84"/>
      <c r="F358" s="85"/>
      <c r="G358" s="86"/>
    </row>
    <row r="359" spans="1:7">
      <c r="A359" s="88"/>
      <c r="B359" s="83"/>
      <c r="C359" s="83"/>
      <c r="D359" s="84"/>
      <c r="E359" s="84"/>
      <c r="F359" s="85"/>
      <c r="G359" s="86"/>
    </row>
    <row r="360" spans="1:7">
      <c r="A360" s="82"/>
      <c r="B360" s="82"/>
      <c r="C360" s="83"/>
      <c r="D360" s="84"/>
      <c r="E360" s="84"/>
      <c r="F360" s="85"/>
      <c r="G360" s="86"/>
    </row>
    <row r="361" spans="1:7">
      <c r="A361" s="88"/>
      <c r="B361" s="83"/>
      <c r="C361" s="83"/>
      <c r="D361" s="84"/>
      <c r="E361" s="84"/>
      <c r="F361" s="85"/>
      <c r="G361" s="86"/>
    </row>
    <row r="362" spans="1:7">
      <c r="A362" s="88"/>
      <c r="B362" s="83"/>
      <c r="C362" s="83"/>
      <c r="D362" s="84"/>
      <c r="E362" s="84"/>
      <c r="F362" s="85"/>
      <c r="G362" s="86"/>
    </row>
    <row r="363" spans="1:7">
      <c r="A363" s="82"/>
      <c r="B363" s="82"/>
      <c r="C363" s="83"/>
      <c r="D363" s="84"/>
      <c r="E363" s="84"/>
      <c r="F363" s="85"/>
      <c r="G363" s="86"/>
    </row>
    <row r="364" spans="1:7">
      <c r="A364" s="88"/>
      <c r="B364" s="83"/>
      <c r="C364" s="83"/>
      <c r="D364" s="84"/>
      <c r="E364" s="84"/>
      <c r="F364" s="85"/>
      <c r="G364" s="86"/>
    </row>
    <row r="365" spans="1:7">
      <c r="A365" s="88"/>
      <c r="B365" s="83"/>
      <c r="C365" s="83"/>
      <c r="D365" s="84"/>
      <c r="E365" s="84"/>
      <c r="F365" s="85"/>
      <c r="G365" s="86"/>
    </row>
    <row r="366" spans="1:7">
      <c r="A366" s="82"/>
      <c r="B366" s="82"/>
      <c r="C366" s="83"/>
      <c r="D366" s="84"/>
      <c r="E366" s="84"/>
      <c r="F366" s="85"/>
      <c r="G366" s="86"/>
    </row>
    <row r="367" spans="1:7">
      <c r="A367" s="88"/>
      <c r="B367" s="83"/>
      <c r="C367" s="83"/>
      <c r="D367" s="84"/>
      <c r="E367" s="84"/>
      <c r="F367" s="85"/>
      <c r="G367" s="86"/>
    </row>
    <row r="368" spans="1:7">
      <c r="A368" s="88"/>
      <c r="B368" s="83"/>
      <c r="C368" s="83"/>
      <c r="D368" s="84"/>
      <c r="E368" s="84"/>
      <c r="F368" s="85"/>
      <c r="G368" s="86"/>
    </row>
    <row r="369" spans="1:7">
      <c r="A369" s="82"/>
      <c r="B369" s="82"/>
      <c r="C369" s="83"/>
      <c r="D369" s="84"/>
      <c r="E369" s="84"/>
      <c r="F369" s="85"/>
      <c r="G369" s="86"/>
    </row>
    <row r="370" spans="1:7">
      <c r="A370" s="88"/>
      <c r="B370" s="83"/>
      <c r="C370" s="83"/>
      <c r="D370" s="84"/>
      <c r="E370" s="84"/>
      <c r="F370" s="85"/>
      <c r="G370" s="86"/>
    </row>
    <row r="371" spans="1:7">
      <c r="A371" s="88"/>
      <c r="B371" s="83"/>
      <c r="C371" s="83"/>
      <c r="D371" s="84"/>
      <c r="E371" s="84"/>
      <c r="F371" s="85"/>
      <c r="G371" s="86"/>
    </row>
    <row r="372" spans="1:7">
      <c r="A372" s="88"/>
      <c r="B372" s="83"/>
      <c r="C372" s="83"/>
      <c r="D372" s="84"/>
      <c r="E372" s="84"/>
      <c r="F372" s="85"/>
      <c r="G372" s="86"/>
    </row>
    <row r="373" spans="1:7">
      <c r="A373" s="82"/>
      <c r="B373" s="82"/>
      <c r="C373" s="83"/>
      <c r="D373" s="84"/>
      <c r="E373" s="84"/>
      <c r="F373" s="85"/>
      <c r="G373" s="86"/>
    </row>
    <row r="374" spans="1:7">
      <c r="A374" s="88"/>
      <c r="B374" s="83"/>
      <c r="C374" s="83"/>
      <c r="D374" s="84"/>
      <c r="E374" s="84"/>
      <c r="F374" s="85"/>
      <c r="G374" s="86"/>
    </row>
    <row r="375" spans="1:7">
      <c r="A375" s="88"/>
      <c r="B375" s="83"/>
      <c r="C375" s="83"/>
      <c r="D375" s="84"/>
      <c r="E375" s="84"/>
      <c r="F375" s="85"/>
      <c r="G375" s="86"/>
    </row>
    <row r="376" spans="1:7">
      <c r="A376" s="82"/>
      <c r="B376" s="82"/>
      <c r="C376" s="83"/>
      <c r="D376" s="84"/>
      <c r="E376" s="84"/>
      <c r="F376" s="85"/>
      <c r="G376" s="86"/>
    </row>
    <row r="377" spans="1:7">
      <c r="A377" s="88"/>
      <c r="B377" s="83"/>
      <c r="C377" s="83"/>
      <c r="D377" s="84"/>
      <c r="E377" s="84"/>
      <c r="F377" s="85"/>
      <c r="G377" s="118"/>
    </row>
    <row r="378" spans="1:7">
      <c r="A378" s="88"/>
      <c r="B378" s="83"/>
      <c r="C378" s="83"/>
      <c r="D378" s="84"/>
      <c r="E378" s="84"/>
      <c r="F378" s="85"/>
      <c r="G378" s="118"/>
    </row>
    <row r="379" spans="1:7">
      <c r="A379" s="88"/>
      <c r="B379" s="83"/>
      <c r="C379" s="83"/>
      <c r="D379" s="84"/>
      <c r="E379" s="84"/>
      <c r="F379" s="85"/>
      <c r="G379" s="118"/>
    </row>
    <row r="380" spans="1:7">
      <c r="A380" s="82"/>
      <c r="B380" s="82"/>
      <c r="C380" s="83"/>
      <c r="D380" s="84"/>
      <c r="E380" s="84"/>
      <c r="F380" s="85"/>
      <c r="G380" s="86"/>
    </row>
    <row r="381" spans="1:7">
      <c r="A381" s="82"/>
      <c r="B381" s="82"/>
      <c r="C381" s="83"/>
      <c r="D381" s="84"/>
      <c r="E381" s="84"/>
      <c r="F381" s="85"/>
      <c r="G381" s="86"/>
    </row>
    <row r="382" spans="1:7">
      <c r="A382" s="88"/>
      <c r="B382" s="83"/>
      <c r="C382" s="83"/>
      <c r="D382" s="113"/>
      <c r="E382" s="84"/>
      <c r="F382" s="85"/>
      <c r="G382" s="86"/>
    </row>
    <row r="383" spans="1:7">
      <c r="A383" s="82"/>
      <c r="B383" s="82"/>
      <c r="C383" s="83"/>
      <c r="D383" s="84"/>
      <c r="E383" s="84"/>
      <c r="F383" s="85"/>
      <c r="G383" s="86"/>
    </row>
    <row r="384" spans="1:7">
      <c r="A384" s="82"/>
      <c r="B384" s="82"/>
      <c r="C384" s="83"/>
      <c r="D384" s="84"/>
      <c r="E384" s="84"/>
      <c r="F384" s="85"/>
      <c r="G384" s="86"/>
    </row>
    <row r="385" spans="1:10">
      <c r="A385" s="88"/>
      <c r="B385" s="83"/>
      <c r="C385" s="83"/>
      <c r="D385" s="113"/>
      <c r="E385" s="84"/>
      <c r="F385" s="85"/>
      <c r="G385" s="86"/>
    </row>
    <row r="386" spans="1:10">
      <c r="A386" s="88"/>
      <c r="B386" s="83"/>
      <c r="C386" s="83"/>
      <c r="D386" s="113"/>
      <c r="E386" s="84"/>
      <c r="F386" s="85"/>
      <c r="G386" s="86"/>
    </row>
    <row r="387" spans="1:10">
      <c r="A387" s="88"/>
      <c r="B387" s="83"/>
      <c r="C387" s="83"/>
      <c r="D387" s="113"/>
      <c r="E387" s="84"/>
      <c r="F387" s="85"/>
      <c r="G387" s="86"/>
    </row>
    <row r="388" spans="1:10">
      <c r="A388" s="88"/>
      <c r="B388" s="83"/>
      <c r="C388" s="83"/>
      <c r="D388" s="113"/>
      <c r="E388" s="84"/>
      <c r="F388" s="85"/>
      <c r="G388" s="86"/>
    </row>
    <row r="389" spans="1:10">
      <c r="A389" s="88"/>
      <c r="B389" s="83"/>
      <c r="C389" s="83"/>
      <c r="D389" s="84"/>
      <c r="E389" s="84"/>
      <c r="F389" s="85"/>
      <c r="G389" s="118"/>
    </row>
    <row r="390" spans="1:10">
      <c r="A390" s="82"/>
      <c r="B390" s="82"/>
      <c r="C390" s="83"/>
      <c r="D390" s="84"/>
      <c r="E390" s="84"/>
      <c r="F390" s="85"/>
      <c r="G390" s="118"/>
    </row>
    <row r="391" spans="1:10">
      <c r="A391" s="88"/>
      <c r="B391" s="83"/>
      <c r="C391" s="83"/>
      <c r="D391" s="84"/>
      <c r="E391" s="84"/>
      <c r="F391" s="85"/>
      <c r="G391" s="118"/>
    </row>
    <row r="392" spans="1:10">
      <c r="A392" s="88"/>
      <c r="B392" s="83"/>
      <c r="C392" s="83"/>
      <c r="D392" s="84"/>
      <c r="E392" s="84"/>
      <c r="F392" s="85"/>
      <c r="G392" s="118"/>
    </row>
    <row r="393" spans="1:10">
      <c r="A393" s="88"/>
      <c r="B393" s="83"/>
      <c r="C393" s="83"/>
      <c r="D393" s="84"/>
      <c r="E393" s="84"/>
      <c r="F393" s="85"/>
      <c r="G393" s="118"/>
    </row>
    <row r="394" spans="1:10">
      <c r="A394" s="88"/>
      <c r="B394" s="83"/>
      <c r="C394" s="83"/>
      <c r="D394" s="84"/>
      <c r="E394" s="84"/>
      <c r="F394" s="85"/>
      <c r="G394" s="118"/>
    </row>
    <row r="395" spans="1:10">
      <c r="A395" s="82"/>
      <c r="B395" s="82"/>
      <c r="C395" s="83"/>
      <c r="D395" s="84"/>
      <c r="E395" s="84"/>
      <c r="F395" s="85"/>
      <c r="G395" s="118"/>
    </row>
    <row r="396" spans="1:10" ht="15">
      <c r="A396" s="88"/>
      <c r="B396" s="83"/>
      <c r="C396" s="83"/>
      <c r="D396" s="84"/>
      <c r="E396" s="84"/>
      <c r="F396" s="85"/>
      <c r="G396" s="118"/>
      <c r="J396" s="117"/>
    </row>
    <row r="397" spans="1:10">
      <c r="A397" s="88"/>
      <c r="B397" s="83"/>
      <c r="C397" s="83"/>
      <c r="D397" s="84"/>
      <c r="E397" s="84"/>
      <c r="F397" s="85"/>
      <c r="G397" s="86"/>
    </row>
    <row r="398" spans="1:10" s="39" customFormat="1">
      <c r="A398" s="91" t="s">
        <v>73</v>
      </c>
      <c r="B398" s="92"/>
      <c r="C398" s="92"/>
      <c r="D398" s="92"/>
      <c r="E398" s="92"/>
      <c r="F398" s="92"/>
      <c r="G398" s="93">
        <f>SUM(G332:G397)</f>
        <v>0</v>
      </c>
      <c r="H398" s="38"/>
    </row>
    <row r="399" spans="1:10" s="39" customFormat="1">
      <c r="A399" s="88"/>
      <c r="B399" s="83"/>
      <c r="C399" s="83"/>
      <c r="D399" s="84"/>
      <c r="E399" s="84"/>
      <c r="F399" s="85"/>
      <c r="G399" s="86"/>
      <c r="H399" s="38"/>
    </row>
    <row r="400" spans="1:10">
      <c r="A400" s="82" t="s">
        <v>74</v>
      </c>
      <c r="B400" s="82" t="e">
        <f>VLOOKUP(A400,Prijzen!#REF!,2,FALSE)</f>
        <v>#REF!</v>
      </c>
      <c r="C400" s="83"/>
      <c r="D400" s="89" t="e">
        <f>Prijzen!#REF!</f>
        <v>#REF!</v>
      </c>
      <c r="E400" s="89"/>
      <c r="F400" s="83"/>
      <c r="G400" s="86" t="e">
        <f>G398*D400</f>
        <v>#REF!</v>
      </c>
    </row>
    <row r="401" spans="1:8" s="39" customFormat="1">
      <c r="A401" s="88"/>
      <c r="B401" s="83"/>
      <c r="C401" s="83"/>
      <c r="D401" s="84"/>
      <c r="E401" s="84"/>
      <c r="F401" s="85"/>
      <c r="G401" s="86"/>
      <c r="H401" s="38"/>
    </row>
    <row r="402" spans="1:8" s="39" customFormat="1">
      <c r="A402" s="88" t="s">
        <v>75</v>
      </c>
      <c r="B402" s="83" t="e">
        <f>VLOOKUP(A402,Prijzen!#REF!,2,FALSE)</f>
        <v>#REF!</v>
      </c>
      <c r="C402" s="83" t="s">
        <v>76</v>
      </c>
      <c r="D402" s="89" t="e">
        <f>Prijzen!#REF!</f>
        <v>#REF!</v>
      </c>
      <c r="E402" s="84"/>
      <c r="F402" s="90">
        <v>1</v>
      </c>
      <c r="G402" s="86" t="e">
        <f>+G398*D402</f>
        <v>#REF!</v>
      </c>
      <c r="H402" s="38"/>
    </row>
    <row r="403" spans="1:8" s="39" customFormat="1">
      <c r="A403" s="88" t="s">
        <v>77</v>
      </c>
      <c r="B403" s="83" t="e">
        <f>VLOOKUP(A403,Prijzen!#REF!,2,FALSE)</f>
        <v>#REF!</v>
      </c>
      <c r="C403" s="83" t="s">
        <v>76</v>
      </c>
      <c r="D403" s="89" t="e">
        <f>Prijzen!#REF!</f>
        <v>#REF!</v>
      </c>
      <c r="E403" s="84"/>
      <c r="F403" s="90">
        <v>1</v>
      </c>
      <c r="G403" s="86" t="e">
        <f>+G398*D403</f>
        <v>#REF!</v>
      </c>
      <c r="H403" s="38"/>
    </row>
    <row r="404" spans="1:8" s="39" customFormat="1">
      <c r="A404" s="88" t="s">
        <v>78</v>
      </c>
      <c r="B404" s="83" t="e">
        <f>VLOOKUP(A404,Prijzen!#REF!,2,FALSE)</f>
        <v>#REF!</v>
      </c>
      <c r="C404" s="83" t="s">
        <v>76</v>
      </c>
      <c r="D404" s="89" t="e">
        <f>Prijzen!#REF!</f>
        <v>#REF!</v>
      </c>
      <c r="E404" s="89"/>
      <c r="F404" s="90">
        <v>1</v>
      </c>
      <c r="G404" s="86" t="e">
        <f>+G398*D404</f>
        <v>#REF!</v>
      </c>
      <c r="H404" s="38"/>
    </row>
    <row r="405" spans="1:8" s="39" customFormat="1">
      <c r="A405" s="88" t="s">
        <v>79</v>
      </c>
      <c r="B405" s="83" t="e">
        <f>VLOOKUP(A405,Prijzen!#REF!,2,FALSE)</f>
        <v>#REF!</v>
      </c>
      <c r="C405" s="83" t="s">
        <v>76</v>
      </c>
      <c r="D405" s="89" t="e">
        <f>Prijzen!#REF!</f>
        <v>#REF!</v>
      </c>
      <c r="E405" s="84"/>
      <c r="F405" s="90">
        <v>1</v>
      </c>
      <c r="G405" s="86" t="e">
        <f>+G398*D405</f>
        <v>#REF!</v>
      </c>
      <c r="H405" s="38"/>
    </row>
    <row r="406" spans="1:8">
      <c r="A406" s="88"/>
      <c r="B406" s="83"/>
      <c r="C406" s="83"/>
      <c r="D406" s="84"/>
      <c r="E406" s="84"/>
      <c r="F406" s="85"/>
      <c r="G406" s="86"/>
    </row>
    <row r="407" spans="1:8" ht="22.5" customHeight="1">
      <c r="A407" s="94" t="s">
        <v>88</v>
      </c>
      <c r="B407" s="95"/>
      <c r="C407" s="95"/>
      <c r="D407" s="95"/>
      <c r="E407" s="95"/>
      <c r="F407" s="95"/>
      <c r="G407" s="93" t="e">
        <f>SUM(G398:G406)</f>
        <v>#REF!</v>
      </c>
    </row>
    <row r="408" spans="1:8" ht="13.5" thickBot="1">
      <c r="A408"/>
      <c r="B408"/>
      <c r="C408"/>
      <c r="D408"/>
      <c r="E408"/>
      <c r="F408"/>
      <c r="G408"/>
    </row>
    <row r="409" spans="1:8" ht="15.75">
      <c r="A409" s="99" t="s">
        <v>89</v>
      </c>
      <c r="B409" s="100"/>
      <c r="C409" s="184"/>
      <c r="D409" s="101"/>
      <c r="E409" s="101"/>
      <c r="F409" s="185"/>
      <c r="G409" s="186"/>
    </row>
    <row r="410" spans="1:8">
      <c r="A410" s="97" t="s">
        <v>21</v>
      </c>
      <c r="B410" s="225"/>
      <c r="C410" s="226"/>
      <c r="D410" s="226"/>
      <c r="E410" s="226"/>
      <c r="F410" s="226"/>
      <c r="G410" s="227"/>
      <c r="H410" s="29"/>
    </row>
    <row r="411" spans="1:8" ht="292.14999999999998" customHeight="1">
      <c r="A411" s="96"/>
      <c r="B411" s="215"/>
      <c r="C411" s="216"/>
      <c r="D411" s="216"/>
      <c r="E411" s="216"/>
      <c r="F411" s="216"/>
      <c r="G411" s="217"/>
      <c r="H411" s="29"/>
    </row>
    <row r="412" spans="1:8" ht="23.45" customHeight="1">
      <c r="A412" s="97" t="s">
        <v>22</v>
      </c>
      <c r="B412" s="225"/>
      <c r="C412" s="226"/>
      <c r="D412" s="226"/>
      <c r="E412" s="226"/>
      <c r="F412" s="226"/>
      <c r="G412" s="227"/>
      <c r="H412" s="29"/>
    </row>
    <row r="413" spans="1:8">
      <c r="A413" s="98" t="s">
        <v>23</v>
      </c>
      <c r="B413" s="225"/>
      <c r="C413" s="226"/>
      <c r="D413" s="226"/>
      <c r="E413" s="226"/>
      <c r="F413" s="226"/>
      <c r="G413" s="227"/>
      <c r="H413" s="29"/>
    </row>
    <row r="414" spans="1:8">
      <c r="A414" s="97" t="s">
        <v>24</v>
      </c>
      <c r="B414" s="225"/>
      <c r="C414" s="226"/>
      <c r="D414" s="226"/>
      <c r="E414" s="226"/>
      <c r="F414" s="226"/>
      <c r="G414" s="227"/>
      <c r="H414" s="29"/>
    </row>
    <row r="415" spans="1:8" ht="12.75" customHeight="1">
      <c r="A415" s="218" t="s">
        <v>25</v>
      </c>
      <c r="B415" s="213" t="s">
        <v>26</v>
      </c>
      <c r="C415" s="213" t="s">
        <v>27</v>
      </c>
      <c r="D415" s="219" t="s">
        <v>28</v>
      </c>
      <c r="E415" s="220"/>
      <c r="F415" s="213" t="s">
        <v>29</v>
      </c>
      <c r="G415" s="224" t="s">
        <v>30</v>
      </c>
      <c r="H415" s="29"/>
    </row>
    <row r="416" spans="1:8" ht="19.149999999999999" customHeight="1">
      <c r="A416" s="218"/>
      <c r="B416" s="213"/>
      <c r="C416" s="213"/>
      <c r="D416" s="221"/>
      <c r="E416" s="222"/>
      <c r="F416" s="223"/>
      <c r="G416" s="224"/>
      <c r="H416" s="29"/>
    </row>
    <row r="417" spans="1:9" s="39" customFormat="1">
      <c r="A417" s="82"/>
      <c r="B417" s="82"/>
      <c r="C417" s="83"/>
      <c r="D417" s="84"/>
      <c r="E417" s="84"/>
      <c r="F417" s="84"/>
      <c r="G417" s="85"/>
      <c r="H417" s="86"/>
      <c r="I417" s="87"/>
    </row>
    <row r="418" spans="1:9">
      <c r="A418" s="82"/>
      <c r="B418" s="82"/>
      <c r="C418" s="83"/>
      <c r="D418" s="84"/>
      <c r="E418" s="84"/>
      <c r="F418" s="85"/>
      <c r="G418" s="86"/>
    </row>
    <row r="419" spans="1:9">
      <c r="A419" s="82"/>
      <c r="B419" s="82"/>
      <c r="C419" s="83"/>
      <c r="D419" s="84"/>
      <c r="E419" s="84"/>
      <c r="F419" s="85"/>
      <c r="G419" s="86"/>
    </row>
    <row r="420" spans="1:9">
      <c r="A420" s="88"/>
      <c r="B420" s="83"/>
      <c r="C420" s="83"/>
      <c r="D420" s="113"/>
      <c r="E420" s="84"/>
      <c r="F420" s="85"/>
      <c r="G420" s="86"/>
    </row>
    <row r="421" spans="1:9">
      <c r="A421" s="88"/>
      <c r="B421" s="83"/>
      <c r="C421" s="83"/>
      <c r="D421" s="113"/>
      <c r="E421" s="84"/>
      <c r="F421" s="85"/>
      <c r="G421" s="86"/>
    </row>
    <row r="422" spans="1:9">
      <c r="A422" s="88"/>
      <c r="B422" s="83"/>
      <c r="C422" s="83"/>
      <c r="D422" s="84"/>
      <c r="E422" s="84"/>
      <c r="F422" s="85"/>
      <c r="G422" s="86"/>
    </row>
    <row r="423" spans="1:9">
      <c r="A423" s="82"/>
      <c r="B423" s="82"/>
      <c r="C423" s="83"/>
      <c r="D423" s="84"/>
      <c r="E423" s="84"/>
      <c r="F423" s="85"/>
      <c r="G423" s="86"/>
    </row>
    <row r="424" spans="1:9">
      <c r="A424" s="88"/>
      <c r="B424" s="83"/>
      <c r="C424" s="83"/>
      <c r="D424" s="113"/>
      <c r="E424" s="84"/>
      <c r="F424" s="85"/>
      <c r="G424" s="86"/>
    </row>
    <row r="425" spans="1:9">
      <c r="A425" s="88"/>
      <c r="B425" s="83"/>
      <c r="C425" s="83"/>
      <c r="D425" s="84"/>
      <c r="E425" s="84"/>
      <c r="F425" s="85"/>
      <c r="G425" s="86"/>
    </row>
    <row r="426" spans="1:9">
      <c r="A426" s="82"/>
      <c r="B426" s="82"/>
      <c r="C426" s="83"/>
      <c r="D426" s="84"/>
      <c r="E426" s="84"/>
      <c r="F426" s="85"/>
      <c r="G426" s="86"/>
    </row>
    <row r="427" spans="1:9">
      <c r="A427" s="82"/>
      <c r="B427" s="82"/>
      <c r="C427" s="83"/>
      <c r="D427" s="84"/>
      <c r="E427" s="84"/>
      <c r="F427" s="85"/>
      <c r="G427" s="86"/>
    </row>
    <row r="428" spans="1:9">
      <c r="A428" s="88"/>
      <c r="B428" s="83"/>
      <c r="C428" s="83"/>
      <c r="D428" s="113"/>
      <c r="E428" s="84"/>
      <c r="F428" s="85"/>
      <c r="G428" s="86"/>
    </row>
    <row r="429" spans="1:9">
      <c r="A429" s="88"/>
      <c r="B429" s="83"/>
      <c r="C429" s="83"/>
      <c r="D429" s="113"/>
      <c r="E429" s="84"/>
      <c r="F429" s="85"/>
      <c r="G429" s="86"/>
    </row>
    <row r="430" spans="1:9">
      <c r="A430" s="82"/>
      <c r="B430" s="82"/>
      <c r="C430" s="83"/>
      <c r="D430" s="84"/>
      <c r="E430" s="84"/>
      <c r="F430" s="85"/>
      <c r="G430" s="86"/>
    </row>
    <row r="431" spans="1:9">
      <c r="A431" s="88"/>
      <c r="B431" s="83"/>
      <c r="C431" s="83"/>
      <c r="D431" s="113"/>
      <c r="E431" s="84"/>
      <c r="F431" s="85"/>
      <c r="G431" s="86"/>
    </row>
    <row r="432" spans="1:9">
      <c r="A432" s="88"/>
      <c r="B432" s="83"/>
      <c r="C432" s="83"/>
      <c r="D432" s="113"/>
      <c r="E432" s="84"/>
      <c r="F432" s="85"/>
      <c r="G432" s="86"/>
    </row>
    <row r="433" spans="1:7">
      <c r="A433" s="82"/>
      <c r="B433" s="82"/>
      <c r="C433" s="83"/>
      <c r="D433" s="84"/>
      <c r="E433" s="84"/>
      <c r="F433" s="85"/>
      <c r="G433" s="86"/>
    </row>
    <row r="434" spans="1:7">
      <c r="A434" s="88"/>
      <c r="B434" s="83"/>
      <c r="C434" s="83"/>
      <c r="D434" s="113"/>
      <c r="E434" s="84"/>
      <c r="F434" s="85"/>
      <c r="G434" s="86"/>
    </row>
    <row r="435" spans="1:7">
      <c r="A435" s="88"/>
      <c r="B435" s="83"/>
      <c r="C435" s="83"/>
      <c r="D435" s="113"/>
      <c r="E435" s="84"/>
      <c r="F435" s="85"/>
      <c r="G435" s="86"/>
    </row>
    <row r="436" spans="1:7">
      <c r="A436" s="82"/>
      <c r="B436" s="82"/>
      <c r="C436" s="83"/>
      <c r="D436" s="84"/>
      <c r="E436" s="84"/>
      <c r="F436" s="85"/>
      <c r="G436" s="86"/>
    </row>
    <row r="437" spans="1:7">
      <c r="A437" s="88"/>
      <c r="B437" s="83"/>
      <c r="C437" s="83"/>
      <c r="D437" s="113"/>
      <c r="E437" s="84"/>
      <c r="F437" s="85"/>
      <c r="G437" s="86"/>
    </row>
    <row r="438" spans="1:7">
      <c r="A438" s="88"/>
      <c r="B438" s="83"/>
      <c r="C438" s="83"/>
      <c r="D438" s="113"/>
      <c r="E438" s="84"/>
      <c r="F438" s="85"/>
      <c r="G438" s="86"/>
    </row>
    <row r="439" spans="1:7">
      <c r="A439" s="88"/>
      <c r="B439" s="83"/>
      <c r="C439" s="83"/>
      <c r="D439" s="113"/>
      <c r="E439" s="84"/>
      <c r="F439" s="85"/>
      <c r="G439" s="86"/>
    </row>
    <row r="440" spans="1:7">
      <c r="A440" s="82"/>
      <c r="B440" s="82"/>
      <c r="C440" s="83"/>
      <c r="D440" s="84"/>
      <c r="E440" s="84"/>
      <c r="F440" s="85"/>
      <c r="G440" s="86"/>
    </row>
    <row r="441" spans="1:7">
      <c r="A441" s="82"/>
      <c r="B441" s="82"/>
      <c r="C441" s="83"/>
      <c r="D441" s="84"/>
      <c r="E441" s="84"/>
      <c r="F441" s="85"/>
      <c r="G441" s="86"/>
    </row>
    <row r="442" spans="1:7">
      <c r="A442" s="88"/>
      <c r="B442" s="83"/>
      <c r="C442" s="83"/>
      <c r="D442" s="113"/>
      <c r="E442" s="84"/>
      <c r="F442" s="85"/>
      <c r="G442" s="86"/>
    </row>
    <row r="443" spans="1:7">
      <c r="A443" s="88"/>
      <c r="B443" s="83"/>
      <c r="C443" s="83"/>
      <c r="D443" s="113"/>
      <c r="E443" s="84"/>
      <c r="F443" s="85"/>
      <c r="G443" s="86"/>
    </row>
    <row r="444" spans="1:7">
      <c r="A444" s="88"/>
      <c r="B444" s="83"/>
      <c r="C444" s="83"/>
      <c r="D444" s="113"/>
      <c r="E444" s="84"/>
      <c r="F444" s="85"/>
      <c r="G444" s="86"/>
    </row>
    <row r="445" spans="1:7">
      <c r="A445" s="82"/>
      <c r="B445" s="82"/>
      <c r="C445" s="83"/>
      <c r="D445" s="84"/>
      <c r="E445" s="84"/>
      <c r="F445" s="85"/>
      <c r="G445" s="86"/>
    </row>
    <row r="446" spans="1:7">
      <c r="A446" s="88"/>
      <c r="B446" s="83"/>
      <c r="C446" s="83"/>
      <c r="D446" s="113"/>
      <c r="E446" s="84"/>
      <c r="F446" s="85"/>
      <c r="G446" s="86"/>
    </row>
    <row r="447" spans="1:7">
      <c r="A447" s="88"/>
      <c r="B447" s="83"/>
      <c r="C447" s="83"/>
      <c r="D447" s="113"/>
      <c r="E447" s="84"/>
      <c r="F447" s="85"/>
      <c r="G447" s="86"/>
    </row>
    <row r="448" spans="1:7">
      <c r="A448" s="82"/>
      <c r="B448" s="82"/>
      <c r="C448" s="83"/>
      <c r="D448" s="84"/>
      <c r="E448" s="84"/>
      <c r="F448" s="85"/>
      <c r="G448" s="86"/>
    </row>
    <row r="449" spans="1:7">
      <c r="A449" s="82"/>
      <c r="B449" s="82"/>
      <c r="C449" s="83"/>
      <c r="D449" s="84"/>
      <c r="E449" s="84"/>
      <c r="F449" s="85"/>
      <c r="G449" s="86"/>
    </row>
    <row r="450" spans="1:7">
      <c r="A450" s="88"/>
      <c r="B450" s="83"/>
      <c r="C450" s="83"/>
      <c r="D450" s="113"/>
      <c r="E450" s="84"/>
      <c r="F450" s="85"/>
      <c r="G450" s="86"/>
    </row>
    <row r="451" spans="1:7">
      <c r="A451" s="88"/>
      <c r="B451" s="83"/>
      <c r="C451" s="83"/>
      <c r="D451" s="113"/>
      <c r="E451" s="84"/>
      <c r="F451" s="85"/>
      <c r="G451" s="86"/>
    </row>
    <row r="452" spans="1:7">
      <c r="A452" s="82"/>
      <c r="B452" s="82"/>
      <c r="C452" s="83"/>
      <c r="D452" s="84"/>
      <c r="E452" s="84"/>
      <c r="F452" s="85"/>
      <c r="G452" s="86"/>
    </row>
    <row r="453" spans="1:7">
      <c r="A453" s="88"/>
      <c r="B453" s="83"/>
      <c r="C453" s="83"/>
      <c r="D453" s="113"/>
      <c r="E453" s="84"/>
      <c r="F453" s="85"/>
      <c r="G453" s="86"/>
    </row>
    <row r="454" spans="1:7">
      <c r="A454" s="88"/>
      <c r="B454" s="83"/>
      <c r="C454" s="83"/>
      <c r="D454" s="84"/>
      <c r="E454" s="84"/>
      <c r="F454" s="85"/>
      <c r="G454" s="86"/>
    </row>
    <row r="455" spans="1:7">
      <c r="A455" s="82"/>
      <c r="B455" s="82"/>
      <c r="C455" s="83"/>
      <c r="D455" s="84"/>
      <c r="E455" s="84"/>
      <c r="F455" s="85"/>
      <c r="G455" s="86"/>
    </row>
    <row r="456" spans="1:7">
      <c r="A456" s="139"/>
      <c r="B456" s="83"/>
      <c r="C456" s="83"/>
      <c r="D456" s="113"/>
      <c r="E456" s="84"/>
      <c r="F456" s="85"/>
      <c r="G456" s="86"/>
    </row>
    <row r="457" spans="1:7">
      <c r="A457" s="114"/>
      <c r="B457" s="115"/>
      <c r="C457" s="83"/>
      <c r="D457" s="113"/>
      <c r="E457" s="84"/>
      <c r="F457" s="116"/>
      <c r="G457" s="86"/>
    </row>
    <row r="458" spans="1:7">
      <c r="A458" s="82"/>
      <c r="B458" s="82"/>
      <c r="C458" s="83"/>
      <c r="D458" s="84"/>
      <c r="E458" s="84"/>
      <c r="F458" s="85"/>
      <c r="G458" s="86"/>
    </row>
    <row r="459" spans="1:7">
      <c r="A459" s="88"/>
      <c r="B459" s="83"/>
      <c r="C459" s="83"/>
      <c r="D459" s="113"/>
      <c r="E459" s="84"/>
      <c r="F459" s="85"/>
      <c r="G459" s="86"/>
    </row>
    <row r="460" spans="1:7">
      <c r="A460" s="114"/>
      <c r="B460" s="115"/>
      <c r="C460" s="83"/>
      <c r="D460" s="113"/>
      <c r="E460" s="84"/>
      <c r="F460" s="116"/>
      <c r="G460" s="86"/>
    </row>
    <row r="461" spans="1:7">
      <c r="A461" s="82"/>
      <c r="B461" s="82"/>
      <c r="C461" s="83"/>
      <c r="D461" s="84"/>
      <c r="E461" s="84"/>
      <c r="F461" s="85"/>
      <c r="G461" s="86"/>
    </row>
    <row r="462" spans="1:7">
      <c r="A462" s="88"/>
      <c r="B462" s="83"/>
      <c r="C462" s="83"/>
      <c r="D462" s="113"/>
      <c r="E462" s="84"/>
      <c r="F462" s="85"/>
      <c r="G462" s="86"/>
    </row>
    <row r="463" spans="1:7">
      <c r="A463" s="88"/>
      <c r="B463" s="83"/>
      <c r="C463" s="83"/>
      <c r="D463" s="113"/>
      <c r="E463" s="84"/>
      <c r="F463" s="85"/>
      <c r="G463" s="86"/>
    </row>
    <row r="464" spans="1:7">
      <c r="A464" s="82"/>
      <c r="B464" s="82"/>
      <c r="C464" s="83"/>
      <c r="D464" s="84"/>
      <c r="E464" s="84"/>
      <c r="F464" s="85"/>
      <c r="G464" s="86"/>
    </row>
    <row r="465" spans="1:7">
      <c r="A465" s="139"/>
      <c r="B465" s="83"/>
      <c r="C465" s="83"/>
      <c r="D465" s="113"/>
      <c r="E465" s="84"/>
      <c r="F465" s="85"/>
      <c r="G465" s="86"/>
    </row>
    <row r="466" spans="1:7">
      <c r="A466" s="88"/>
      <c r="B466" s="83"/>
      <c r="C466" s="83"/>
      <c r="D466" s="113"/>
      <c r="E466" s="84"/>
      <c r="F466" s="85"/>
      <c r="G466" s="86"/>
    </row>
    <row r="467" spans="1:7">
      <c r="A467" s="82"/>
      <c r="B467" s="82"/>
      <c r="C467" s="83"/>
      <c r="D467" s="84"/>
      <c r="E467" s="84"/>
      <c r="F467" s="85"/>
      <c r="G467" s="86"/>
    </row>
    <row r="468" spans="1:7">
      <c r="A468" s="88"/>
      <c r="B468" s="83"/>
      <c r="C468" s="83"/>
      <c r="D468" s="113"/>
      <c r="E468" s="84"/>
      <c r="F468" s="85"/>
      <c r="G468" s="86"/>
    </row>
    <row r="469" spans="1:7">
      <c r="A469" s="88"/>
      <c r="B469" s="83"/>
      <c r="C469" s="83"/>
      <c r="D469" s="113"/>
      <c r="E469" s="84"/>
      <c r="F469" s="85"/>
      <c r="G469" s="86"/>
    </row>
    <row r="470" spans="1:7">
      <c r="A470" s="82"/>
      <c r="B470" s="82"/>
      <c r="C470" s="83"/>
      <c r="D470" s="84"/>
      <c r="E470" s="84"/>
      <c r="F470" s="85"/>
      <c r="G470" s="86"/>
    </row>
    <row r="471" spans="1:7">
      <c r="A471" s="88"/>
      <c r="B471" s="83"/>
      <c r="C471" s="83"/>
      <c r="D471" s="113"/>
      <c r="E471" s="84"/>
      <c r="F471" s="85"/>
      <c r="G471" s="86"/>
    </row>
    <row r="472" spans="1:7">
      <c r="A472" s="88"/>
      <c r="B472" s="83"/>
      <c r="C472" s="83"/>
      <c r="D472" s="113"/>
      <c r="E472" s="84"/>
      <c r="F472" s="85"/>
      <c r="G472" s="86"/>
    </row>
    <row r="473" spans="1:7">
      <c r="A473" s="88"/>
      <c r="B473" s="83"/>
      <c r="C473" s="83"/>
      <c r="D473" s="113"/>
      <c r="E473" s="84"/>
      <c r="F473" s="85"/>
      <c r="G473" s="86"/>
    </row>
    <row r="474" spans="1:7">
      <c r="A474" s="82"/>
      <c r="B474" s="82"/>
      <c r="C474" s="83"/>
      <c r="D474" s="84"/>
      <c r="E474" s="84"/>
      <c r="F474" s="85"/>
      <c r="G474" s="86"/>
    </row>
    <row r="475" spans="1:7">
      <c r="A475" s="88"/>
      <c r="B475" s="83"/>
      <c r="C475" s="83"/>
      <c r="D475" s="113"/>
      <c r="E475" s="84"/>
      <c r="F475" s="85"/>
      <c r="G475" s="86"/>
    </row>
    <row r="476" spans="1:7">
      <c r="A476" s="88"/>
      <c r="B476" s="83"/>
      <c r="C476" s="83"/>
      <c r="D476" s="84"/>
      <c r="E476" s="84"/>
      <c r="F476" s="85"/>
      <c r="G476" s="86"/>
    </row>
    <row r="477" spans="1:7">
      <c r="A477" s="82"/>
      <c r="B477" s="82"/>
      <c r="C477" s="83"/>
      <c r="D477" s="84"/>
      <c r="E477" s="84"/>
      <c r="F477" s="85"/>
      <c r="G477" s="86"/>
    </row>
    <row r="478" spans="1:7">
      <c r="A478" s="88"/>
      <c r="B478" s="83"/>
      <c r="C478" s="83"/>
      <c r="D478" s="113"/>
      <c r="E478" s="84"/>
      <c r="F478" s="85"/>
      <c r="G478" s="86"/>
    </row>
    <row r="479" spans="1:7">
      <c r="A479" s="88"/>
      <c r="B479" s="83"/>
      <c r="C479" s="83"/>
      <c r="D479" s="113"/>
      <c r="E479" s="84"/>
      <c r="F479" s="85"/>
      <c r="G479" s="86"/>
    </row>
    <row r="480" spans="1:7">
      <c r="A480" s="88"/>
      <c r="B480" s="83"/>
      <c r="C480" s="83"/>
      <c r="D480" s="113"/>
      <c r="E480" s="84"/>
      <c r="F480" s="85"/>
      <c r="G480" s="86"/>
    </row>
    <row r="481" spans="1:10">
      <c r="A481" s="88"/>
      <c r="B481" s="83"/>
      <c r="C481" s="83"/>
      <c r="D481" s="84"/>
      <c r="E481" s="84"/>
      <c r="F481" s="85"/>
      <c r="G481" s="86"/>
    </row>
    <row r="482" spans="1:10">
      <c r="A482" s="82"/>
      <c r="B482" s="82"/>
      <c r="C482" s="83"/>
      <c r="D482" s="84"/>
      <c r="E482" s="84"/>
      <c r="F482" s="85"/>
      <c r="G482" s="86"/>
    </row>
    <row r="483" spans="1:10">
      <c r="A483" s="82"/>
      <c r="B483" s="82"/>
      <c r="C483" s="83"/>
      <c r="D483" s="84"/>
      <c r="E483" s="84"/>
      <c r="F483" s="85"/>
      <c r="G483" s="86"/>
    </row>
    <row r="484" spans="1:10">
      <c r="A484" s="88"/>
      <c r="B484" s="83"/>
      <c r="C484" s="83"/>
      <c r="D484" s="113"/>
      <c r="E484" s="84"/>
      <c r="F484" s="85"/>
      <c r="G484" s="86"/>
    </row>
    <row r="485" spans="1:10">
      <c r="A485" s="88"/>
      <c r="B485" s="83"/>
      <c r="C485" s="83"/>
      <c r="D485" s="113"/>
      <c r="E485" s="84"/>
      <c r="F485" s="85"/>
      <c r="G485" s="86"/>
    </row>
    <row r="486" spans="1:10">
      <c r="A486" s="82"/>
      <c r="B486" s="82"/>
      <c r="C486" s="83"/>
      <c r="D486" s="84"/>
      <c r="E486" s="84"/>
      <c r="F486" s="85"/>
      <c r="G486" s="86"/>
    </row>
    <row r="487" spans="1:10">
      <c r="A487" s="88"/>
      <c r="B487" s="83"/>
      <c r="C487" s="83"/>
      <c r="D487" s="113"/>
      <c r="E487" s="84"/>
      <c r="F487" s="85"/>
      <c r="G487" s="86"/>
    </row>
    <row r="488" spans="1:10">
      <c r="A488" s="88"/>
      <c r="B488" s="83"/>
      <c r="C488" s="83"/>
      <c r="D488" s="84"/>
      <c r="E488" s="84"/>
      <c r="F488" s="85"/>
      <c r="G488" s="86"/>
    </row>
    <row r="489" spans="1:10">
      <c r="A489" s="82"/>
      <c r="B489" s="82"/>
      <c r="C489" s="83"/>
      <c r="D489" s="84"/>
      <c r="E489" s="84"/>
      <c r="F489" s="85"/>
      <c r="G489" s="118"/>
    </row>
    <row r="490" spans="1:10">
      <c r="A490" s="88"/>
      <c r="B490" s="83"/>
      <c r="C490" s="83"/>
      <c r="D490" s="84"/>
      <c r="E490" s="84"/>
      <c r="F490" s="85"/>
      <c r="G490" s="118"/>
    </row>
    <row r="491" spans="1:10">
      <c r="A491" s="88"/>
      <c r="B491" s="83"/>
      <c r="C491" s="83"/>
      <c r="D491" s="84"/>
      <c r="E491" s="84"/>
      <c r="F491" s="85"/>
      <c r="G491" s="118"/>
    </row>
    <row r="492" spans="1:10">
      <c r="A492" s="82"/>
      <c r="B492" s="82"/>
      <c r="C492" s="83"/>
      <c r="D492" s="84"/>
      <c r="E492" s="84"/>
      <c r="F492" s="85"/>
      <c r="G492" s="118"/>
    </row>
    <row r="493" spans="1:10" ht="15">
      <c r="A493" s="88"/>
      <c r="B493" s="83"/>
      <c r="C493" s="83"/>
      <c r="D493" s="84"/>
      <c r="E493" s="84"/>
      <c r="F493" s="85"/>
      <c r="G493" s="118"/>
      <c r="J493" s="117"/>
    </row>
    <row r="494" spans="1:10">
      <c r="A494" s="88"/>
      <c r="B494" s="83"/>
      <c r="C494" s="83"/>
      <c r="D494" s="84"/>
      <c r="E494" s="84"/>
      <c r="F494" s="85"/>
      <c r="G494" s="86"/>
    </row>
    <row r="495" spans="1:10" s="39" customFormat="1">
      <c r="A495" s="91" t="s">
        <v>73</v>
      </c>
      <c r="B495" s="92"/>
      <c r="C495" s="92"/>
      <c r="D495" s="92"/>
      <c r="E495" s="92"/>
      <c r="F495" s="92"/>
      <c r="G495" s="93">
        <f>SUM(G420:G493)</f>
        <v>0</v>
      </c>
      <c r="H495" s="38"/>
    </row>
    <row r="496" spans="1:10" s="39" customFormat="1">
      <c r="A496" s="88"/>
      <c r="B496" s="83"/>
      <c r="C496" s="83"/>
      <c r="D496" s="84"/>
      <c r="E496" s="84"/>
      <c r="F496" s="85"/>
      <c r="G496" s="86"/>
      <c r="H496" s="38"/>
    </row>
    <row r="497" spans="1:10">
      <c r="A497" s="82" t="s">
        <v>74</v>
      </c>
      <c r="B497" s="82" t="e">
        <f>VLOOKUP(A497,Prijzen!#REF!,2,FALSE)</f>
        <v>#REF!</v>
      </c>
      <c r="C497" s="83"/>
      <c r="D497" s="89" t="e">
        <f>Prijzen!#REF!</f>
        <v>#REF!</v>
      </c>
      <c r="E497" s="89"/>
      <c r="F497" s="83"/>
      <c r="G497" s="86" t="e">
        <f>G495*D497</f>
        <v>#REF!</v>
      </c>
    </row>
    <row r="498" spans="1:10" s="39" customFormat="1">
      <c r="A498" s="88"/>
      <c r="B498" s="83"/>
      <c r="C498" s="83"/>
      <c r="D498" s="84"/>
      <c r="E498" s="84"/>
      <c r="F498" s="85"/>
      <c r="G498" s="86"/>
      <c r="H498" s="38"/>
    </row>
    <row r="499" spans="1:10" s="39" customFormat="1">
      <c r="A499" s="88" t="s">
        <v>75</v>
      </c>
      <c r="B499" s="83" t="e">
        <f>VLOOKUP(A499,Prijzen!#REF!,2,FALSE)</f>
        <v>#REF!</v>
      </c>
      <c r="C499" s="83" t="s">
        <v>76</v>
      </c>
      <c r="D499" s="89" t="e">
        <f>Prijzen!#REF!</f>
        <v>#REF!</v>
      </c>
      <c r="E499" s="84"/>
      <c r="F499" s="90">
        <v>1</v>
      </c>
      <c r="G499" s="86" t="e">
        <f>+G495*D499</f>
        <v>#REF!</v>
      </c>
      <c r="H499" s="38"/>
    </row>
    <row r="500" spans="1:10" s="39" customFormat="1">
      <c r="A500" s="88" t="s">
        <v>77</v>
      </c>
      <c r="B500" s="83" t="e">
        <f>VLOOKUP(A500,Prijzen!#REF!,2,FALSE)</f>
        <v>#REF!</v>
      </c>
      <c r="C500" s="83" t="s">
        <v>76</v>
      </c>
      <c r="D500" s="89" t="e">
        <f>Prijzen!#REF!</f>
        <v>#REF!</v>
      </c>
      <c r="E500" s="84"/>
      <c r="F500" s="90">
        <v>1</v>
      </c>
      <c r="G500" s="86" t="e">
        <f>+G495*D500</f>
        <v>#REF!</v>
      </c>
      <c r="H500" s="38"/>
    </row>
    <row r="501" spans="1:10" s="39" customFormat="1">
      <c r="A501" s="88" t="s">
        <v>78</v>
      </c>
      <c r="B501" s="83" t="e">
        <f>VLOOKUP(A501,Prijzen!#REF!,2,FALSE)</f>
        <v>#REF!</v>
      </c>
      <c r="C501" s="83" t="s">
        <v>76</v>
      </c>
      <c r="D501" s="89" t="e">
        <f>Prijzen!#REF!</f>
        <v>#REF!</v>
      </c>
      <c r="E501" s="89"/>
      <c r="F501" s="90">
        <v>1</v>
      </c>
      <c r="G501" s="86" t="e">
        <f>+G495*D501</f>
        <v>#REF!</v>
      </c>
      <c r="H501" s="38"/>
    </row>
    <row r="502" spans="1:10" s="39" customFormat="1">
      <c r="A502" s="88" t="s">
        <v>79</v>
      </c>
      <c r="B502" s="83" t="e">
        <f>VLOOKUP(A502,Prijzen!#REF!,2,FALSE)</f>
        <v>#REF!</v>
      </c>
      <c r="C502" s="83" t="s">
        <v>76</v>
      </c>
      <c r="D502" s="89" t="e">
        <f>Prijzen!#REF!</f>
        <v>#REF!</v>
      </c>
      <c r="E502" s="84"/>
      <c r="F502" s="90">
        <v>1</v>
      </c>
      <c r="G502" s="86" t="e">
        <f>+G495*D502</f>
        <v>#REF!</v>
      </c>
      <c r="H502" s="38"/>
    </row>
    <row r="503" spans="1:10">
      <c r="A503" s="88"/>
      <c r="B503" s="83"/>
      <c r="C503" s="83"/>
      <c r="D503" s="84"/>
      <c r="E503" s="84"/>
      <c r="F503" s="85"/>
      <c r="G503" s="86"/>
    </row>
    <row r="504" spans="1:10" ht="22.5" customHeight="1">
      <c r="A504" s="94" t="s">
        <v>90</v>
      </c>
      <c r="B504" s="95"/>
      <c r="C504" s="95"/>
      <c r="D504" s="95"/>
      <c r="E504" s="95"/>
      <c r="F504" s="95"/>
      <c r="G504" s="93" t="e">
        <f>SUM(G495:G503)</f>
        <v>#REF!</v>
      </c>
    </row>
    <row r="505" spans="1:10">
      <c r="A505"/>
      <c r="B505"/>
      <c r="C505"/>
      <c r="D505"/>
      <c r="E505"/>
      <c r="F505"/>
      <c r="G505"/>
    </row>
    <row r="506" spans="1:10" ht="15" thickBot="1">
      <c r="A506" s="119"/>
      <c r="B506" s="120"/>
      <c r="C506" s="120"/>
      <c r="D506" s="120"/>
      <c r="E506" s="120"/>
      <c r="F506" s="120"/>
      <c r="G506" s="121"/>
      <c r="I506" s="122"/>
      <c r="J506" s="23"/>
    </row>
    <row r="507" spans="1:10" ht="13.5" thickBot="1">
      <c r="A507" s="123" t="s">
        <v>4</v>
      </c>
      <c r="B507" s="124"/>
      <c r="C507" s="125"/>
      <c r="D507" s="125"/>
      <c r="E507" s="125"/>
      <c r="F507" s="126"/>
      <c r="G507" s="127" t="e">
        <f>G80+G167+G250+G321+G407+G504</f>
        <v>#REF!</v>
      </c>
      <c r="I507" s="122"/>
      <c r="J507" s="24"/>
    </row>
    <row r="508" spans="1:10">
      <c r="A508" s="119"/>
      <c r="B508" s="120"/>
      <c r="C508" s="120"/>
      <c r="D508" s="120"/>
      <c r="E508" s="120"/>
      <c r="F508" s="120"/>
      <c r="G508" s="121"/>
      <c r="I508" s="122"/>
      <c r="J508" s="24"/>
    </row>
    <row r="509" spans="1:10" ht="13.5" thickBot="1">
      <c r="A509" s="119"/>
      <c r="B509" s="120"/>
      <c r="C509" s="120"/>
      <c r="D509" s="120"/>
      <c r="E509" s="120"/>
      <c r="F509" s="120"/>
      <c r="G509" s="121"/>
      <c r="I509" s="122"/>
      <c r="J509" s="24"/>
    </row>
    <row r="510" spans="1:10" ht="13.5" thickBot="1">
      <c r="A510" s="128" t="s">
        <v>91</v>
      </c>
      <c r="B510" s="129"/>
      <c r="C510" s="130"/>
      <c r="D510" s="130"/>
      <c r="E510" s="130"/>
      <c r="F510" s="131"/>
      <c r="G510" s="132"/>
      <c r="I510" s="122"/>
      <c r="J510" s="24"/>
    </row>
    <row r="511" spans="1:10" ht="13.15" customHeight="1">
      <c r="A511" s="236" t="s">
        <v>25</v>
      </c>
      <c r="B511" s="228" t="s">
        <v>26</v>
      </c>
      <c r="C511" s="228" t="s">
        <v>27</v>
      </c>
      <c r="D511" s="230" t="s">
        <v>28</v>
      </c>
      <c r="E511" s="231"/>
      <c r="F511" s="232"/>
      <c r="G511" s="234" t="s">
        <v>30</v>
      </c>
      <c r="H511"/>
    </row>
    <row r="512" spans="1:10">
      <c r="A512" s="237"/>
      <c r="B512" s="229"/>
      <c r="C512" s="229"/>
      <c r="D512" s="221"/>
      <c r="E512" s="233"/>
      <c r="F512" s="222"/>
      <c r="G512" s="235"/>
      <c r="H512"/>
    </row>
    <row r="513" spans="1:10">
      <c r="A513" s="88"/>
      <c r="B513" s="88"/>
      <c r="C513" s="83"/>
      <c r="D513" s="89"/>
      <c r="E513" s="89"/>
      <c r="F513" s="85"/>
      <c r="G513" s="86"/>
      <c r="H513"/>
    </row>
    <row r="514" spans="1:10" s="39" customFormat="1">
      <c r="A514" s="88" t="s">
        <v>92</v>
      </c>
      <c r="B514" s="83" t="e">
        <f>VLOOKUP(A514,Prijzen!#REF!,2,FALSE)</f>
        <v>#REF!</v>
      </c>
      <c r="C514" s="83"/>
      <c r="D514" s="249">
        <v>2.5000000000000001E-3</v>
      </c>
      <c r="E514" s="89"/>
      <c r="F514" s="83"/>
      <c r="G514" s="86" t="e">
        <f>G507*D514</f>
        <v>#REF!</v>
      </c>
      <c r="H514" s="38"/>
      <c r="I514" s="84"/>
      <c r="J514" s="87"/>
    </row>
    <row r="515" spans="1:10" ht="13.5" thickBot="1">
      <c r="A515" s="88"/>
      <c r="B515" s="88"/>
      <c r="C515" s="83"/>
      <c r="D515" s="89"/>
      <c r="E515" s="89"/>
      <c r="F515" s="83"/>
      <c r="G515" s="86"/>
      <c r="H515"/>
    </row>
    <row r="516" spans="1:10" ht="13.5" thickBot="1">
      <c r="A516" s="133" t="s">
        <v>93</v>
      </c>
      <c r="B516" s="134"/>
      <c r="C516" s="130"/>
      <c r="D516" s="130"/>
      <c r="E516" s="130"/>
      <c r="F516" s="135"/>
      <c r="G516" s="136" t="e">
        <f>+SUM(G513:G515)</f>
        <v>#REF!</v>
      </c>
      <c r="H516"/>
    </row>
    <row r="517" spans="1:10">
      <c r="A517" s="119"/>
      <c r="B517" s="120"/>
      <c r="C517" s="120"/>
      <c r="D517" s="120"/>
      <c r="E517" s="120"/>
      <c r="F517" s="120"/>
      <c r="G517" s="121"/>
      <c r="H517"/>
    </row>
    <row r="518" spans="1:10" ht="13.5" thickBot="1">
      <c r="A518" s="119"/>
      <c r="B518" s="120"/>
      <c r="C518" s="120"/>
      <c r="D518" s="120"/>
      <c r="E518" s="120"/>
      <c r="F518" s="120"/>
      <c r="G518" s="121"/>
      <c r="H518"/>
    </row>
    <row r="519" spans="1:10" ht="13.5" thickBot="1">
      <c r="A519" s="123" t="s">
        <v>10</v>
      </c>
      <c r="B519" s="124"/>
      <c r="C519" s="125"/>
      <c r="D519" s="125"/>
      <c r="E519" s="125"/>
      <c r="F519" s="126"/>
      <c r="G519" s="127" t="e">
        <f>+G516+G507</f>
        <v>#REF!</v>
      </c>
      <c r="H519"/>
    </row>
    <row r="520" spans="1:10">
      <c r="F520" s="4"/>
      <c r="G520" s="4"/>
    </row>
    <row r="521" spans="1:10">
      <c r="F521" s="4"/>
      <c r="G521" s="4"/>
    </row>
    <row r="522" spans="1:10">
      <c r="F522" s="4"/>
      <c r="G522" s="4"/>
    </row>
    <row r="523" spans="1:10">
      <c r="F523" s="4"/>
      <c r="G523" s="4"/>
    </row>
  </sheetData>
  <mergeCells count="70">
    <mergeCell ref="C511:C512"/>
    <mergeCell ref="D511:F512"/>
    <mergeCell ref="G511:G512"/>
    <mergeCell ref="A9:A10"/>
    <mergeCell ref="B9:B10"/>
    <mergeCell ref="C9:C10"/>
    <mergeCell ref="G88:G89"/>
    <mergeCell ref="A511:A512"/>
    <mergeCell ref="B511:B512"/>
    <mergeCell ref="B327:G327"/>
    <mergeCell ref="A175:A176"/>
    <mergeCell ref="B175:B176"/>
    <mergeCell ref="C175:C176"/>
    <mergeCell ref="B85:G85"/>
    <mergeCell ref="B86:G86"/>
    <mergeCell ref="B87:G87"/>
    <mergeCell ref="D175:E176"/>
    <mergeCell ref="F175:F176"/>
    <mergeCell ref="G175:G176"/>
    <mergeCell ref="B8:G8"/>
    <mergeCell ref="F9:F10"/>
    <mergeCell ref="G9:G10"/>
    <mergeCell ref="B172:G172"/>
    <mergeCell ref="B173:G173"/>
    <mergeCell ref="B174:G174"/>
    <mergeCell ref="B170:G170"/>
    <mergeCell ref="B171:G171"/>
    <mergeCell ref="B4:G4"/>
    <mergeCell ref="B83:G83"/>
    <mergeCell ref="B84:G84"/>
    <mergeCell ref="A88:A89"/>
    <mergeCell ref="B88:B89"/>
    <mergeCell ref="C88:C89"/>
    <mergeCell ref="D88:E89"/>
    <mergeCell ref="F88:F89"/>
    <mergeCell ref="B6:G6"/>
    <mergeCell ref="B7:G7"/>
    <mergeCell ref="B5:G5"/>
    <mergeCell ref="D9:E10"/>
    <mergeCell ref="B253:G253"/>
    <mergeCell ref="B255:G255"/>
    <mergeCell ref="B256:G256"/>
    <mergeCell ref="A329:A330"/>
    <mergeCell ref="B329:B330"/>
    <mergeCell ref="C329:C330"/>
    <mergeCell ref="D329:E330"/>
    <mergeCell ref="F329:F330"/>
    <mergeCell ref="G329:G330"/>
    <mergeCell ref="B328:G328"/>
    <mergeCell ref="A258:A259"/>
    <mergeCell ref="B258:B259"/>
    <mergeCell ref="C258:C259"/>
    <mergeCell ref="F258:F259"/>
    <mergeCell ref="G258:G259"/>
    <mergeCell ref="B254:G254"/>
    <mergeCell ref="D258:E259"/>
    <mergeCell ref="B324:G324"/>
    <mergeCell ref="B325:G325"/>
    <mergeCell ref="B326:G326"/>
    <mergeCell ref="B410:G410"/>
    <mergeCell ref="B411:G411"/>
    <mergeCell ref="A415:A416"/>
    <mergeCell ref="B415:B416"/>
    <mergeCell ref="C415:C416"/>
    <mergeCell ref="D415:E416"/>
    <mergeCell ref="F415:F416"/>
    <mergeCell ref="G415:G416"/>
    <mergeCell ref="B412:G412"/>
    <mergeCell ref="B413:G413"/>
    <mergeCell ref="B414:G414"/>
  </mergeCells>
  <phoneticPr fontId="0" type="noConversion"/>
  <pageMargins left="0.39370078740157483" right="0.35433070866141736" top="0.98425196850393704" bottom="0.98425196850393704" header="0.51181102362204722" footer="0.51181102362204722"/>
  <pageSetup paperSize="9" scale="60" fitToHeight="2" orientation="portrait" r:id="rId1"/>
  <headerFooter alignWithMargins="0">
    <oddHeader>Page &amp;P&amp;R&amp;F</oddHeader>
    <oddFooter>&amp;LPrintdatum: &amp;D&amp;R&amp;P</oddFooter>
  </headerFooter>
  <rowBreaks count="5" manualBreakCount="5">
    <brk id="61" max="6" man="1"/>
    <brk id="81" max="6" man="1"/>
    <brk id="325" max="6" man="1"/>
    <brk id="408" max="6" man="1"/>
    <brk id="508"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92"/>
  <sheetViews>
    <sheetView topLeftCell="A66" zoomScale="85" zoomScaleNormal="85" zoomScaleSheetLayoutView="100" workbookViewId="0">
      <selection activeCell="A2" sqref="A2"/>
    </sheetView>
  </sheetViews>
  <sheetFormatPr defaultRowHeight="12.75"/>
  <cols>
    <col min="1" max="1" width="23.7109375" style="2" customWidth="1"/>
    <col min="2" max="2" width="63.85546875" style="3" customWidth="1"/>
    <col min="3" max="3" width="9.7109375" style="4" customWidth="1"/>
    <col min="4" max="4" width="15.140625" style="4" customWidth="1"/>
    <col min="5" max="5" width="13.5703125" style="5" customWidth="1"/>
    <col min="6" max="6" width="13.7109375" style="5" customWidth="1"/>
    <col min="7" max="7" width="13.85546875" style="18" bestFit="1" customWidth="1"/>
    <col min="8" max="8" width="12.28515625" style="6" hidden="1" customWidth="1"/>
    <col min="9" max="9" width="27.7109375" style="22" bestFit="1" customWidth="1"/>
    <col min="10" max="10" width="9.140625" style="18" customWidth="1"/>
    <col min="11" max="11" width="9.140625" style="24" customWidth="1"/>
    <col min="12" max="12" width="5" bestFit="1" customWidth="1"/>
    <col min="13" max="13" width="7" bestFit="1" customWidth="1"/>
    <col min="14" max="14" width="3.5703125" bestFit="1" customWidth="1"/>
  </cols>
  <sheetData>
    <row r="1" spans="1:12" ht="18">
      <c r="A1" s="172" t="s">
        <v>94</v>
      </c>
      <c r="B1" s="173"/>
      <c r="C1" s="174"/>
      <c r="D1" s="175"/>
      <c r="E1" s="176"/>
      <c r="F1" s="177"/>
      <c r="G1" s="26"/>
      <c r="H1" s="27"/>
      <c r="I1" s="28"/>
      <c r="J1" s="28"/>
      <c r="K1" s="28"/>
      <c r="L1" s="25"/>
    </row>
    <row r="2" spans="1:12" ht="18">
      <c r="A2" s="178"/>
      <c r="B2" s="179"/>
      <c r="C2" s="179"/>
      <c r="D2" s="180"/>
      <c r="E2" s="181"/>
      <c r="F2" s="182"/>
      <c r="J2" s="21"/>
      <c r="K2" s="23"/>
    </row>
    <row r="3" spans="1:12" ht="18.75" thickBot="1">
      <c r="A3" s="140"/>
      <c r="B3" s="19"/>
      <c r="C3" s="19"/>
      <c r="D3" s="18"/>
      <c r="E3" s="20"/>
      <c r="F3" s="141"/>
      <c r="J3" s="21"/>
      <c r="K3" s="23"/>
    </row>
    <row r="4" spans="1:12" ht="15.75" customHeight="1" thickBot="1">
      <c r="A4" s="31"/>
      <c r="B4" s="187"/>
      <c r="C4" s="188"/>
      <c r="D4" s="188"/>
      <c r="E4" s="189"/>
      <c r="F4" s="30"/>
      <c r="K4" s="23"/>
    </row>
    <row r="5" spans="1:12" ht="16.5" thickBot="1">
      <c r="A5" s="104" t="s">
        <v>95</v>
      </c>
      <c r="B5" s="34" t="s">
        <v>96</v>
      </c>
      <c r="C5" s="190"/>
      <c r="D5" s="190"/>
      <c r="E5" s="191"/>
      <c r="F5" s="192"/>
      <c r="J5"/>
      <c r="K5"/>
    </row>
    <row r="6" spans="1:12" ht="16.5" hidden="1" thickBot="1">
      <c r="A6" s="105" t="s">
        <v>97</v>
      </c>
      <c r="B6" s="16" t="s">
        <v>98</v>
      </c>
      <c r="C6" s="190"/>
      <c r="D6" s="190"/>
      <c r="E6" s="191"/>
      <c r="F6" s="192"/>
      <c r="J6"/>
      <c r="K6"/>
    </row>
    <row r="7" spans="1:12">
      <c r="A7" s="244" t="s">
        <v>99</v>
      </c>
      <c r="B7" s="238" t="s">
        <v>26</v>
      </c>
      <c r="C7" s="247" t="s">
        <v>27</v>
      </c>
      <c r="D7" s="238" t="s">
        <v>100</v>
      </c>
      <c r="E7" s="238" t="s">
        <v>29</v>
      </c>
      <c r="F7" s="240" t="s">
        <v>30</v>
      </c>
      <c r="J7"/>
      <c r="K7"/>
    </row>
    <row r="8" spans="1:12">
      <c r="A8" s="245"/>
      <c r="B8" s="246"/>
      <c r="C8" s="248"/>
      <c r="D8" s="246"/>
      <c r="E8" s="239"/>
      <c r="F8" s="241"/>
      <c r="J8"/>
      <c r="K8"/>
    </row>
    <row r="9" spans="1:12">
      <c r="A9" s="106"/>
      <c r="B9" s="32"/>
      <c r="C9" s="32"/>
      <c r="D9" s="32"/>
      <c r="E9" s="33"/>
      <c r="F9" s="107"/>
      <c r="J9"/>
      <c r="K9"/>
    </row>
    <row r="10" spans="1:12" ht="25.5">
      <c r="A10" s="106"/>
      <c r="B10" s="32" t="s">
        <v>101</v>
      </c>
      <c r="C10" s="32"/>
      <c r="D10" s="32"/>
      <c r="E10" s="33"/>
      <c r="F10" s="107"/>
      <c r="J10"/>
      <c r="K10"/>
    </row>
    <row r="11" spans="1:12">
      <c r="A11" s="106"/>
      <c r="B11" s="32"/>
      <c r="C11" s="32"/>
      <c r="D11" s="32"/>
      <c r="E11" s="33"/>
      <c r="F11" s="44"/>
      <c r="J11"/>
      <c r="K11"/>
    </row>
    <row r="12" spans="1:12" ht="14.25">
      <c r="A12" s="35"/>
      <c r="B12" s="41" t="s">
        <v>102</v>
      </c>
      <c r="C12" s="36"/>
      <c r="D12" s="193"/>
      <c r="E12" s="194"/>
      <c r="F12" s="195"/>
      <c r="K12" s="23"/>
    </row>
    <row r="13" spans="1:12" ht="14.25">
      <c r="A13" s="35"/>
      <c r="B13" s="41"/>
      <c r="C13" s="36"/>
      <c r="D13" s="242" t="s">
        <v>103</v>
      </c>
      <c r="E13" s="243"/>
      <c r="F13" s="195"/>
      <c r="K13" s="23"/>
    </row>
    <row r="14" spans="1:12" ht="14.25">
      <c r="A14" s="40"/>
      <c r="B14" s="36"/>
      <c r="C14" s="36"/>
      <c r="D14" s="45"/>
      <c r="E14" s="47"/>
      <c r="F14" s="195"/>
      <c r="K14" s="23"/>
    </row>
    <row r="15" spans="1:12">
      <c r="A15" s="35"/>
      <c r="B15" s="36"/>
      <c r="C15" s="36" t="s">
        <v>104</v>
      </c>
      <c r="D15" s="196"/>
      <c r="E15" s="197"/>
      <c r="F15" s="195"/>
      <c r="J15"/>
      <c r="K15"/>
    </row>
    <row r="16" spans="1:12">
      <c r="A16" s="35"/>
      <c r="B16" s="36"/>
      <c r="C16" s="36" t="s">
        <v>104</v>
      </c>
      <c r="D16" s="196"/>
      <c r="E16" s="197"/>
      <c r="F16" s="195"/>
      <c r="J16"/>
      <c r="K16"/>
    </row>
    <row r="17" spans="1:11">
      <c r="A17" s="35"/>
      <c r="B17" s="36"/>
      <c r="C17" s="36" t="s">
        <v>104</v>
      </c>
      <c r="D17" s="196"/>
      <c r="E17" s="197"/>
      <c r="F17" s="195"/>
      <c r="J17"/>
      <c r="K17"/>
    </row>
    <row r="18" spans="1:11">
      <c r="A18" s="35"/>
      <c r="B18" s="36"/>
      <c r="C18" s="36" t="s">
        <v>105</v>
      </c>
      <c r="D18" s="196"/>
      <c r="E18" s="197"/>
      <c r="F18" s="195"/>
      <c r="J18"/>
      <c r="K18"/>
    </row>
    <row r="19" spans="1:11">
      <c r="A19" s="35"/>
      <c r="B19" s="36"/>
      <c r="C19" s="36" t="s">
        <v>105</v>
      </c>
      <c r="D19" s="196"/>
      <c r="E19" s="197"/>
      <c r="F19" s="195"/>
      <c r="J19"/>
      <c r="K19"/>
    </row>
    <row r="20" spans="1:11">
      <c r="A20" s="35"/>
      <c r="B20" s="36"/>
      <c r="C20" s="36" t="s">
        <v>105</v>
      </c>
      <c r="D20" s="196"/>
      <c r="E20" s="197"/>
      <c r="F20" s="195"/>
      <c r="J20"/>
      <c r="K20"/>
    </row>
    <row r="21" spans="1:11">
      <c r="A21" s="35"/>
      <c r="B21" s="36"/>
      <c r="C21" s="36" t="s">
        <v>105</v>
      </c>
      <c r="D21" s="196"/>
      <c r="E21" s="197"/>
      <c r="F21" s="195"/>
      <c r="J21"/>
      <c r="K21"/>
    </row>
    <row r="22" spans="1:11">
      <c r="A22" s="35"/>
      <c r="B22" s="36"/>
      <c r="C22" s="36" t="s">
        <v>105</v>
      </c>
      <c r="D22" s="196"/>
      <c r="E22" s="197"/>
      <c r="F22" s="195"/>
      <c r="J22"/>
      <c r="K22"/>
    </row>
    <row r="23" spans="1:11">
      <c r="A23" s="35"/>
      <c r="B23" s="36"/>
      <c r="C23" s="36" t="s">
        <v>105</v>
      </c>
      <c r="D23" s="196"/>
      <c r="E23" s="197"/>
      <c r="F23" s="195"/>
      <c r="J23"/>
      <c r="K23"/>
    </row>
    <row r="24" spans="1:11">
      <c r="A24" s="35"/>
      <c r="B24" s="36"/>
      <c r="C24" s="36" t="s">
        <v>105</v>
      </c>
      <c r="D24" s="196"/>
      <c r="E24" s="197"/>
      <c r="F24" s="195"/>
      <c r="J24"/>
      <c r="K24"/>
    </row>
    <row r="25" spans="1:11">
      <c r="A25" s="35"/>
      <c r="B25" s="36"/>
      <c r="C25" s="36" t="s">
        <v>105</v>
      </c>
      <c r="D25" s="196"/>
      <c r="E25" s="197"/>
      <c r="F25" s="195"/>
      <c r="J25"/>
      <c r="K25"/>
    </row>
    <row r="26" spans="1:11">
      <c r="A26" s="35"/>
      <c r="B26" s="36"/>
      <c r="C26" s="36" t="s">
        <v>105</v>
      </c>
      <c r="D26" s="196"/>
      <c r="E26" s="197"/>
      <c r="F26" s="195"/>
      <c r="J26"/>
      <c r="K26"/>
    </row>
    <row r="27" spans="1:11">
      <c r="A27" s="35"/>
      <c r="B27" s="36"/>
      <c r="C27" s="36" t="s">
        <v>105</v>
      </c>
      <c r="D27" s="196"/>
      <c r="E27" s="197"/>
      <c r="F27" s="195"/>
      <c r="J27"/>
      <c r="K27"/>
    </row>
    <row r="28" spans="1:11">
      <c r="A28" s="35"/>
      <c r="B28" s="36"/>
      <c r="C28" s="36"/>
      <c r="D28" s="196"/>
      <c r="E28" s="197"/>
      <c r="F28" s="195"/>
      <c r="J28"/>
      <c r="K28"/>
    </row>
    <row r="29" spans="1:11" ht="14.25">
      <c r="A29" s="40"/>
      <c r="B29" s="36"/>
      <c r="C29" s="36"/>
      <c r="D29" s="196"/>
      <c r="E29" s="197"/>
      <c r="F29" s="195"/>
      <c r="K29" s="23"/>
    </row>
    <row r="30" spans="1:11">
      <c r="A30" s="35"/>
      <c r="B30" s="36"/>
      <c r="C30" s="36" t="s">
        <v>105</v>
      </c>
      <c r="D30" s="196"/>
      <c r="E30" s="197"/>
      <c r="F30" s="195"/>
      <c r="J30"/>
      <c r="K30"/>
    </row>
    <row r="31" spans="1:11">
      <c r="A31" s="35"/>
      <c r="B31" s="36"/>
      <c r="C31" s="36" t="s">
        <v>105</v>
      </c>
      <c r="D31" s="196"/>
      <c r="E31" s="197"/>
      <c r="F31" s="195"/>
      <c r="J31"/>
      <c r="K31"/>
    </row>
    <row r="32" spans="1:11">
      <c r="A32" s="35"/>
      <c r="B32" s="36"/>
      <c r="C32" s="36" t="s">
        <v>106</v>
      </c>
      <c r="D32" s="196"/>
      <c r="E32" s="197"/>
      <c r="F32" s="195"/>
      <c r="J32"/>
      <c r="K32"/>
    </row>
    <row r="33" spans="1:11">
      <c r="A33" s="35"/>
      <c r="B33" s="36"/>
      <c r="C33" s="36"/>
      <c r="D33" s="196"/>
      <c r="E33" s="197"/>
      <c r="F33" s="195"/>
      <c r="J33"/>
      <c r="K33"/>
    </row>
    <row r="34" spans="1:11" ht="14.25">
      <c r="A34" s="40"/>
      <c r="B34" s="36"/>
      <c r="C34" s="36"/>
      <c r="D34" s="196"/>
      <c r="E34" s="197"/>
      <c r="F34" s="195"/>
      <c r="K34" s="23"/>
    </row>
    <row r="35" spans="1:11">
      <c r="A35" s="35"/>
      <c r="B35" s="43"/>
      <c r="C35" s="36" t="s">
        <v>105</v>
      </c>
      <c r="D35" s="196"/>
      <c r="E35" s="197"/>
      <c r="F35" s="195"/>
      <c r="J35"/>
      <c r="K35"/>
    </row>
    <row r="36" spans="1:11">
      <c r="A36" s="35"/>
      <c r="B36" s="36"/>
      <c r="C36" s="36" t="s">
        <v>105</v>
      </c>
      <c r="D36" s="196"/>
      <c r="E36" s="197"/>
      <c r="F36" s="195"/>
      <c r="J36"/>
      <c r="K36"/>
    </row>
    <row r="37" spans="1:11">
      <c r="A37" s="35"/>
      <c r="B37" s="36"/>
      <c r="C37" s="36" t="s">
        <v>105</v>
      </c>
      <c r="D37" s="196"/>
      <c r="E37" s="197"/>
      <c r="F37" s="195"/>
      <c r="J37"/>
      <c r="K37"/>
    </row>
    <row r="38" spans="1:11" ht="14.25">
      <c r="A38" s="40"/>
      <c r="B38" s="36"/>
      <c r="C38" s="36"/>
      <c r="D38" s="196"/>
      <c r="E38" s="197"/>
      <c r="F38" s="195"/>
      <c r="K38" s="23"/>
    </row>
    <row r="39" spans="1:11">
      <c r="A39" s="35"/>
      <c r="B39" s="36"/>
      <c r="C39" s="36" t="s">
        <v>105</v>
      </c>
      <c r="D39" s="196"/>
      <c r="E39" s="197"/>
      <c r="F39" s="195"/>
      <c r="J39"/>
      <c r="K39"/>
    </row>
    <row r="40" spans="1:11">
      <c r="A40" s="35"/>
      <c r="B40" s="36"/>
      <c r="C40" s="36" t="s">
        <v>105</v>
      </c>
      <c r="D40" s="196"/>
      <c r="E40" s="197"/>
      <c r="F40" s="195"/>
      <c r="J40"/>
      <c r="K40"/>
    </row>
    <row r="41" spans="1:11">
      <c r="A41" s="35"/>
      <c r="B41" s="36"/>
      <c r="C41" s="36" t="s">
        <v>105</v>
      </c>
      <c r="D41" s="196"/>
      <c r="E41" s="197"/>
      <c r="F41" s="195"/>
      <c r="J41"/>
      <c r="K41"/>
    </row>
    <row r="42" spans="1:11">
      <c r="A42" s="35"/>
      <c r="B42" s="36"/>
      <c r="C42" s="36" t="s">
        <v>105</v>
      </c>
      <c r="D42" s="196"/>
      <c r="E42" s="197"/>
      <c r="F42" s="195"/>
      <c r="J42"/>
      <c r="K42"/>
    </row>
    <row r="43" spans="1:11">
      <c r="A43" s="40"/>
      <c r="B43" s="36"/>
      <c r="C43" s="36"/>
      <c r="D43" s="196"/>
      <c r="E43" s="197"/>
      <c r="F43" s="195"/>
      <c r="J43"/>
      <c r="K43"/>
    </row>
    <row r="44" spans="1:11">
      <c r="A44" s="35"/>
      <c r="B44" s="36"/>
      <c r="C44" s="36" t="s">
        <v>105</v>
      </c>
      <c r="D44" s="196"/>
      <c r="E44" s="197"/>
      <c r="F44" s="195"/>
      <c r="J44"/>
      <c r="K44"/>
    </row>
    <row r="45" spans="1:11">
      <c r="A45" s="35"/>
      <c r="B45" s="36"/>
      <c r="C45" s="36" t="s">
        <v>105</v>
      </c>
      <c r="D45" s="196"/>
      <c r="E45" s="197"/>
      <c r="F45" s="195"/>
      <c r="J45"/>
      <c r="K45"/>
    </row>
    <row r="46" spans="1:11">
      <c r="A46" s="35"/>
      <c r="B46" s="36"/>
      <c r="C46" s="36" t="s">
        <v>105</v>
      </c>
      <c r="D46" s="196"/>
      <c r="E46" s="197"/>
      <c r="F46" s="195"/>
      <c r="J46"/>
      <c r="K46"/>
    </row>
    <row r="47" spans="1:11">
      <c r="A47" s="35"/>
      <c r="B47" s="36"/>
      <c r="C47" s="36" t="s">
        <v>105</v>
      </c>
      <c r="D47" s="196"/>
      <c r="E47" s="197"/>
      <c r="F47" s="195"/>
      <c r="J47"/>
      <c r="K47"/>
    </row>
    <row r="48" spans="1:11">
      <c r="A48" s="35"/>
      <c r="B48" s="43"/>
      <c r="C48" s="36"/>
      <c r="D48" s="196"/>
      <c r="E48" s="198"/>
      <c r="F48" s="195"/>
      <c r="J48"/>
      <c r="K48"/>
    </row>
    <row r="49" spans="1:9" customFormat="1" ht="24">
      <c r="A49" s="35"/>
      <c r="B49" s="48" t="s">
        <v>107</v>
      </c>
      <c r="C49" s="49" t="s">
        <v>105</v>
      </c>
      <c r="D49" s="45">
        <f>SUM(D18:D48)</f>
        <v>0</v>
      </c>
      <c r="E49" s="46">
        <f>SUM(E15:E48)</f>
        <v>0</v>
      </c>
      <c r="F49" s="195"/>
      <c r="G49" s="18"/>
      <c r="H49" s="6"/>
      <c r="I49" s="22"/>
    </row>
    <row r="50" spans="1:9" customFormat="1">
      <c r="A50" s="35"/>
      <c r="B50" s="48" t="s">
        <v>108</v>
      </c>
      <c r="C50" s="49" t="s">
        <v>104</v>
      </c>
      <c r="D50" s="45"/>
      <c r="E50" s="43"/>
      <c r="F50" s="195"/>
      <c r="G50" s="18"/>
      <c r="H50" s="6"/>
      <c r="I50" s="22"/>
    </row>
    <row r="51" spans="1:9" customFormat="1">
      <c r="A51" s="35"/>
      <c r="B51" s="43"/>
      <c r="C51" s="43"/>
      <c r="D51" s="43"/>
      <c r="E51" s="43"/>
      <c r="F51" s="195"/>
      <c r="G51" s="18"/>
      <c r="H51" s="6"/>
      <c r="I51" s="22"/>
    </row>
    <row r="52" spans="1:9" customFormat="1">
      <c r="A52" s="35"/>
      <c r="B52" s="42"/>
      <c r="C52" s="36"/>
      <c r="D52" s="193"/>
      <c r="E52" s="194"/>
      <c r="F52" s="195"/>
      <c r="G52" s="18"/>
      <c r="H52" s="6"/>
      <c r="I52" s="22"/>
    </row>
    <row r="53" spans="1:9" customFormat="1">
      <c r="A53" s="35" t="s">
        <v>109</v>
      </c>
      <c r="B53" s="42"/>
      <c r="C53" s="36"/>
      <c r="D53" s="193"/>
      <c r="E53" s="194"/>
      <c r="F53" s="195"/>
      <c r="G53" s="18"/>
      <c r="H53" s="6"/>
      <c r="I53" s="22"/>
    </row>
    <row r="54" spans="1:9" customFormat="1">
      <c r="A54" s="137" t="s">
        <v>110</v>
      </c>
      <c r="B54" s="36" t="e">
        <f>VLOOKUP(A54,Prijzen!#REF!,2,FALSE)</f>
        <v>#REF!</v>
      </c>
      <c r="C54" s="36" t="e">
        <f>VLOOKUP(A54,Prijzen!#REF!,3,FALSE)</f>
        <v>#REF!</v>
      </c>
      <c r="D54" s="199"/>
      <c r="E54" s="194" t="e">
        <f>VLOOKUP(A54,Prijzen!#REF!,4,FALSE)</f>
        <v>#REF!</v>
      </c>
      <c r="F54" s="195" t="e">
        <f>D54*E54</f>
        <v>#REF!</v>
      </c>
      <c r="G54" s="18"/>
      <c r="H54" s="6"/>
      <c r="I54" s="22"/>
    </row>
    <row r="55" spans="1:9" customFormat="1">
      <c r="A55" s="35"/>
      <c r="B55" s="36"/>
      <c r="C55" s="36"/>
      <c r="D55" s="199"/>
      <c r="E55" s="194"/>
      <c r="F55" s="195"/>
      <c r="G55" s="18"/>
      <c r="H55" s="6"/>
      <c r="I55" s="22"/>
    </row>
    <row r="56" spans="1:9" customFormat="1">
      <c r="A56" s="35" t="s">
        <v>111</v>
      </c>
      <c r="B56" s="36"/>
      <c r="C56" s="36"/>
      <c r="D56" s="199"/>
      <c r="E56" s="194"/>
      <c r="F56" s="195"/>
      <c r="G56" s="18"/>
      <c r="H56" s="6"/>
      <c r="I56" s="22"/>
    </row>
    <row r="57" spans="1:9" customFormat="1">
      <c r="A57" s="152" t="s">
        <v>72</v>
      </c>
      <c r="B57" s="36" t="e">
        <f>VLOOKUP(A57,Prijzen!#REF!,2,FALSE)</f>
        <v>#REF!</v>
      </c>
      <c r="C57" s="36" t="e">
        <f>VLOOKUP(A57,Prijzen!#REF!,3,FALSE)</f>
        <v>#REF!</v>
      </c>
      <c r="D57" s="199"/>
      <c r="E57" s="194" t="e">
        <f>VLOOKUP(A57,Prijzen!#REF!,4,FALSE)</f>
        <v>#REF!</v>
      </c>
      <c r="F57" s="195" t="e">
        <f>D57*E57</f>
        <v>#REF!</v>
      </c>
      <c r="G57" s="18"/>
      <c r="H57" s="6"/>
      <c r="I57" s="22"/>
    </row>
    <row r="58" spans="1:9" customFormat="1">
      <c r="A58" s="35"/>
      <c r="B58" s="36"/>
      <c r="C58" s="36"/>
      <c r="D58" s="199"/>
      <c r="E58" s="194"/>
      <c r="F58" s="195"/>
      <c r="G58" s="18"/>
      <c r="H58" s="6"/>
      <c r="I58" s="22"/>
    </row>
    <row r="59" spans="1:9" customFormat="1">
      <c r="A59" s="35" t="s">
        <v>112</v>
      </c>
      <c r="B59" s="36"/>
      <c r="C59" s="36"/>
      <c r="D59" s="199"/>
      <c r="E59" s="194"/>
      <c r="F59" s="195"/>
      <c r="G59" s="18"/>
      <c r="H59" s="6"/>
      <c r="I59" s="22"/>
    </row>
    <row r="60" spans="1:9" customFormat="1">
      <c r="A60" s="152" t="s">
        <v>113</v>
      </c>
      <c r="B60" s="36" t="e">
        <f>VLOOKUP(A60,Prijzen!#REF!,2,FALSE)</f>
        <v>#REF!</v>
      </c>
      <c r="C60" s="36" t="e">
        <f>VLOOKUP(A60,Prijzen!#REF!,3,FALSE)</f>
        <v>#REF!</v>
      </c>
      <c r="D60" s="199"/>
      <c r="E60" s="194" t="e">
        <f>VLOOKUP(A60,Prijzen!#REF!,4,FALSE)</f>
        <v>#REF!</v>
      </c>
      <c r="F60" s="195" t="e">
        <f>D60*E60</f>
        <v>#REF!</v>
      </c>
      <c r="G60" s="18"/>
      <c r="H60" s="6"/>
      <c r="I60" s="22"/>
    </row>
    <row r="61" spans="1:9" customFormat="1">
      <c r="A61" s="152" t="s">
        <v>114</v>
      </c>
      <c r="B61" s="36" t="e">
        <f>VLOOKUP(A61,Prijzen!#REF!,2,FALSE)</f>
        <v>#REF!</v>
      </c>
      <c r="C61" s="36" t="e">
        <f>VLOOKUP(A61,Prijzen!#REF!,3,FALSE)</f>
        <v>#REF!</v>
      </c>
      <c r="D61" s="199"/>
      <c r="E61" s="194" t="e">
        <f>VLOOKUP(A61,Prijzen!#REF!,4,FALSE)</f>
        <v>#REF!</v>
      </c>
      <c r="F61" s="195" t="e">
        <f>D61*E61</f>
        <v>#REF!</v>
      </c>
      <c r="G61" s="18"/>
      <c r="H61" s="6"/>
      <c r="I61" s="22"/>
    </row>
    <row r="62" spans="1:9" customFormat="1">
      <c r="A62" s="152" t="s">
        <v>115</v>
      </c>
      <c r="B62" s="36" t="e">
        <f>VLOOKUP(A62,Prijzen!#REF!,2,FALSE)</f>
        <v>#REF!</v>
      </c>
      <c r="C62" s="36" t="e">
        <f>VLOOKUP(A62,Prijzen!#REF!,3,FALSE)</f>
        <v>#REF!</v>
      </c>
      <c r="D62" s="199"/>
      <c r="E62" s="194" t="e">
        <f>VLOOKUP(A62,Prijzen!#REF!,4,FALSE)</f>
        <v>#REF!</v>
      </c>
      <c r="F62" s="195" t="e">
        <f>D62*E62</f>
        <v>#REF!</v>
      </c>
      <c r="G62" s="18"/>
      <c r="H62" s="6"/>
      <c r="I62" s="22"/>
    </row>
    <row r="63" spans="1:9" customFormat="1">
      <c r="A63" s="35"/>
      <c r="B63" s="36"/>
      <c r="C63" s="36"/>
      <c r="D63" s="199"/>
      <c r="E63" s="194"/>
      <c r="F63" s="195"/>
      <c r="G63" s="18"/>
      <c r="H63" s="6"/>
      <c r="I63" s="22"/>
    </row>
    <row r="64" spans="1:9" customFormat="1">
      <c r="A64" s="152" t="s">
        <v>116</v>
      </c>
      <c r="B64" s="36" t="e">
        <f>VLOOKUP(A64,Prijzen!#REF!,2,FALSE)</f>
        <v>#REF!</v>
      </c>
      <c r="C64" s="36" t="e">
        <f>VLOOKUP(A64,Prijzen!#REF!,3,FALSE)</f>
        <v>#REF!</v>
      </c>
      <c r="D64" s="199"/>
      <c r="E64" s="194" t="e">
        <f>VLOOKUP(A64,Prijzen!#REF!,4,FALSE)</f>
        <v>#REF!</v>
      </c>
      <c r="F64" s="195" t="e">
        <f>D64*E64</f>
        <v>#REF!</v>
      </c>
      <c r="G64" s="18"/>
      <c r="H64" s="6"/>
      <c r="I64" s="22"/>
    </row>
    <row r="65" spans="1:11">
      <c r="A65" s="152" t="s">
        <v>57</v>
      </c>
      <c r="B65" s="36" t="e">
        <f>VLOOKUP(A65,Prijzen!#REF!,2,FALSE)</f>
        <v>#REF!</v>
      </c>
      <c r="C65" s="36" t="e">
        <f>VLOOKUP(A65,Prijzen!#REF!,3,FALSE)</f>
        <v>#REF!</v>
      </c>
      <c r="D65" s="199"/>
      <c r="E65" s="194" t="e">
        <f>VLOOKUP(A65,Prijzen!#REF!,4,FALSE)</f>
        <v>#REF!</v>
      </c>
      <c r="F65" s="195" t="e">
        <f>D65*E65</f>
        <v>#REF!</v>
      </c>
      <c r="J65"/>
      <c r="K65"/>
    </row>
    <row r="66" spans="1:11">
      <c r="A66" s="35"/>
      <c r="B66" s="36"/>
      <c r="C66" s="36"/>
      <c r="D66" s="199"/>
      <c r="E66" s="194"/>
      <c r="F66" s="195"/>
      <c r="J66"/>
      <c r="K66"/>
    </row>
    <row r="67" spans="1:11">
      <c r="A67" s="152" t="s">
        <v>117</v>
      </c>
      <c r="B67" s="36" t="e">
        <f>VLOOKUP(A67,Prijzen!#REF!,2,FALSE)</f>
        <v>#REF!</v>
      </c>
      <c r="C67" s="36" t="e">
        <f>VLOOKUP(A67,Prijzen!#REF!,3,FALSE)</f>
        <v>#REF!</v>
      </c>
      <c r="D67" s="199"/>
      <c r="E67" s="194" t="e">
        <f>VLOOKUP(A67,Prijzen!#REF!,4,FALSE)</f>
        <v>#REF!</v>
      </c>
      <c r="F67" s="195" t="e">
        <f>D67*E67</f>
        <v>#REF!</v>
      </c>
      <c r="J67"/>
      <c r="K67"/>
    </row>
    <row r="68" spans="1:11" ht="13.5" customHeight="1" thickBot="1">
      <c r="A68" s="108"/>
      <c r="B68" s="109"/>
      <c r="C68" s="109"/>
      <c r="D68" s="200"/>
      <c r="E68" s="201"/>
      <c r="F68" s="202"/>
      <c r="K68" s="23"/>
    </row>
    <row r="69" spans="1:11" s="39" customFormat="1">
      <c r="A69" s="91" t="s">
        <v>73</v>
      </c>
      <c r="B69" s="92"/>
      <c r="C69" s="92"/>
      <c r="D69" s="92"/>
      <c r="E69" s="92"/>
      <c r="F69" s="142" t="e">
        <f>SUM(F53:F68)</f>
        <v>#REF!</v>
      </c>
      <c r="H69" s="38"/>
    </row>
    <row r="70" spans="1:11" s="39" customFormat="1">
      <c r="A70" s="137"/>
      <c r="B70" s="83"/>
      <c r="C70" s="83"/>
      <c r="D70" s="84"/>
      <c r="E70" s="85"/>
      <c r="F70" s="143"/>
      <c r="H70" s="38"/>
    </row>
    <row r="71" spans="1:11">
      <c r="A71" s="144" t="s">
        <v>74</v>
      </c>
      <c r="B71" s="82" t="e">
        <f>VLOOKUP(A71,Prijzen!#REF!,2,FALSE)</f>
        <v>#REF!</v>
      </c>
      <c r="C71" s="83"/>
      <c r="D71" s="89" t="e">
        <f>Prijzen!#REF!</f>
        <v>#REF!</v>
      </c>
      <c r="E71" s="89"/>
      <c r="F71" s="138" t="e">
        <f>F69*D71</f>
        <v>#REF!</v>
      </c>
      <c r="G71"/>
      <c r="I71"/>
      <c r="J71"/>
      <c r="K71"/>
    </row>
    <row r="72" spans="1:11" s="39" customFormat="1">
      <c r="A72" s="137"/>
      <c r="B72" s="83"/>
      <c r="C72" s="83"/>
      <c r="D72" s="84"/>
      <c r="E72" s="84"/>
      <c r="F72" s="138"/>
      <c r="H72" s="38"/>
    </row>
    <row r="73" spans="1:11" s="39" customFormat="1">
      <c r="A73" s="137" t="s">
        <v>75</v>
      </c>
      <c r="B73" s="83" t="e">
        <f>VLOOKUP(A73,Prijzen!#REF!,2,FALSE)</f>
        <v>#REF!</v>
      </c>
      <c r="C73" s="83" t="s">
        <v>76</v>
      </c>
      <c r="D73" s="89" t="e">
        <f>Prijzen!#REF!</f>
        <v>#REF!</v>
      </c>
      <c r="E73" s="90">
        <v>1</v>
      </c>
      <c r="F73" s="138" t="e">
        <f>+F69*D73</f>
        <v>#REF!</v>
      </c>
      <c r="H73" s="38"/>
    </row>
    <row r="74" spans="1:11" s="39" customFormat="1">
      <c r="A74" s="137" t="s">
        <v>77</v>
      </c>
      <c r="B74" s="83" t="e">
        <f>VLOOKUP(A74,Prijzen!#REF!,2,FALSE)</f>
        <v>#REF!</v>
      </c>
      <c r="C74" s="83" t="s">
        <v>76</v>
      </c>
      <c r="D74" s="89" t="e">
        <f>Prijzen!#REF!</f>
        <v>#REF!</v>
      </c>
      <c r="E74" s="90">
        <v>1</v>
      </c>
      <c r="F74" s="138" t="e">
        <f>+F69*D74</f>
        <v>#REF!</v>
      </c>
      <c r="H74" s="38"/>
    </row>
    <row r="75" spans="1:11" s="39" customFormat="1">
      <c r="A75" s="137" t="s">
        <v>78</v>
      </c>
      <c r="B75" s="83" t="e">
        <f>VLOOKUP(A75,Prijzen!#REF!,2,FALSE)</f>
        <v>#REF!</v>
      </c>
      <c r="C75" s="83" t="s">
        <v>76</v>
      </c>
      <c r="D75" s="89" t="e">
        <f>Prijzen!#REF!</f>
        <v>#REF!</v>
      </c>
      <c r="E75" s="90">
        <v>1</v>
      </c>
      <c r="F75" s="138" t="e">
        <f>+F69*D75</f>
        <v>#REF!</v>
      </c>
      <c r="H75" s="38"/>
    </row>
    <row r="76" spans="1:11" s="39" customFormat="1">
      <c r="A76" s="137" t="s">
        <v>79</v>
      </c>
      <c r="B76" s="83" t="e">
        <f>VLOOKUP(A76,Prijzen!#REF!,2,FALSE)</f>
        <v>#REF!</v>
      </c>
      <c r="C76" s="83" t="s">
        <v>76</v>
      </c>
      <c r="D76" s="89" t="e">
        <f>Prijzen!#REF!</f>
        <v>#REF!</v>
      </c>
      <c r="E76" s="90">
        <v>1</v>
      </c>
      <c r="F76" s="138" t="e">
        <f>+F69*D76</f>
        <v>#REF!</v>
      </c>
      <c r="H76" s="38"/>
    </row>
    <row r="77" spans="1:11" s="39" customFormat="1">
      <c r="A77" s="137"/>
      <c r="B77" s="83"/>
      <c r="C77" s="83"/>
      <c r="D77" s="84"/>
      <c r="E77" s="90"/>
      <c r="F77" s="138"/>
      <c r="H77" s="38"/>
    </row>
    <row r="78" spans="1:11" ht="13.5" thickBot="1">
      <c r="A78" s="137"/>
      <c r="B78" s="83"/>
      <c r="C78" s="83"/>
      <c r="D78" s="84"/>
      <c r="E78" s="85"/>
      <c r="F78" s="145"/>
      <c r="G78"/>
      <c r="I78"/>
      <c r="J78"/>
      <c r="K78"/>
    </row>
    <row r="79" spans="1:11" ht="13.5" thickBot="1">
      <c r="A79" s="123" t="s">
        <v>4</v>
      </c>
      <c r="B79" s="124"/>
      <c r="C79" s="125"/>
      <c r="D79" s="125"/>
      <c r="E79" s="125"/>
      <c r="F79" s="127" t="e">
        <f>SUM(F69:F78)</f>
        <v>#REF!</v>
      </c>
      <c r="G79"/>
      <c r="I79" s="122"/>
      <c r="J79" s="24"/>
      <c r="K79"/>
    </row>
    <row r="80" spans="1:11">
      <c r="A80" s="119"/>
      <c r="B80" s="120"/>
      <c r="C80" s="120"/>
      <c r="D80" s="120"/>
      <c r="E80" s="120"/>
      <c r="F80" s="120"/>
      <c r="G80"/>
      <c r="I80" s="122"/>
      <c r="J80" s="24"/>
      <c r="K80"/>
    </row>
    <row r="81" spans="1:11" ht="13.5" thickBot="1">
      <c r="A81" s="119"/>
      <c r="B81" s="120"/>
      <c r="C81" s="120"/>
      <c r="D81" s="120"/>
      <c r="E81" s="120"/>
      <c r="F81" s="120"/>
      <c r="G81"/>
      <c r="I81" s="122"/>
      <c r="J81" s="24"/>
      <c r="K81"/>
    </row>
    <row r="82" spans="1:11" ht="13.5" thickBot="1">
      <c r="A82" s="128" t="s">
        <v>91</v>
      </c>
      <c r="B82" s="129"/>
      <c r="C82" s="130"/>
      <c r="D82" s="130"/>
      <c r="E82" s="130"/>
      <c r="F82" s="132"/>
      <c r="I82" s="122"/>
      <c r="J82" s="24"/>
      <c r="K82"/>
    </row>
    <row r="83" spans="1:11" ht="13.15" customHeight="1">
      <c r="A83" s="236" t="s">
        <v>25</v>
      </c>
      <c r="B83" s="228" t="s">
        <v>26</v>
      </c>
      <c r="C83" s="228" t="s">
        <v>27</v>
      </c>
      <c r="D83" s="230" t="s">
        <v>28</v>
      </c>
      <c r="E83" s="232"/>
      <c r="F83" s="234" t="s">
        <v>30</v>
      </c>
      <c r="H83"/>
      <c r="I83"/>
      <c r="J83"/>
      <c r="K83"/>
    </row>
    <row r="84" spans="1:11">
      <c r="A84" s="237"/>
      <c r="B84" s="229"/>
      <c r="C84" s="229"/>
      <c r="D84" s="221"/>
      <c r="E84" s="222"/>
      <c r="F84" s="235"/>
      <c r="H84"/>
      <c r="I84"/>
      <c r="J84"/>
      <c r="K84"/>
    </row>
    <row r="85" spans="1:11">
      <c r="A85" s="137"/>
      <c r="B85" s="88"/>
      <c r="C85" s="83"/>
      <c r="D85" s="89"/>
      <c r="E85" s="89"/>
      <c r="F85" s="138"/>
      <c r="H85"/>
      <c r="I85"/>
      <c r="J85"/>
      <c r="K85"/>
    </row>
    <row r="86" spans="1:11" s="39" customFormat="1">
      <c r="A86" s="137" t="s">
        <v>92</v>
      </c>
      <c r="B86" s="83" t="e">
        <f>VLOOKUP(A86,Prijzen!#REF!,2,FALSE)</f>
        <v>#REF!</v>
      </c>
      <c r="C86" s="83"/>
      <c r="D86" s="249">
        <v>2.5000000000000001E-3</v>
      </c>
      <c r="E86" s="89"/>
      <c r="F86" s="138" t="e">
        <f>F79*D86</f>
        <v>#REF!</v>
      </c>
      <c r="G86" s="18"/>
      <c r="H86"/>
      <c r="I86"/>
      <c r="J86"/>
      <c r="K86"/>
    </row>
    <row r="87" spans="1:11" ht="13.5" thickBot="1">
      <c r="A87" s="137"/>
      <c r="B87" s="88"/>
      <c r="C87" s="83"/>
      <c r="D87" s="89"/>
      <c r="E87" s="89"/>
      <c r="F87" s="138"/>
      <c r="H87"/>
      <c r="I87"/>
      <c r="J87"/>
      <c r="K87"/>
    </row>
    <row r="88" spans="1:11" ht="13.5" thickBot="1">
      <c r="A88" s="133" t="s">
        <v>93</v>
      </c>
      <c r="B88" s="134"/>
      <c r="C88" s="130"/>
      <c r="D88" s="130"/>
      <c r="E88" s="130"/>
      <c r="F88" s="136" t="e">
        <f>+SUM(F85:F87)</f>
        <v>#REF!</v>
      </c>
      <c r="H88"/>
      <c r="I88"/>
      <c r="J88"/>
      <c r="K88"/>
    </row>
    <row r="89" spans="1:11">
      <c r="A89" s="119"/>
      <c r="B89" s="120"/>
      <c r="C89" s="120"/>
      <c r="D89" s="120"/>
      <c r="E89" s="120"/>
      <c r="F89" s="121"/>
      <c r="H89"/>
      <c r="I89"/>
      <c r="J89"/>
      <c r="K89"/>
    </row>
    <row r="90" spans="1:11" ht="13.5" thickBot="1">
      <c r="A90" s="119"/>
      <c r="B90" s="120"/>
      <c r="C90" s="120"/>
      <c r="D90" s="120"/>
      <c r="E90" s="120"/>
      <c r="F90" s="121"/>
      <c r="H90"/>
      <c r="I90"/>
      <c r="J90"/>
      <c r="K90"/>
    </row>
    <row r="91" spans="1:11" ht="13.5" thickBot="1">
      <c r="A91" s="123" t="s">
        <v>10</v>
      </c>
      <c r="B91" s="124"/>
      <c r="C91" s="125"/>
      <c r="D91" s="125"/>
      <c r="E91" s="125"/>
      <c r="F91" s="127" t="e">
        <f>+F88+F79</f>
        <v>#REF!</v>
      </c>
      <c r="H91"/>
      <c r="I91"/>
      <c r="J91"/>
      <c r="K91"/>
    </row>
    <row r="92" spans="1:11">
      <c r="F92" s="18"/>
    </row>
  </sheetData>
  <mergeCells count="12">
    <mergeCell ref="A7:A8"/>
    <mergeCell ref="B7:B8"/>
    <mergeCell ref="C7:C8"/>
    <mergeCell ref="D7:D8"/>
    <mergeCell ref="A83:A84"/>
    <mergeCell ref="B83:B84"/>
    <mergeCell ref="C83:C84"/>
    <mergeCell ref="F83:F84"/>
    <mergeCell ref="D83:E84"/>
    <mergeCell ref="E7:E8"/>
    <mergeCell ref="F7:F8"/>
    <mergeCell ref="D13:E13"/>
  </mergeCells>
  <phoneticPr fontId="0" type="noConversion"/>
  <pageMargins left="0.39370078740157483" right="0.35433070866141736" top="0.98425196850393704" bottom="0.98425196850393704" header="0.51181102362204722" footer="0.51181102362204722"/>
  <pageSetup paperSize="9" scale="70" fitToHeight="0" orientation="portrait" r:id="rId1"/>
  <headerFooter alignWithMargins="0">
    <oddHeader>Page &amp;P&amp;R&amp;F</oddHeader>
    <oddFooter>&amp;LPrintdatum: &amp;D&amp;R&amp;P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G1099"/>
  <sheetViews>
    <sheetView zoomScale="85" zoomScaleNormal="85" zoomScaleSheetLayoutView="100" workbookViewId="0">
      <selection activeCell="B25" sqref="B25"/>
    </sheetView>
  </sheetViews>
  <sheetFormatPr defaultRowHeight="12.75"/>
  <cols>
    <col min="1" max="1" width="11.7109375" bestFit="1" customWidth="1"/>
    <col min="2" max="2" width="54.42578125" bestFit="1" customWidth="1"/>
    <col min="3" max="3" width="7.7109375" bestFit="1" customWidth="1"/>
    <col min="4" max="4" width="21.5703125" style="171" bestFit="1" customWidth="1"/>
    <col min="5" max="5" width="1.7109375" bestFit="1" customWidth="1"/>
    <col min="6" max="6" width="21.5703125" style="171" bestFit="1" customWidth="1"/>
    <col min="7" max="7" width="19.140625" style="171" bestFit="1" customWidth="1"/>
  </cols>
  <sheetData>
    <row r="1" spans="1:7">
      <c r="A1" s="37"/>
    </row>
    <row r="3" spans="1:7">
      <c r="A3" s="153"/>
      <c r="B3" s="153"/>
      <c r="C3" s="153"/>
      <c r="D3" s="154"/>
      <c r="E3" s="153"/>
      <c r="F3" s="154"/>
      <c r="G3" s="155"/>
    </row>
    <row r="4" spans="1:7">
      <c r="A4" s="156"/>
      <c r="B4" s="157"/>
      <c r="C4" s="158"/>
      <c r="D4" s="159"/>
      <c r="E4" s="158"/>
      <c r="F4" s="159"/>
      <c r="G4" s="160"/>
    </row>
    <row r="5" spans="1:7">
      <c r="A5" s="146"/>
      <c r="B5" s="147"/>
      <c r="C5" s="148"/>
      <c r="D5" s="161"/>
      <c r="E5" s="148"/>
      <c r="F5" s="161"/>
      <c r="G5" s="162"/>
    </row>
    <row r="6" spans="1:7">
      <c r="A6" s="146"/>
      <c r="B6" s="147"/>
      <c r="C6" s="148"/>
      <c r="D6" s="161"/>
      <c r="E6" s="148"/>
      <c r="F6" s="161"/>
      <c r="G6" s="162"/>
    </row>
    <row r="7" spans="1:7">
      <c r="A7" s="146"/>
      <c r="B7" s="149"/>
      <c r="C7" s="148"/>
      <c r="D7" s="161"/>
      <c r="E7" s="148"/>
      <c r="F7" s="161"/>
      <c r="G7" s="162"/>
    </row>
    <row r="8" spans="1:7">
      <c r="A8" s="146"/>
      <c r="B8" s="146"/>
      <c r="C8" s="146"/>
      <c r="D8" s="163"/>
      <c r="E8" s="164"/>
      <c r="F8" s="163"/>
      <c r="G8" s="165"/>
    </row>
    <row r="9" spans="1:7">
      <c r="A9" s="146"/>
      <c r="B9" s="146"/>
      <c r="C9" s="146"/>
      <c r="D9" s="163"/>
      <c r="E9" s="164"/>
      <c r="F9" s="163"/>
      <c r="G9" s="165"/>
    </row>
    <row r="10" spans="1:7">
      <c r="A10" s="146"/>
      <c r="B10" s="146"/>
      <c r="C10" s="146"/>
      <c r="D10" s="163"/>
      <c r="E10" s="164"/>
      <c r="F10" s="163"/>
      <c r="G10" s="165"/>
    </row>
    <row r="11" spans="1:7">
      <c r="A11" s="148"/>
      <c r="B11" s="148"/>
      <c r="C11" s="148"/>
      <c r="D11" s="161"/>
      <c r="E11" s="148"/>
      <c r="F11" s="161"/>
      <c r="G11" s="162"/>
    </row>
    <row r="12" spans="1:7">
      <c r="A12" s="146"/>
      <c r="B12" s="149"/>
      <c r="C12" s="148"/>
      <c r="D12" s="161"/>
      <c r="E12" s="148"/>
      <c r="F12" s="161"/>
      <c r="G12" s="162"/>
    </row>
    <row r="13" spans="1:7">
      <c r="A13" s="146"/>
      <c r="B13" s="146"/>
      <c r="C13" s="146"/>
      <c r="D13" s="163"/>
      <c r="E13" s="164"/>
      <c r="F13" s="163"/>
      <c r="G13" s="165"/>
    </row>
    <row r="14" spans="1:7">
      <c r="A14" s="146"/>
      <c r="B14" s="146"/>
      <c r="C14" s="146"/>
      <c r="D14" s="163"/>
      <c r="E14" s="164"/>
      <c r="F14" s="163"/>
      <c r="G14" s="165"/>
    </row>
    <row r="15" spans="1:7">
      <c r="A15" s="146"/>
      <c r="B15" s="146"/>
      <c r="C15" s="146"/>
      <c r="D15" s="163"/>
      <c r="E15" s="164"/>
      <c r="F15" s="163"/>
      <c r="G15" s="165"/>
    </row>
    <row r="16" spans="1:7">
      <c r="A16" s="148"/>
      <c r="B16" s="148"/>
      <c r="C16" s="148"/>
      <c r="D16" s="161"/>
      <c r="E16" s="148"/>
      <c r="F16" s="161"/>
      <c r="G16" s="162"/>
    </row>
    <row r="17" spans="1:7">
      <c r="A17" s="146"/>
      <c r="B17" s="149"/>
      <c r="C17" s="148"/>
      <c r="D17" s="161"/>
      <c r="E17" s="148"/>
      <c r="F17" s="161"/>
      <c r="G17" s="162"/>
    </row>
    <row r="18" spans="1:7">
      <c r="A18" s="146"/>
      <c r="B18" s="146"/>
      <c r="C18" s="146"/>
      <c r="D18" s="163"/>
      <c r="E18" s="164"/>
      <c r="F18" s="163"/>
      <c r="G18" s="165"/>
    </row>
    <row r="19" spans="1:7">
      <c r="A19" s="146"/>
      <c r="B19" s="146"/>
      <c r="C19" s="146"/>
      <c r="D19" s="163"/>
      <c r="E19" s="164"/>
      <c r="F19" s="163"/>
      <c r="G19" s="165"/>
    </row>
    <row r="20" spans="1:7">
      <c r="A20" s="146"/>
      <c r="B20" s="146"/>
      <c r="C20" s="146"/>
      <c r="D20" s="163"/>
      <c r="E20" s="164"/>
      <c r="F20" s="163"/>
      <c r="G20" s="165"/>
    </row>
    <row r="21" spans="1:7">
      <c r="A21" s="148"/>
      <c r="B21" s="148"/>
      <c r="C21" s="148"/>
      <c r="D21" s="161"/>
      <c r="E21" s="148"/>
      <c r="F21" s="161"/>
      <c r="G21" s="162"/>
    </row>
    <row r="22" spans="1:7">
      <c r="A22" s="146"/>
      <c r="B22" s="147"/>
      <c r="C22" s="148"/>
      <c r="D22" s="161"/>
      <c r="E22" s="148"/>
      <c r="F22" s="161"/>
      <c r="G22" s="162"/>
    </row>
    <row r="23" spans="1:7">
      <c r="A23" s="146"/>
      <c r="B23" s="149"/>
      <c r="C23" s="148"/>
      <c r="D23" s="161"/>
      <c r="E23" s="148"/>
      <c r="F23" s="161"/>
      <c r="G23" s="162"/>
    </row>
    <row r="24" spans="1:7">
      <c r="A24" s="146"/>
      <c r="B24" s="146"/>
      <c r="C24" s="146"/>
      <c r="D24" s="163"/>
      <c r="E24" s="164"/>
      <c r="F24" s="163"/>
      <c r="G24" s="165"/>
    </row>
    <row r="25" spans="1:7">
      <c r="A25" s="146"/>
      <c r="B25" s="146"/>
      <c r="C25" s="146"/>
      <c r="D25" s="163"/>
      <c r="E25" s="164"/>
      <c r="F25" s="163"/>
      <c r="G25" s="165"/>
    </row>
    <row r="26" spans="1:7">
      <c r="A26" s="148"/>
      <c r="B26" s="148"/>
      <c r="C26" s="148"/>
      <c r="D26" s="161"/>
      <c r="E26" s="148"/>
      <c r="F26" s="161"/>
      <c r="G26" s="162"/>
    </row>
    <row r="27" spans="1:7">
      <c r="A27" s="146"/>
      <c r="B27" s="149"/>
      <c r="C27" s="148"/>
      <c r="D27" s="161"/>
      <c r="E27" s="148"/>
      <c r="F27" s="161"/>
      <c r="G27" s="162"/>
    </row>
    <row r="28" spans="1:7">
      <c r="A28" s="146"/>
      <c r="B28" s="146"/>
      <c r="C28" s="146"/>
      <c r="D28" s="163"/>
      <c r="E28" s="164"/>
      <c r="F28" s="163"/>
      <c r="G28" s="165"/>
    </row>
    <row r="29" spans="1:7">
      <c r="A29" s="148"/>
      <c r="B29" s="148"/>
      <c r="C29" s="148"/>
      <c r="D29" s="161"/>
      <c r="E29" s="148"/>
      <c r="F29" s="161"/>
      <c r="G29" s="162"/>
    </row>
    <row r="30" spans="1:7">
      <c r="A30" s="146"/>
      <c r="B30" s="149"/>
      <c r="C30" s="148"/>
      <c r="D30" s="161"/>
      <c r="E30" s="148"/>
      <c r="F30" s="161"/>
      <c r="G30" s="162"/>
    </row>
    <row r="31" spans="1:7">
      <c r="A31" s="146"/>
      <c r="B31" s="146"/>
      <c r="C31" s="146"/>
      <c r="D31" s="163"/>
      <c r="E31" s="164"/>
      <c r="F31" s="163"/>
      <c r="G31" s="165"/>
    </row>
    <row r="32" spans="1:7">
      <c r="A32" s="148"/>
      <c r="B32" s="148"/>
      <c r="C32" s="148"/>
      <c r="D32" s="161"/>
      <c r="E32" s="148"/>
      <c r="F32" s="161"/>
      <c r="G32" s="162"/>
    </row>
    <row r="33" spans="1:7">
      <c r="A33" s="146"/>
      <c r="B33" s="147"/>
      <c r="C33" s="148"/>
      <c r="D33" s="161"/>
      <c r="E33" s="148"/>
      <c r="F33" s="161"/>
      <c r="G33" s="162"/>
    </row>
    <row r="34" spans="1:7">
      <c r="A34" s="146"/>
      <c r="B34" s="149"/>
      <c r="C34" s="148"/>
      <c r="D34" s="161"/>
      <c r="E34" s="148"/>
      <c r="F34" s="161"/>
      <c r="G34" s="162"/>
    </row>
    <row r="35" spans="1:7">
      <c r="A35" s="146"/>
      <c r="B35" s="146"/>
      <c r="C35" s="146"/>
      <c r="D35" s="163"/>
      <c r="E35" s="164"/>
      <c r="F35" s="163"/>
      <c r="G35" s="165"/>
    </row>
    <row r="36" spans="1:7">
      <c r="A36" s="146"/>
      <c r="B36" s="146"/>
      <c r="C36" s="146"/>
      <c r="D36" s="163"/>
      <c r="E36" s="164"/>
      <c r="F36" s="163"/>
      <c r="G36" s="165"/>
    </row>
    <row r="37" spans="1:7">
      <c r="A37" s="146"/>
      <c r="B37" s="146"/>
      <c r="C37" s="146"/>
      <c r="D37" s="163"/>
      <c r="E37" s="164"/>
      <c r="F37" s="163"/>
      <c r="G37" s="165"/>
    </row>
    <row r="38" spans="1:7">
      <c r="A38" s="146"/>
      <c r="B38" s="146"/>
      <c r="C38" s="146"/>
      <c r="D38" s="163"/>
      <c r="E38" s="164"/>
      <c r="F38" s="163"/>
      <c r="G38" s="165"/>
    </row>
    <row r="39" spans="1:7">
      <c r="A39" s="146"/>
      <c r="B39" s="146"/>
      <c r="C39" s="146"/>
      <c r="D39" s="163"/>
      <c r="E39" s="164"/>
      <c r="F39" s="163"/>
      <c r="G39" s="165"/>
    </row>
    <row r="40" spans="1:7">
      <c r="A40" s="148"/>
      <c r="B40" s="148"/>
      <c r="C40" s="148"/>
      <c r="D40" s="161"/>
      <c r="E40" s="148"/>
      <c r="F40" s="161"/>
      <c r="G40" s="162"/>
    </row>
    <row r="41" spans="1:7">
      <c r="A41" s="146"/>
      <c r="B41" s="149"/>
      <c r="C41" s="148"/>
      <c r="D41" s="161"/>
      <c r="E41" s="148"/>
      <c r="F41" s="161"/>
      <c r="G41" s="162"/>
    </row>
    <row r="42" spans="1:7">
      <c r="A42" s="146"/>
      <c r="B42" s="146"/>
      <c r="C42" s="146"/>
      <c r="D42" s="163"/>
      <c r="E42" s="164"/>
      <c r="F42" s="163"/>
      <c r="G42" s="165"/>
    </row>
    <row r="43" spans="1:7">
      <c r="A43" s="146"/>
      <c r="B43" s="146"/>
      <c r="C43" s="146"/>
      <c r="D43" s="163"/>
      <c r="E43" s="164"/>
      <c r="F43" s="163"/>
      <c r="G43" s="165"/>
    </row>
    <row r="44" spans="1:7">
      <c r="A44" s="146"/>
      <c r="B44" s="146"/>
      <c r="C44" s="146"/>
      <c r="D44" s="163"/>
      <c r="E44" s="164"/>
      <c r="F44" s="163"/>
      <c r="G44" s="165"/>
    </row>
    <row r="45" spans="1:7">
      <c r="A45" s="146"/>
      <c r="B45" s="146"/>
      <c r="C45" s="146"/>
      <c r="D45" s="163"/>
      <c r="E45" s="164"/>
      <c r="F45" s="163"/>
      <c r="G45" s="165"/>
    </row>
    <row r="46" spans="1:7">
      <c r="A46" s="146"/>
      <c r="B46" s="146"/>
      <c r="C46" s="146"/>
      <c r="D46" s="163"/>
      <c r="E46" s="164"/>
      <c r="F46" s="163"/>
      <c r="G46" s="165"/>
    </row>
    <row r="47" spans="1:7">
      <c r="A47" s="148"/>
      <c r="B47" s="148"/>
      <c r="C47" s="148"/>
      <c r="D47" s="161"/>
      <c r="E47" s="148"/>
      <c r="F47" s="161"/>
      <c r="G47" s="162"/>
    </row>
    <row r="48" spans="1:7">
      <c r="A48" s="146"/>
      <c r="B48" s="149"/>
      <c r="C48" s="148"/>
      <c r="D48" s="161"/>
      <c r="E48" s="148"/>
      <c r="F48" s="161"/>
      <c r="G48" s="162"/>
    </row>
    <row r="49" spans="1:7">
      <c r="A49" s="146"/>
      <c r="B49" s="146"/>
      <c r="C49" s="146"/>
      <c r="D49" s="163"/>
      <c r="E49" s="164"/>
      <c r="F49" s="163"/>
      <c r="G49" s="165"/>
    </row>
    <row r="50" spans="1:7">
      <c r="A50" s="146"/>
      <c r="B50" s="146"/>
      <c r="C50" s="146"/>
      <c r="D50" s="163"/>
      <c r="E50" s="164"/>
      <c r="F50" s="163"/>
      <c r="G50" s="165"/>
    </row>
    <row r="51" spans="1:7">
      <c r="A51" s="146"/>
      <c r="B51" s="146"/>
      <c r="C51" s="146"/>
      <c r="D51" s="163"/>
      <c r="E51" s="164"/>
      <c r="F51" s="163"/>
      <c r="G51" s="165"/>
    </row>
    <row r="52" spans="1:7">
      <c r="A52" s="146"/>
      <c r="B52" s="146"/>
      <c r="C52" s="146"/>
      <c r="D52" s="163"/>
      <c r="E52" s="164"/>
      <c r="F52" s="163"/>
      <c r="G52" s="165"/>
    </row>
    <row r="53" spans="1:7">
      <c r="A53" s="146"/>
      <c r="B53" s="146"/>
      <c r="C53" s="146"/>
      <c r="D53" s="163"/>
      <c r="E53" s="164"/>
      <c r="F53" s="163"/>
      <c r="G53" s="165"/>
    </row>
    <row r="54" spans="1:7">
      <c r="A54" s="148"/>
      <c r="B54" s="148"/>
      <c r="C54" s="148"/>
      <c r="D54" s="161"/>
      <c r="E54" s="148"/>
      <c r="F54" s="161"/>
      <c r="G54" s="162"/>
    </row>
    <row r="55" spans="1:7">
      <c r="A55" s="146"/>
      <c r="B55" s="147"/>
      <c r="C55" s="148"/>
      <c r="D55" s="161"/>
      <c r="E55" s="148"/>
      <c r="F55" s="161"/>
      <c r="G55" s="162"/>
    </row>
    <row r="56" spans="1:7">
      <c r="A56" s="146"/>
      <c r="B56" s="149"/>
      <c r="C56" s="148"/>
      <c r="D56" s="161"/>
      <c r="E56" s="148"/>
      <c r="F56" s="161"/>
      <c r="G56" s="162"/>
    </row>
    <row r="57" spans="1:7">
      <c r="A57" s="146"/>
      <c r="B57" s="146"/>
      <c r="C57" s="146"/>
      <c r="D57" s="163"/>
      <c r="E57" s="164"/>
      <c r="F57" s="163"/>
      <c r="G57" s="165"/>
    </row>
    <row r="58" spans="1:7">
      <c r="A58" s="146"/>
      <c r="B58" s="146"/>
      <c r="C58" s="146"/>
      <c r="D58" s="163"/>
      <c r="E58" s="164"/>
      <c r="F58" s="163"/>
      <c r="G58" s="165"/>
    </row>
    <row r="59" spans="1:7">
      <c r="A59" s="146"/>
      <c r="B59" s="146"/>
      <c r="C59" s="146"/>
      <c r="D59" s="163"/>
      <c r="E59" s="164"/>
      <c r="F59" s="163"/>
      <c r="G59" s="165"/>
    </row>
    <row r="60" spans="1:7">
      <c r="A60" s="146"/>
      <c r="B60" s="146"/>
      <c r="C60" s="146"/>
      <c r="D60" s="163"/>
      <c r="E60" s="164"/>
      <c r="F60" s="163"/>
      <c r="G60" s="165"/>
    </row>
    <row r="61" spans="1:7">
      <c r="A61" s="146"/>
      <c r="B61" s="146"/>
      <c r="C61" s="146"/>
      <c r="D61" s="163"/>
      <c r="E61" s="164"/>
      <c r="F61" s="163"/>
      <c r="G61" s="165"/>
    </row>
    <row r="62" spans="1:7">
      <c r="A62" s="148"/>
      <c r="B62" s="148"/>
      <c r="C62" s="148"/>
      <c r="D62" s="161"/>
      <c r="E62" s="148"/>
      <c r="F62" s="161"/>
      <c r="G62" s="162"/>
    </row>
    <row r="63" spans="1:7">
      <c r="A63" s="146"/>
      <c r="B63" s="149"/>
      <c r="C63" s="148"/>
      <c r="D63" s="161"/>
      <c r="E63" s="148"/>
      <c r="F63" s="161"/>
      <c r="G63" s="162"/>
    </row>
    <row r="64" spans="1:7">
      <c r="A64" s="146"/>
      <c r="B64" s="146"/>
      <c r="C64" s="146"/>
      <c r="D64" s="163"/>
      <c r="E64" s="164"/>
      <c r="F64" s="163"/>
      <c r="G64" s="165"/>
    </row>
    <row r="65" spans="1:7">
      <c r="A65" s="146"/>
      <c r="B65" s="146"/>
      <c r="C65" s="146"/>
      <c r="D65" s="163"/>
      <c r="E65" s="164"/>
      <c r="F65" s="163"/>
      <c r="G65" s="165"/>
    </row>
    <row r="66" spans="1:7">
      <c r="A66" s="146"/>
      <c r="B66" s="146"/>
      <c r="C66" s="146"/>
      <c r="D66" s="163"/>
      <c r="E66" s="164"/>
      <c r="F66" s="163"/>
      <c r="G66" s="165"/>
    </row>
    <row r="67" spans="1:7">
      <c r="A67" s="146"/>
      <c r="B67" s="146"/>
      <c r="C67" s="146"/>
      <c r="D67" s="163"/>
      <c r="E67" s="164"/>
      <c r="F67" s="163"/>
      <c r="G67" s="165"/>
    </row>
    <row r="68" spans="1:7">
      <c r="A68" s="146"/>
      <c r="B68" s="146"/>
      <c r="C68" s="146"/>
      <c r="D68" s="163"/>
      <c r="E68" s="164"/>
      <c r="F68" s="163"/>
      <c r="G68" s="165"/>
    </row>
    <row r="69" spans="1:7">
      <c r="A69" s="148"/>
      <c r="B69" s="148"/>
      <c r="C69" s="148"/>
      <c r="D69" s="161"/>
      <c r="E69" s="148"/>
      <c r="F69" s="161"/>
      <c r="G69" s="162"/>
    </row>
    <row r="70" spans="1:7">
      <c r="A70" s="146"/>
      <c r="B70" s="149"/>
      <c r="C70" s="148"/>
      <c r="D70" s="161"/>
      <c r="E70" s="148"/>
      <c r="F70" s="161"/>
      <c r="G70" s="162"/>
    </row>
    <row r="71" spans="1:7">
      <c r="A71" s="146"/>
      <c r="B71" s="146"/>
      <c r="C71" s="146"/>
      <c r="D71" s="163"/>
      <c r="E71" s="164"/>
      <c r="F71" s="163"/>
      <c r="G71" s="165"/>
    </row>
    <row r="72" spans="1:7">
      <c r="A72" s="146"/>
      <c r="B72" s="146"/>
      <c r="C72" s="146"/>
      <c r="D72" s="163"/>
      <c r="E72" s="164"/>
      <c r="F72" s="163"/>
      <c r="G72" s="165"/>
    </row>
    <row r="73" spans="1:7">
      <c r="A73" s="146"/>
      <c r="B73" s="146"/>
      <c r="C73" s="146"/>
      <c r="D73" s="163"/>
      <c r="E73" s="164"/>
      <c r="F73" s="163"/>
      <c r="G73" s="165"/>
    </row>
    <row r="74" spans="1:7">
      <c r="A74" s="146"/>
      <c r="B74" s="146"/>
      <c r="C74" s="146"/>
      <c r="D74" s="163"/>
      <c r="E74" s="164"/>
      <c r="F74" s="163"/>
      <c r="G74" s="165"/>
    </row>
    <row r="75" spans="1:7">
      <c r="A75" s="146"/>
      <c r="B75" s="146"/>
      <c r="C75" s="146"/>
      <c r="D75" s="163"/>
      <c r="E75" s="164"/>
      <c r="F75" s="163"/>
      <c r="G75" s="165"/>
    </row>
    <row r="76" spans="1:7">
      <c r="A76" s="148"/>
      <c r="B76" s="148"/>
      <c r="C76" s="148"/>
      <c r="D76" s="161"/>
      <c r="E76" s="148"/>
      <c r="F76" s="161"/>
      <c r="G76" s="162"/>
    </row>
    <row r="77" spans="1:7">
      <c r="A77" s="146"/>
      <c r="B77" s="147"/>
      <c r="C77" s="148"/>
      <c r="D77" s="161"/>
      <c r="E77" s="148"/>
      <c r="F77" s="161"/>
      <c r="G77" s="162"/>
    </row>
    <row r="78" spans="1:7">
      <c r="A78" s="146"/>
      <c r="B78" s="149"/>
      <c r="C78" s="148"/>
      <c r="D78" s="161"/>
      <c r="E78" s="148"/>
      <c r="F78" s="161"/>
      <c r="G78" s="162"/>
    </row>
    <row r="79" spans="1:7">
      <c r="A79" s="146"/>
      <c r="B79" s="146"/>
      <c r="C79" s="146"/>
      <c r="D79" s="163"/>
      <c r="E79" s="164"/>
      <c r="F79" s="163"/>
      <c r="G79" s="165"/>
    </row>
    <row r="80" spans="1:7">
      <c r="A80" s="146"/>
      <c r="B80" s="146"/>
      <c r="C80" s="146"/>
      <c r="D80" s="163"/>
      <c r="E80" s="164"/>
      <c r="F80" s="163"/>
      <c r="G80" s="165"/>
    </row>
    <row r="81" spans="1:7">
      <c r="A81" s="146"/>
      <c r="B81" s="146"/>
      <c r="C81" s="146"/>
      <c r="D81" s="163"/>
      <c r="E81" s="164"/>
      <c r="F81" s="163"/>
      <c r="G81" s="165"/>
    </row>
    <row r="82" spans="1:7">
      <c r="A82" s="146"/>
      <c r="B82" s="146"/>
      <c r="C82" s="146"/>
      <c r="D82" s="163"/>
      <c r="E82" s="164"/>
      <c r="F82" s="163"/>
      <c r="G82" s="165"/>
    </row>
    <row r="83" spans="1:7">
      <c r="A83" s="148"/>
      <c r="B83" s="148"/>
      <c r="C83" s="148"/>
      <c r="D83" s="161"/>
      <c r="E83" s="148"/>
      <c r="F83" s="161"/>
      <c r="G83" s="162"/>
    </row>
    <row r="84" spans="1:7">
      <c r="A84" s="146"/>
      <c r="B84" s="149"/>
      <c r="C84" s="148"/>
      <c r="D84" s="161"/>
      <c r="E84" s="148"/>
      <c r="F84" s="161"/>
      <c r="G84" s="162"/>
    </row>
    <row r="85" spans="1:7">
      <c r="A85" s="146"/>
      <c r="B85" s="146"/>
      <c r="C85" s="146"/>
      <c r="D85" s="163"/>
      <c r="E85" s="164"/>
      <c r="F85" s="163"/>
      <c r="G85" s="165"/>
    </row>
    <row r="86" spans="1:7">
      <c r="A86" s="146"/>
      <c r="B86" s="146"/>
      <c r="C86" s="146"/>
      <c r="D86" s="163"/>
      <c r="E86" s="164"/>
      <c r="F86" s="163"/>
      <c r="G86" s="165"/>
    </row>
    <row r="87" spans="1:7">
      <c r="A87" s="148"/>
      <c r="B87" s="148"/>
      <c r="C87" s="148"/>
      <c r="D87" s="161"/>
      <c r="E87" s="148"/>
      <c r="F87" s="161"/>
      <c r="G87" s="162"/>
    </row>
    <row r="88" spans="1:7">
      <c r="A88" s="146"/>
      <c r="B88" s="147"/>
      <c r="C88" s="148"/>
      <c r="D88" s="161"/>
      <c r="E88" s="148"/>
      <c r="F88" s="161"/>
      <c r="G88" s="162"/>
    </row>
    <row r="89" spans="1:7">
      <c r="A89" s="146"/>
      <c r="B89" s="146"/>
      <c r="C89" s="146"/>
      <c r="D89" s="163"/>
      <c r="E89" s="164"/>
      <c r="F89" s="163"/>
      <c r="G89" s="165"/>
    </row>
    <row r="90" spans="1:7">
      <c r="A90" s="146"/>
      <c r="B90" s="146"/>
      <c r="C90" s="146"/>
      <c r="D90" s="163"/>
      <c r="E90" s="164"/>
      <c r="F90" s="163"/>
      <c r="G90" s="165"/>
    </row>
    <row r="91" spans="1:7">
      <c r="A91" s="146"/>
      <c r="B91" s="146"/>
      <c r="C91" s="146"/>
      <c r="D91" s="163"/>
      <c r="E91" s="164"/>
      <c r="F91" s="163"/>
      <c r="G91" s="165"/>
    </row>
    <row r="92" spans="1:7">
      <c r="A92" s="146"/>
      <c r="B92" s="146"/>
      <c r="C92" s="146"/>
      <c r="D92" s="163"/>
      <c r="E92" s="164"/>
      <c r="F92" s="163"/>
      <c r="G92" s="165"/>
    </row>
    <row r="93" spans="1:7">
      <c r="A93" s="146"/>
      <c r="B93" s="146"/>
      <c r="C93" s="146"/>
      <c r="D93" s="163"/>
      <c r="E93" s="164"/>
      <c r="F93" s="163"/>
      <c r="G93" s="165"/>
    </row>
    <row r="94" spans="1:7">
      <c r="A94" s="148"/>
      <c r="B94" s="148"/>
      <c r="C94" s="148"/>
      <c r="D94" s="161"/>
      <c r="E94" s="148"/>
      <c r="F94" s="161"/>
      <c r="G94" s="162"/>
    </row>
    <row r="95" spans="1:7">
      <c r="A95" s="146"/>
      <c r="B95" s="147"/>
      <c r="C95" s="148"/>
      <c r="D95" s="161"/>
      <c r="E95" s="148"/>
      <c r="F95" s="161"/>
      <c r="G95" s="162"/>
    </row>
    <row r="96" spans="1:7">
      <c r="A96" s="146"/>
      <c r="B96" s="146"/>
      <c r="C96" s="146"/>
      <c r="D96" s="163"/>
      <c r="E96" s="164"/>
      <c r="F96" s="163"/>
      <c r="G96" s="165"/>
    </row>
    <row r="97" spans="1:7">
      <c r="A97" s="146"/>
      <c r="B97" s="146"/>
      <c r="C97" s="146"/>
      <c r="D97" s="163"/>
      <c r="E97" s="164"/>
      <c r="F97" s="163"/>
      <c r="G97" s="165"/>
    </row>
    <row r="98" spans="1:7">
      <c r="A98" s="148"/>
      <c r="B98" s="148"/>
      <c r="C98" s="148"/>
      <c r="D98" s="161"/>
      <c r="E98" s="148"/>
      <c r="F98" s="161"/>
      <c r="G98" s="162"/>
    </row>
    <row r="99" spans="1:7">
      <c r="A99" s="146"/>
      <c r="B99" s="147"/>
      <c r="C99" s="148"/>
      <c r="D99" s="161"/>
      <c r="E99" s="148"/>
      <c r="F99" s="161"/>
      <c r="G99" s="162"/>
    </row>
    <row r="100" spans="1:7">
      <c r="A100" s="146"/>
      <c r="B100" s="146"/>
      <c r="C100" s="146"/>
      <c r="D100" s="163"/>
      <c r="E100" s="164"/>
      <c r="F100" s="163"/>
      <c r="G100" s="165"/>
    </row>
    <row r="101" spans="1:7">
      <c r="A101" s="146"/>
      <c r="B101" s="146"/>
      <c r="C101" s="146"/>
      <c r="D101" s="163"/>
      <c r="E101" s="164"/>
      <c r="F101" s="163"/>
      <c r="G101" s="165"/>
    </row>
    <row r="102" spans="1:7">
      <c r="A102" s="146"/>
      <c r="B102" s="146"/>
      <c r="C102" s="146"/>
      <c r="D102" s="163"/>
      <c r="E102" s="164"/>
      <c r="F102" s="163"/>
      <c r="G102" s="165"/>
    </row>
    <row r="103" spans="1:7">
      <c r="A103" s="146"/>
      <c r="B103" s="146"/>
      <c r="C103" s="146"/>
      <c r="D103" s="163"/>
      <c r="E103" s="164"/>
      <c r="F103" s="163"/>
      <c r="G103" s="165"/>
    </row>
    <row r="104" spans="1:7">
      <c r="A104" s="148"/>
      <c r="B104" s="148"/>
      <c r="C104" s="148"/>
      <c r="D104" s="161"/>
      <c r="E104" s="148"/>
      <c r="F104" s="161"/>
      <c r="G104" s="162"/>
    </row>
    <row r="105" spans="1:7">
      <c r="A105" s="146"/>
      <c r="B105" s="147"/>
      <c r="C105" s="148"/>
      <c r="D105" s="161"/>
      <c r="E105" s="148"/>
      <c r="F105" s="161"/>
      <c r="G105" s="162"/>
    </row>
    <row r="106" spans="1:7">
      <c r="A106" s="146"/>
      <c r="B106" s="149"/>
      <c r="C106" s="148"/>
      <c r="D106" s="161"/>
      <c r="E106" s="148"/>
      <c r="F106" s="161"/>
      <c r="G106" s="162"/>
    </row>
    <row r="107" spans="1:7">
      <c r="A107" s="146"/>
      <c r="B107" s="146"/>
      <c r="C107" s="146"/>
      <c r="D107" s="163"/>
      <c r="E107" s="164"/>
      <c r="F107" s="163"/>
      <c r="G107" s="165"/>
    </row>
    <row r="108" spans="1:7">
      <c r="A108" s="146"/>
      <c r="B108" s="146"/>
      <c r="C108" s="146"/>
      <c r="D108" s="163"/>
      <c r="E108" s="164"/>
      <c r="F108" s="163"/>
      <c r="G108" s="165"/>
    </row>
    <row r="109" spans="1:7">
      <c r="A109" s="146"/>
      <c r="B109" s="146"/>
      <c r="C109" s="146"/>
      <c r="D109" s="163"/>
      <c r="E109" s="164"/>
      <c r="F109" s="163"/>
      <c r="G109" s="165"/>
    </row>
    <row r="110" spans="1:7">
      <c r="A110" s="148"/>
      <c r="B110" s="148"/>
      <c r="C110" s="148"/>
      <c r="D110" s="161"/>
      <c r="E110" s="148"/>
      <c r="F110" s="161"/>
      <c r="G110" s="162"/>
    </row>
    <row r="111" spans="1:7">
      <c r="A111" s="146"/>
      <c r="B111" s="149"/>
      <c r="C111" s="148"/>
      <c r="D111" s="161"/>
      <c r="E111" s="148"/>
      <c r="F111" s="161"/>
      <c r="G111" s="162"/>
    </row>
    <row r="112" spans="1:7">
      <c r="A112" s="146"/>
      <c r="B112" s="146"/>
      <c r="C112" s="146"/>
      <c r="D112" s="163"/>
      <c r="E112" s="164"/>
      <c r="F112" s="163"/>
      <c r="G112" s="165"/>
    </row>
    <row r="113" spans="1:7">
      <c r="A113" s="148"/>
      <c r="B113" s="148"/>
      <c r="C113" s="148"/>
      <c r="D113" s="161"/>
      <c r="E113" s="148"/>
      <c r="F113" s="161"/>
      <c r="G113" s="162"/>
    </row>
    <row r="114" spans="1:7">
      <c r="A114" s="146"/>
      <c r="B114" s="149"/>
      <c r="C114" s="148"/>
      <c r="D114" s="161"/>
      <c r="E114" s="148"/>
      <c r="F114" s="161"/>
      <c r="G114" s="162"/>
    </row>
    <row r="115" spans="1:7">
      <c r="A115" s="146"/>
      <c r="B115" s="146"/>
      <c r="C115" s="146"/>
      <c r="D115" s="163"/>
      <c r="E115" s="164"/>
      <c r="F115" s="163"/>
      <c r="G115" s="165"/>
    </row>
    <row r="116" spans="1:7">
      <c r="A116" s="146"/>
      <c r="B116" s="146"/>
      <c r="C116" s="146"/>
      <c r="D116" s="163"/>
      <c r="E116" s="164"/>
      <c r="F116" s="163"/>
      <c r="G116" s="165"/>
    </row>
    <row r="117" spans="1:7">
      <c r="A117" s="146"/>
      <c r="B117" s="146"/>
      <c r="C117" s="146"/>
      <c r="D117" s="163"/>
      <c r="E117" s="164"/>
      <c r="F117" s="163"/>
      <c r="G117" s="165"/>
    </row>
    <row r="118" spans="1:7">
      <c r="A118" s="146"/>
      <c r="B118" s="146"/>
      <c r="C118" s="146"/>
      <c r="D118" s="163"/>
      <c r="E118" s="164"/>
      <c r="F118" s="163"/>
      <c r="G118" s="165"/>
    </row>
    <row r="119" spans="1:7">
      <c r="A119" s="146"/>
      <c r="B119" s="146"/>
      <c r="C119" s="146"/>
      <c r="D119" s="163"/>
      <c r="E119" s="164"/>
      <c r="F119" s="163"/>
      <c r="G119" s="165"/>
    </row>
    <row r="120" spans="1:7">
      <c r="A120" s="146"/>
      <c r="B120" s="146"/>
      <c r="C120" s="146"/>
      <c r="D120" s="163"/>
      <c r="E120" s="164"/>
      <c r="F120" s="163"/>
      <c r="G120" s="165"/>
    </row>
    <row r="121" spans="1:7">
      <c r="A121" s="146"/>
      <c r="B121" s="146"/>
      <c r="C121" s="146"/>
      <c r="D121" s="163"/>
      <c r="E121" s="164"/>
      <c r="F121" s="163"/>
      <c r="G121" s="165"/>
    </row>
    <row r="122" spans="1:7">
      <c r="A122" s="146"/>
      <c r="B122" s="146"/>
      <c r="C122" s="146"/>
      <c r="D122" s="163"/>
      <c r="E122" s="164"/>
      <c r="F122" s="163"/>
      <c r="G122" s="165"/>
    </row>
    <row r="123" spans="1:7">
      <c r="A123" s="148"/>
      <c r="B123" s="148"/>
      <c r="C123" s="148"/>
      <c r="D123" s="161"/>
      <c r="E123" s="148"/>
      <c r="F123" s="161"/>
      <c r="G123" s="162"/>
    </row>
    <row r="124" spans="1:7">
      <c r="A124" s="146"/>
      <c r="B124" s="149"/>
      <c r="C124" s="148"/>
      <c r="D124" s="161"/>
      <c r="E124" s="148"/>
      <c r="F124" s="161"/>
      <c r="G124" s="162"/>
    </row>
    <row r="125" spans="1:7">
      <c r="A125" s="146"/>
      <c r="B125" s="146"/>
      <c r="C125" s="146"/>
      <c r="D125" s="163"/>
      <c r="E125" s="164"/>
      <c r="F125" s="163"/>
      <c r="G125" s="165"/>
    </row>
    <row r="126" spans="1:7">
      <c r="A126" s="146"/>
      <c r="B126" s="146"/>
      <c r="C126" s="146"/>
      <c r="D126" s="163"/>
      <c r="E126" s="164"/>
      <c r="F126" s="163"/>
      <c r="G126" s="165"/>
    </row>
    <row r="127" spans="1:7">
      <c r="A127" s="148"/>
      <c r="B127" s="148"/>
      <c r="C127" s="148"/>
      <c r="D127" s="161"/>
      <c r="E127" s="148"/>
      <c r="F127" s="161"/>
      <c r="G127" s="162"/>
    </row>
    <row r="128" spans="1:7">
      <c r="A128" s="146"/>
      <c r="B128" s="149"/>
      <c r="C128" s="148"/>
      <c r="D128" s="161"/>
      <c r="E128" s="148"/>
      <c r="F128" s="161"/>
      <c r="G128" s="162"/>
    </row>
    <row r="129" spans="1:7">
      <c r="A129" s="146"/>
      <c r="B129" s="146"/>
      <c r="C129" s="146"/>
      <c r="D129" s="163"/>
      <c r="E129" s="164"/>
      <c r="F129" s="163"/>
      <c r="G129" s="165"/>
    </row>
    <row r="130" spans="1:7">
      <c r="A130" s="146"/>
      <c r="B130" s="146"/>
      <c r="C130" s="146"/>
      <c r="D130" s="163"/>
      <c r="E130" s="164"/>
      <c r="F130" s="163"/>
      <c r="G130" s="165"/>
    </row>
    <row r="131" spans="1:7">
      <c r="A131" s="148"/>
      <c r="B131" s="148"/>
      <c r="C131" s="148"/>
      <c r="D131" s="161"/>
      <c r="E131" s="148"/>
      <c r="F131" s="161"/>
      <c r="G131" s="162"/>
    </row>
    <row r="132" spans="1:7">
      <c r="A132" s="146"/>
      <c r="B132" s="149"/>
      <c r="C132" s="148"/>
      <c r="D132" s="161"/>
      <c r="E132" s="148"/>
      <c r="F132" s="161"/>
      <c r="G132" s="162"/>
    </row>
    <row r="133" spans="1:7">
      <c r="A133" s="146"/>
      <c r="B133" s="146"/>
      <c r="C133" s="146"/>
      <c r="D133" s="163"/>
      <c r="E133" s="164"/>
      <c r="F133" s="163"/>
      <c r="G133" s="165"/>
    </row>
    <row r="134" spans="1:7">
      <c r="A134" s="148"/>
      <c r="B134" s="148"/>
      <c r="C134" s="148"/>
      <c r="D134" s="161"/>
      <c r="E134" s="148"/>
      <c r="F134" s="161"/>
      <c r="G134" s="162"/>
    </row>
    <row r="135" spans="1:7">
      <c r="A135" s="146"/>
      <c r="B135" s="149"/>
      <c r="C135" s="148"/>
      <c r="D135" s="161"/>
      <c r="E135" s="148"/>
      <c r="F135" s="161"/>
      <c r="G135" s="162"/>
    </row>
    <row r="136" spans="1:7">
      <c r="A136" s="146"/>
      <c r="B136" s="146"/>
      <c r="C136" s="146"/>
      <c r="D136" s="163"/>
      <c r="E136" s="164"/>
      <c r="F136" s="163"/>
      <c r="G136" s="165"/>
    </row>
    <row r="137" spans="1:7">
      <c r="A137" s="146"/>
      <c r="B137" s="146"/>
      <c r="C137" s="146"/>
      <c r="D137" s="163"/>
      <c r="E137" s="164"/>
      <c r="F137" s="163"/>
      <c r="G137" s="165"/>
    </row>
    <row r="138" spans="1:7">
      <c r="A138" s="146"/>
      <c r="B138" s="146"/>
      <c r="C138" s="146"/>
      <c r="D138" s="163"/>
      <c r="E138" s="164"/>
      <c r="F138" s="163"/>
      <c r="G138" s="165"/>
    </row>
    <row r="139" spans="1:7">
      <c r="A139" s="148"/>
      <c r="B139" s="148"/>
      <c r="C139" s="148"/>
      <c r="D139" s="161"/>
      <c r="E139" s="148"/>
      <c r="F139" s="161"/>
      <c r="G139" s="162"/>
    </row>
    <row r="140" spans="1:7">
      <c r="A140" s="146"/>
      <c r="B140" s="149"/>
      <c r="C140" s="148"/>
      <c r="D140" s="161"/>
      <c r="E140" s="148"/>
      <c r="F140" s="161"/>
      <c r="G140" s="162"/>
    </row>
    <row r="141" spans="1:7">
      <c r="A141" s="146"/>
      <c r="B141" s="146"/>
      <c r="C141" s="146"/>
      <c r="D141" s="163"/>
      <c r="E141" s="164"/>
      <c r="F141" s="163"/>
      <c r="G141" s="165"/>
    </row>
    <row r="142" spans="1:7">
      <c r="A142" s="146"/>
      <c r="B142" s="146"/>
      <c r="C142" s="146"/>
      <c r="D142" s="163"/>
      <c r="E142" s="164"/>
      <c r="F142" s="163"/>
      <c r="G142" s="165"/>
    </row>
    <row r="143" spans="1:7">
      <c r="A143" s="146"/>
      <c r="B143" s="146"/>
      <c r="C143" s="146"/>
      <c r="D143" s="163"/>
      <c r="E143" s="164"/>
      <c r="F143" s="163"/>
      <c r="G143" s="165"/>
    </row>
    <row r="144" spans="1:7">
      <c r="A144" s="146"/>
      <c r="B144" s="146"/>
      <c r="C144" s="146"/>
      <c r="D144" s="163"/>
      <c r="E144" s="164"/>
      <c r="F144" s="163"/>
      <c r="G144" s="165"/>
    </row>
    <row r="145" spans="1:7">
      <c r="A145" s="146"/>
      <c r="B145" s="146"/>
      <c r="C145" s="146"/>
      <c r="D145" s="163"/>
      <c r="E145" s="164"/>
      <c r="F145" s="163"/>
      <c r="G145" s="165"/>
    </row>
    <row r="146" spans="1:7">
      <c r="A146" s="148"/>
      <c r="B146" s="148"/>
      <c r="C146" s="148"/>
      <c r="D146" s="161"/>
      <c r="E146" s="148"/>
      <c r="F146" s="161"/>
      <c r="G146" s="162"/>
    </row>
    <row r="147" spans="1:7">
      <c r="A147" s="146"/>
      <c r="B147" s="147"/>
      <c r="C147" s="148"/>
      <c r="D147" s="161"/>
      <c r="E147" s="148"/>
      <c r="F147" s="161"/>
      <c r="G147" s="162"/>
    </row>
    <row r="148" spans="1:7">
      <c r="A148" s="146"/>
      <c r="B148" s="149"/>
      <c r="C148" s="148"/>
      <c r="D148" s="161"/>
      <c r="E148" s="148"/>
      <c r="F148" s="161"/>
      <c r="G148" s="162"/>
    </row>
    <row r="149" spans="1:7">
      <c r="A149" s="146"/>
      <c r="B149" s="146"/>
      <c r="C149" s="146"/>
      <c r="D149" s="163"/>
      <c r="E149" s="164"/>
      <c r="F149" s="163"/>
      <c r="G149" s="165"/>
    </row>
    <row r="150" spans="1:7">
      <c r="A150" s="146"/>
      <c r="B150" s="146"/>
      <c r="C150" s="146"/>
      <c r="D150" s="163"/>
      <c r="E150" s="164"/>
      <c r="F150" s="163"/>
      <c r="G150" s="165"/>
    </row>
    <row r="151" spans="1:7">
      <c r="A151" s="146"/>
      <c r="B151" s="146"/>
      <c r="C151" s="146"/>
      <c r="D151" s="163"/>
      <c r="E151" s="164"/>
      <c r="F151" s="163"/>
      <c r="G151" s="165"/>
    </row>
    <row r="152" spans="1:7">
      <c r="A152" s="146"/>
      <c r="B152" s="146"/>
      <c r="C152" s="146"/>
      <c r="D152" s="163"/>
      <c r="E152" s="164"/>
      <c r="F152" s="163"/>
      <c r="G152" s="165"/>
    </row>
    <row r="153" spans="1:7">
      <c r="A153" s="148"/>
      <c r="B153" s="148"/>
      <c r="C153" s="148"/>
      <c r="D153" s="161"/>
      <c r="E153" s="148"/>
      <c r="F153" s="161"/>
      <c r="G153" s="162"/>
    </row>
    <row r="154" spans="1:7">
      <c r="A154" s="146"/>
      <c r="B154" s="149"/>
      <c r="C154" s="148"/>
      <c r="D154" s="161"/>
      <c r="E154" s="148"/>
      <c r="F154" s="161"/>
      <c r="G154" s="162"/>
    </row>
    <row r="155" spans="1:7">
      <c r="A155" s="146"/>
      <c r="B155" s="146"/>
      <c r="C155" s="146"/>
      <c r="D155" s="163"/>
      <c r="E155" s="164"/>
      <c r="F155" s="163"/>
      <c r="G155" s="165"/>
    </row>
    <row r="156" spans="1:7">
      <c r="A156" s="146"/>
      <c r="B156" s="146"/>
      <c r="C156" s="146"/>
      <c r="D156" s="163"/>
      <c r="E156" s="164"/>
      <c r="F156" s="163"/>
      <c r="G156" s="165"/>
    </row>
    <row r="157" spans="1:7">
      <c r="A157" s="146"/>
      <c r="B157" s="146"/>
      <c r="C157" s="146"/>
      <c r="D157" s="163"/>
      <c r="E157" s="164"/>
      <c r="F157" s="163"/>
      <c r="G157" s="165"/>
    </row>
    <row r="158" spans="1:7">
      <c r="A158" s="148"/>
      <c r="B158" s="148"/>
      <c r="C158" s="148"/>
      <c r="D158" s="161"/>
      <c r="E158" s="148"/>
      <c r="F158" s="161"/>
      <c r="G158" s="162"/>
    </row>
    <row r="159" spans="1:7">
      <c r="A159" s="146"/>
      <c r="B159" s="147"/>
      <c r="C159" s="148"/>
      <c r="D159" s="161"/>
      <c r="E159" s="148"/>
      <c r="F159" s="161"/>
      <c r="G159" s="162"/>
    </row>
    <row r="160" spans="1:7">
      <c r="A160" s="146"/>
      <c r="B160" s="147"/>
      <c r="C160" s="148"/>
      <c r="D160" s="161"/>
      <c r="E160" s="148"/>
      <c r="F160" s="161"/>
      <c r="G160" s="162"/>
    </row>
    <row r="161" spans="1:7">
      <c r="A161" s="146"/>
      <c r="B161" s="149"/>
      <c r="C161" s="148"/>
      <c r="D161" s="161"/>
      <c r="E161" s="148"/>
      <c r="F161" s="161"/>
      <c r="G161" s="162"/>
    </row>
    <row r="162" spans="1:7">
      <c r="A162" s="146"/>
      <c r="B162" s="146"/>
      <c r="C162" s="146"/>
      <c r="D162" s="163"/>
      <c r="E162" s="164"/>
      <c r="F162" s="163"/>
      <c r="G162" s="165"/>
    </row>
    <row r="163" spans="1:7">
      <c r="A163" s="146"/>
      <c r="B163" s="146"/>
      <c r="C163" s="146"/>
      <c r="D163" s="163"/>
      <c r="E163" s="164"/>
      <c r="F163" s="163"/>
      <c r="G163" s="165"/>
    </row>
    <row r="164" spans="1:7">
      <c r="A164" s="146"/>
      <c r="B164" s="146"/>
      <c r="C164" s="146"/>
      <c r="D164" s="163"/>
      <c r="E164" s="164"/>
      <c r="F164" s="163"/>
      <c r="G164" s="165"/>
    </row>
    <row r="165" spans="1:7">
      <c r="A165" s="148"/>
      <c r="B165" s="148"/>
      <c r="C165" s="148"/>
      <c r="D165" s="161"/>
      <c r="E165" s="148"/>
      <c r="F165" s="161"/>
      <c r="G165" s="162"/>
    </row>
    <row r="166" spans="1:7">
      <c r="A166" s="146"/>
      <c r="B166" s="149"/>
      <c r="C166" s="148"/>
      <c r="D166" s="161"/>
      <c r="E166" s="148"/>
      <c r="F166" s="161"/>
      <c r="G166" s="162"/>
    </row>
    <row r="167" spans="1:7">
      <c r="A167" s="146"/>
      <c r="B167" s="146"/>
      <c r="C167" s="146"/>
      <c r="D167" s="163"/>
      <c r="E167" s="164"/>
      <c r="F167" s="163"/>
      <c r="G167" s="165"/>
    </row>
    <row r="168" spans="1:7">
      <c r="A168" s="146"/>
      <c r="B168" s="146"/>
      <c r="C168" s="146"/>
      <c r="D168" s="163"/>
      <c r="E168" s="164"/>
      <c r="F168" s="163"/>
      <c r="G168" s="165"/>
    </row>
    <row r="169" spans="1:7">
      <c r="A169" s="146"/>
      <c r="B169" s="146"/>
      <c r="C169" s="146"/>
      <c r="D169" s="163"/>
      <c r="E169" s="164"/>
      <c r="F169" s="163"/>
      <c r="G169" s="165"/>
    </row>
    <row r="170" spans="1:7">
      <c r="A170" s="148"/>
      <c r="B170" s="148"/>
      <c r="C170" s="148"/>
      <c r="D170" s="161"/>
      <c r="E170" s="148"/>
      <c r="F170" s="161"/>
      <c r="G170" s="162"/>
    </row>
    <row r="171" spans="1:7">
      <c r="A171" s="146"/>
      <c r="B171" s="149"/>
      <c r="C171" s="148"/>
      <c r="D171" s="161"/>
      <c r="E171" s="148"/>
      <c r="F171" s="161"/>
      <c r="G171" s="162"/>
    </row>
    <row r="172" spans="1:7">
      <c r="A172" s="146"/>
      <c r="B172" s="146"/>
      <c r="C172" s="146"/>
      <c r="D172" s="163"/>
      <c r="E172" s="164"/>
      <c r="F172" s="163"/>
      <c r="G172" s="165"/>
    </row>
    <row r="173" spans="1:7">
      <c r="A173" s="146"/>
      <c r="B173" s="146"/>
      <c r="C173" s="146"/>
      <c r="D173" s="163"/>
      <c r="E173" s="164"/>
      <c r="F173" s="163"/>
      <c r="G173" s="165"/>
    </row>
    <row r="174" spans="1:7">
      <c r="A174" s="146"/>
      <c r="B174" s="146"/>
      <c r="C174" s="146"/>
      <c r="D174" s="163"/>
      <c r="E174" s="164"/>
      <c r="F174" s="163"/>
      <c r="G174" s="165"/>
    </row>
    <row r="175" spans="1:7">
      <c r="A175" s="148"/>
      <c r="B175" s="148"/>
      <c r="C175" s="148"/>
      <c r="D175" s="161"/>
      <c r="E175" s="148"/>
      <c r="F175" s="161"/>
      <c r="G175" s="162"/>
    </row>
    <row r="176" spans="1:7">
      <c r="A176" s="146"/>
      <c r="B176" s="147"/>
      <c r="C176" s="148"/>
      <c r="D176" s="161"/>
      <c r="E176" s="148"/>
      <c r="F176" s="161"/>
      <c r="G176" s="162"/>
    </row>
    <row r="177" spans="1:7">
      <c r="A177" s="146"/>
      <c r="B177" s="149"/>
      <c r="C177" s="148"/>
      <c r="D177" s="161"/>
      <c r="E177" s="148"/>
      <c r="F177" s="161"/>
      <c r="G177" s="162"/>
    </row>
    <row r="178" spans="1:7">
      <c r="A178" s="146"/>
      <c r="B178" s="146"/>
      <c r="C178" s="146"/>
      <c r="D178" s="163"/>
      <c r="E178" s="164"/>
      <c r="F178" s="163"/>
      <c r="G178" s="165"/>
    </row>
    <row r="179" spans="1:7">
      <c r="A179" s="146"/>
      <c r="B179" s="146"/>
      <c r="C179" s="146"/>
      <c r="D179" s="163"/>
      <c r="E179" s="164"/>
      <c r="F179" s="163"/>
      <c r="G179" s="165"/>
    </row>
    <row r="180" spans="1:7">
      <c r="A180" s="146"/>
      <c r="B180" s="146"/>
      <c r="C180" s="146"/>
      <c r="D180" s="163"/>
      <c r="E180" s="164"/>
      <c r="F180" s="163"/>
      <c r="G180" s="165"/>
    </row>
    <row r="181" spans="1:7">
      <c r="A181" s="148"/>
      <c r="B181" s="148"/>
      <c r="C181" s="148"/>
      <c r="D181" s="161"/>
      <c r="E181" s="148"/>
      <c r="F181" s="161"/>
      <c r="G181" s="162"/>
    </row>
    <row r="182" spans="1:7">
      <c r="A182" s="146"/>
      <c r="B182" s="149"/>
      <c r="C182" s="148"/>
      <c r="D182" s="161"/>
      <c r="E182" s="148"/>
      <c r="F182" s="161"/>
      <c r="G182" s="162"/>
    </row>
    <row r="183" spans="1:7">
      <c r="A183" s="146"/>
      <c r="B183" s="146"/>
      <c r="C183" s="146"/>
      <c r="D183" s="163"/>
      <c r="E183" s="164"/>
      <c r="F183" s="163"/>
      <c r="G183" s="165"/>
    </row>
    <row r="184" spans="1:7">
      <c r="A184" s="146"/>
      <c r="B184" s="146"/>
      <c r="C184" s="146"/>
      <c r="D184" s="163"/>
      <c r="E184" s="164"/>
      <c r="F184" s="163"/>
      <c r="G184" s="165"/>
    </row>
    <row r="185" spans="1:7">
      <c r="A185" s="146"/>
      <c r="B185" s="146"/>
      <c r="C185" s="146"/>
      <c r="D185" s="163"/>
      <c r="E185" s="164"/>
      <c r="F185" s="163"/>
      <c r="G185" s="165"/>
    </row>
    <row r="186" spans="1:7">
      <c r="A186" s="148"/>
      <c r="B186" s="148"/>
      <c r="C186" s="148"/>
      <c r="D186" s="161"/>
      <c r="E186" s="148"/>
      <c r="F186" s="161"/>
      <c r="G186" s="162"/>
    </row>
    <row r="187" spans="1:7">
      <c r="A187" s="146"/>
      <c r="B187" s="149"/>
      <c r="C187" s="148"/>
      <c r="D187" s="161"/>
      <c r="E187" s="148"/>
      <c r="F187" s="161"/>
      <c r="G187" s="162"/>
    </row>
    <row r="188" spans="1:7">
      <c r="A188" s="146"/>
      <c r="B188" s="146"/>
      <c r="C188" s="146"/>
      <c r="D188" s="163"/>
      <c r="E188" s="164"/>
      <c r="F188" s="163"/>
      <c r="G188" s="165"/>
    </row>
    <row r="189" spans="1:7">
      <c r="A189" s="146"/>
      <c r="B189" s="146"/>
      <c r="C189" s="146"/>
      <c r="D189" s="163"/>
      <c r="E189" s="164"/>
      <c r="F189" s="163"/>
      <c r="G189" s="165"/>
    </row>
    <row r="190" spans="1:7">
      <c r="A190" s="146"/>
      <c r="B190" s="146"/>
      <c r="C190" s="146"/>
      <c r="D190" s="163"/>
      <c r="E190" s="164"/>
      <c r="F190" s="163"/>
      <c r="G190" s="165"/>
    </row>
    <row r="191" spans="1:7">
      <c r="A191" s="148"/>
      <c r="B191" s="148"/>
      <c r="C191" s="148"/>
      <c r="D191" s="161"/>
      <c r="E191" s="148"/>
      <c r="F191" s="161"/>
      <c r="G191" s="162"/>
    </row>
    <row r="192" spans="1:7">
      <c r="A192" s="146"/>
      <c r="B192" s="147"/>
      <c r="C192" s="148"/>
      <c r="D192" s="161"/>
      <c r="E192" s="148"/>
      <c r="F192" s="161"/>
      <c r="G192" s="162"/>
    </row>
    <row r="193" spans="1:7">
      <c r="A193" s="146"/>
      <c r="B193" s="146"/>
      <c r="C193" s="146"/>
      <c r="D193" s="163"/>
      <c r="E193" s="164"/>
      <c r="F193" s="163"/>
      <c r="G193" s="165"/>
    </row>
    <row r="194" spans="1:7">
      <c r="A194" s="146"/>
      <c r="B194" s="146"/>
      <c r="C194" s="146"/>
      <c r="D194" s="163"/>
      <c r="E194" s="164"/>
      <c r="F194" s="163"/>
      <c r="G194" s="165"/>
    </row>
    <row r="195" spans="1:7">
      <c r="A195" s="146"/>
      <c r="B195" s="146"/>
      <c r="C195" s="146"/>
      <c r="D195" s="163"/>
      <c r="E195" s="164"/>
      <c r="F195" s="163"/>
      <c r="G195" s="165"/>
    </row>
    <row r="196" spans="1:7">
      <c r="A196" s="148"/>
      <c r="B196" s="148"/>
      <c r="C196" s="148"/>
      <c r="D196" s="161"/>
      <c r="E196" s="148"/>
      <c r="F196" s="161"/>
      <c r="G196" s="162"/>
    </row>
    <row r="197" spans="1:7">
      <c r="A197" s="146"/>
      <c r="B197" s="147"/>
      <c r="C197" s="148"/>
      <c r="D197" s="161"/>
      <c r="E197" s="148"/>
      <c r="F197" s="161"/>
      <c r="G197" s="162"/>
    </row>
    <row r="198" spans="1:7">
      <c r="A198" s="146"/>
      <c r="B198" s="149"/>
      <c r="C198" s="148"/>
      <c r="D198" s="161"/>
      <c r="E198" s="148"/>
      <c r="F198" s="161"/>
      <c r="G198" s="162"/>
    </row>
    <row r="199" spans="1:7">
      <c r="A199" s="146"/>
      <c r="B199" s="146"/>
      <c r="C199" s="146"/>
      <c r="D199" s="163"/>
      <c r="E199" s="164"/>
      <c r="F199" s="163"/>
      <c r="G199" s="165"/>
    </row>
    <row r="200" spans="1:7">
      <c r="A200" s="146"/>
      <c r="B200" s="146"/>
      <c r="C200" s="146"/>
      <c r="D200" s="163"/>
      <c r="E200" s="164"/>
      <c r="F200" s="163"/>
      <c r="G200" s="165"/>
    </row>
    <row r="201" spans="1:7">
      <c r="A201" s="146"/>
      <c r="B201" s="146"/>
      <c r="C201" s="146"/>
      <c r="D201" s="163"/>
      <c r="E201" s="164"/>
      <c r="F201" s="163"/>
      <c r="G201" s="165"/>
    </row>
    <row r="202" spans="1:7">
      <c r="A202" s="146"/>
      <c r="B202" s="146"/>
      <c r="C202" s="146"/>
      <c r="D202" s="163"/>
      <c r="E202" s="164"/>
      <c r="F202" s="163"/>
      <c r="G202" s="165"/>
    </row>
    <row r="203" spans="1:7">
      <c r="A203" s="146"/>
      <c r="B203" s="146"/>
      <c r="C203" s="146"/>
      <c r="D203" s="163"/>
      <c r="E203" s="164"/>
      <c r="F203" s="163"/>
      <c r="G203" s="165"/>
    </row>
    <row r="204" spans="1:7">
      <c r="A204" s="146"/>
      <c r="B204" s="146"/>
      <c r="C204" s="146"/>
      <c r="D204" s="163"/>
      <c r="E204" s="164"/>
      <c r="F204" s="163"/>
      <c r="G204" s="165"/>
    </row>
    <row r="205" spans="1:7">
      <c r="A205" s="148"/>
      <c r="B205" s="148"/>
      <c r="C205" s="148"/>
      <c r="D205" s="161"/>
      <c r="E205" s="148"/>
      <c r="F205" s="161"/>
      <c r="G205" s="162"/>
    </row>
    <row r="206" spans="1:7">
      <c r="A206" s="146"/>
      <c r="B206" s="149"/>
      <c r="C206" s="148"/>
      <c r="D206" s="161"/>
      <c r="E206" s="148"/>
      <c r="F206" s="161"/>
      <c r="G206" s="162"/>
    </row>
    <row r="207" spans="1:7">
      <c r="A207" s="146"/>
      <c r="B207" s="146"/>
      <c r="C207" s="146"/>
      <c r="D207" s="163"/>
      <c r="E207" s="164"/>
      <c r="F207" s="163"/>
      <c r="G207" s="165"/>
    </row>
    <row r="208" spans="1:7">
      <c r="A208" s="146"/>
      <c r="B208" s="146"/>
      <c r="C208" s="146"/>
      <c r="D208" s="163"/>
      <c r="E208" s="164"/>
      <c r="F208" s="163"/>
      <c r="G208" s="165"/>
    </row>
    <row r="209" spans="1:7">
      <c r="A209" s="146"/>
      <c r="B209" s="146"/>
      <c r="C209" s="146"/>
      <c r="D209" s="163"/>
      <c r="E209" s="164"/>
      <c r="F209" s="163"/>
      <c r="G209" s="165"/>
    </row>
    <row r="210" spans="1:7">
      <c r="A210" s="146"/>
      <c r="B210" s="146"/>
      <c r="C210" s="146"/>
      <c r="D210" s="163"/>
      <c r="E210" s="164"/>
      <c r="F210" s="163"/>
      <c r="G210" s="165"/>
    </row>
    <row r="211" spans="1:7">
      <c r="A211" s="146"/>
      <c r="B211" s="146"/>
      <c r="C211" s="146"/>
      <c r="D211" s="163"/>
      <c r="E211" s="164"/>
      <c r="F211" s="163"/>
      <c r="G211" s="165"/>
    </row>
    <row r="212" spans="1:7">
      <c r="A212" s="146"/>
      <c r="B212" s="146"/>
      <c r="C212" s="146"/>
      <c r="D212" s="163"/>
      <c r="E212" s="164"/>
      <c r="F212" s="163"/>
      <c r="G212" s="165"/>
    </row>
    <row r="213" spans="1:7">
      <c r="A213" s="148"/>
      <c r="B213" s="148"/>
      <c r="C213" s="148"/>
      <c r="D213" s="161"/>
      <c r="E213" s="148"/>
      <c r="F213" s="161"/>
      <c r="G213" s="162"/>
    </row>
    <row r="214" spans="1:7">
      <c r="A214" s="146"/>
      <c r="B214" s="147"/>
      <c r="C214" s="148"/>
      <c r="D214" s="161"/>
      <c r="E214" s="148"/>
      <c r="F214" s="161"/>
      <c r="G214" s="162"/>
    </row>
    <row r="215" spans="1:7">
      <c r="A215" s="146"/>
      <c r="B215" s="147"/>
      <c r="C215" s="148"/>
      <c r="D215" s="161"/>
      <c r="E215" s="148"/>
      <c r="F215" s="161"/>
      <c r="G215" s="162"/>
    </row>
    <row r="216" spans="1:7">
      <c r="A216" s="146"/>
      <c r="B216" s="147"/>
      <c r="C216" s="148"/>
      <c r="D216" s="161"/>
      <c r="E216" s="148"/>
      <c r="F216" s="161"/>
      <c r="G216" s="162"/>
    </row>
    <row r="217" spans="1:7">
      <c r="A217" s="146"/>
      <c r="B217" s="149"/>
      <c r="C217" s="148"/>
      <c r="D217" s="161"/>
      <c r="E217" s="148"/>
      <c r="F217" s="161"/>
      <c r="G217" s="162"/>
    </row>
    <row r="218" spans="1:7">
      <c r="A218" s="146"/>
      <c r="B218" s="146"/>
      <c r="C218" s="146"/>
      <c r="D218" s="163"/>
      <c r="E218" s="164"/>
      <c r="F218" s="163"/>
      <c r="G218" s="165"/>
    </row>
    <row r="219" spans="1:7">
      <c r="A219" s="148"/>
      <c r="B219" s="148"/>
      <c r="C219" s="148"/>
      <c r="D219" s="161"/>
      <c r="E219" s="148"/>
      <c r="F219" s="161"/>
      <c r="G219" s="162"/>
    </row>
    <row r="220" spans="1:7">
      <c r="A220" s="146"/>
      <c r="B220" s="149"/>
      <c r="C220" s="148"/>
      <c r="D220" s="161"/>
      <c r="E220" s="148"/>
      <c r="F220" s="161"/>
      <c r="G220" s="162"/>
    </row>
    <row r="221" spans="1:7">
      <c r="A221" s="146"/>
      <c r="B221" s="146"/>
      <c r="C221" s="146"/>
      <c r="D221" s="163"/>
      <c r="E221" s="164"/>
      <c r="F221" s="163"/>
      <c r="G221" s="165"/>
    </row>
    <row r="222" spans="1:7">
      <c r="A222" s="146"/>
      <c r="B222" s="146"/>
      <c r="C222" s="146"/>
      <c r="D222" s="163"/>
      <c r="E222" s="164"/>
      <c r="F222" s="163"/>
      <c r="G222" s="165"/>
    </row>
    <row r="223" spans="1:7">
      <c r="A223" s="146"/>
      <c r="B223" s="146"/>
      <c r="C223" s="146"/>
      <c r="D223" s="163"/>
      <c r="E223" s="164"/>
      <c r="F223" s="163"/>
      <c r="G223" s="165"/>
    </row>
    <row r="224" spans="1:7">
      <c r="A224" s="146"/>
      <c r="B224" s="146"/>
      <c r="C224" s="146"/>
      <c r="D224" s="163"/>
      <c r="E224" s="164"/>
      <c r="F224" s="163"/>
      <c r="G224" s="165"/>
    </row>
    <row r="225" spans="1:7">
      <c r="A225" s="148"/>
      <c r="B225" s="148"/>
      <c r="C225" s="148"/>
      <c r="D225" s="161"/>
      <c r="E225" s="148"/>
      <c r="F225" s="161"/>
      <c r="G225" s="162"/>
    </row>
    <row r="226" spans="1:7">
      <c r="A226" s="146"/>
      <c r="B226" s="149"/>
      <c r="C226" s="148"/>
      <c r="D226" s="161"/>
      <c r="E226" s="148"/>
      <c r="F226" s="161"/>
      <c r="G226" s="162"/>
    </row>
    <row r="227" spans="1:7">
      <c r="A227" s="146"/>
      <c r="B227" s="146"/>
      <c r="C227" s="146"/>
      <c r="D227" s="163"/>
      <c r="E227" s="164"/>
      <c r="F227" s="163"/>
      <c r="G227" s="165"/>
    </row>
    <row r="228" spans="1:7">
      <c r="A228" s="146"/>
      <c r="B228" s="146"/>
      <c r="C228" s="146"/>
      <c r="D228" s="163"/>
      <c r="E228" s="164"/>
      <c r="F228" s="163"/>
      <c r="G228" s="165"/>
    </row>
    <row r="229" spans="1:7">
      <c r="A229" s="146"/>
      <c r="B229" s="146"/>
      <c r="C229" s="146"/>
      <c r="D229" s="163"/>
      <c r="E229" s="164"/>
      <c r="F229" s="163"/>
      <c r="G229" s="165"/>
    </row>
    <row r="230" spans="1:7">
      <c r="A230" s="146"/>
      <c r="B230" s="146"/>
      <c r="C230" s="146"/>
      <c r="D230" s="163"/>
      <c r="E230" s="164"/>
      <c r="F230" s="163"/>
      <c r="G230" s="165"/>
    </row>
    <row r="231" spans="1:7">
      <c r="A231" s="148"/>
      <c r="B231" s="148"/>
      <c r="C231" s="148"/>
      <c r="D231" s="161"/>
      <c r="E231" s="148"/>
      <c r="F231" s="161"/>
      <c r="G231" s="162"/>
    </row>
    <row r="232" spans="1:7">
      <c r="A232" s="146"/>
      <c r="B232" s="147"/>
      <c r="C232" s="148"/>
      <c r="D232" s="161"/>
      <c r="E232" s="148"/>
      <c r="F232" s="161"/>
      <c r="G232" s="162"/>
    </row>
    <row r="233" spans="1:7">
      <c r="A233" s="146"/>
      <c r="B233" s="146"/>
      <c r="C233" s="146"/>
      <c r="D233" s="163"/>
      <c r="E233" s="164"/>
      <c r="F233" s="163"/>
      <c r="G233" s="165"/>
    </row>
    <row r="234" spans="1:7">
      <c r="A234" s="148"/>
      <c r="B234" s="148"/>
      <c r="C234" s="148"/>
      <c r="D234" s="161"/>
      <c r="E234" s="148"/>
      <c r="F234" s="161"/>
      <c r="G234" s="162"/>
    </row>
    <row r="235" spans="1:7">
      <c r="A235" s="146"/>
      <c r="B235" s="147"/>
      <c r="C235" s="148"/>
      <c r="D235" s="161"/>
      <c r="E235" s="148"/>
      <c r="F235" s="161"/>
      <c r="G235" s="162"/>
    </row>
    <row r="236" spans="1:7">
      <c r="A236" s="146"/>
      <c r="B236" s="146"/>
      <c r="C236" s="146"/>
      <c r="D236" s="163"/>
      <c r="E236" s="164"/>
      <c r="F236" s="163"/>
      <c r="G236" s="165"/>
    </row>
    <row r="237" spans="1:7">
      <c r="A237" s="146"/>
      <c r="B237" s="146"/>
      <c r="C237" s="146"/>
      <c r="D237" s="163"/>
      <c r="E237" s="164"/>
      <c r="F237" s="163"/>
      <c r="G237" s="165"/>
    </row>
    <row r="238" spans="1:7">
      <c r="A238" s="148"/>
      <c r="B238" s="148"/>
      <c r="C238" s="148"/>
      <c r="D238" s="161"/>
      <c r="E238" s="148"/>
      <c r="F238" s="161"/>
      <c r="G238" s="162"/>
    </row>
    <row r="239" spans="1:7">
      <c r="A239" s="146"/>
      <c r="B239" s="147"/>
      <c r="C239" s="148"/>
      <c r="D239" s="161"/>
      <c r="E239" s="148"/>
      <c r="F239" s="161"/>
      <c r="G239" s="162"/>
    </row>
    <row r="240" spans="1:7">
      <c r="A240" s="146"/>
      <c r="B240" s="146"/>
      <c r="C240" s="146"/>
      <c r="D240" s="163"/>
      <c r="E240" s="164"/>
      <c r="F240" s="163"/>
      <c r="G240" s="165"/>
    </row>
    <row r="241" spans="1:7">
      <c r="A241" s="146"/>
      <c r="B241" s="146"/>
      <c r="C241" s="146"/>
      <c r="D241" s="163"/>
      <c r="E241" s="164"/>
      <c r="F241" s="163"/>
      <c r="G241" s="165"/>
    </row>
    <row r="242" spans="1:7">
      <c r="A242" s="148"/>
      <c r="B242" s="148"/>
      <c r="C242" s="148"/>
      <c r="D242" s="161"/>
      <c r="E242" s="148"/>
      <c r="F242" s="161"/>
      <c r="G242" s="162"/>
    </row>
    <row r="243" spans="1:7">
      <c r="A243" s="146"/>
      <c r="B243" s="147"/>
      <c r="C243" s="148"/>
      <c r="D243" s="161"/>
      <c r="E243" s="148"/>
      <c r="F243" s="161"/>
      <c r="G243" s="162"/>
    </row>
    <row r="244" spans="1:7">
      <c r="A244" s="146"/>
      <c r="B244" s="146"/>
      <c r="C244" s="146"/>
      <c r="D244" s="163"/>
      <c r="E244" s="164"/>
      <c r="F244" s="163"/>
      <c r="G244" s="165"/>
    </row>
    <row r="245" spans="1:7">
      <c r="A245" s="146"/>
      <c r="B245" s="146"/>
      <c r="C245" s="146"/>
      <c r="D245" s="163"/>
      <c r="E245" s="164"/>
      <c r="F245" s="163"/>
      <c r="G245" s="165"/>
    </row>
    <row r="246" spans="1:7">
      <c r="A246" s="146"/>
      <c r="B246" s="146"/>
      <c r="C246" s="146"/>
      <c r="D246" s="163"/>
      <c r="E246" s="164"/>
      <c r="F246" s="163"/>
      <c r="G246" s="165"/>
    </row>
    <row r="247" spans="1:7">
      <c r="A247" s="146"/>
      <c r="B247" s="146"/>
      <c r="C247" s="146"/>
      <c r="D247" s="163"/>
      <c r="E247" s="164"/>
      <c r="F247" s="163"/>
      <c r="G247" s="165"/>
    </row>
    <row r="248" spans="1:7">
      <c r="A248" s="146"/>
      <c r="B248" s="146"/>
      <c r="C248" s="146"/>
      <c r="D248" s="163"/>
      <c r="E248" s="164"/>
      <c r="F248" s="163"/>
      <c r="G248" s="165"/>
    </row>
    <row r="249" spans="1:7">
      <c r="A249" s="146"/>
      <c r="B249" s="146"/>
      <c r="C249" s="146"/>
      <c r="D249" s="163"/>
      <c r="E249" s="164"/>
      <c r="F249" s="163"/>
      <c r="G249" s="165"/>
    </row>
    <row r="250" spans="1:7">
      <c r="A250" s="148"/>
      <c r="B250" s="148"/>
      <c r="C250" s="148"/>
      <c r="D250" s="161"/>
      <c r="E250" s="148"/>
      <c r="F250" s="161"/>
      <c r="G250" s="162"/>
    </row>
    <row r="251" spans="1:7">
      <c r="A251" s="146"/>
      <c r="B251" s="147"/>
      <c r="C251" s="148"/>
      <c r="D251" s="161"/>
      <c r="E251" s="148"/>
      <c r="F251" s="161"/>
      <c r="G251" s="162"/>
    </row>
    <row r="252" spans="1:7">
      <c r="A252" s="146"/>
      <c r="B252" s="147"/>
      <c r="C252" s="148"/>
      <c r="D252" s="161"/>
      <c r="E252" s="148"/>
      <c r="F252" s="161"/>
      <c r="G252" s="162"/>
    </row>
    <row r="253" spans="1:7">
      <c r="A253" s="146"/>
      <c r="B253" s="149"/>
      <c r="C253" s="148"/>
      <c r="D253" s="161"/>
      <c r="E253" s="148"/>
      <c r="F253" s="161"/>
      <c r="G253" s="162"/>
    </row>
    <row r="254" spans="1:7">
      <c r="A254" s="146"/>
      <c r="B254" s="146"/>
      <c r="C254" s="146"/>
      <c r="D254" s="163"/>
      <c r="E254" s="164"/>
      <c r="F254" s="163"/>
      <c r="G254" s="165"/>
    </row>
    <row r="255" spans="1:7">
      <c r="A255" s="146"/>
      <c r="B255" s="148"/>
      <c r="C255" s="148"/>
      <c r="D255" s="163"/>
      <c r="E255" s="164"/>
      <c r="F255" s="163"/>
      <c r="G255" s="165"/>
    </row>
    <row r="256" spans="1:7">
      <c r="A256" s="148"/>
      <c r="B256" s="148"/>
      <c r="C256" s="148"/>
      <c r="D256" s="161"/>
      <c r="E256" s="148"/>
      <c r="F256" s="161"/>
      <c r="G256" s="162"/>
    </row>
    <row r="257" spans="1:7">
      <c r="A257" s="146"/>
      <c r="B257" s="149"/>
      <c r="C257" s="148"/>
      <c r="D257" s="161"/>
      <c r="E257" s="148"/>
      <c r="F257" s="161"/>
      <c r="G257" s="162"/>
    </row>
    <row r="258" spans="1:7">
      <c r="A258" s="146"/>
      <c r="B258" s="146"/>
      <c r="C258" s="146"/>
      <c r="D258" s="163"/>
      <c r="E258" s="164"/>
      <c r="F258" s="163"/>
      <c r="G258" s="165"/>
    </row>
    <row r="259" spans="1:7">
      <c r="A259" s="148"/>
      <c r="B259" s="148"/>
      <c r="C259" s="148"/>
      <c r="D259" s="161"/>
      <c r="E259" s="148"/>
      <c r="F259" s="161"/>
      <c r="G259" s="162"/>
    </row>
    <row r="260" spans="1:7">
      <c r="A260" s="146"/>
      <c r="B260" s="149"/>
      <c r="C260" s="148"/>
      <c r="D260" s="161"/>
      <c r="E260" s="148"/>
      <c r="F260" s="161"/>
      <c r="G260" s="162"/>
    </row>
    <row r="261" spans="1:7">
      <c r="A261" s="146"/>
      <c r="B261" s="146"/>
      <c r="C261" s="146"/>
      <c r="D261" s="163"/>
      <c r="E261" s="164"/>
      <c r="F261" s="163"/>
      <c r="G261" s="165"/>
    </row>
    <row r="262" spans="1:7">
      <c r="A262" s="148"/>
      <c r="B262" s="148"/>
      <c r="C262" s="148"/>
      <c r="D262" s="161"/>
      <c r="E262" s="148"/>
      <c r="F262" s="161"/>
      <c r="G262" s="162"/>
    </row>
    <row r="263" spans="1:7">
      <c r="A263" s="146"/>
      <c r="B263" s="147"/>
      <c r="C263" s="148"/>
      <c r="D263" s="161"/>
      <c r="E263" s="148"/>
      <c r="F263" s="161"/>
      <c r="G263" s="162"/>
    </row>
    <row r="264" spans="1:7">
      <c r="A264" s="146"/>
      <c r="B264" s="149"/>
      <c r="C264" s="148"/>
      <c r="D264" s="161"/>
      <c r="E264" s="148"/>
      <c r="F264" s="161"/>
      <c r="G264" s="162"/>
    </row>
    <row r="265" spans="1:7">
      <c r="A265" s="146"/>
      <c r="B265" s="146"/>
      <c r="C265" s="146"/>
      <c r="D265" s="163"/>
      <c r="E265" s="164"/>
      <c r="F265" s="163"/>
      <c r="G265" s="165"/>
    </row>
    <row r="266" spans="1:7">
      <c r="A266" s="146"/>
      <c r="B266" s="146"/>
      <c r="C266" s="146"/>
      <c r="D266" s="163"/>
      <c r="E266" s="164"/>
      <c r="F266" s="163"/>
      <c r="G266" s="165"/>
    </row>
    <row r="267" spans="1:7">
      <c r="A267" s="148"/>
      <c r="B267" s="148"/>
      <c r="C267" s="148"/>
      <c r="D267" s="161"/>
      <c r="E267" s="148"/>
      <c r="F267" s="161"/>
      <c r="G267" s="162"/>
    </row>
    <row r="268" spans="1:7">
      <c r="A268" s="146"/>
      <c r="B268" s="149"/>
      <c r="C268" s="148"/>
      <c r="D268" s="161"/>
      <c r="E268" s="148"/>
      <c r="F268" s="161"/>
      <c r="G268" s="162"/>
    </row>
    <row r="269" spans="1:7">
      <c r="A269" s="146"/>
      <c r="B269" s="146"/>
      <c r="C269" s="146"/>
      <c r="D269" s="163"/>
      <c r="E269" s="164"/>
      <c r="F269" s="163"/>
      <c r="G269" s="165"/>
    </row>
    <row r="270" spans="1:7">
      <c r="A270" s="146"/>
      <c r="B270" s="146"/>
      <c r="C270" s="146"/>
      <c r="D270" s="163"/>
      <c r="E270" s="164"/>
      <c r="F270" s="163"/>
      <c r="G270" s="165"/>
    </row>
    <row r="271" spans="1:7">
      <c r="A271" s="148"/>
      <c r="B271" s="148"/>
      <c r="C271" s="148"/>
      <c r="D271" s="161"/>
      <c r="E271" s="148"/>
      <c r="F271" s="161"/>
      <c r="G271" s="162"/>
    </row>
    <row r="272" spans="1:7">
      <c r="A272" s="146"/>
      <c r="B272" s="149"/>
      <c r="C272" s="148"/>
      <c r="D272" s="161"/>
      <c r="E272" s="148"/>
      <c r="F272" s="161"/>
      <c r="G272" s="162"/>
    </row>
    <row r="273" spans="1:7">
      <c r="A273" s="146"/>
      <c r="B273" s="146"/>
      <c r="C273" s="146"/>
      <c r="D273" s="163"/>
      <c r="E273" s="164"/>
      <c r="F273" s="163"/>
      <c r="G273" s="165"/>
    </row>
    <row r="274" spans="1:7">
      <c r="A274" s="146"/>
      <c r="B274" s="146"/>
      <c r="C274" s="146"/>
      <c r="D274" s="163"/>
      <c r="E274" s="164"/>
      <c r="F274" s="163"/>
      <c r="G274" s="165"/>
    </row>
    <row r="275" spans="1:7">
      <c r="A275" s="148"/>
      <c r="B275" s="148"/>
      <c r="C275" s="148"/>
      <c r="D275" s="161"/>
      <c r="E275" s="148"/>
      <c r="F275" s="161"/>
      <c r="G275" s="162"/>
    </row>
    <row r="276" spans="1:7">
      <c r="A276" s="146"/>
      <c r="B276" s="147"/>
      <c r="C276" s="148"/>
      <c r="D276" s="161"/>
      <c r="E276" s="148"/>
      <c r="F276" s="161"/>
      <c r="G276" s="162"/>
    </row>
    <row r="277" spans="1:7">
      <c r="A277" s="146"/>
      <c r="B277" s="149"/>
      <c r="C277" s="148"/>
      <c r="D277" s="161"/>
      <c r="E277" s="148"/>
      <c r="F277" s="161"/>
      <c r="G277" s="162"/>
    </row>
    <row r="278" spans="1:7">
      <c r="A278" s="146"/>
      <c r="B278" s="146"/>
      <c r="C278" s="146"/>
      <c r="D278" s="163"/>
      <c r="E278" s="164"/>
      <c r="F278" s="163"/>
      <c r="G278" s="165"/>
    </row>
    <row r="279" spans="1:7">
      <c r="A279" s="146"/>
      <c r="B279" s="146"/>
      <c r="C279" s="146"/>
      <c r="D279" s="163"/>
      <c r="E279" s="164"/>
      <c r="F279" s="163"/>
      <c r="G279" s="165"/>
    </row>
    <row r="280" spans="1:7">
      <c r="A280" s="146"/>
      <c r="B280" s="146"/>
      <c r="C280" s="146"/>
      <c r="D280" s="163"/>
      <c r="E280" s="164"/>
      <c r="F280" s="163"/>
      <c r="G280" s="165"/>
    </row>
    <row r="281" spans="1:7">
      <c r="A281" s="148"/>
      <c r="B281" s="148"/>
      <c r="C281" s="148"/>
      <c r="D281" s="161"/>
      <c r="E281" s="148"/>
      <c r="F281" s="161"/>
      <c r="G281" s="162"/>
    </row>
    <row r="282" spans="1:7">
      <c r="A282" s="146"/>
      <c r="B282" s="149"/>
      <c r="C282" s="148"/>
      <c r="D282" s="161"/>
      <c r="E282" s="148"/>
      <c r="F282" s="161"/>
      <c r="G282" s="162"/>
    </row>
    <row r="283" spans="1:7">
      <c r="A283" s="146"/>
      <c r="B283" s="146"/>
      <c r="C283" s="146"/>
      <c r="D283" s="163"/>
      <c r="E283" s="164"/>
      <c r="F283" s="163"/>
      <c r="G283" s="165"/>
    </row>
    <row r="284" spans="1:7">
      <c r="A284" s="146"/>
      <c r="B284" s="146"/>
      <c r="C284" s="146"/>
      <c r="D284" s="163"/>
      <c r="E284" s="164"/>
      <c r="F284" s="163"/>
      <c r="G284" s="165"/>
    </row>
    <row r="285" spans="1:7">
      <c r="A285" s="146"/>
      <c r="B285" s="146"/>
      <c r="C285" s="146"/>
      <c r="D285" s="163"/>
      <c r="E285" s="164"/>
      <c r="F285" s="163"/>
      <c r="G285" s="165"/>
    </row>
    <row r="286" spans="1:7">
      <c r="A286" s="148"/>
      <c r="B286" s="148"/>
      <c r="C286" s="148"/>
      <c r="D286" s="161"/>
      <c r="E286" s="148"/>
      <c r="F286" s="161"/>
      <c r="G286" s="162"/>
    </row>
    <row r="287" spans="1:7">
      <c r="A287" s="146"/>
      <c r="B287" s="149"/>
      <c r="C287" s="148"/>
      <c r="D287" s="161"/>
      <c r="E287" s="148"/>
      <c r="F287" s="161"/>
      <c r="G287" s="162"/>
    </row>
    <row r="288" spans="1:7">
      <c r="A288" s="146"/>
      <c r="B288" s="146"/>
      <c r="C288" s="146"/>
      <c r="D288" s="163"/>
      <c r="E288" s="164"/>
      <c r="F288" s="163"/>
      <c r="G288" s="165"/>
    </row>
    <row r="289" spans="1:7">
      <c r="A289" s="148"/>
      <c r="B289" s="148"/>
      <c r="C289" s="148"/>
      <c r="D289" s="161"/>
      <c r="E289" s="148"/>
      <c r="F289" s="161"/>
      <c r="G289" s="162"/>
    </row>
    <row r="290" spans="1:7">
      <c r="A290" s="146"/>
      <c r="B290" s="147"/>
      <c r="C290" s="148"/>
      <c r="D290" s="161"/>
      <c r="E290" s="148"/>
      <c r="F290" s="161"/>
      <c r="G290" s="162"/>
    </row>
    <row r="291" spans="1:7">
      <c r="A291" s="146"/>
      <c r="B291" s="146"/>
      <c r="C291" s="146"/>
      <c r="D291" s="163"/>
      <c r="E291" s="164"/>
      <c r="F291" s="163"/>
      <c r="G291" s="165"/>
    </row>
    <row r="292" spans="1:7">
      <c r="A292" s="146"/>
      <c r="B292" s="146"/>
      <c r="C292" s="146"/>
      <c r="D292" s="163"/>
      <c r="E292" s="164"/>
      <c r="F292" s="163"/>
      <c r="G292" s="165"/>
    </row>
    <row r="293" spans="1:7">
      <c r="A293" s="146"/>
      <c r="B293" s="146"/>
      <c r="C293" s="146"/>
      <c r="D293" s="163"/>
      <c r="E293" s="164"/>
      <c r="F293" s="163"/>
      <c r="G293" s="165"/>
    </row>
    <row r="294" spans="1:7">
      <c r="A294" s="148"/>
      <c r="B294" s="148"/>
      <c r="C294" s="148"/>
      <c r="D294" s="161"/>
      <c r="E294" s="148"/>
      <c r="F294" s="161"/>
      <c r="G294" s="162"/>
    </row>
    <row r="295" spans="1:7">
      <c r="A295" s="146"/>
      <c r="B295" s="147"/>
      <c r="C295" s="148"/>
      <c r="D295" s="161"/>
      <c r="E295" s="148"/>
      <c r="F295" s="161"/>
      <c r="G295" s="162"/>
    </row>
    <row r="296" spans="1:7">
      <c r="A296" s="146"/>
      <c r="B296" s="149"/>
      <c r="C296" s="148"/>
      <c r="D296" s="161"/>
      <c r="E296" s="148"/>
      <c r="F296" s="161"/>
      <c r="G296" s="162"/>
    </row>
    <row r="297" spans="1:7">
      <c r="A297" s="146"/>
      <c r="B297" s="146"/>
      <c r="C297" s="146"/>
      <c r="D297" s="163"/>
      <c r="E297" s="164"/>
      <c r="F297" s="163"/>
      <c r="G297" s="165"/>
    </row>
    <row r="298" spans="1:7">
      <c r="A298" s="146"/>
      <c r="B298" s="146"/>
      <c r="C298" s="146"/>
      <c r="D298" s="163"/>
      <c r="E298" s="164"/>
      <c r="F298" s="163"/>
      <c r="G298" s="165"/>
    </row>
    <row r="299" spans="1:7">
      <c r="A299" s="146"/>
      <c r="B299" s="146"/>
      <c r="C299" s="146"/>
      <c r="D299" s="163"/>
      <c r="E299" s="164"/>
      <c r="F299" s="163"/>
      <c r="G299" s="165"/>
    </row>
    <row r="300" spans="1:7">
      <c r="A300" s="146"/>
      <c r="B300" s="146"/>
      <c r="C300" s="146"/>
      <c r="D300" s="163"/>
      <c r="E300" s="164"/>
      <c r="F300" s="163"/>
      <c r="G300" s="165"/>
    </row>
    <row r="301" spans="1:7">
      <c r="A301" s="146"/>
      <c r="B301" s="146"/>
      <c r="C301" s="146"/>
      <c r="D301" s="163"/>
      <c r="E301" s="164"/>
      <c r="F301" s="163"/>
      <c r="G301" s="165"/>
    </row>
    <row r="302" spans="1:7">
      <c r="A302" s="146"/>
      <c r="B302" s="146"/>
      <c r="C302" s="146"/>
      <c r="D302" s="163"/>
      <c r="E302" s="164"/>
      <c r="F302" s="163"/>
      <c r="G302" s="165"/>
    </row>
    <row r="303" spans="1:7">
      <c r="A303" s="146"/>
      <c r="B303" s="146"/>
      <c r="C303" s="146"/>
      <c r="D303" s="163"/>
      <c r="E303" s="164"/>
      <c r="F303" s="163"/>
      <c r="G303" s="165"/>
    </row>
    <row r="304" spans="1:7">
      <c r="A304" s="148"/>
      <c r="B304" s="148"/>
      <c r="C304" s="148"/>
      <c r="D304" s="161"/>
      <c r="E304" s="148"/>
      <c r="F304" s="161"/>
      <c r="G304" s="162"/>
    </row>
    <row r="305" spans="1:7">
      <c r="A305" s="146"/>
      <c r="B305" s="149"/>
      <c r="C305" s="148"/>
      <c r="D305" s="161"/>
      <c r="E305" s="148"/>
      <c r="F305" s="161"/>
      <c r="G305" s="162"/>
    </row>
    <row r="306" spans="1:7">
      <c r="A306" s="146"/>
      <c r="B306" s="146"/>
      <c r="C306" s="146"/>
      <c r="D306" s="163"/>
      <c r="E306" s="164"/>
      <c r="F306" s="163"/>
      <c r="G306" s="165"/>
    </row>
    <row r="307" spans="1:7">
      <c r="A307" s="146"/>
      <c r="B307" s="146"/>
      <c r="C307" s="146"/>
      <c r="D307" s="163"/>
      <c r="E307" s="164"/>
      <c r="F307" s="163"/>
      <c r="G307" s="165"/>
    </row>
    <row r="308" spans="1:7">
      <c r="A308" s="148"/>
      <c r="B308" s="148"/>
      <c r="C308" s="148"/>
      <c r="D308" s="161"/>
      <c r="E308" s="148"/>
      <c r="F308" s="161"/>
      <c r="G308" s="162"/>
    </row>
    <row r="309" spans="1:7">
      <c r="A309" s="146"/>
      <c r="B309" s="149"/>
      <c r="C309" s="148"/>
      <c r="D309" s="161"/>
      <c r="E309" s="148"/>
      <c r="F309" s="161"/>
      <c r="G309" s="162"/>
    </row>
    <row r="310" spans="1:7">
      <c r="A310" s="146"/>
      <c r="B310" s="146"/>
      <c r="C310" s="146"/>
      <c r="D310" s="163"/>
      <c r="E310" s="164"/>
      <c r="F310" s="163"/>
      <c r="G310" s="165"/>
    </row>
    <row r="311" spans="1:7">
      <c r="A311" s="146"/>
      <c r="B311" s="146"/>
      <c r="C311" s="146"/>
      <c r="D311" s="163"/>
      <c r="E311" s="164"/>
      <c r="F311" s="163"/>
      <c r="G311" s="165"/>
    </row>
    <row r="312" spans="1:7">
      <c r="A312" s="146"/>
      <c r="B312" s="146"/>
      <c r="C312" s="146"/>
      <c r="D312" s="163"/>
      <c r="E312" s="164"/>
      <c r="F312" s="163"/>
      <c r="G312" s="165"/>
    </row>
    <row r="313" spans="1:7">
      <c r="A313" s="146"/>
      <c r="B313" s="146"/>
      <c r="C313" s="146"/>
      <c r="D313" s="163"/>
      <c r="E313" s="164"/>
      <c r="F313" s="163"/>
      <c r="G313" s="165"/>
    </row>
    <row r="314" spans="1:7">
      <c r="A314" s="146"/>
      <c r="B314" s="146"/>
      <c r="C314" s="146"/>
      <c r="D314" s="163"/>
      <c r="E314" s="164"/>
      <c r="F314" s="163"/>
      <c r="G314" s="165"/>
    </row>
    <row r="315" spans="1:7">
      <c r="A315" s="146"/>
      <c r="B315" s="146"/>
      <c r="C315" s="146"/>
      <c r="D315" s="163"/>
      <c r="E315" s="164"/>
      <c r="F315" s="163"/>
      <c r="G315" s="165"/>
    </row>
    <row r="316" spans="1:7">
      <c r="A316" s="148"/>
      <c r="B316" s="148"/>
      <c r="C316" s="148"/>
      <c r="D316" s="161"/>
      <c r="E316" s="148"/>
      <c r="F316" s="161"/>
      <c r="G316" s="162"/>
    </row>
    <row r="317" spans="1:7">
      <c r="A317" s="146"/>
      <c r="B317" s="147"/>
      <c r="C317" s="148"/>
      <c r="D317" s="161"/>
      <c r="E317" s="148"/>
      <c r="F317" s="161"/>
      <c r="G317" s="162"/>
    </row>
    <row r="318" spans="1:7">
      <c r="A318" s="146"/>
      <c r="B318" s="147"/>
      <c r="C318" s="148"/>
      <c r="D318" s="161"/>
      <c r="E318" s="148"/>
      <c r="F318" s="161"/>
      <c r="G318" s="162"/>
    </row>
    <row r="319" spans="1:7">
      <c r="A319" s="146"/>
      <c r="B319" s="147"/>
      <c r="C319" s="148"/>
      <c r="D319" s="161"/>
      <c r="E319" s="148"/>
      <c r="F319" s="161"/>
      <c r="G319" s="162"/>
    </row>
    <row r="320" spans="1:7">
      <c r="A320" s="146"/>
      <c r="B320" s="146"/>
      <c r="C320" s="146"/>
      <c r="D320" s="163"/>
      <c r="E320" s="164"/>
      <c r="F320" s="163"/>
      <c r="G320" s="165"/>
    </row>
    <row r="321" spans="1:7">
      <c r="A321" s="146"/>
      <c r="B321" s="146"/>
      <c r="C321" s="146"/>
      <c r="D321" s="163"/>
      <c r="E321" s="164"/>
      <c r="F321" s="163"/>
      <c r="G321" s="165"/>
    </row>
    <row r="322" spans="1:7">
      <c r="A322" s="146"/>
      <c r="B322" s="146"/>
      <c r="C322" s="146"/>
      <c r="D322" s="163"/>
      <c r="E322" s="164"/>
      <c r="F322" s="163"/>
      <c r="G322" s="165"/>
    </row>
    <row r="323" spans="1:7">
      <c r="A323" s="148"/>
      <c r="B323" s="148"/>
      <c r="C323" s="148"/>
      <c r="D323" s="161"/>
      <c r="E323" s="148"/>
      <c r="F323" s="161"/>
      <c r="G323" s="162"/>
    </row>
    <row r="324" spans="1:7">
      <c r="A324" s="146"/>
      <c r="B324" s="147"/>
      <c r="C324" s="148"/>
      <c r="D324" s="161"/>
      <c r="E324" s="148"/>
      <c r="F324" s="161"/>
      <c r="G324" s="162"/>
    </row>
    <row r="325" spans="1:7">
      <c r="A325" s="146"/>
      <c r="B325" s="149"/>
      <c r="C325" s="148"/>
      <c r="D325" s="161"/>
      <c r="E325" s="148"/>
      <c r="F325" s="161"/>
      <c r="G325" s="162"/>
    </row>
    <row r="326" spans="1:7">
      <c r="A326" s="146"/>
      <c r="B326" s="146"/>
      <c r="C326" s="146"/>
      <c r="D326" s="163"/>
      <c r="E326" s="164"/>
      <c r="F326" s="163"/>
      <c r="G326" s="165"/>
    </row>
    <row r="327" spans="1:7">
      <c r="A327" s="146"/>
      <c r="B327" s="146"/>
      <c r="C327" s="146"/>
      <c r="D327" s="163"/>
      <c r="E327" s="164"/>
      <c r="F327" s="163"/>
      <c r="G327" s="165"/>
    </row>
    <row r="328" spans="1:7">
      <c r="A328" s="146"/>
      <c r="B328" s="146"/>
      <c r="C328" s="146"/>
      <c r="D328" s="163"/>
      <c r="E328" s="164"/>
      <c r="F328" s="163"/>
      <c r="G328" s="165"/>
    </row>
    <row r="329" spans="1:7">
      <c r="A329" s="148"/>
      <c r="B329" s="148"/>
      <c r="C329" s="148"/>
      <c r="D329" s="161"/>
      <c r="E329" s="148"/>
      <c r="F329" s="161"/>
      <c r="G329" s="162"/>
    </row>
    <row r="330" spans="1:7">
      <c r="A330" s="146"/>
      <c r="B330" s="149"/>
      <c r="C330" s="148"/>
      <c r="D330" s="161"/>
      <c r="E330" s="148"/>
      <c r="F330" s="161"/>
      <c r="G330" s="162"/>
    </row>
    <row r="331" spans="1:7">
      <c r="A331" s="146"/>
      <c r="B331" s="146"/>
      <c r="C331" s="146"/>
      <c r="D331" s="163"/>
      <c r="E331" s="164"/>
      <c r="F331" s="163"/>
      <c r="G331" s="165"/>
    </row>
    <row r="332" spans="1:7">
      <c r="A332" s="146"/>
      <c r="B332" s="146"/>
      <c r="C332" s="146"/>
      <c r="D332" s="163"/>
      <c r="E332" s="164"/>
      <c r="F332" s="163"/>
      <c r="G332" s="165"/>
    </row>
    <row r="333" spans="1:7">
      <c r="A333" s="146"/>
      <c r="B333" s="146"/>
      <c r="C333" s="146"/>
      <c r="D333" s="163"/>
      <c r="E333" s="164"/>
      <c r="F333" s="163"/>
      <c r="G333" s="165"/>
    </row>
    <row r="334" spans="1:7">
      <c r="A334" s="148"/>
      <c r="B334" s="148"/>
      <c r="C334" s="148"/>
      <c r="D334" s="161"/>
      <c r="E334" s="148"/>
      <c r="F334" s="161"/>
      <c r="G334" s="162"/>
    </row>
    <row r="335" spans="1:7">
      <c r="A335" s="146"/>
      <c r="B335" s="147"/>
      <c r="C335" s="148"/>
      <c r="D335" s="161"/>
      <c r="E335" s="148"/>
      <c r="F335" s="161"/>
      <c r="G335" s="162"/>
    </row>
    <row r="336" spans="1:7">
      <c r="A336" s="146"/>
      <c r="B336" s="149"/>
      <c r="C336" s="148"/>
      <c r="D336" s="161"/>
      <c r="E336" s="148"/>
      <c r="F336" s="161"/>
      <c r="G336" s="162"/>
    </row>
    <row r="337" spans="1:7">
      <c r="A337" s="146"/>
      <c r="B337" s="146"/>
      <c r="C337" s="146"/>
      <c r="D337" s="163"/>
      <c r="E337" s="164"/>
      <c r="F337" s="163"/>
      <c r="G337" s="165"/>
    </row>
    <row r="338" spans="1:7">
      <c r="A338" s="146"/>
      <c r="B338" s="146"/>
      <c r="C338" s="146"/>
      <c r="D338" s="163"/>
      <c r="E338" s="164"/>
      <c r="F338" s="163"/>
      <c r="G338" s="165"/>
    </row>
    <row r="339" spans="1:7">
      <c r="A339" s="146"/>
      <c r="B339" s="146"/>
      <c r="C339" s="146"/>
      <c r="D339" s="163"/>
      <c r="E339" s="164"/>
      <c r="F339" s="163"/>
      <c r="G339" s="165"/>
    </row>
    <row r="340" spans="1:7">
      <c r="A340" s="148"/>
      <c r="B340" s="148"/>
      <c r="C340" s="148"/>
      <c r="D340" s="161"/>
      <c r="E340" s="148"/>
      <c r="F340" s="161"/>
      <c r="G340" s="162"/>
    </row>
    <row r="341" spans="1:7">
      <c r="A341" s="146"/>
      <c r="B341" s="149"/>
      <c r="C341" s="148"/>
      <c r="D341" s="161"/>
      <c r="E341" s="148"/>
      <c r="F341" s="161"/>
      <c r="G341" s="162"/>
    </row>
    <row r="342" spans="1:7">
      <c r="A342" s="146"/>
      <c r="B342" s="146"/>
      <c r="C342" s="146"/>
      <c r="D342" s="163"/>
      <c r="E342" s="164"/>
      <c r="F342" s="163"/>
      <c r="G342" s="165"/>
    </row>
    <row r="343" spans="1:7">
      <c r="A343" s="146"/>
      <c r="B343" s="146"/>
      <c r="C343" s="146"/>
      <c r="D343" s="163"/>
      <c r="E343" s="164"/>
      <c r="F343" s="163"/>
      <c r="G343" s="165"/>
    </row>
    <row r="344" spans="1:7">
      <c r="A344" s="146"/>
      <c r="B344" s="146"/>
      <c r="C344" s="146"/>
      <c r="D344" s="163"/>
      <c r="E344" s="164"/>
      <c r="F344" s="163"/>
      <c r="G344" s="165"/>
    </row>
    <row r="345" spans="1:7">
      <c r="A345" s="148"/>
      <c r="B345" s="148"/>
      <c r="C345" s="148"/>
      <c r="D345" s="161"/>
      <c r="E345" s="148"/>
      <c r="F345" s="161"/>
      <c r="G345" s="162"/>
    </row>
    <row r="346" spans="1:7">
      <c r="A346" s="146"/>
      <c r="B346" s="147"/>
      <c r="C346" s="148"/>
      <c r="D346" s="161"/>
      <c r="E346" s="148"/>
      <c r="F346" s="161"/>
      <c r="G346" s="162"/>
    </row>
    <row r="347" spans="1:7">
      <c r="A347" s="146"/>
      <c r="B347" s="149"/>
      <c r="C347" s="148"/>
      <c r="D347" s="161"/>
      <c r="E347" s="148"/>
      <c r="F347" s="161"/>
      <c r="G347" s="162"/>
    </row>
    <row r="348" spans="1:7">
      <c r="A348" s="146"/>
      <c r="B348" s="146"/>
      <c r="C348" s="146"/>
      <c r="D348" s="163"/>
      <c r="E348" s="164"/>
      <c r="F348" s="163"/>
      <c r="G348" s="165"/>
    </row>
    <row r="349" spans="1:7">
      <c r="A349" s="146"/>
      <c r="B349" s="146"/>
      <c r="C349" s="146"/>
      <c r="D349" s="163"/>
      <c r="E349" s="164"/>
      <c r="F349" s="163"/>
      <c r="G349" s="165"/>
    </row>
    <row r="350" spans="1:7">
      <c r="A350" s="146"/>
      <c r="B350" s="146"/>
      <c r="C350" s="146"/>
      <c r="D350" s="163"/>
      <c r="E350" s="164"/>
      <c r="F350" s="163"/>
      <c r="G350" s="165"/>
    </row>
    <row r="351" spans="1:7">
      <c r="A351" s="148"/>
      <c r="B351" s="148"/>
      <c r="C351" s="148"/>
      <c r="D351" s="161"/>
      <c r="E351" s="148"/>
      <c r="F351" s="161"/>
      <c r="G351" s="162"/>
    </row>
    <row r="352" spans="1:7">
      <c r="A352" s="146"/>
      <c r="B352" s="149"/>
      <c r="C352" s="148"/>
      <c r="D352" s="161"/>
      <c r="E352" s="148"/>
      <c r="F352" s="161"/>
      <c r="G352" s="162"/>
    </row>
    <row r="353" spans="1:7">
      <c r="A353" s="146"/>
      <c r="B353" s="146"/>
      <c r="C353" s="146"/>
      <c r="D353" s="163"/>
      <c r="E353" s="164"/>
      <c r="F353" s="163"/>
      <c r="G353" s="165"/>
    </row>
    <row r="354" spans="1:7">
      <c r="A354" s="146"/>
      <c r="B354" s="146"/>
      <c r="C354" s="146"/>
      <c r="D354" s="163"/>
      <c r="E354" s="164"/>
      <c r="F354" s="163"/>
      <c r="G354" s="165"/>
    </row>
    <row r="355" spans="1:7">
      <c r="A355" s="146"/>
      <c r="B355" s="146"/>
      <c r="C355" s="146"/>
      <c r="D355" s="163"/>
      <c r="E355" s="164"/>
      <c r="F355" s="163"/>
      <c r="G355" s="165"/>
    </row>
    <row r="356" spans="1:7">
      <c r="A356" s="148"/>
      <c r="B356" s="148"/>
      <c r="C356" s="148"/>
      <c r="D356" s="161"/>
      <c r="E356" s="148"/>
      <c r="F356" s="161"/>
      <c r="G356" s="162"/>
    </row>
    <row r="357" spans="1:7">
      <c r="A357" s="146"/>
      <c r="B357" s="147"/>
      <c r="C357" s="148"/>
      <c r="D357" s="161"/>
      <c r="E357" s="148"/>
      <c r="F357" s="161"/>
      <c r="G357" s="162"/>
    </row>
    <row r="358" spans="1:7">
      <c r="A358" s="146"/>
      <c r="B358" s="146"/>
      <c r="C358" s="146"/>
      <c r="D358" s="163"/>
      <c r="E358" s="164"/>
      <c r="F358" s="163"/>
      <c r="G358" s="165"/>
    </row>
    <row r="359" spans="1:7">
      <c r="A359" s="146"/>
      <c r="B359" s="146"/>
      <c r="C359" s="146"/>
      <c r="D359" s="163"/>
      <c r="E359" s="164"/>
      <c r="F359" s="163"/>
      <c r="G359" s="165"/>
    </row>
    <row r="360" spans="1:7">
      <c r="A360" s="146"/>
      <c r="B360" s="146"/>
      <c r="C360" s="146"/>
      <c r="D360" s="163"/>
      <c r="E360" s="164"/>
      <c r="F360" s="163"/>
      <c r="G360" s="165"/>
    </row>
    <row r="361" spans="1:7">
      <c r="A361" s="148"/>
      <c r="B361" s="148"/>
      <c r="C361" s="148"/>
      <c r="D361" s="161"/>
      <c r="E361" s="148"/>
      <c r="F361" s="161"/>
      <c r="G361" s="162"/>
    </row>
    <row r="362" spans="1:7">
      <c r="A362" s="146"/>
      <c r="B362" s="147"/>
      <c r="C362" s="148"/>
      <c r="D362" s="161"/>
      <c r="E362" s="148"/>
      <c r="F362" s="161"/>
      <c r="G362" s="162"/>
    </row>
    <row r="363" spans="1:7">
      <c r="A363" s="146"/>
      <c r="B363" s="147"/>
      <c r="C363" s="148"/>
      <c r="D363" s="161"/>
      <c r="E363" s="148"/>
      <c r="F363" s="161"/>
      <c r="G363" s="162"/>
    </row>
    <row r="364" spans="1:7">
      <c r="A364" s="146"/>
      <c r="B364" s="146"/>
      <c r="C364" s="146"/>
      <c r="D364" s="163"/>
      <c r="E364" s="164"/>
      <c r="F364" s="163"/>
      <c r="G364" s="165"/>
    </row>
    <row r="365" spans="1:7">
      <c r="A365" s="146"/>
      <c r="B365" s="146"/>
      <c r="C365" s="146"/>
      <c r="D365" s="163"/>
      <c r="E365" s="164"/>
      <c r="F365" s="163"/>
      <c r="G365" s="165"/>
    </row>
    <row r="366" spans="1:7">
      <c r="A366" s="146"/>
      <c r="B366" s="146"/>
      <c r="C366" s="146"/>
      <c r="D366" s="163"/>
      <c r="E366" s="164"/>
      <c r="F366" s="163"/>
      <c r="G366" s="165"/>
    </row>
    <row r="367" spans="1:7">
      <c r="A367" s="146"/>
      <c r="B367" s="146"/>
      <c r="C367" s="146"/>
      <c r="D367" s="163"/>
      <c r="E367" s="164"/>
      <c r="F367" s="163"/>
      <c r="G367" s="165"/>
    </row>
    <row r="368" spans="1:7">
      <c r="A368" s="146"/>
      <c r="B368" s="146"/>
      <c r="C368" s="146"/>
      <c r="D368" s="163"/>
      <c r="E368" s="164"/>
      <c r="F368" s="163"/>
      <c r="G368" s="165"/>
    </row>
    <row r="369" spans="1:7">
      <c r="A369" s="148"/>
      <c r="B369" s="148"/>
      <c r="C369" s="148"/>
      <c r="D369" s="161"/>
      <c r="E369" s="148"/>
      <c r="F369" s="161"/>
      <c r="G369" s="162"/>
    </row>
    <row r="370" spans="1:7">
      <c r="A370" s="146"/>
      <c r="B370" s="147"/>
      <c r="C370" s="148"/>
      <c r="D370" s="161"/>
      <c r="E370" s="148"/>
      <c r="F370" s="161"/>
      <c r="G370" s="162"/>
    </row>
    <row r="371" spans="1:7">
      <c r="A371" s="146"/>
      <c r="B371" s="146"/>
      <c r="C371" s="146"/>
      <c r="D371" s="163"/>
      <c r="E371" s="164"/>
      <c r="F371" s="163"/>
      <c r="G371" s="165"/>
    </row>
    <row r="372" spans="1:7">
      <c r="A372" s="148"/>
      <c r="B372" s="148"/>
      <c r="C372" s="148"/>
      <c r="D372" s="161"/>
      <c r="E372" s="148"/>
      <c r="F372" s="161"/>
      <c r="G372" s="162"/>
    </row>
    <row r="373" spans="1:7">
      <c r="A373" s="146"/>
      <c r="B373" s="147"/>
      <c r="C373" s="148"/>
      <c r="D373" s="161"/>
      <c r="E373" s="148"/>
      <c r="F373" s="161"/>
      <c r="G373" s="162"/>
    </row>
    <row r="374" spans="1:7">
      <c r="A374" s="146"/>
      <c r="B374" s="149"/>
      <c r="C374" s="148"/>
      <c r="D374" s="161"/>
      <c r="E374" s="148"/>
      <c r="F374" s="161"/>
      <c r="G374" s="162"/>
    </row>
    <row r="375" spans="1:7">
      <c r="A375" s="146"/>
      <c r="B375" s="146"/>
      <c r="C375" s="146"/>
      <c r="D375" s="163"/>
      <c r="E375" s="164"/>
      <c r="F375" s="163"/>
      <c r="G375" s="165"/>
    </row>
    <row r="376" spans="1:7">
      <c r="A376" s="146"/>
      <c r="B376" s="146"/>
      <c r="C376" s="146"/>
      <c r="D376" s="163"/>
      <c r="E376" s="164"/>
      <c r="F376" s="163"/>
      <c r="G376" s="165"/>
    </row>
    <row r="377" spans="1:7">
      <c r="A377" s="146"/>
      <c r="B377" s="146"/>
      <c r="C377" s="146"/>
      <c r="D377" s="163"/>
      <c r="E377" s="164"/>
      <c r="F377" s="163"/>
      <c r="G377" s="165"/>
    </row>
    <row r="378" spans="1:7">
      <c r="A378" s="148"/>
      <c r="B378" s="148"/>
      <c r="C378" s="148"/>
      <c r="D378" s="161"/>
      <c r="E378" s="148"/>
      <c r="F378" s="161"/>
      <c r="G378" s="162"/>
    </row>
    <row r="379" spans="1:7">
      <c r="A379" s="146"/>
      <c r="B379" s="147"/>
      <c r="C379" s="148"/>
      <c r="D379" s="161"/>
      <c r="E379" s="148"/>
      <c r="F379" s="161"/>
      <c r="G379" s="162"/>
    </row>
    <row r="380" spans="1:7">
      <c r="A380" s="146"/>
      <c r="B380" s="146"/>
      <c r="C380" s="146"/>
      <c r="D380" s="163"/>
      <c r="E380" s="164"/>
      <c r="F380" s="163"/>
      <c r="G380" s="165"/>
    </row>
    <row r="381" spans="1:7">
      <c r="A381" s="146"/>
      <c r="B381" s="146"/>
      <c r="C381" s="146"/>
      <c r="D381" s="163"/>
      <c r="E381" s="164"/>
      <c r="F381" s="163"/>
      <c r="G381" s="165"/>
    </row>
    <row r="382" spans="1:7">
      <c r="A382" s="146"/>
      <c r="B382" s="146"/>
      <c r="C382" s="146"/>
      <c r="D382" s="163"/>
      <c r="E382" s="164"/>
      <c r="F382" s="163"/>
      <c r="G382" s="165"/>
    </row>
    <row r="383" spans="1:7">
      <c r="A383" s="146"/>
      <c r="B383" s="146"/>
      <c r="C383" s="146"/>
      <c r="D383" s="163"/>
      <c r="E383" s="164"/>
      <c r="F383" s="163"/>
      <c r="G383" s="165"/>
    </row>
    <row r="384" spans="1:7">
      <c r="A384" s="146"/>
      <c r="B384" s="146"/>
      <c r="C384" s="146"/>
      <c r="D384" s="163"/>
      <c r="E384" s="164"/>
      <c r="F384" s="163"/>
      <c r="G384" s="165"/>
    </row>
    <row r="385" spans="1:7">
      <c r="A385" s="146"/>
      <c r="B385" s="146"/>
      <c r="C385" s="146"/>
      <c r="D385" s="163"/>
      <c r="E385" s="164"/>
      <c r="F385" s="163"/>
      <c r="G385" s="165"/>
    </row>
    <row r="386" spans="1:7">
      <c r="A386" s="148"/>
      <c r="B386" s="148"/>
      <c r="C386" s="148"/>
      <c r="D386" s="161"/>
      <c r="E386" s="148"/>
      <c r="F386" s="161"/>
      <c r="G386" s="162"/>
    </row>
    <row r="387" spans="1:7">
      <c r="A387" s="146"/>
      <c r="B387" s="147"/>
      <c r="C387" s="148"/>
      <c r="D387" s="161"/>
      <c r="E387" s="148"/>
      <c r="F387" s="161"/>
      <c r="G387" s="162"/>
    </row>
    <row r="388" spans="1:7">
      <c r="A388" s="146"/>
      <c r="B388" s="146"/>
      <c r="C388" s="146"/>
      <c r="D388" s="163"/>
      <c r="E388" s="164"/>
      <c r="F388" s="163"/>
      <c r="G388" s="165"/>
    </row>
    <row r="389" spans="1:7">
      <c r="A389" s="146"/>
      <c r="B389" s="146"/>
      <c r="C389" s="146"/>
      <c r="D389" s="163"/>
      <c r="E389" s="164"/>
      <c r="F389" s="163"/>
      <c r="G389" s="165"/>
    </row>
    <row r="390" spans="1:7">
      <c r="A390" s="146"/>
      <c r="B390" s="146"/>
      <c r="C390" s="146"/>
      <c r="D390" s="163"/>
      <c r="E390" s="164"/>
      <c r="F390" s="163"/>
      <c r="G390" s="165"/>
    </row>
    <row r="391" spans="1:7">
      <c r="A391" s="146"/>
      <c r="B391" s="146"/>
      <c r="C391" s="146"/>
      <c r="D391" s="163"/>
      <c r="E391" s="164"/>
      <c r="F391" s="163"/>
      <c r="G391" s="165"/>
    </row>
    <row r="392" spans="1:7">
      <c r="A392" s="146"/>
      <c r="B392" s="146"/>
      <c r="C392" s="146"/>
      <c r="D392" s="163"/>
      <c r="E392" s="164"/>
      <c r="F392" s="163"/>
      <c r="G392" s="165"/>
    </row>
    <row r="393" spans="1:7">
      <c r="A393" s="146"/>
      <c r="B393" s="146"/>
      <c r="C393" s="146"/>
      <c r="D393" s="163"/>
      <c r="E393" s="164"/>
      <c r="F393" s="163"/>
      <c r="G393" s="165"/>
    </row>
    <row r="394" spans="1:7">
      <c r="A394" s="148"/>
      <c r="B394" s="148"/>
      <c r="C394" s="148"/>
      <c r="D394" s="161"/>
      <c r="E394" s="148"/>
      <c r="F394" s="161"/>
      <c r="G394" s="162"/>
    </row>
    <row r="395" spans="1:7">
      <c r="A395" s="146"/>
      <c r="B395" s="147"/>
      <c r="C395" s="148"/>
      <c r="D395" s="161"/>
      <c r="E395" s="148"/>
      <c r="F395" s="161"/>
      <c r="G395" s="162"/>
    </row>
    <row r="396" spans="1:7">
      <c r="A396" s="146"/>
      <c r="B396" s="146"/>
      <c r="C396" s="146"/>
      <c r="D396" s="163"/>
      <c r="E396" s="164"/>
      <c r="F396" s="163"/>
      <c r="G396" s="165"/>
    </row>
    <row r="397" spans="1:7">
      <c r="A397" s="146"/>
      <c r="B397" s="146"/>
      <c r="C397" s="146"/>
      <c r="D397" s="163"/>
      <c r="E397" s="164"/>
      <c r="F397" s="163"/>
      <c r="G397" s="165"/>
    </row>
    <row r="398" spans="1:7">
      <c r="A398" s="146"/>
      <c r="B398" s="146"/>
      <c r="C398" s="146"/>
      <c r="D398" s="163"/>
      <c r="E398" s="164"/>
      <c r="F398" s="163"/>
      <c r="G398" s="165"/>
    </row>
    <row r="399" spans="1:7">
      <c r="A399" s="146"/>
      <c r="B399" s="146"/>
      <c r="C399" s="146"/>
      <c r="D399" s="163"/>
      <c r="E399" s="164"/>
      <c r="F399" s="163"/>
      <c r="G399" s="165"/>
    </row>
    <row r="400" spans="1:7">
      <c r="A400" s="148"/>
      <c r="B400" s="148"/>
      <c r="C400" s="148"/>
      <c r="D400" s="161"/>
      <c r="E400" s="148"/>
      <c r="F400" s="161"/>
      <c r="G400" s="162"/>
    </row>
    <row r="401" spans="1:7">
      <c r="A401" s="146"/>
      <c r="B401" s="147"/>
      <c r="C401" s="148"/>
      <c r="D401" s="161"/>
      <c r="E401" s="148"/>
      <c r="F401" s="161"/>
      <c r="G401" s="162"/>
    </row>
    <row r="402" spans="1:7">
      <c r="A402" s="146"/>
      <c r="B402" s="146"/>
      <c r="C402" s="146"/>
      <c r="D402" s="163"/>
      <c r="E402" s="164"/>
      <c r="F402" s="163"/>
      <c r="G402" s="165"/>
    </row>
    <row r="403" spans="1:7">
      <c r="A403" s="146"/>
      <c r="B403" s="146"/>
      <c r="C403" s="146"/>
      <c r="D403" s="163"/>
      <c r="E403" s="164"/>
      <c r="F403" s="163"/>
      <c r="G403" s="165"/>
    </row>
    <row r="404" spans="1:7">
      <c r="A404" s="146"/>
      <c r="B404" s="146"/>
      <c r="C404" s="146"/>
      <c r="D404" s="163"/>
      <c r="E404" s="164"/>
      <c r="F404" s="163"/>
      <c r="G404" s="165"/>
    </row>
    <row r="405" spans="1:7">
      <c r="A405" s="146"/>
      <c r="B405" s="146"/>
      <c r="C405" s="146"/>
      <c r="D405" s="163"/>
      <c r="E405" s="164"/>
      <c r="F405" s="163"/>
      <c r="G405" s="165"/>
    </row>
    <row r="406" spans="1:7">
      <c r="A406" s="148"/>
      <c r="B406" s="148"/>
      <c r="C406" s="148"/>
      <c r="D406" s="161"/>
      <c r="E406" s="148"/>
      <c r="F406" s="161"/>
      <c r="G406" s="162"/>
    </row>
    <row r="407" spans="1:7">
      <c r="A407" s="146"/>
      <c r="B407" s="147"/>
      <c r="C407" s="148"/>
      <c r="D407" s="161"/>
      <c r="E407" s="148"/>
      <c r="F407" s="161"/>
      <c r="G407" s="162"/>
    </row>
    <row r="408" spans="1:7">
      <c r="A408" s="146"/>
      <c r="B408" s="146"/>
      <c r="C408" s="146"/>
      <c r="D408" s="163"/>
      <c r="E408" s="164"/>
      <c r="F408" s="163"/>
      <c r="G408" s="165"/>
    </row>
    <row r="409" spans="1:7">
      <c r="A409" s="148"/>
      <c r="B409" s="148"/>
      <c r="C409" s="148"/>
      <c r="D409" s="161"/>
      <c r="E409" s="148"/>
      <c r="F409" s="161"/>
      <c r="G409" s="162"/>
    </row>
    <row r="410" spans="1:7">
      <c r="A410" s="146"/>
      <c r="B410" s="147"/>
      <c r="C410" s="148"/>
      <c r="D410" s="161"/>
      <c r="E410" s="148"/>
      <c r="F410" s="161"/>
      <c r="G410" s="162"/>
    </row>
    <row r="411" spans="1:7">
      <c r="A411" s="146"/>
      <c r="B411" s="146"/>
      <c r="C411" s="146"/>
      <c r="D411" s="163"/>
      <c r="E411" s="164"/>
      <c r="F411" s="163"/>
      <c r="G411" s="165"/>
    </row>
    <row r="412" spans="1:7">
      <c r="A412" s="148"/>
      <c r="B412" s="148"/>
      <c r="C412" s="148"/>
      <c r="D412" s="161"/>
      <c r="E412" s="148"/>
      <c r="F412" s="161"/>
      <c r="G412" s="162"/>
    </row>
    <row r="413" spans="1:7">
      <c r="A413" s="146"/>
      <c r="B413" s="147"/>
      <c r="C413" s="148"/>
      <c r="D413" s="161"/>
      <c r="E413" s="148"/>
      <c r="F413" s="161"/>
      <c r="G413" s="162"/>
    </row>
    <row r="414" spans="1:7">
      <c r="A414" s="146"/>
      <c r="B414" s="146"/>
      <c r="C414" s="146"/>
      <c r="D414" s="163"/>
      <c r="E414" s="164"/>
      <c r="F414" s="163"/>
      <c r="G414" s="165"/>
    </row>
    <row r="415" spans="1:7">
      <c r="A415" s="148"/>
      <c r="B415" s="148"/>
      <c r="C415" s="148"/>
      <c r="D415" s="161"/>
      <c r="E415" s="148"/>
      <c r="F415" s="161"/>
      <c r="G415" s="162"/>
    </row>
    <row r="416" spans="1:7">
      <c r="A416" s="146"/>
      <c r="B416" s="147"/>
      <c r="C416" s="148"/>
      <c r="D416" s="161"/>
      <c r="E416" s="148"/>
      <c r="F416" s="161"/>
      <c r="G416" s="162"/>
    </row>
    <row r="417" spans="1:7">
      <c r="A417" s="146"/>
      <c r="B417" s="147"/>
      <c r="C417" s="148"/>
      <c r="D417" s="161"/>
      <c r="E417" s="148"/>
      <c r="F417" s="161"/>
      <c r="G417" s="162"/>
    </row>
    <row r="418" spans="1:7">
      <c r="A418" s="146"/>
      <c r="B418" s="147"/>
      <c r="C418" s="148"/>
      <c r="D418" s="161"/>
      <c r="E418" s="148"/>
      <c r="F418" s="161"/>
      <c r="G418" s="162"/>
    </row>
    <row r="419" spans="1:7">
      <c r="A419" s="146"/>
      <c r="B419" s="149"/>
      <c r="C419" s="148"/>
      <c r="D419" s="161"/>
      <c r="E419" s="148"/>
      <c r="F419" s="161"/>
      <c r="G419" s="162"/>
    </row>
    <row r="420" spans="1:7">
      <c r="A420" s="146"/>
      <c r="B420" s="146"/>
      <c r="C420" s="146"/>
      <c r="D420" s="163"/>
      <c r="E420" s="164"/>
      <c r="F420" s="163"/>
      <c r="G420" s="165"/>
    </row>
    <row r="421" spans="1:7">
      <c r="A421" s="146"/>
      <c r="B421" s="146"/>
      <c r="C421" s="146"/>
      <c r="D421" s="163"/>
      <c r="E421" s="164"/>
      <c r="F421" s="163"/>
      <c r="G421" s="165"/>
    </row>
    <row r="422" spans="1:7">
      <c r="A422" s="146"/>
      <c r="B422" s="146"/>
      <c r="C422" s="146"/>
      <c r="D422" s="163"/>
      <c r="E422" s="164"/>
      <c r="F422" s="163"/>
      <c r="G422" s="165"/>
    </row>
    <row r="423" spans="1:7">
      <c r="A423" s="146"/>
      <c r="B423" s="146"/>
      <c r="C423" s="146"/>
      <c r="D423" s="163"/>
      <c r="E423" s="164"/>
      <c r="F423" s="163"/>
      <c r="G423" s="165"/>
    </row>
    <row r="424" spans="1:7">
      <c r="A424" s="146"/>
      <c r="B424" s="146"/>
      <c r="C424" s="146"/>
      <c r="D424" s="163"/>
      <c r="E424" s="164"/>
      <c r="F424" s="163"/>
      <c r="G424" s="165"/>
    </row>
    <row r="425" spans="1:7">
      <c r="A425" s="148"/>
      <c r="B425" s="148"/>
      <c r="C425" s="148"/>
      <c r="D425" s="161"/>
      <c r="E425" s="148"/>
      <c r="F425" s="161"/>
      <c r="G425" s="162"/>
    </row>
    <row r="426" spans="1:7">
      <c r="A426" s="146"/>
      <c r="B426" s="149"/>
      <c r="C426" s="148"/>
      <c r="D426" s="161"/>
      <c r="E426" s="148"/>
      <c r="F426" s="161"/>
      <c r="G426" s="162"/>
    </row>
    <row r="427" spans="1:7">
      <c r="A427" s="146"/>
      <c r="B427" s="146"/>
      <c r="C427" s="146"/>
      <c r="D427" s="163"/>
      <c r="E427" s="164"/>
      <c r="F427" s="163"/>
      <c r="G427" s="165"/>
    </row>
    <row r="428" spans="1:7">
      <c r="A428" s="146"/>
      <c r="B428" s="146"/>
      <c r="C428" s="146"/>
      <c r="D428" s="163"/>
      <c r="E428" s="164"/>
      <c r="F428" s="163"/>
      <c r="G428" s="165"/>
    </row>
    <row r="429" spans="1:7">
      <c r="A429" s="146"/>
      <c r="B429" s="146"/>
      <c r="C429" s="146"/>
      <c r="D429" s="163"/>
      <c r="E429" s="164"/>
      <c r="F429" s="163"/>
      <c r="G429" s="165"/>
    </row>
    <row r="430" spans="1:7">
      <c r="A430" s="146"/>
      <c r="B430" s="146"/>
      <c r="C430" s="146"/>
      <c r="D430" s="163"/>
      <c r="E430" s="164"/>
      <c r="F430" s="163"/>
      <c r="G430" s="165"/>
    </row>
    <row r="431" spans="1:7">
      <c r="A431" s="146"/>
      <c r="B431" s="146"/>
      <c r="C431" s="146"/>
      <c r="D431" s="163"/>
      <c r="E431" s="164"/>
      <c r="F431" s="163"/>
      <c r="G431" s="165"/>
    </row>
    <row r="432" spans="1:7">
      <c r="A432" s="148"/>
      <c r="B432" s="148"/>
      <c r="C432" s="148"/>
      <c r="D432" s="161"/>
      <c r="E432" s="148"/>
      <c r="F432" s="161"/>
      <c r="G432" s="162"/>
    </row>
    <row r="433" spans="1:7">
      <c r="A433" s="146"/>
      <c r="B433" s="149"/>
      <c r="C433" s="148"/>
      <c r="D433" s="161"/>
      <c r="E433" s="148"/>
      <c r="F433" s="161"/>
      <c r="G433" s="162"/>
    </row>
    <row r="434" spans="1:7">
      <c r="A434" s="146"/>
      <c r="B434" s="146"/>
      <c r="C434" s="146"/>
      <c r="D434" s="163"/>
      <c r="E434" s="164"/>
      <c r="F434" s="163"/>
      <c r="G434" s="165"/>
    </row>
    <row r="435" spans="1:7">
      <c r="A435" s="146"/>
      <c r="B435" s="146"/>
      <c r="C435" s="146"/>
      <c r="D435" s="163"/>
      <c r="E435" s="164"/>
      <c r="F435" s="163"/>
      <c r="G435" s="165"/>
    </row>
    <row r="436" spans="1:7">
      <c r="A436" s="146"/>
      <c r="B436" s="146"/>
      <c r="C436" s="146"/>
      <c r="D436" s="163"/>
      <c r="E436" s="164"/>
      <c r="F436" s="163"/>
      <c r="G436" s="165"/>
    </row>
    <row r="437" spans="1:7">
      <c r="A437" s="146"/>
      <c r="B437" s="146"/>
      <c r="C437" s="146"/>
      <c r="D437" s="163"/>
      <c r="E437" s="164"/>
      <c r="F437" s="163"/>
      <c r="G437" s="165"/>
    </row>
    <row r="438" spans="1:7">
      <c r="A438" s="146"/>
      <c r="B438" s="146"/>
      <c r="C438" s="146"/>
      <c r="D438" s="163"/>
      <c r="E438" s="164"/>
      <c r="F438" s="163"/>
      <c r="G438" s="165"/>
    </row>
    <row r="439" spans="1:7">
      <c r="A439" s="148"/>
      <c r="B439" s="148"/>
      <c r="C439" s="148"/>
      <c r="D439" s="161"/>
      <c r="E439" s="148"/>
      <c r="F439" s="161"/>
      <c r="G439" s="162"/>
    </row>
    <row r="440" spans="1:7">
      <c r="A440" s="146"/>
      <c r="B440" s="149"/>
      <c r="C440" s="148"/>
      <c r="D440" s="161"/>
      <c r="E440" s="148"/>
      <c r="F440" s="161"/>
      <c r="G440" s="162"/>
    </row>
    <row r="441" spans="1:7">
      <c r="A441" s="146"/>
      <c r="B441" s="146"/>
      <c r="C441" s="146"/>
      <c r="D441" s="163"/>
      <c r="E441" s="164"/>
      <c r="F441" s="163"/>
      <c r="G441" s="165"/>
    </row>
    <row r="442" spans="1:7">
      <c r="A442" s="146"/>
      <c r="B442" s="146"/>
      <c r="C442" s="146"/>
      <c r="D442" s="163"/>
      <c r="E442" s="164"/>
      <c r="F442" s="163"/>
      <c r="G442" s="165"/>
    </row>
    <row r="443" spans="1:7">
      <c r="A443" s="148"/>
      <c r="B443" s="148"/>
      <c r="C443" s="148"/>
      <c r="D443" s="161"/>
      <c r="E443" s="148"/>
      <c r="F443" s="161"/>
      <c r="G443" s="162"/>
    </row>
    <row r="444" spans="1:7">
      <c r="A444" s="146"/>
      <c r="B444" s="149"/>
      <c r="C444" s="148"/>
      <c r="D444" s="161"/>
      <c r="E444" s="148"/>
      <c r="F444" s="161"/>
      <c r="G444" s="162"/>
    </row>
    <row r="445" spans="1:7">
      <c r="A445" s="146"/>
      <c r="B445" s="146"/>
      <c r="C445" s="148"/>
      <c r="D445" s="163"/>
      <c r="E445" s="164"/>
      <c r="F445" s="163"/>
      <c r="G445" s="165"/>
    </row>
    <row r="446" spans="1:7">
      <c r="A446" s="146"/>
      <c r="B446" s="146"/>
      <c r="C446" s="148"/>
      <c r="D446" s="163"/>
      <c r="E446" s="164"/>
      <c r="F446" s="163"/>
      <c r="G446" s="165"/>
    </row>
    <row r="447" spans="1:7">
      <c r="A447" s="148"/>
      <c r="B447" s="148"/>
      <c r="C447" s="148"/>
      <c r="D447" s="161"/>
      <c r="E447" s="148"/>
      <c r="F447" s="161"/>
      <c r="G447" s="162"/>
    </row>
    <row r="448" spans="1:7">
      <c r="A448" s="146"/>
      <c r="B448" s="147"/>
      <c r="C448" s="148"/>
      <c r="D448" s="161"/>
      <c r="E448" s="148"/>
      <c r="F448" s="161"/>
      <c r="G448" s="162"/>
    </row>
    <row r="449" spans="1:7">
      <c r="A449" s="146"/>
      <c r="B449" s="149"/>
      <c r="C449" s="148"/>
      <c r="D449" s="161"/>
      <c r="E449" s="148"/>
      <c r="F449" s="161"/>
      <c r="G449" s="162"/>
    </row>
    <row r="450" spans="1:7">
      <c r="A450" s="146"/>
      <c r="B450" s="146"/>
      <c r="C450" s="146"/>
      <c r="D450" s="163"/>
      <c r="E450" s="164"/>
      <c r="F450" s="163"/>
      <c r="G450" s="165"/>
    </row>
    <row r="451" spans="1:7">
      <c r="A451" s="146"/>
      <c r="B451" s="146"/>
      <c r="C451" s="146"/>
      <c r="D451" s="163"/>
      <c r="E451" s="164"/>
      <c r="F451" s="163"/>
      <c r="G451" s="165"/>
    </row>
    <row r="452" spans="1:7">
      <c r="A452" s="146"/>
      <c r="B452" s="146"/>
      <c r="C452" s="146"/>
      <c r="D452" s="163"/>
      <c r="E452" s="164"/>
      <c r="F452" s="163"/>
      <c r="G452" s="165"/>
    </row>
    <row r="453" spans="1:7">
      <c r="A453" s="148"/>
      <c r="B453" s="148"/>
      <c r="C453" s="148"/>
      <c r="D453" s="161"/>
      <c r="E453" s="148"/>
      <c r="F453" s="161"/>
      <c r="G453" s="162"/>
    </row>
    <row r="454" spans="1:7">
      <c r="A454" s="146"/>
      <c r="B454" s="149"/>
      <c r="C454" s="148"/>
      <c r="D454" s="161"/>
      <c r="E454" s="148"/>
      <c r="F454" s="161"/>
      <c r="G454" s="162"/>
    </row>
    <row r="455" spans="1:7">
      <c r="A455" s="146"/>
      <c r="B455" s="146"/>
      <c r="C455" s="146"/>
      <c r="D455" s="163"/>
      <c r="E455" s="164"/>
      <c r="F455" s="163"/>
      <c r="G455" s="165"/>
    </row>
    <row r="456" spans="1:7">
      <c r="A456" s="146"/>
      <c r="B456" s="146"/>
      <c r="C456" s="146"/>
      <c r="D456" s="163"/>
      <c r="E456" s="164"/>
      <c r="F456" s="163"/>
      <c r="G456" s="165"/>
    </row>
    <row r="457" spans="1:7">
      <c r="A457" s="146"/>
      <c r="B457" s="146"/>
      <c r="C457" s="146"/>
      <c r="D457" s="163"/>
      <c r="E457" s="164"/>
      <c r="F457" s="163"/>
      <c r="G457" s="165"/>
    </row>
    <row r="458" spans="1:7">
      <c r="A458" s="148"/>
      <c r="B458" s="148"/>
      <c r="C458" s="148"/>
      <c r="D458" s="161"/>
      <c r="E458" s="148"/>
      <c r="F458" s="161"/>
      <c r="G458" s="162"/>
    </row>
    <row r="459" spans="1:7">
      <c r="A459" s="146"/>
      <c r="B459" s="149"/>
      <c r="C459" s="148"/>
      <c r="D459" s="161"/>
      <c r="E459" s="148"/>
      <c r="F459" s="161"/>
      <c r="G459" s="162"/>
    </row>
    <row r="460" spans="1:7">
      <c r="A460" s="146"/>
      <c r="B460" s="146"/>
      <c r="C460" s="146"/>
      <c r="D460" s="163"/>
      <c r="E460" s="164"/>
      <c r="F460" s="163"/>
      <c r="G460" s="165"/>
    </row>
    <row r="461" spans="1:7">
      <c r="A461" s="146"/>
      <c r="B461" s="146"/>
      <c r="C461" s="146"/>
      <c r="D461" s="163"/>
      <c r="E461" s="164"/>
      <c r="F461" s="163"/>
      <c r="G461" s="165"/>
    </row>
    <row r="462" spans="1:7">
      <c r="A462" s="146"/>
      <c r="B462" s="146"/>
      <c r="C462" s="146"/>
      <c r="D462" s="163"/>
      <c r="E462" s="164"/>
      <c r="F462" s="163"/>
      <c r="G462" s="165"/>
    </row>
    <row r="463" spans="1:7">
      <c r="A463" s="148"/>
      <c r="B463" s="148"/>
      <c r="C463" s="148"/>
      <c r="D463" s="161"/>
      <c r="E463" s="148"/>
      <c r="F463" s="161"/>
      <c r="G463" s="162"/>
    </row>
    <row r="464" spans="1:7">
      <c r="A464" s="146"/>
      <c r="B464" s="149"/>
      <c r="C464" s="148"/>
      <c r="D464" s="161"/>
      <c r="E464" s="148"/>
      <c r="F464" s="161"/>
      <c r="G464" s="162"/>
    </row>
    <row r="465" spans="1:7">
      <c r="A465" s="146"/>
      <c r="B465" s="146"/>
      <c r="C465" s="146"/>
      <c r="D465" s="163"/>
      <c r="E465" s="164"/>
      <c r="F465" s="163"/>
      <c r="G465" s="165"/>
    </row>
    <row r="466" spans="1:7">
      <c r="A466" s="146"/>
      <c r="B466" s="146"/>
      <c r="C466" s="146"/>
      <c r="D466" s="163"/>
      <c r="E466" s="164"/>
      <c r="F466" s="163"/>
      <c r="G466" s="165"/>
    </row>
    <row r="467" spans="1:7">
      <c r="A467" s="146"/>
      <c r="B467" s="146"/>
      <c r="C467" s="146"/>
      <c r="D467" s="163"/>
      <c r="E467" s="164"/>
      <c r="F467" s="163"/>
      <c r="G467" s="165"/>
    </row>
    <row r="468" spans="1:7">
      <c r="A468" s="148"/>
      <c r="B468" s="148"/>
      <c r="C468" s="148"/>
      <c r="D468" s="161"/>
      <c r="E468" s="148"/>
      <c r="F468" s="161"/>
      <c r="G468" s="162"/>
    </row>
    <row r="469" spans="1:7">
      <c r="A469" s="146"/>
      <c r="B469" s="147"/>
      <c r="C469" s="148"/>
      <c r="D469" s="161"/>
      <c r="E469" s="148"/>
      <c r="F469" s="161"/>
      <c r="G469" s="162"/>
    </row>
    <row r="470" spans="1:7">
      <c r="A470" s="146"/>
      <c r="B470" s="149"/>
      <c r="C470" s="148"/>
      <c r="D470" s="161"/>
      <c r="E470" s="148"/>
      <c r="F470" s="161"/>
      <c r="G470" s="162"/>
    </row>
    <row r="471" spans="1:7">
      <c r="A471" s="146"/>
      <c r="B471" s="146"/>
      <c r="C471" s="146"/>
      <c r="D471" s="163"/>
      <c r="E471" s="164"/>
      <c r="F471" s="163"/>
      <c r="G471" s="165"/>
    </row>
    <row r="472" spans="1:7">
      <c r="A472" s="146"/>
      <c r="B472" s="146"/>
      <c r="C472" s="146"/>
      <c r="D472" s="163"/>
      <c r="E472" s="164"/>
      <c r="F472" s="163"/>
      <c r="G472" s="165"/>
    </row>
    <row r="473" spans="1:7">
      <c r="A473" s="146"/>
      <c r="B473" s="146"/>
      <c r="C473" s="146"/>
      <c r="D473" s="163"/>
      <c r="E473" s="164"/>
      <c r="F473" s="163"/>
      <c r="G473" s="165"/>
    </row>
    <row r="474" spans="1:7">
      <c r="A474" s="146"/>
      <c r="B474" s="146"/>
      <c r="C474" s="146"/>
      <c r="D474" s="163"/>
      <c r="E474" s="164"/>
      <c r="F474" s="163"/>
      <c r="G474" s="165"/>
    </row>
    <row r="475" spans="1:7">
      <c r="A475" s="146"/>
      <c r="B475" s="146"/>
      <c r="C475" s="146"/>
      <c r="D475" s="163"/>
      <c r="E475" s="164"/>
      <c r="F475" s="163"/>
      <c r="G475" s="165"/>
    </row>
    <row r="476" spans="1:7">
      <c r="A476" s="148"/>
      <c r="B476" s="148"/>
      <c r="C476" s="148"/>
      <c r="D476" s="161"/>
      <c r="E476" s="148"/>
      <c r="F476" s="161"/>
      <c r="G476" s="162"/>
    </row>
    <row r="477" spans="1:7">
      <c r="A477" s="146"/>
      <c r="B477" s="149"/>
      <c r="C477" s="148"/>
      <c r="D477" s="161"/>
      <c r="E477" s="148"/>
      <c r="F477" s="161"/>
      <c r="G477" s="162"/>
    </row>
    <row r="478" spans="1:7">
      <c r="A478" s="146"/>
      <c r="B478" s="146"/>
      <c r="C478" s="146"/>
      <c r="D478" s="163"/>
      <c r="E478" s="164"/>
      <c r="F478" s="163"/>
      <c r="G478" s="165"/>
    </row>
    <row r="479" spans="1:7">
      <c r="A479" s="146"/>
      <c r="B479" s="146"/>
      <c r="C479" s="146"/>
      <c r="D479" s="163"/>
      <c r="E479" s="164"/>
      <c r="F479" s="163"/>
      <c r="G479" s="165"/>
    </row>
    <row r="480" spans="1:7">
      <c r="A480" s="146"/>
      <c r="B480" s="146"/>
      <c r="C480" s="146"/>
      <c r="D480" s="163"/>
      <c r="E480" s="164"/>
      <c r="F480" s="163"/>
      <c r="G480" s="165"/>
    </row>
    <row r="481" spans="1:7">
      <c r="A481" s="146"/>
      <c r="B481" s="146"/>
      <c r="C481" s="146"/>
      <c r="D481" s="163"/>
      <c r="E481" s="164"/>
      <c r="F481" s="163"/>
      <c r="G481" s="165"/>
    </row>
    <row r="482" spans="1:7">
      <c r="A482" s="146"/>
      <c r="B482" s="146"/>
      <c r="C482" s="146"/>
      <c r="D482" s="163"/>
      <c r="E482" s="164"/>
      <c r="F482" s="163"/>
      <c r="G482" s="165"/>
    </row>
    <row r="483" spans="1:7">
      <c r="A483" s="148"/>
      <c r="B483" s="148"/>
      <c r="C483" s="148"/>
      <c r="D483" s="161"/>
      <c r="E483" s="148"/>
      <c r="F483" s="161"/>
      <c r="G483" s="162"/>
    </row>
    <row r="484" spans="1:7">
      <c r="A484" s="146"/>
      <c r="B484" s="149"/>
      <c r="C484" s="148"/>
      <c r="D484" s="161"/>
      <c r="E484" s="148"/>
      <c r="F484" s="161"/>
      <c r="G484" s="162"/>
    </row>
    <row r="485" spans="1:7">
      <c r="A485" s="146"/>
      <c r="B485" s="146"/>
      <c r="C485" s="146"/>
      <c r="D485" s="163"/>
      <c r="E485" s="164"/>
      <c r="F485" s="163"/>
      <c r="G485" s="165"/>
    </row>
    <row r="486" spans="1:7">
      <c r="A486" s="146"/>
      <c r="B486" s="146"/>
      <c r="C486" s="146"/>
      <c r="D486" s="163"/>
      <c r="E486" s="164"/>
      <c r="F486" s="163"/>
      <c r="G486" s="165"/>
    </row>
    <row r="487" spans="1:7">
      <c r="A487" s="146"/>
      <c r="B487" s="146"/>
      <c r="C487" s="146"/>
      <c r="D487" s="163"/>
      <c r="E487" s="164"/>
      <c r="F487" s="163"/>
      <c r="G487" s="165"/>
    </row>
    <row r="488" spans="1:7">
      <c r="A488" s="146"/>
      <c r="B488" s="146"/>
      <c r="C488" s="146"/>
      <c r="D488" s="163"/>
      <c r="E488" s="164"/>
      <c r="F488" s="163"/>
      <c r="G488" s="165"/>
    </row>
    <row r="489" spans="1:7">
      <c r="A489" s="146"/>
      <c r="B489" s="146"/>
      <c r="C489" s="146"/>
      <c r="D489" s="163"/>
      <c r="E489" s="164"/>
      <c r="F489" s="163"/>
      <c r="G489" s="165"/>
    </row>
    <row r="490" spans="1:7">
      <c r="A490" s="148"/>
      <c r="B490" s="148"/>
      <c r="C490" s="148"/>
      <c r="D490" s="161"/>
      <c r="E490" s="148"/>
      <c r="F490" s="161"/>
      <c r="G490" s="162"/>
    </row>
    <row r="491" spans="1:7">
      <c r="A491" s="146"/>
      <c r="B491" s="149"/>
      <c r="C491" s="148"/>
      <c r="D491" s="161"/>
      <c r="E491" s="148"/>
      <c r="F491" s="161"/>
      <c r="G491" s="162"/>
    </row>
    <row r="492" spans="1:7">
      <c r="A492" s="146"/>
      <c r="B492" s="146"/>
      <c r="C492" s="146"/>
      <c r="D492" s="163"/>
      <c r="E492" s="164"/>
      <c r="F492" s="163"/>
      <c r="G492" s="165"/>
    </row>
    <row r="493" spans="1:7">
      <c r="A493" s="146"/>
      <c r="B493" s="146"/>
      <c r="C493" s="146"/>
      <c r="D493" s="163"/>
      <c r="E493" s="164"/>
      <c r="F493" s="163"/>
      <c r="G493" s="165"/>
    </row>
    <row r="494" spans="1:7">
      <c r="A494" s="146"/>
      <c r="B494" s="146"/>
      <c r="C494" s="146"/>
      <c r="D494" s="163"/>
      <c r="E494" s="164"/>
      <c r="F494" s="163"/>
      <c r="G494" s="165"/>
    </row>
    <row r="495" spans="1:7">
      <c r="A495" s="148"/>
      <c r="B495" s="148"/>
      <c r="C495" s="148"/>
      <c r="D495" s="161"/>
      <c r="E495" s="148"/>
      <c r="F495" s="161"/>
      <c r="G495" s="162"/>
    </row>
    <row r="496" spans="1:7">
      <c r="A496" s="146"/>
      <c r="B496" s="149"/>
      <c r="C496" s="148"/>
      <c r="D496" s="161"/>
      <c r="E496" s="148"/>
      <c r="F496" s="161"/>
      <c r="G496" s="162"/>
    </row>
    <row r="497" spans="1:7">
      <c r="A497" s="146"/>
      <c r="B497" s="146"/>
      <c r="C497" s="146"/>
      <c r="D497" s="163"/>
      <c r="E497" s="164"/>
      <c r="F497" s="163"/>
      <c r="G497" s="165"/>
    </row>
    <row r="498" spans="1:7">
      <c r="A498" s="146"/>
      <c r="B498" s="146"/>
      <c r="C498" s="146"/>
      <c r="D498" s="163"/>
      <c r="E498" s="164"/>
      <c r="F498" s="163"/>
      <c r="G498" s="165"/>
    </row>
    <row r="499" spans="1:7">
      <c r="A499" s="148"/>
      <c r="B499" s="148"/>
      <c r="C499" s="148"/>
      <c r="D499" s="161"/>
      <c r="E499" s="148"/>
      <c r="F499" s="161"/>
      <c r="G499" s="162"/>
    </row>
    <row r="500" spans="1:7">
      <c r="A500" s="146"/>
      <c r="B500" s="147"/>
      <c r="C500" s="148"/>
      <c r="D500" s="161"/>
      <c r="E500" s="148"/>
      <c r="F500" s="161"/>
      <c r="G500" s="162"/>
    </row>
    <row r="501" spans="1:7">
      <c r="A501" s="146"/>
      <c r="B501" s="149"/>
      <c r="C501" s="148"/>
      <c r="D501" s="161"/>
      <c r="E501" s="148"/>
      <c r="F501" s="161"/>
      <c r="G501" s="162"/>
    </row>
    <row r="502" spans="1:7">
      <c r="A502" s="146"/>
      <c r="B502" s="146"/>
      <c r="C502" s="146"/>
      <c r="D502" s="163"/>
      <c r="E502" s="164"/>
      <c r="F502" s="163"/>
      <c r="G502" s="165"/>
    </row>
    <row r="503" spans="1:7">
      <c r="A503" s="146"/>
      <c r="B503" s="146"/>
      <c r="C503" s="146"/>
      <c r="D503" s="163"/>
      <c r="E503" s="164"/>
      <c r="F503" s="163"/>
      <c r="G503" s="165"/>
    </row>
    <row r="504" spans="1:7">
      <c r="A504" s="146"/>
      <c r="B504" s="146"/>
      <c r="C504" s="146"/>
      <c r="D504" s="163"/>
      <c r="E504" s="164"/>
      <c r="F504" s="163"/>
      <c r="G504" s="165"/>
    </row>
    <row r="505" spans="1:7">
      <c r="A505" s="146"/>
      <c r="B505" s="146"/>
      <c r="C505" s="146"/>
      <c r="D505" s="163"/>
      <c r="E505" s="164"/>
      <c r="F505" s="163"/>
      <c r="G505" s="165"/>
    </row>
    <row r="506" spans="1:7">
      <c r="A506" s="146"/>
      <c r="B506" s="146"/>
      <c r="C506" s="146"/>
      <c r="D506" s="163"/>
      <c r="E506" s="164"/>
      <c r="F506" s="163"/>
      <c r="G506" s="165"/>
    </row>
    <row r="507" spans="1:7">
      <c r="A507" s="146"/>
      <c r="B507" s="146"/>
      <c r="C507" s="146"/>
      <c r="D507" s="163"/>
      <c r="E507" s="164"/>
      <c r="F507" s="163"/>
      <c r="G507" s="165"/>
    </row>
    <row r="508" spans="1:7">
      <c r="A508" s="146"/>
      <c r="B508" s="146"/>
      <c r="C508" s="146"/>
      <c r="D508" s="163"/>
      <c r="E508" s="164"/>
      <c r="F508" s="163"/>
      <c r="G508" s="165"/>
    </row>
    <row r="509" spans="1:7">
      <c r="A509" s="148"/>
      <c r="B509" s="148"/>
      <c r="C509" s="148"/>
      <c r="D509" s="161"/>
      <c r="E509" s="148"/>
      <c r="F509" s="161"/>
      <c r="G509" s="162"/>
    </row>
    <row r="510" spans="1:7">
      <c r="A510" s="146"/>
      <c r="B510" s="149"/>
      <c r="C510" s="148"/>
      <c r="D510" s="161"/>
      <c r="E510" s="148"/>
      <c r="F510" s="161"/>
      <c r="G510" s="162"/>
    </row>
    <row r="511" spans="1:7">
      <c r="A511" s="146"/>
      <c r="B511" s="146"/>
      <c r="C511" s="146"/>
      <c r="D511" s="163"/>
      <c r="E511" s="164"/>
      <c r="F511" s="163"/>
      <c r="G511" s="165"/>
    </row>
    <row r="512" spans="1:7">
      <c r="A512" s="146"/>
      <c r="B512" s="146"/>
      <c r="C512" s="146"/>
      <c r="D512" s="163"/>
      <c r="E512" s="164"/>
      <c r="F512" s="163"/>
      <c r="G512" s="165"/>
    </row>
    <row r="513" spans="1:7">
      <c r="A513" s="146"/>
      <c r="B513" s="146"/>
      <c r="C513" s="146"/>
      <c r="D513" s="163"/>
      <c r="E513" s="164"/>
      <c r="F513" s="163"/>
      <c r="G513" s="165"/>
    </row>
    <row r="514" spans="1:7">
      <c r="A514" s="146"/>
      <c r="B514" s="146"/>
      <c r="C514" s="146"/>
      <c r="D514" s="163"/>
      <c r="E514" s="164"/>
      <c r="F514" s="163"/>
      <c r="G514" s="165"/>
    </row>
    <row r="515" spans="1:7">
      <c r="A515" s="146"/>
      <c r="B515" s="146"/>
      <c r="C515" s="146"/>
      <c r="D515" s="163"/>
      <c r="E515" s="164"/>
      <c r="F515" s="163"/>
      <c r="G515" s="165"/>
    </row>
    <row r="516" spans="1:7">
      <c r="A516" s="146"/>
      <c r="B516" s="146"/>
      <c r="C516" s="146"/>
      <c r="D516" s="163"/>
      <c r="E516" s="164"/>
      <c r="F516" s="163"/>
      <c r="G516" s="165"/>
    </row>
    <row r="517" spans="1:7">
      <c r="A517" s="146"/>
      <c r="B517" s="146"/>
      <c r="C517" s="146"/>
      <c r="D517" s="163"/>
      <c r="E517" s="164"/>
      <c r="F517" s="163"/>
      <c r="G517" s="165"/>
    </row>
    <row r="518" spans="1:7">
      <c r="A518" s="148"/>
      <c r="B518" s="148"/>
      <c r="C518" s="148"/>
      <c r="D518" s="161"/>
      <c r="E518" s="148"/>
      <c r="F518" s="161"/>
      <c r="G518" s="162"/>
    </row>
    <row r="519" spans="1:7">
      <c r="A519" s="146"/>
      <c r="B519" s="149"/>
      <c r="C519" s="148"/>
      <c r="D519" s="161"/>
      <c r="E519" s="148"/>
      <c r="F519" s="161"/>
      <c r="G519" s="162"/>
    </row>
    <row r="520" spans="1:7">
      <c r="A520" s="146"/>
      <c r="B520" s="146"/>
      <c r="C520" s="146"/>
      <c r="D520" s="163"/>
      <c r="E520" s="164"/>
      <c r="F520" s="163"/>
      <c r="G520" s="165"/>
    </row>
    <row r="521" spans="1:7">
      <c r="A521" s="146"/>
      <c r="B521" s="146"/>
      <c r="C521" s="146"/>
      <c r="D521" s="163"/>
      <c r="E521" s="164"/>
      <c r="F521" s="163"/>
      <c r="G521" s="165"/>
    </row>
    <row r="522" spans="1:7">
      <c r="A522" s="146"/>
      <c r="B522" s="146"/>
      <c r="C522" s="146"/>
      <c r="D522" s="163"/>
      <c r="E522" s="164"/>
      <c r="F522" s="163"/>
      <c r="G522" s="165"/>
    </row>
    <row r="523" spans="1:7">
      <c r="A523" s="146"/>
      <c r="B523" s="146"/>
      <c r="C523" s="146"/>
      <c r="D523" s="163"/>
      <c r="E523" s="164"/>
      <c r="F523" s="163"/>
      <c r="G523" s="165"/>
    </row>
    <row r="524" spans="1:7">
      <c r="A524" s="146"/>
      <c r="B524" s="146"/>
      <c r="C524" s="146"/>
      <c r="D524" s="163"/>
      <c r="E524" s="164"/>
      <c r="F524" s="163"/>
      <c r="G524" s="165"/>
    </row>
    <row r="525" spans="1:7">
      <c r="A525" s="146"/>
      <c r="B525" s="146"/>
      <c r="C525" s="146"/>
      <c r="D525" s="163"/>
      <c r="E525" s="164"/>
      <c r="F525" s="163"/>
      <c r="G525" s="165"/>
    </row>
    <row r="526" spans="1:7">
      <c r="A526" s="146"/>
      <c r="B526" s="146"/>
      <c r="C526" s="146"/>
      <c r="D526" s="163"/>
      <c r="E526" s="164"/>
      <c r="F526" s="163"/>
      <c r="G526" s="165"/>
    </row>
    <row r="527" spans="1:7">
      <c r="A527" s="148"/>
      <c r="B527" s="148"/>
      <c r="C527" s="148"/>
      <c r="D527" s="161"/>
      <c r="E527" s="148"/>
      <c r="F527" s="161"/>
      <c r="G527" s="162"/>
    </row>
    <row r="528" spans="1:7">
      <c r="A528" s="146"/>
      <c r="B528" s="149"/>
      <c r="C528" s="148"/>
      <c r="D528" s="161"/>
      <c r="E528" s="148"/>
      <c r="F528" s="161"/>
      <c r="G528" s="162"/>
    </row>
    <row r="529" spans="1:7">
      <c r="A529" s="146"/>
      <c r="B529" s="146"/>
      <c r="C529" s="146"/>
      <c r="D529" s="163"/>
      <c r="E529" s="164"/>
      <c r="F529" s="163"/>
      <c r="G529" s="165"/>
    </row>
    <row r="530" spans="1:7">
      <c r="A530" s="146"/>
      <c r="B530" s="146"/>
      <c r="C530" s="146"/>
      <c r="D530" s="163"/>
      <c r="E530" s="164"/>
      <c r="F530" s="163"/>
      <c r="G530" s="165"/>
    </row>
    <row r="531" spans="1:7">
      <c r="A531" s="148"/>
      <c r="B531" s="148"/>
      <c r="C531" s="148"/>
      <c r="D531" s="161"/>
      <c r="E531" s="148"/>
      <c r="F531" s="161"/>
      <c r="G531" s="162"/>
    </row>
    <row r="532" spans="1:7">
      <c r="A532" s="146"/>
      <c r="B532" s="149"/>
      <c r="C532" s="148"/>
      <c r="D532" s="161"/>
      <c r="E532" s="148"/>
      <c r="F532" s="161"/>
      <c r="G532" s="162"/>
    </row>
    <row r="533" spans="1:7">
      <c r="A533" s="146"/>
      <c r="B533" s="146"/>
      <c r="C533" s="146"/>
      <c r="D533" s="163"/>
      <c r="E533" s="164"/>
      <c r="F533" s="163"/>
      <c r="G533" s="165"/>
    </row>
    <row r="534" spans="1:7">
      <c r="A534" s="146"/>
      <c r="B534" s="146"/>
      <c r="C534" s="146"/>
      <c r="D534" s="163"/>
      <c r="E534" s="164"/>
      <c r="F534" s="163"/>
      <c r="G534" s="165"/>
    </row>
    <row r="535" spans="1:7">
      <c r="A535" s="148"/>
      <c r="B535" s="148"/>
      <c r="C535" s="148"/>
      <c r="D535" s="161"/>
      <c r="E535" s="148"/>
      <c r="F535" s="161"/>
      <c r="G535" s="162"/>
    </row>
    <row r="536" spans="1:7">
      <c r="A536" s="146"/>
      <c r="B536" s="149"/>
      <c r="C536" s="148"/>
      <c r="D536" s="161"/>
      <c r="E536" s="148"/>
      <c r="F536" s="161"/>
      <c r="G536" s="162"/>
    </row>
    <row r="537" spans="1:7">
      <c r="A537" s="146"/>
      <c r="B537" s="146"/>
      <c r="C537" s="146"/>
      <c r="D537" s="163"/>
      <c r="E537" s="164"/>
      <c r="F537" s="163"/>
      <c r="G537" s="165"/>
    </row>
    <row r="538" spans="1:7">
      <c r="A538" s="146"/>
      <c r="B538" s="146"/>
      <c r="C538" s="146"/>
      <c r="D538" s="163"/>
      <c r="E538" s="164"/>
      <c r="F538" s="163"/>
      <c r="G538" s="165"/>
    </row>
    <row r="539" spans="1:7">
      <c r="A539" s="146"/>
      <c r="B539" s="146"/>
      <c r="C539" s="146"/>
      <c r="D539" s="163"/>
      <c r="E539" s="164"/>
      <c r="F539" s="163"/>
      <c r="G539" s="165"/>
    </row>
    <row r="540" spans="1:7">
      <c r="A540" s="146"/>
      <c r="B540" s="146"/>
      <c r="C540" s="146"/>
      <c r="D540" s="163"/>
      <c r="E540" s="164"/>
      <c r="F540" s="163"/>
      <c r="G540" s="165"/>
    </row>
    <row r="541" spans="1:7">
      <c r="A541" s="146"/>
      <c r="B541" s="146"/>
      <c r="C541" s="146"/>
      <c r="D541" s="163"/>
      <c r="E541" s="164"/>
      <c r="F541" s="163"/>
      <c r="G541" s="165"/>
    </row>
    <row r="542" spans="1:7">
      <c r="A542" s="146"/>
      <c r="B542" s="146"/>
      <c r="C542" s="146"/>
      <c r="D542" s="163"/>
      <c r="E542" s="164"/>
      <c r="F542" s="163"/>
      <c r="G542" s="165"/>
    </row>
    <row r="543" spans="1:7">
      <c r="A543" s="148"/>
      <c r="B543" s="148"/>
      <c r="C543" s="148"/>
      <c r="D543" s="161"/>
      <c r="E543" s="148"/>
      <c r="F543" s="161"/>
      <c r="G543" s="162"/>
    </row>
    <row r="544" spans="1:7">
      <c r="A544" s="146"/>
      <c r="B544" s="147"/>
      <c r="C544" s="148"/>
      <c r="D544" s="161"/>
      <c r="E544" s="148"/>
      <c r="F544" s="161"/>
      <c r="G544" s="162"/>
    </row>
    <row r="545" spans="1:7">
      <c r="A545" s="146"/>
      <c r="B545" s="149"/>
      <c r="C545" s="148"/>
      <c r="D545" s="161"/>
      <c r="E545" s="148"/>
      <c r="F545" s="161"/>
      <c r="G545" s="162"/>
    </row>
    <row r="546" spans="1:7">
      <c r="A546" s="146"/>
      <c r="B546" s="146"/>
      <c r="C546" s="146"/>
      <c r="D546" s="163"/>
      <c r="E546" s="164"/>
      <c r="F546" s="163"/>
      <c r="G546" s="165"/>
    </row>
    <row r="547" spans="1:7">
      <c r="A547" s="146"/>
      <c r="B547" s="146"/>
      <c r="C547" s="146"/>
      <c r="D547" s="163"/>
      <c r="E547" s="164"/>
      <c r="F547" s="163"/>
      <c r="G547" s="165"/>
    </row>
    <row r="548" spans="1:7">
      <c r="A548" s="146"/>
      <c r="B548" s="146"/>
      <c r="C548" s="146"/>
      <c r="D548" s="163"/>
      <c r="E548" s="164"/>
      <c r="F548" s="163"/>
      <c r="G548" s="165"/>
    </row>
    <row r="549" spans="1:7">
      <c r="A549" s="146"/>
      <c r="B549" s="146"/>
      <c r="C549" s="146"/>
      <c r="D549" s="163"/>
      <c r="E549" s="164"/>
      <c r="F549" s="163"/>
      <c r="G549" s="165"/>
    </row>
    <row r="550" spans="1:7">
      <c r="A550" s="148"/>
      <c r="B550" s="148"/>
      <c r="C550" s="148"/>
      <c r="D550" s="161"/>
      <c r="E550" s="148"/>
      <c r="F550" s="161"/>
      <c r="G550" s="162"/>
    </row>
    <row r="551" spans="1:7">
      <c r="A551" s="146"/>
      <c r="B551" s="149"/>
      <c r="C551" s="148"/>
      <c r="D551" s="161"/>
      <c r="E551" s="148"/>
      <c r="F551" s="161"/>
      <c r="G551" s="162"/>
    </row>
    <row r="552" spans="1:7">
      <c r="A552" s="146"/>
      <c r="B552" s="146"/>
      <c r="C552" s="146"/>
      <c r="D552" s="163"/>
      <c r="E552" s="164"/>
      <c r="F552" s="163"/>
      <c r="G552" s="165"/>
    </row>
    <row r="553" spans="1:7">
      <c r="A553" s="146"/>
      <c r="B553" s="146"/>
      <c r="C553" s="146"/>
      <c r="D553" s="163"/>
      <c r="E553" s="164"/>
      <c r="F553" s="163"/>
      <c r="G553" s="165"/>
    </row>
    <row r="554" spans="1:7">
      <c r="A554" s="146"/>
      <c r="B554" s="146"/>
      <c r="C554" s="146"/>
      <c r="D554" s="163"/>
      <c r="E554" s="164"/>
      <c r="F554" s="163"/>
      <c r="G554" s="165"/>
    </row>
    <row r="555" spans="1:7">
      <c r="A555" s="146"/>
      <c r="B555" s="146"/>
      <c r="C555" s="146"/>
      <c r="D555" s="163"/>
      <c r="E555" s="164"/>
      <c r="F555" s="163"/>
      <c r="G555" s="165"/>
    </row>
    <row r="556" spans="1:7">
      <c r="A556" s="148"/>
      <c r="B556" s="148"/>
      <c r="C556" s="148"/>
      <c r="D556" s="161"/>
      <c r="E556" s="148"/>
      <c r="F556" s="161"/>
      <c r="G556" s="162"/>
    </row>
    <row r="557" spans="1:7">
      <c r="A557" s="146"/>
      <c r="B557" s="147"/>
      <c r="C557" s="148"/>
      <c r="D557" s="161"/>
      <c r="E557" s="148"/>
      <c r="F557" s="161"/>
      <c r="G557" s="162"/>
    </row>
    <row r="558" spans="1:7">
      <c r="A558" s="146"/>
      <c r="B558" s="149"/>
      <c r="C558" s="148"/>
      <c r="D558" s="161"/>
      <c r="E558" s="148"/>
      <c r="F558" s="161"/>
      <c r="G558" s="162"/>
    </row>
    <row r="559" spans="1:7">
      <c r="A559" s="146"/>
      <c r="B559" s="146"/>
      <c r="C559" s="146"/>
      <c r="D559" s="163"/>
      <c r="E559" s="164"/>
      <c r="F559" s="163"/>
      <c r="G559" s="165"/>
    </row>
    <row r="560" spans="1:7">
      <c r="A560" s="146"/>
      <c r="B560" s="146"/>
      <c r="C560" s="146"/>
      <c r="D560" s="163"/>
      <c r="E560" s="164"/>
      <c r="F560" s="163"/>
      <c r="G560" s="165"/>
    </row>
    <row r="561" spans="1:7">
      <c r="A561" s="148"/>
      <c r="B561" s="148"/>
      <c r="C561" s="148"/>
      <c r="D561" s="161"/>
      <c r="E561" s="148"/>
      <c r="F561" s="161"/>
      <c r="G561" s="162"/>
    </row>
    <row r="562" spans="1:7">
      <c r="A562" s="146"/>
      <c r="B562" s="149"/>
      <c r="C562" s="148"/>
      <c r="D562" s="161"/>
      <c r="E562" s="148"/>
      <c r="F562" s="161"/>
      <c r="G562" s="162"/>
    </row>
    <row r="563" spans="1:7">
      <c r="A563" s="146"/>
      <c r="B563" s="146"/>
      <c r="C563" s="146"/>
      <c r="D563" s="163"/>
      <c r="E563" s="164"/>
      <c r="F563" s="163"/>
      <c r="G563" s="165"/>
    </row>
    <row r="564" spans="1:7">
      <c r="A564" s="146"/>
      <c r="B564" s="146"/>
      <c r="C564" s="146"/>
      <c r="D564" s="163"/>
      <c r="E564" s="164"/>
      <c r="F564" s="163"/>
      <c r="G564" s="165"/>
    </row>
    <row r="565" spans="1:7">
      <c r="A565" s="148"/>
      <c r="B565" s="148"/>
      <c r="C565" s="148"/>
      <c r="D565" s="161"/>
      <c r="E565" s="148"/>
      <c r="F565" s="161"/>
      <c r="G565" s="162"/>
    </row>
    <row r="566" spans="1:7">
      <c r="A566" s="146"/>
      <c r="B566" s="149"/>
      <c r="C566" s="148"/>
      <c r="D566" s="161"/>
      <c r="E566" s="148"/>
      <c r="F566" s="161"/>
      <c r="G566" s="162"/>
    </row>
    <row r="567" spans="1:7">
      <c r="A567" s="146"/>
      <c r="B567" s="146"/>
      <c r="C567" s="146"/>
      <c r="D567" s="163"/>
      <c r="E567" s="164"/>
      <c r="F567" s="163"/>
      <c r="G567" s="165"/>
    </row>
    <row r="568" spans="1:7">
      <c r="A568" s="146"/>
      <c r="B568" s="146"/>
      <c r="C568" s="146"/>
      <c r="D568" s="163"/>
      <c r="E568" s="164"/>
      <c r="F568" s="163"/>
      <c r="G568" s="165"/>
    </row>
    <row r="569" spans="1:7">
      <c r="A569" s="148"/>
      <c r="B569" s="148"/>
      <c r="C569" s="148"/>
      <c r="D569" s="161"/>
      <c r="E569" s="148"/>
      <c r="F569" s="161"/>
      <c r="G569" s="162"/>
    </row>
    <row r="570" spans="1:7">
      <c r="A570" s="146"/>
      <c r="B570" s="147"/>
      <c r="C570" s="148"/>
      <c r="D570" s="161"/>
      <c r="E570" s="148"/>
      <c r="F570" s="161"/>
      <c r="G570" s="162"/>
    </row>
    <row r="571" spans="1:7">
      <c r="A571" s="146"/>
      <c r="B571" s="146"/>
      <c r="C571" s="146"/>
      <c r="D571" s="163"/>
      <c r="E571" s="164"/>
      <c r="F571" s="163"/>
      <c r="G571" s="165"/>
    </row>
    <row r="572" spans="1:7">
      <c r="A572" s="146"/>
      <c r="B572" s="146"/>
      <c r="C572" s="146"/>
      <c r="D572" s="163"/>
      <c r="E572" s="164"/>
      <c r="F572" s="163"/>
      <c r="G572" s="165"/>
    </row>
    <row r="573" spans="1:7">
      <c r="A573" s="146"/>
      <c r="B573" s="146"/>
      <c r="C573" s="146"/>
      <c r="D573" s="163"/>
      <c r="E573" s="164"/>
      <c r="F573" s="163"/>
      <c r="G573" s="165"/>
    </row>
    <row r="574" spans="1:7">
      <c r="A574" s="146"/>
      <c r="B574" s="146"/>
      <c r="C574" s="146"/>
      <c r="D574" s="163"/>
      <c r="E574" s="164"/>
      <c r="F574" s="163"/>
      <c r="G574" s="165"/>
    </row>
    <row r="575" spans="1:7">
      <c r="A575" s="146"/>
      <c r="B575" s="146"/>
      <c r="C575" s="146"/>
      <c r="D575" s="163"/>
      <c r="E575" s="164"/>
      <c r="F575" s="163"/>
      <c r="G575" s="165"/>
    </row>
    <row r="576" spans="1:7">
      <c r="A576" s="146"/>
      <c r="B576" s="146"/>
      <c r="C576" s="146"/>
      <c r="D576" s="163"/>
      <c r="E576" s="164"/>
      <c r="F576" s="163"/>
      <c r="G576" s="165"/>
    </row>
    <row r="577" spans="1:7">
      <c r="A577" s="146"/>
      <c r="B577" s="146"/>
      <c r="C577" s="146"/>
      <c r="D577" s="163"/>
      <c r="E577" s="164"/>
      <c r="F577" s="163"/>
      <c r="G577" s="165"/>
    </row>
    <row r="578" spans="1:7">
      <c r="A578" s="146"/>
      <c r="B578" s="146"/>
      <c r="C578" s="146"/>
      <c r="D578" s="163"/>
      <c r="E578" s="164"/>
      <c r="F578" s="163"/>
      <c r="G578" s="165"/>
    </row>
    <row r="579" spans="1:7">
      <c r="A579" s="148"/>
      <c r="B579" s="148"/>
      <c r="C579" s="148"/>
      <c r="D579" s="161"/>
      <c r="E579" s="148"/>
      <c r="F579" s="161"/>
      <c r="G579" s="162"/>
    </row>
    <row r="580" spans="1:7">
      <c r="A580" s="146"/>
      <c r="B580" s="147"/>
      <c r="C580" s="148"/>
      <c r="D580" s="161"/>
      <c r="E580" s="148"/>
      <c r="F580" s="161"/>
      <c r="G580" s="162"/>
    </row>
    <row r="581" spans="1:7">
      <c r="A581" s="146"/>
      <c r="B581" s="149"/>
      <c r="C581" s="148"/>
      <c r="D581" s="161"/>
      <c r="E581" s="148"/>
      <c r="F581" s="161"/>
      <c r="G581" s="162"/>
    </row>
    <row r="582" spans="1:7">
      <c r="A582" s="146"/>
      <c r="B582" s="146"/>
      <c r="C582" s="146"/>
      <c r="D582" s="163"/>
      <c r="E582" s="164"/>
      <c r="F582" s="163"/>
      <c r="G582" s="165"/>
    </row>
    <row r="583" spans="1:7">
      <c r="A583" s="146"/>
      <c r="B583" s="146"/>
      <c r="C583" s="146"/>
      <c r="D583" s="163"/>
      <c r="E583" s="164"/>
      <c r="F583" s="163"/>
      <c r="G583" s="165"/>
    </row>
    <row r="584" spans="1:7">
      <c r="A584" s="148"/>
      <c r="B584" s="148"/>
      <c r="C584" s="148"/>
      <c r="D584" s="161"/>
      <c r="E584" s="148"/>
      <c r="F584" s="161"/>
      <c r="G584" s="162"/>
    </row>
    <row r="585" spans="1:7">
      <c r="A585" s="146"/>
      <c r="B585" s="149"/>
      <c r="C585" s="148"/>
      <c r="D585" s="161"/>
      <c r="E585" s="148"/>
      <c r="F585" s="161"/>
      <c r="G585" s="162"/>
    </row>
    <row r="586" spans="1:7">
      <c r="A586" s="146"/>
      <c r="B586" s="146"/>
      <c r="C586" s="146"/>
      <c r="D586" s="163"/>
      <c r="E586" s="164"/>
      <c r="F586" s="163"/>
      <c r="G586" s="165"/>
    </row>
    <row r="587" spans="1:7">
      <c r="A587" s="146"/>
      <c r="B587" s="146"/>
      <c r="C587" s="146"/>
      <c r="D587" s="163"/>
      <c r="E587" s="164"/>
      <c r="F587" s="163"/>
      <c r="G587" s="165"/>
    </row>
    <row r="588" spans="1:7">
      <c r="A588" s="146"/>
      <c r="B588" s="146"/>
      <c r="C588" s="146"/>
      <c r="D588" s="163"/>
      <c r="E588" s="164"/>
      <c r="F588" s="163"/>
      <c r="G588" s="165"/>
    </row>
    <row r="589" spans="1:7">
      <c r="A589" s="146"/>
      <c r="B589" s="146"/>
      <c r="C589" s="146"/>
      <c r="D589" s="163"/>
      <c r="E589" s="164"/>
      <c r="F589" s="163"/>
      <c r="G589" s="165"/>
    </row>
    <row r="590" spans="1:7">
      <c r="A590" s="148"/>
      <c r="B590" s="148"/>
      <c r="C590" s="148"/>
      <c r="D590" s="161"/>
      <c r="E590" s="148"/>
      <c r="F590" s="161"/>
      <c r="G590" s="162"/>
    </row>
    <row r="591" spans="1:7">
      <c r="A591" s="146"/>
      <c r="B591" s="149"/>
      <c r="C591" s="148"/>
      <c r="D591" s="161"/>
      <c r="E591" s="148"/>
      <c r="F591" s="161"/>
      <c r="G591" s="162"/>
    </row>
    <row r="592" spans="1:7">
      <c r="A592" s="146"/>
      <c r="B592" s="146"/>
      <c r="C592" s="146"/>
      <c r="D592" s="163"/>
      <c r="E592" s="164"/>
      <c r="F592" s="163"/>
      <c r="G592" s="165"/>
    </row>
    <row r="593" spans="1:7">
      <c r="A593" s="146"/>
      <c r="B593" s="146"/>
      <c r="C593" s="146"/>
      <c r="D593" s="163"/>
      <c r="E593" s="164"/>
      <c r="F593" s="163"/>
      <c r="G593" s="165"/>
    </row>
    <row r="594" spans="1:7">
      <c r="A594" s="148"/>
      <c r="B594" s="148"/>
      <c r="C594" s="148"/>
      <c r="D594" s="161"/>
      <c r="E594" s="148"/>
      <c r="F594" s="161"/>
      <c r="G594" s="162"/>
    </row>
    <row r="595" spans="1:7">
      <c r="A595" s="146"/>
      <c r="B595" s="147"/>
      <c r="C595" s="148"/>
      <c r="D595" s="161"/>
      <c r="E595" s="148"/>
      <c r="F595" s="161"/>
      <c r="G595" s="162"/>
    </row>
    <row r="596" spans="1:7">
      <c r="A596" s="146"/>
      <c r="B596" s="147"/>
      <c r="C596" s="148"/>
      <c r="D596" s="161"/>
      <c r="E596" s="148"/>
      <c r="F596" s="161"/>
      <c r="G596" s="162"/>
    </row>
    <row r="597" spans="1:7">
      <c r="A597" s="146"/>
      <c r="B597" s="146"/>
      <c r="C597" s="146"/>
      <c r="D597" s="163"/>
      <c r="E597" s="164"/>
      <c r="F597" s="163"/>
      <c r="G597" s="165"/>
    </row>
    <row r="598" spans="1:7">
      <c r="A598" s="146"/>
      <c r="B598" s="146"/>
      <c r="C598" s="146"/>
      <c r="D598" s="163"/>
      <c r="E598" s="164"/>
      <c r="F598" s="163"/>
      <c r="G598" s="165"/>
    </row>
    <row r="599" spans="1:7">
      <c r="A599" s="146"/>
      <c r="B599" s="146"/>
      <c r="C599" s="146"/>
      <c r="D599" s="163"/>
      <c r="E599" s="164"/>
      <c r="F599" s="163"/>
      <c r="G599" s="165"/>
    </row>
    <row r="600" spans="1:7">
      <c r="A600" s="146"/>
      <c r="B600" s="146"/>
      <c r="C600" s="146"/>
      <c r="D600" s="163"/>
      <c r="E600" s="164"/>
      <c r="F600" s="163"/>
      <c r="G600" s="165"/>
    </row>
    <row r="601" spans="1:7">
      <c r="A601" s="146"/>
      <c r="B601" s="146"/>
      <c r="C601" s="146"/>
      <c r="D601" s="163"/>
      <c r="E601" s="164"/>
      <c r="F601" s="163"/>
      <c r="G601" s="165"/>
    </row>
    <row r="602" spans="1:7">
      <c r="A602" s="146"/>
      <c r="B602" s="146"/>
      <c r="C602" s="146"/>
      <c r="D602" s="163"/>
      <c r="E602" s="164"/>
      <c r="F602" s="163"/>
      <c r="G602" s="165"/>
    </row>
    <row r="603" spans="1:7">
      <c r="A603" s="146"/>
      <c r="B603" s="146"/>
      <c r="C603" s="146"/>
      <c r="D603" s="163"/>
      <c r="E603" s="164"/>
      <c r="F603" s="163"/>
      <c r="G603" s="165"/>
    </row>
    <row r="604" spans="1:7">
      <c r="A604" s="146"/>
      <c r="B604" s="146"/>
      <c r="C604" s="146"/>
      <c r="D604" s="163"/>
      <c r="E604" s="164"/>
      <c r="F604" s="163"/>
      <c r="G604" s="165"/>
    </row>
    <row r="605" spans="1:7">
      <c r="A605" s="146"/>
      <c r="B605" s="146"/>
      <c r="C605" s="146"/>
      <c r="D605" s="163"/>
      <c r="E605" s="164"/>
      <c r="F605" s="163"/>
      <c r="G605" s="165"/>
    </row>
    <row r="606" spans="1:7">
      <c r="A606" s="146"/>
      <c r="B606" s="146"/>
      <c r="C606" s="146"/>
      <c r="D606" s="163"/>
      <c r="E606" s="164"/>
      <c r="F606" s="163"/>
      <c r="G606" s="165"/>
    </row>
    <row r="607" spans="1:7">
      <c r="A607" s="148"/>
      <c r="B607" s="148"/>
      <c r="C607" s="148"/>
      <c r="D607" s="161"/>
      <c r="E607" s="148"/>
      <c r="F607" s="161"/>
      <c r="G607" s="162"/>
    </row>
    <row r="608" spans="1:7">
      <c r="A608" s="146"/>
      <c r="B608" s="147"/>
      <c r="C608" s="148"/>
      <c r="D608" s="161"/>
      <c r="E608" s="148"/>
      <c r="F608" s="161"/>
      <c r="G608" s="162"/>
    </row>
    <row r="609" spans="1:7">
      <c r="A609" s="146"/>
      <c r="B609" s="147"/>
      <c r="C609" s="148"/>
      <c r="D609" s="161"/>
      <c r="E609" s="148"/>
      <c r="F609" s="161"/>
      <c r="G609" s="162"/>
    </row>
    <row r="610" spans="1:7">
      <c r="A610" s="146"/>
      <c r="B610" s="149"/>
      <c r="C610" s="148"/>
      <c r="D610" s="161"/>
      <c r="E610" s="148"/>
      <c r="F610" s="161"/>
      <c r="G610" s="162"/>
    </row>
    <row r="611" spans="1:7">
      <c r="A611" s="146"/>
      <c r="B611" s="146"/>
      <c r="C611" s="146"/>
      <c r="D611" s="163"/>
      <c r="E611" s="164"/>
      <c r="F611" s="163"/>
      <c r="G611" s="165"/>
    </row>
    <row r="612" spans="1:7">
      <c r="A612" s="146"/>
      <c r="B612" s="146"/>
      <c r="C612" s="146"/>
      <c r="D612" s="163"/>
      <c r="E612" s="164"/>
      <c r="F612" s="163"/>
      <c r="G612" s="165"/>
    </row>
    <row r="613" spans="1:7">
      <c r="A613" s="146"/>
      <c r="B613" s="146"/>
      <c r="C613" s="146"/>
      <c r="D613" s="163"/>
      <c r="E613" s="164"/>
      <c r="F613" s="163"/>
      <c r="G613" s="165"/>
    </row>
    <row r="614" spans="1:7">
      <c r="A614" s="148"/>
      <c r="B614" s="148"/>
      <c r="C614" s="148"/>
      <c r="D614" s="161"/>
      <c r="E614" s="148"/>
      <c r="F614" s="161"/>
      <c r="G614" s="162"/>
    </row>
    <row r="615" spans="1:7">
      <c r="A615" s="146"/>
      <c r="B615" s="149"/>
      <c r="C615" s="148"/>
      <c r="D615" s="161"/>
      <c r="E615" s="148"/>
      <c r="F615" s="161"/>
      <c r="G615" s="162"/>
    </row>
    <row r="616" spans="1:7">
      <c r="A616" s="146"/>
      <c r="B616" s="146"/>
      <c r="C616" s="146"/>
      <c r="D616" s="163"/>
      <c r="E616" s="164"/>
      <c r="F616" s="163"/>
      <c r="G616" s="165"/>
    </row>
    <row r="617" spans="1:7">
      <c r="A617" s="146"/>
      <c r="B617" s="146"/>
      <c r="C617" s="146"/>
      <c r="D617" s="163"/>
      <c r="E617" s="164"/>
      <c r="F617" s="163"/>
      <c r="G617" s="165"/>
    </row>
    <row r="618" spans="1:7">
      <c r="A618" s="146"/>
      <c r="B618" s="146"/>
      <c r="C618" s="146"/>
      <c r="D618" s="163"/>
      <c r="E618" s="164"/>
      <c r="F618" s="163"/>
      <c r="G618" s="165"/>
    </row>
    <row r="619" spans="1:7">
      <c r="A619" s="148"/>
      <c r="B619" s="148"/>
      <c r="C619" s="148"/>
      <c r="D619" s="161"/>
      <c r="E619" s="148"/>
      <c r="F619" s="161"/>
      <c r="G619" s="162"/>
    </row>
    <row r="620" spans="1:7">
      <c r="A620" s="146"/>
      <c r="B620" s="149"/>
      <c r="C620" s="148"/>
      <c r="D620" s="161"/>
      <c r="E620" s="148"/>
      <c r="F620" s="161"/>
      <c r="G620" s="162"/>
    </row>
    <row r="621" spans="1:7">
      <c r="A621" s="146"/>
      <c r="B621" s="146"/>
      <c r="C621" s="146"/>
      <c r="D621" s="163"/>
      <c r="E621" s="164"/>
      <c r="F621" s="163"/>
      <c r="G621" s="165"/>
    </row>
    <row r="622" spans="1:7">
      <c r="A622" s="146"/>
      <c r="B622" s="146"/>
      <c r="C622" s="146"/>
      <c r="D622" s="163"/>
      <c r="E622" s="164"/>
      <c r="F622" s="163"/>
      <c r="G622" s="165"/>
    </row>
    <row r="623" spans="1:7">
      <c r="A623" s="148"/>
      <c r="B623" s="148"/>
      <c r="C623" s="148"/>
      <c r="D623" s="161"/>
      <c r="E623" s="148"/>
      <c r="F623" s="161"/>
      <c r="G623" s="162"/>
    </row>
    <row r="624" spans="1:7">
      <c r="A624" s="146"/>
      <c r="B624" s="149"/>
      <c r="C624" s="148"/>
      <c r="D624" s="161"/>
      <c r="E624" s="148"/>
      <c r="F624" s="161"/>
      <c r="G624" s="162"/>
    </row>
    <row r="625" spans="1:7">
      <c r="A625" s="146"/>
      <c r="B625" s="146"/>
      <c r="C625" s="146"/>
      <c r="D625" s="163"/>
      <c r="E625" s="164"/>
      <c r="F625" s="163"/>
      <c r="G625" s="165"/>
    </row>
    <row r="626" spans="1:7">
      <c r="A626" s="146"/>
      <c r="B626" s="146"/>
      <c r="C626" s="146"/>
      <c r="D626" s="163"/>
      <c r="E626" s="164"/>
      <c r="F626" s="163"/>
      <c r="G626" s="165"/>
    </row>
    <row r="627" spans="1:7">
      <c r="A627" s="148"/>
      <c r="B627" s="148"/>
      <c r="C627" s="148"/>
      <c r="D627" s="161"/>
      <c r="E627" s="148"/>
      <c r="F627" s="161"/>
      <c r="G627" s="162"/>
    </row>
    <row r="628" spans="1:7">
      <c r="A628" s="146"/>
      <c r="B628" s="147"/>
      <c r="C628" s="148"/>
      <c r="D628" s="161"/>
      <c r="E628" s="148"/>
      <c r="F628" s="161"/>
      <c r="G628" s="162"/>
    </row>
    <row r="629" spans="1:7">
      <c r="A629" s="146"/>
      <c r="B629" s="147"/>
      <c r="C629" s="148"/>
      <c r="D629" s="161"/>
      <c r="E629" s="148"/>
      <c r="F629" s="161"/>
      <c r="G629" s="162"/>
    </row>
    <row r="630" spans="1:7">
      <c r="A630" s="146"/>
      <c r="B630" s="149"/>
      <c r="C630" s="148"/>
      <c r="D630" s="161"/>
      <c r="E630" s="148"/>
      <c r="F630" s="161"/>
      <c r="G630" s="162"/>
    </row>
    <row r="631" spans="1:7">
      <c r="A631" s="146"/>
      <c r="B631" s="146"/>
      <c r="C631" s="146"/>
      <c r="D631" s="163"/>
      <c r="E631" s="164"/>
      <c r="F631" s="163"/>
      <c r="G631" s="165"/>
    </row>
    <row r="632" spans="1:7">
      <c r="A632" s="146"/>
      <c r="B632" s="146"/>
      <c r="C632" s="146"/>
      <c r="D632" s="163"/>
      <c r="E632" s="164"/>
      <c r="F632" s="163"/>
      <c r="G632" s="165"/>
    </row>
    <row r="633" spans="1:7">
      <c r="A633" s="148"/>
      <c r="B633" s="148"/>
      <c r="C633" s="148"/>
      <c r="D633" s="161"/>
      <c r="E633" s="148"/>
      <c r="F633" s="161"/>
      <c r="G633" s="162"/>
    </row>
    <row r="634" spans="1:7">
      <c r="A634" s="146"/>
      <c r="B634" s="149"/>
      <c r="C634" s="148"/>
      <c r="D634" s="161"/>
      <c r="E634" s="148"/>
      <c r="F634" s="161"/>
      <c r="G634" s="162"/>
    </row>
    <row r="635" spans="1:7">
      <c r="A635" s="146"/>
      <c r="B635" s="146"/>
      <c r="C635" s="146"/>
      <c r="D635" s="163"/>
      <c r="E635" s="164"/>
      <c r="F635" s="163"/>
      <c r="G635" s="165"/>
    </row>
    <row r="636" spans="1:7">
      <c r="A636" s="146"/>
      <c r="B636" s="146"/>
      <c r="C636" s="146"/>
      <c r="D636" s="163"/>
      <c r="E636" s="164"/>
      <c r="F636" s="163"/>
      <c r="G636" s="165"/>
    </row>
    <row r="637" spans="1:7">
      <c r="A637" s="148"/>
      <c r="B637" s="148"/>
      <c r="C637" s="148"/>
      <c r="D637" s="161"/>
      <c r="E637" s="148"/>
      <c r="F637" s="161"/>
      <c r="G637" s="162"/>
    </row>
    <row r="638" spans="1:7">
      <c r="A638" s="146"/>
      <c r="B638" s="147"/>
      <c r="C638" s="148"/>
      <c r="D638" s="161"/>
      <c r="E638" s="148"/>
      <c r="F638" s="161"/>
      <c r="G638" s="162"/>
    </row>
    <row r="639" spans="1:7">
      <c r="A639" s="146"/>
      <c r="B639" s="149"/>
      <c r="C639" s="148"/>
      <c r="D639" s="161"/>
      <c r="E639" s="148"/>
      <c r="F639" s="161"/>
      <c r="G639" s="162"/>
    </row>
    <row r="640" spans="1:7">
      <c r="A640" s="146"/>
      <c r="B640" s="146"/>
      <c r="C640" s="146"/>
      <c r="D640" s="163"/>
      <c r="E640" s="164"/>
      <c r="F640" s="163"/>
      <c r="G640" s="165"/>
    </row>
    <row r="641" spans="1:7">
      <c r="A641" s="146"/>
      <c r="B641" s="146"/>
      <c r="C641" s="146"/>
      <c r="D641" s="163"/>
      <c r="E641" s="164"/>
      <c r="F641" s="163"/>
      <c r="G641" s="165"/>
    </row>
    <row r="642" spans="1:7">
      <c r="A642" s="146"/>
      <c r="B642" s="146"/>
      <c r="C642" s="146"/>
      <c r="D642" s="163"/>
      <c r="E642" s="164"/>
      <c r="F642" s="163"/>
      <c r="G642" s="165"/>
    </row>
    <row r="643" spans="1:7">
      <c r="A643" s="146"/>
      <c r="B643" s="146"/>
      <c r="C643" s="146"/>
      <c r="D643" s="163"/>
      <c r="E643" s="164"/>
      <c r="F643" s="163"/>
      <c r="G643" s="165"/>
    </row>
    <row r="644" spans="1:7">
      <c r="A644" s="146"/>
      <c r="B644" s="146"/>
      <c r="C644" s="146"/>
      <c r="D644" s="163"/>
      <c r="E644" s="164"/>
      <c r="F644" s="163"/>
      <c r="G644" s="165"/>
    </row>
    <row r="645" spans="1:7">
      <c r="A645" s="146"/>
      <c r="B645" s="146"/>
      <c r="C645" s="146"/>
      <c r="D645" s="163"/>
      <c r="E645" s="164"/>
      <c r="F645" s="163"/>
      <c r="G645" s="165"/>
    </row>
    <row r="646" spans="1:7">
      <c r="A646" s="146"/>
      <c r="B646" s="146"/>
      <c r="C646" s="146"/>
      <c r="D646" s="163"/>
      <c r="E646" s="164"/>
      <c r="F646" s="163"/>
      <c r="G646" s="165"/>
    </row>
    <row r="647" spans="1:7">
      <c r="A647" s="146"/>
      <c r="B647" s="146"/>
      <c r="C647" s="146"/>
      <c r="D647" s="163"/>
      <c r="E647" s="164"/>
      <c r="F647" s="163"/>
      <c r="G647" s="165"/>
    </row>
    <row r="648" spans="1:7">
      <c r="A648" s="146"/>
      <c r="B648" s="146"/>
      <c r="C648" s="146"/>
      <c r="D648" s="163"/>
      <c r="E648" s="164"/>
      <c r="F648" s="163"/>
      <c r="G648" s="165"/>
    </row>
    <row r="649" spans="1:7">
      <c r="A649" s="148"/>
      <c r="B649" s="148"/>
      <c r="C649" s="148"/>
      <c r="D649" s="161"/>
      <c r="E649" s="148"/>
      <c r="F649" s="161"/>
      <c r="G649" s="162"/>
    </row>
    <row r="650" spans="1:7">
      <c r="A650" s="146"/>
      <c r="B650" s="149"/>
      <c r="C650" s="148"/>
      <c r="D650" s="161"/>
      <c r="E650" s="148"/>
      <c r="F650" s="161"/>
      <c r="G650" s="162"/>
    </row>
    <row r="651" spans="1:7">
      <c r="A651" s="146"/>
      <c r="B651" s="146"/>
      <c r="C651" s="146"/>
      <c r="D651" s="163"/>
      <c r="E651" s="164"/>
      <c r="F651" s="163"/>
      <c r="G651" s="165"/>
    </row>
    <row r="652" spans="1:7">
      <c r="A652" s="146"/>
      <c r="B652" s="146"/>
      <c r="C652" s="146"/>
      <c r="D652" s="163"/>
      <c r="E652" s="164"/>
      <c r="F652" s="163"/>
      <c r="G652" s="165"/>
    </row>
    <row r="653" spans="1:7">
      <c r="A653" s="148"/>
      <c r="B653" s="148"/>
      <c r="C653" s="148"/>
      <c r="D653" s="161"/>
      <c r="E653" s="148"/>
      <c r="F653" s="161"/>
      <c r="G653" s="162"/>
    </row>
    <row r="654" spans="1:7">
      <c r="A654" s="146"/>
      <c r="B654" s="149"/>
      <c r="C654" s="148"/>
      <c r="D654" s="161"/>
      <c r="E654" s="148"/>
      <c r="F654" s="161"/>
      <c r="G654" s="162"/>
    </row>
    <row r="655" spans="1:7">
      <c r="A655" s="146"/>
      <c r="B655" s="146"/>
      <c r="C655" s="146"/>
      <c r="D655" s="163"/>
      <c r="E655" s="164"/>
      <c r="F655" s="163"/>
      <c r="G655" s="165"/>
    </row>
    <row r="656" spans="1:7">
      <c r="A656" s="146"/>
      <c r="B656" s="146"/>
      <c r="C656" s="146"/>
      <c r="D656" s="163"/>
      <c r="E656" s="164"/>
      <c r="F656" s="163"/>
      <c r="G656" s="165"/>
    </row>
    <row r="657" spans="1:7">
      <c r="A657" s="146"/>
      <c r="B657" s="146"/>
      <c r="C657" s="146"/>
      <c r="D657" s="163"/>
      <c r="E657" s="164"/>
      <c r="F657" s="163"/>
      <c r="G657" s="165"/>
    </row>
    <row r="658" spans="1:7">
      <c r="A658" s="146"/>
      <c r="B658" s="146"/>
      <c r="C658" s="146"/>
      <c r="D658" s="163"/>
      <c r="E658" s="164"/>
      <c r="F658" s="163"/>
      <c r="G658" s="165"/>
    </row>
    <row r="659" spans="1:7">
      <c r="A659" s="146"/>
      <c r="B659" s="146"/>
      <c r="C659" s="146"/>
      <c r="D659" s="163"/>
      <c r="E659" s="164"/>
      <c r="F659" s="163"/>
      <c r="G659" s="165"/>
    </row>
    <row r="660" spans="1:7">
      <c r="A660" s="146"/>
      <c r="B660" s="146"/>
      <c r="C660" s="146"/>
      <c r="D660" s="163"/>
      <c r="E660" s="164"/>
      <c r="F660" s="163"/>
      <c r="G660" s="165"/>
    </row>
    <row r="661" spans="1:7">
      <c r="A661" s="146"/>
      <c r="B661" s="146"/>
      <c r="C661" s="146"/>
      <c r="D661" s="163"/>
      <c r="E661" s="164"/>
      <c r="F661" s="163"/>
      <c r="G661" s="165"/>
    </row>
    <row r="662" spans="1:7">
      <c r="A662" s="148"/>
      <c r="B662" s="148"/>
      <c r="C662" s="148"/>
      <c r="D662" s="161"/>
      <c r="E662" s="148"/>
      <c r="F662" s="161"/>
      <c r="G662" s="162"/>
    </row>
    <row r="663" spans="1:7">
      <c r="A663" s="146"/>
      <c r="B663" s="149"/>
      <c r="C663" s="148"/>
      <c r="D663" s="161"/>
      <c r="E663" s="148"/>
      <c r="F663" s="161"/>
      <c r="G663" s="162"/>
    </row>
    <row r="664" spans="1:7">
      <c r="A664" s="146"/>
      <c r="B664" s="146"/>
      <c r="C664" s="146"/>
      <c r="D664" s="163"/>
      <c r="E664" s="164"/>
      <c r="F664" s="163"/>
      <c r="G664" s="165"/>
    </row>
    <row r="665" spans="1:7">
      <c r="A665" s="146"/>
      <c r="B665" s="146"/>
      <c r="C665" s="146"/>
      <c r="D665" s="163"/>
      <c r="E665" s="164"/>
      <c r="F665" s="163"/>
      <c r="G665" s="165"/>
    </row>
    <row r="666" spans="1:7">
      <c r="A666" s="148"/>
      <c r="B666" s="148"/>
      <c r="C666" s="148"/>
      <c r="D666" s="161"/>
      <c r="E666" s="148"/>
      <c r="F666" s="161"/>
      <c r="G666" s="162"/>
    </row>
    <row r="667" spans="1:7">
      <c r="A667" s="146"/>
      <c r="B667" s="149"/>
      <c r="C667" s="148"/>
      <c r="D667" s="161"/>
      <c r="E667" s="148"/>
      <c r="F667" s="161"/>
      <c r="G667" s="162"/>
    </row>
    <row r="668" spans="1:7">
      <c r="A668" s="146"/>
      <c r="B668" s="146"/>
      <c r="C668" s="146"/>
      <c r="D668" s="163"/>
      <c r="E668" s="164"/>
      <c r="F668" s="163"/>
      <c r="G668" s="165"/>
    </row>
    <row r="669" spans="1:7">
      <c r="A669" s="146"/>
      <c r="B669" s="146"/>
      <c r="C669" s="146"/>
      <c r="D669" s="163"/>
      <c r="E669" s="164"/>
      <c r="F669" s="163"/>
      <c r="G669" s="165"/>
    </row>
    <row r="670" spans="1:7">
      <c r="A670" s="148"/>
      <c r="B670" s="148"/>
      <c r="C670" s="148"/>
      <c r="D670" s="161"/>
      <c r="E670" s="148"/>
      <c r="F670" s="161"/>
      <c r="G670" s="162"/>
    </row>
    <row r="671" spans="1:7">
      <c r="A671" s="146"/>
      <c r="B671" s="149"/>
      <c r="C671" s="148"/>
      <c r="D671" s="161"/>
      <c r="E671" s="148"/>
      <c r="F671" s="161"/>
      <c r="G671" s="162"/>
    </row>
    <row r="672" spans="1:7">
      <c r="A672" s="146"/>
      <c r="B672" s="146"/>
      <c r="C672" s="146"/>
      <c r="D672" s="163"/>
      <c r="E672" s="164"/>
      <c r="F672" s="163"/>
      <c r="G672" s="165"/>
    </row>
    <row r="673" spans="1:7">
      <c r="A673" s="148"/>
      <c r="B673" s="148"/>
      <c r="C673" s="148"/>
      <c r="D673" s="161"/>
      <c r="E673" s="148"/>
      <c r="F673" s="161"/>
      <c r="G673" s="162"/>
    </row>
    <row r="674" spans="1:7">
      <c r="A674" s="146"/>
      <c r="B674" s="149"/>
      <c r="C674" s="148"/>
      <c r="D674" s="161"/>
      <c r="E674" s="148"/>
      <c r="F674" s="161"/>
      <c r="G674" s="162"/>
    </row>
    <row r="675" spans="1:7">
      <c r="A675" s="146"/>
      <c r="B675" s="146"/>
      <c r="C675" s="146"/>
      <c r="D675" s="163"/>
      <c r="E675" s="164"/>
      <c r="F675" s="163"/>
      <c r="G675" s="165"/>
    </row>
    <row r="676" spans="1:7">
      <c r="A676" s="146"/>
      <c r="B676" s="146"/>
      <c r="C676" s="146"/>
      <c r="D676" s="163"/>
      <c r="E676" s="164"/>
      <c r="F676" s="163"/>
      <c r="G676" s="165"/>
    </row>
    <row r="677" spans="1:7">
      <c r="A677" s="146"/>
      <c r="B677" s="146"/>
      <c r="C677" s="146"/>
      <c r="D677" s="163"/>
      <c r="E677" s="164"/>
      <c r="F677" s="163"/>
      <c r="G677" s="165"/>
    </row>
    <row r="678" spans="1:7">
      <c r="A678" s="146"/>
      <c r="B678" s="146"/>
      <c r="C678" s="146"/>
      <c r="D678" s="163"/>
      <c r="E678" s="164"/>
      <c r="F678" s="163"/>
      <c r="G678" s="165"/>
    </row>
    <row r="679" spans="1:7">
      <c r="A679" s="148"/>
      <c r="B679" s="148"/>
      <c r="C679" s="148"/>
      <c r="D679" s="161"/>
      <c r="E679" s="148"/>
      <c r="F679" s="161"/>
      <c r="G679" s="162"/>
    </row>
    <row r="680" spans="1:7">
      <c r="A680" s="146"/>
      <c r="B680" s="149"/>
      <c r="C680" s="148"/>
      <c r="D680" s="161"/>
      <c r="E680" s="148"/>
      <c r="F680" s="161"/>
      <c r="G680" s="162"/>
    </row>
    <row r="681" spans="1:7">
      <c r="A681" s="146"/>
      <c r="B681" s="146"/>
      <c r="C681" s="146"/>
      <c r="D681" s="163"/>
      <c r="E681" s="164"/>
      <c r="F681" s="163"/>
      <c r="G681" s="165"/>
    </row>
    <row r="682" spans="1:7">
      <c r="A682" s="146"/>
      <c r="B682" s="146"/>
      <c r="C682" s="146"/>
      <c r="D682" s="163"/>
      <c r="E682" s="164"/>
      <c r="F682" s="163"/>
      <c r="G682" s="165"/>
    </row>
    <row r="683" spans="1:7">
      <c r="A683" s="148"/>
      <c r="B683" s="148"/>
      <c r="C683" s="148"/>
      <c r="D683" s="161"/>
      <c r="E683" s="148"/>
      <c r="F683" s="161"/>
      <c r="G683" s="162"/>
    </row>
    <row r="684" spans="1:7">
      <c r="A684" s="146"/>
      <c r="B684" s="147"/>
      <c r="C684" s="148"/>
      <c r="D684" s="161"/>
      <c r="E684" s="148"/>
      <c r="F684" s="161"/>
      <c r="G684" s="162"/>
    </row>
    <row r="685" spans="1:7">
      <c r="A685" s="146"/>
      <c r="B685" s="146"/>
      <c r="C685" s="146"/>
      <c r="D685" s="163"/>
      <c r="E685" s="164"/>
      <c r="F685" s="163"/>
      <c r="G685" s="165"/>
    </row>
    <row r="686" spans="1:7">
      <c r="A686" s="148"/>
      <c r="B686" s="148"/>
      <c r="C686" s="148"/>
      <c r="D686" s="161"/>
      <c r="E686" s="148"/>
      <c r="F686" s="161"/>
      <c r="G686" s="162"/>
    </row>
    <row r="687" spans="1:7">
      <c r="A687" s="146"/>
      <c r="B687" s="147"/>
      <c r="C687" s="148"/>
      <c r="D687" s="161"/>
      <c r="E687" s="148"/>
      <c r="F687" s="161"/>
      <c r="G687" s="162"/>
    </row>
    <row r="688" spans="1:7">
      <c r="A688" s="146"/>
      <c r="B688" s="146"/>
      <c r="C688" s="146"/>
      <c r="D688" s="163"/>
      <c r="E688" s="164"/>
      <c r="F688" s="163"/>
      <c r="G688" s="165"/>
    </row>
    <row r="689" spans="1:7">
      <c r="A689" s="146"/>
      <c r="B689" s="146"/>
      <c r="C689" s="146"/>
      <c r="D689" s="163"/>
      <c r="E689" s="164"/>
      <c r="F689" s="163"/>
      <c r="G689" s="165"/>
    </row>
    <row r="690" spans="1:7">
      <c r="A690" s="146"/>
      <c r="B690" s="146"/>
      <c r="C690" s="146"/>
      <c r="D690" s="163"/>
      <c r="E690" s="164"/>
      <c r="F690" s="163"/>
      <c r="G690" s="165"/>
    </row>
    <row r="691" spans="1:7">
      <c r="A691" s="146"/>
      <c r="B691" s="146"/>
      <c r="C691" s="146"/>
      <c r="D691" s="163"/>
      <c r="E691" s="164"/>
      <c r="F691" s="163"/>
      <c r="G691" s="165"/>
    </row>
    <row r="692" spans="1:7">
      <c r="A692" s="146"/>
      <c r="B692" s="146"/>
      <c r="C692" s="146"/>
      <c r="D692" s="163"/>
      <c r="E692" s="164"/>
      <c r="F692" s="163"/>
      <c r="G692" s="165"/>
    </row>
    <row r="693" spans="1:7">
      <c r="A693" s="146"/>
      <c r="B693" s="146"/>
      <c r="C693" s="146"/>
      <c r="D693" s="163"/>
      <c r="E693" s="164"/>
      <c r="F693" s="163"/>
      <c r="G693" s="165"/>
    </row>
    <row r="694" spans="1:7">
      <c r="A694" s="146"/>
      <c r="B694" s="146"/>
      <c r="C694" s="146"/>
      <c r="D694" s="163"/>
      <c r="E694" s="164"/>
      <c r="F694" s="163"/>
      <c r="G694" s="165"/>
    </row>
    <row r="695" spans="1:7">
      <c r="A695" s="148"/>
      <c r="B695" s="148"/>
      <c r="C695" s="148"/>
      <c r="D695" s="161"/>
      <c r="E695" s="148"/>
      <c r="F695" s="161"/>
      <c r="G695" s="162"/>
    </row>
    <row r="696" spans="1:7">
      <c r="A696" s="146"/>
      <c r="B696" s="147"/>
      <c r="C696" s="148"/>
      <c r="D696" s="161"/>
      <c r="E696" s="148"/>
      <c r="F696" s="161"/>
      <c r="G696" s="162"/>
    </row>
    <row r="697" spans="1:7">
      <c r="A697" s="146"/>
      <c r="B697" s="149"/>
      <c r="C697" s="148"/>
      <c r="D697" s="161"/>
      <c r="E697" s="148"/>
      <c r="F697" s="161"/>
      <c r="G697" s="162"/>
    </row>
    <row r="698" spans="1:7">
      <c r="A698" s="146"/>
      <c r="B698" s="146"/>
      <c r="C698" s="146"/>
      <c r="D698" s="163"/>
      <c r="E698" s="164"/>
      <c r="F698" s="163"/>
      <c r="G698" s="165"/>
    </row>
    <row r="699" spans="1:7">
      <c r="A699" s="146"/>
      <c r="B699" s="146"/>
      <c r="C699" s="146"/>
      <c r="D699" s="163"/>
      <c r="E699" s="164"/>
      <c r="F699" s="163"/>
      <c r="G699" s="165"/>
    </row>
    <row r="700" spans="1:7">
      <c r="A700" s="146"/>
      <c r="B700" s="146"/>
      <c r="C700" s="146"/>
      <c r="D700" s="163"/>
      <c r="E700" s="164"/>
      <c r="F700" s="163"/>
      <c r="G700" s="165"/>
    </row>
    <row r="701" spans="1:7">
      <c r="A701" s="146"/>
      <c r="B701" s="146"/>
      <c r="C701" s="146"/>
      <c r="D701" s="163"/>
      <c r="E701" s="164"/>
      <c r="F701" s="163"/>
      <c r="G701" s="165"/>
    </row>
    <row r="702" spans="1:7">
      <c r="A702" s="146"/>
      <c r="B702" s="146"/>
      <c r="C702" s="146"/>
      <c r="D702" s="163"/>
      <c r="E702" s="164"/>
      <c r="F702" s="163"/>
      <c r="G702" s="165"/>
    </row>
    <row r="703" spans="1:7">
      <c r="A703" s="146"/>
      <c r="B703" s="146"/>
      <c r="C703" s="146"/>
      <c r="D703" s="163"/>
      <c r="E703" s="164"/>
      <c r="F703" s="163"/>
      <c r="G703" s="165"/>
    </row>
    <row r="704" spans="1:7">
      <c r="A704" s="146"/>
      <c r="B704" s="146"/>
      <c r="C704" s="146"/>
      <c r="D704" s="163"/>
      <c r="E704" s="164"/>
      <c r="F704" s="163"/>
      <c r="G704" s="165"/>
    </row>
    <row r="705" spans="1:7">
      <c r="A705" s="146"/>
      <c r="B705" s="146"/>
      <c r="C705" s="146"/>
      <c r="D705" s="163"/>
      <c r="E705" s="164"/>
      <c r="F705" s="163"/>
      <c r="G705" s="165"/>
    </row>
    <row r="706" spans="1:7">
      <c r="A706" s="146"/>
      <c r="B706" s="146"/>
      <c r="C706" s="146"/>
      <c r="D706" s="163"/>
      <c r="E706" s="164"/>
      <c r="F706" s="163"/>
      <c r="G706" s="165"/>
    </row>
    <row r="707" spans="1:7">
      <c r="A707" s="146"/>
      <c r="B707" s="146"/>
      <c r="C707" s="146"/>
      <c r="D707" s="163"/>
      <c r="E707" s="164"/>
      <c r="F707" s="163"/>
      <c r="G707" s="165"/>
    </row>
    <row r="708" spans="1:7">
      <c r="A708" s="146"/>
      <c r="B708" s="146"/>
      <c r="C708" s="146"/>
      <c r="D708" s="163"/>
      <c r="E708" s="164"/>
      <c r="F708" s="163"/>
      <c r="G708" s="165"/>
    </row>
    <row r="709" spans="1:7">
      <c r="A709" s="146"/>
      <c r="B709" s="146"/>
      <c r="C709" s="146"/>
      <c r="D709" s="163"/>
      <c r="E709" s="164"/>
      <c r="F709" s="163"/>
      <c r="G709" s="165"/>
    </row>
    <row r="710" spans="1:7">
      <c r="A710" s="146"/>
      <c r="B710" s="146"/>
      <c r="C710" s="146"/>
      <c r="D710" s="163"/>
      <c r="E710" s="164"/>
      <c r="F710" s="163"/>
      <c r="G710" s="165"/>
    </row>
    <row r="711" spans="1:7">
      <c r="A711" s="146"/>
      <c r="B711" s="146"/>
      <c r="C711" s="146"/>
      <c r="D711" s="163"/>
      <c r="E711" s="164"/>
      <c r="F711" s="163"/>
      <c r="G711" s="165"/>
    </row>
    <row r="712" spans="1:7">
      <c r="A712" s="146"/>
      <c r="B712" s="146"/>
      <c r="C712" s="146"/>
      <c r="D712" s="163"/>
      <c r="E712" s="164"/>
      <c r="F712" s="163"/>
      <c r="G712" s="165"/>
    </row>
    <row r="713" spans="1:7">
      <c r="A713" s="146"/>
      <c r="B713" s="146"/>
      <c r="C713" s="146"/>
      <c r="D713" s="163"/>
      <c r="E713" s="164"/>
      <c r="F713" s="163"/>
      <c r="G713" s="165"/>
    </row>
    <row r="714" spans="1:7">
      <c r="A714" s="146"/>
      <c r="B714" s="146"/>
      <c r="C714" s="146"/>
      <c r="D714" s="163"/>
      <c r="E714" s="164"/>
      <c r="F714" s="163"/>
      <c r="G714" s="165"/>
    </row>
    <row r="715" spans="1:7">
      <c r="A715" s="146"/>
      <c r="B715" s="146"/>
      <c r="C715" s="146"/>
      <c r="D715" s="163"/>
      <c r="E715" s="164"/>
      <c r="F715" s="163"/>
      <c r="G715" s="165"/>
    </row>
    <row r="716" spans="1:7">
      <c r="A716" s="146"/>
      <c r="B716" s="146"/>
      <c r="C716" s="146"/>
      <c r="D716" s="163"/>
      <c r="E716" s="164"/>
      <c r="F716" s="163"/>
      <c r="G716" s="165"/>
    </row>
    <row r="717" spans="1:7">
      <c r="A717" s="146"/>
      <c r="B717" s="146"/>
      <c r="C717" s="146"/>
      <c r="D717" s="163"/>
      <c r="E717" s="164"/>
      <c r="F717" s="163"/>
      <c r="G717" s="165"/>
    </row>
    <row r="718" spans="1:7">
      <c r="A718" s="148"/>
      <c r="B718" s="148"/>
      <c r="C718" s="148"/>
      <c r="D718" s="161"/>
      <c r="E718" s="148"/>
      <c r="F718" s="161"/>
      <c r="G718" s="162"/>
    </row>
    <row r="719" spans="1:7">
      <c r="A719" s="146"/>
      <c r="B719" s="149"/>
      <c r="C719" s="148"/>
      <c r="D719" s="161"/>
      <c r="E719" s="148"/>
      <c r="F719" s="161"/>
      <c r="G719" s="162"/>
    </row>
    <row r="720" spans="1:7">
      <c r="A720" s="146"/>
      <c r="B720" s="146"/>
      <c r="C720" s="146"/>
      <c r="D720" s="163"/>
      <c r="E720" s="164"/>
      <c r="F720" s="163"/>
      <c r="G720" s="165"/>
    </row>
    <row r="721" spans="1:7">
      <c r="A721" s="146"/>
      <c r="B721" s="146"/>
      <c r="C721" s="146"/>
      <c r="D721" s="163"/>
      <c r="E721" s="164"/>
      <c r="F721" s="163"/>
      <c r="G721" s="165"/>
    </row>
    <row r="722" spans="1:7">
      <c r="A722" s="146"/>
      <c r="B722" s="146"/>
      <c r="C722" s="146"/>
      <c r="D722" s="163"/>
      <c r="E722" s="164"/>
      <c r="F722" s="163"/>
      <c r="G722" s="165"/>
    </row>
    <row r="723" spans="1:7">
      <c r="A723" s="146"/>
      <c r="B723" s="146"/>
      <c r="C723" s="146"/>
      <c r="D723" s="163"/>
      <c r="E723" s="164"/>
      <c r="F723" s="163"/>
      <c r="G723" s="165"/>
    </row>
    <row r="724" spans="1:7">
      <c r="A724" s="146"/>
      <c r="B724" s="146"/>
      <c r="C724" s="146"/>
      <c r="D724" s="163"/>
      <c r="E724" s="164"/>
      <c r="F724" s="163"/>
      <c r="G724" s="165"/>
    </row>
    <row r="725" spans="1:7">
      <c r="A725" s="146"/>
      <c r="B725" s="146"/>
      <c r="C725" s="146"/>
      <c r="D725" s="163"/>
      <c r="E725" s="164"/>
      <c r="F725" s="163"/>
      <c r="G725" s="165"/>
    </row>
    <row r="726" spans="1:7">
      <c r="A726" s="146"/>
      <c r="B726" s="146"/>
      <c r="C726" s="146"/>
      <c r="D726" s="163"/>
      <c r="E726" s="164"/>
      <c r="F726" s="163"/>
      <c r="G726" s="165"/>
    </row>
    <row r="727" spans="1:7">
      <c r="A727" s="146"/>
      <c r="B727" s="146"/>
      <c r="C727" s="146"/>
      <c r="D727" s="163"/>
      <c r="E727" s="164"/>
      <c r="F727" s="163"/>
      <c r="G727" s="165"/>
    </row>
    <row r="728" spans="1:7">
      <c r="A728" s="146"/>
      <c r="B728" s="146"/>
      <c r="C728" s="146"/>
      <c r="D728" s="163"/>
      <c r="E728" s="164"/>
      <c r="F728" s="163"/>
      <c r="G728" s="165"/>
    </row>
    <row r="729" spans="1:7">
      <c r="A729" s="146"/>
      <c r="B729" s="146"/>
      <c r="C729" s="146"/>
      <c r="D729" s="163"/>
      <c r="E729" s="164"/>
      <c r="F729" s="163"/>
      <c r="G729" s="165"/>
    </row>
    <row r="730" spans="1:7">
      <c r="A730" s="148"/>
      <c r="B730" s="148"/>
      <c r="C730" s="148"/>
      <c r="D730" s="161"/>
      <c r="E730" s="148"/>
      <c r="F730" s="161"/>
      <c r="G730" s="162"/>
    </row>
    <row r="731" spans="1:7">
      <c r="A731" s="146"/>
      <c r="B731" s="149"/>
      <c r="C731" s="148"/>
      <c r="D731" s="161"/>
      <c r="E731" s="148"/>
      <c r="F731" s="161"/>
      <c r="G731" s="162"/>
    </row>
    <row r="732" spans="1:7">
      <c r="A732" s="146"/>
      <c r="B732" s="146"/>
      <c r="C732" s="146"/>
      <c r="D732" s="163"/>
      <c r="E732" s="164"/>
      <c r="F732" s="163"/>
      <c r="G732" s="165"/>
    </row>
    <row r="733" spans="1:7">
      <c r="A733" s="146"/>
      <c r="B733" s="146"/>
      <c r="C733" s="146"/>
      <c r="D733" s="163"/>
      <c r="E733" s="164"/>
      <c r="F733" s="163"/>
      <c r="G733" s="165"/>
    </row>
    <row r="734" spans="1:7">
      <c r="A734" s="146"/>
      <c r="B734" s="146"/>
      <c r="C734" s="146"/>
      <c r="D734" s="163"/>
      <c r="E734" s="164"/>
      <c r="F734" s="163"/>
      <c r="G734" s="165"/>
    </row>
    <row r="735" spans="1:7">
      <c r="A735" s="146"/>
      <c r="B735" s="146"/>
      <c r="C735" s="146"/>
      <c r="D735" s="163"/>
      <c r="E735" s="164"/>
      <c r="F735" s="163"/>
      <c r="G735" s="165"/>
    </row>
    <row r="736" spans="1:7">
      <c r="A736" s="146"/>
      <c r="B736" s="146"/>
      <c r="C736" s="146"/>
      <c r="D736" s="163"/>
      <c r="E736" s="164"/>
      <c r="F736" s="163"/>
      <c r="G736" s="165"/>
    </row>
    <row r="737" spans="1:7">
      <c r="A737" s="146"/>
      <c r="B737" s="146"/>
      <c r="C737" s="146"/>
      <c r="D737" s="163"/>
      <c r="E737" s="164"/>
      <c r="F737" s="163"/>
      <c r="G737" s="165"/>
    </row>
    <row r="738" spans="1:7">
      <c r="A738" s="146"/>
      <c r="B738" s="146"/>
      <c r="C738" s="146"/>
      <c r="D738" s="163"/>
      <c r="E738" s="164"/>
      <c r="F738" s="163"/>
      <c r="G738" s="165"/>
    </row>
    <row r="739" spans="1:7">
      <c r="A739" s="146"/>
      <c r="B739" s="146"/>
      <c r="C739" s="146"/>
      <c r="D739" s="163"/>
      <c r="E739" s="164"/>
      <c r="F739" s="163"/>
      <c r="G739" s="165"/>
    </row>
    <row r="740" spans="1:7">
      <c r="A740" s="146"/>
      <c r="B740" s="146"/>
      <c r="C740" s="146"/>
      <c r="D740" s="163"/>
      <c r="E740" s="164"/>
      <c r="F740" s="163"/>
      <c r="G740" s="165"/>
    </row>
    <row r="741" spans="1:7">
      <c r="A741" s="146"/>
      <c r="B741" s="146"/>
      <c r="C741" s="146"/>
      <c r="D741" s="163"/>
      <c r="E741" s="164"/>
      <c r="F741" s="163"/>
      <c r="G741" s="165"/>
    </row>
    <row r="742" spans="1:7">
      <c r="A742" s="146"/>
      <c r="B742" s="146"/>
      <c r="C742" s="146"/>
      <c r="D742" s="163"/>
      <c r="E742" s="164"/>
      <c r="F742" s="163"/>
      <c r="G742" s="165"/>
    </row>
    <row r="743" spans="1:7">
      <c r="A743" s="146"/>
      <c r="B743" s="146"/>
      <c r="C743" s="146"/>
      <c r="D743" s="163"/>
      <c r="E743" s="164"/>
      <c r="F743" s="163"/>
      <c r="G743" s="165"/>
    </row>
    <row r="744" spans="1:7">
      <c r="A744" s="148"/>
      <c r="B744" s="148"/>
      <c r="C744" s="148"/>
      <c r="D744" s="161"/>
      <c r="E744" s="148"/>
      <c r="F744" s="161"/>
      <c r="G744" s="162"/>
    </row>
    <row r="745" spans="1:7">
      <c r="A745" s="146"/>
      <c r="B745" s="149"/>
      <c r="C745" s="148"/>
      <c r="D745" s="161"/>
      <c r="E745" s="148"/>
      <c r="F745" s="161"/>
      <c r="G745" s="162"/>
    </row>
    <row r="746" spans="1:7">
      <c r="A746" s="146"/>
      <c r="B746" s="146"/>
      <c r="C746" s="146"/>
      <c r="D746" s="163"/>
      <c r="E746" s="164"/>
      <c r="F746" s="163"/>
      <c r="G746" s="165"/>
    </row>
    <row r="747" spans="1:7">
      <c r="A747" s="146"/>
      <c r="B747" s="146"/>
      <c r="C747" s="146"/>
      <c r="D747" s="163"/>
      <c r="E747" s="164"/>
      <c r="F747" s="163"/>
      <c r="G747" s="165"/>
    </row>
    <row r="748" spans="1:7">
      <c r="A748" s="148"/>
      <c r="B748" s="148"/>
      <c r="C748" s="148"/>
      <c r="D748" s="161"/>
      <c r="E748" s="148"/>
      <c r="F748" s="161"/>
      <c r="G748" s="162"/>
    </row>
    <row r="749" spans="1:7">
      <c r="A749" s="146"/>
      <c r="B749" s="149"/>
      <c r="C749" s="148"/>
      <c r="D749" s="161"/>
      <c r="E749" s="148"/>
      <c r="F749" s="161"/>
      <c r="G749" s="162"/>
    </row>
    <row r="750" spans="1:7">
      <c r="A750" s="146"/>
      <c r="B750" s="146"/>
      <c r="C750" s="146"/>
      <c r="D750" s="163"/>
      <c r="E750" s="164"/>
      <c r="F750" s="163"/>
      <c r="G750" s="165"/>
    </row>
    <row r="751" spans="1:7">
      <c r="A751" s="146"/>
      <c r="B751" s="146"/>
      <c r="C751" s="146"/>
      <c r="D751" s="163"/>
      <c r="E751" s="164"/>
      <c r="F751" s="163"/>
      <c r="G751" s="165"/>
    </row>
    <row r="752" spans="1:7">
      <c r="A752" s="148"/>
      <c r="B752" s="148"/>
      <c r="C752" s="148"/>
      <c r="D752" s="161"/>
      <c r="E752" s="148"/>
      <c r="F752" s="161"/>
      <c r="G752" s="162"/>
    </row>
    <row r="753" spans="1:7">
      <c r="A753" s="146"/>
      <c r="B753" s="149"/>
      <c r="C753" s="148"/>
      <c r="D753" s="161"/>
      <c r="E753" s="148"/>
      <c r="F753" s="161"/>
      <c r="G753" s="162"/>
    </row>
    <row r="754" spans="1:7">
      <c r="A754" s="146"/>
      <c r="B754" s="146"/>
      <c r="C754" s="146"/>
      <c r="D754" s="163"/>
      <c r="E754" s="164"/>
      <c r="F754" s="163"/>
      <c r="G754" s="165"/>
    </row>
    <row r="755" spans="1:7">
      <c r="A755" s="146"/>
      <c r="B755" s="146"/>
      <c r="C755" s="146"/>
      <c r="D755" s="163"/>
      <c r="E755" s="164"/>
      <c r="F755" s="163"/>
      <c r="G755" s="165"/>
    </row>
    <row r="756" spans="1:7">
      <c r="A756" s="146"/>
      <c r="B756" s="146"/>
      <c r="C756" s="146"/>
      <c r="D756" s="163"/>
      <c r="E756" s="164"/>
      <c r="F756" s="163"/>
      <c r="G756" s="165"/>
    </row>
    <row r="757" spans="1:7">
      <c r="A757" s="146"/>
      <c r="B757" s="146"/>
      <c r="C757" s="146"/>
      <c r="D757" s="163"/>
      <c r="E757" s="164"/>
      <c r="F757" s="163"/>
      <c r="G757" s="165"/>
    </row>
    <row r="758" spans="1:7">
      <c r="A758" s="146"/>
      <c r="B758" s="146"/>
      <c r="C758" s="146"/>
      <c r="D758" s="163"/>
      <c r="E758" s="164"/>
      <c r="F758" s="163"/>
      <c r="G758" s="165"/>
    </row>
    <row r="759" spans="1:7">
      <c r="A759" s="146"/>
      <c r="B759" s="146"/>
      <c r="C759" s="146"/>
      <c r="D759" s="163"/>
      <c r="E759" s="164"/>
      <c r="F759" s="163"/>
      <c r="G759" s="165"/>
    </row>
    <row r="760" spans="1:7">
      <c r="A760" s="146"/>
      <c r="B760" s="146"/>
      <c r="C760" s="146"/>
      <c r="D760" s="163"/>
      <c r="E760" s="164"/>
      <c r="F760" s="163"/>
      <c r="G760" s="165"/>
    </row>
    <row r="761" spans="1:7">
      <c r="A761" s="148"/>
      <c r="B761" s="148"/>
      <c r="C761" s="148"/>
      <c r="D761" s="161"/>
      <c r="E761" s="148"/>
      <c r="F761" s="161"/>
      <c r="G761" s="162"/>
    </row>
    <row r="762" spans="1:7">
      <c r="A762" s="146"/>
      <c r="B762" s="149"/>
      <c r="C762" s="148"/>
      <c r="D762" s="161"/>
      <c r="E762" s="148"/>
      <c r="F762" s="161"/>
      <c r="G762" s="162"/>
    </row>
    <row r="763" spans="1:7">
      <c r="A763" s="146"/>
      <c r="B763" s="146"/>
      <c r="C763" s="146"/>
      <c r="D763" s="163"/>
      <c r="E763" s="164"/>
      <c r="F763" s="163"/>
      <c r="G763" s="165"/>
    </row>
    <row r="764" spans="1:7">
      <c r="A764" s="148"/>
      <c r="B764" s="148"/>
      <c r="C764" s="148"/>
      <c r="D764" s="161"/>
      <c r="E764" s="148"/>
      <c r="F764" s="161"/>
      <c r="G764" s="162"/>
    </row>
    <row r="765" spans="1:7">
      <c r="A765" s="146"/>
      <c r="B765" s="147"/>
      <c r="C765" s="148"/>
      <c r="D765" s="161"/>
      <c r="E765" s="148"/>
      <c r="F765" s="161"/>
      <c r="G765" s="162"/>
    </row>
    <row r="766" spans="1:7">
      <c r="A766" s="146"/>
      <c r="B766" s="147"/>
      <c r="C766" s="148"/>
      <c r="D766" s="161"/>
      <c r="E766" s="148"/>
      <c r="F766" s="161"/>
      <c r="G766" s="162"/>
    </row>
    <row r="767" spans="1:7">
      <c r="A767" s="146"/>
      <c r="B767" s="149"/>
      <c r="C767" s="148"/>
      <c r="D767" s="161"/>
      <c r="E767" s="148"/>
      <c r="F767" s="161"/>
      <c r="G767" s="162"/>
    </row>
    <row r="768" spans="1:7">
      <c r="A768" s="146"/>
      <c r="B768" s="146"/>
      <c r="C768" s="146"/>
      <c r="D768" s="163"/>
      <c r="E768" s="164"/>
      <c r="F768" s="163"/>
      <c r="G768" s="165"/>
    </row>
    <row r="769" spans="1:7">
      <c r="A769" s="146"/>
      <c r="B769" s="146"/>
      <c r="C769" s="146"/>
      <c r="D769" s="163"/>
      <c r="E769" s="164"/>
      <c r="F769" s="163"/>
      <c r="G769" s="165"/>
    </row>
    <row r="770" spans="1:7">
      <c r="A770" s="146"/>
      <c r="B770" s="146"/>
      <c r="C770" s="146"/>
      <c r="D770" s="163"/>
      <c r="E770" s="164"/>
      <c r="F770" s="163"/>
      <c r="G770" s="165"/>
    </row>
    <row r="771" spans="1:7">
      <c r="A771" s="146"/>
      <c r="B771" s="146"/>
      <c r="C771" s="146"/>
      <c r="D771" s="163"/>
      <c r="E771" s="164"/>
      <c r="F771" s="163"/>
      <c r="G771" s="165"/>
    </row>
    <row r="772" spans="1:7">
      <c r="A772" s="146"/>
      <c r="B772" s="146"/>
      <c r="C772" s="146"/>
      <c r="D772" s="163"/>
      <c r="E772" s="164"/>
      <c r="F772" s="163"/>
      <c r="G772" s="165"/>
    </row>
    <row r="773" spans="1:7">
      <c r="A773" s="148"/>
      <c r="B773" s="148"/>
      <c r="C773" s="148"/>
      <c r="D773" s="161"/>
      <c r="E773" s="148"/>
      <c r="F773" s="161"/>
      <c r="G773" s="162"/>
    </row>
    <row r="774" spans="1:7">
      <c r="A774" s="146"/>
      <c r="B774" s="149"/>
      <c r="C774" s="148"/>
      <c r="D774" s="161"/>
      <c r="E774" s="148"/>
      <c r="F774" s="161"/>
      <c r="G774" s="162"/>
    </row>
    <row r="775" spans="1:7">
      <c r="A775" s="146"/>
      <c r="B775" s="146"/>
      <c r="C775" s="146"/>
      <c r="D775" s="163"/>
      <c r="E775" s="164"/>
      <c r="F775" s="163"/>
      <c r="G775" s="165"/>
    </row>
    <row r="776" spans="1:7">
      <c r="A776" s="148"/>
      <c r="B776" s="148"/>
      <c r="C776" s="148"/>
      <c r="D776" s="161"/>
      <c r="E776" s="148"/>
      <c r="F776" s="161"/>
      <c r="G776" s="162"/>
    </row>
    <row r="777" spans="1:7">
      <c r="A777" s="146"/>
      <c r="B777" s="147"/>
      <c r="C777" s="148"/>
      <c r="D777" s="161"/>
      <c r="E777" s="148"/>
      <c r="F777" s="161"/>
      <c r="G777" s="162"/>
    </row>
    <row r="778" spans="1:7">
      <c r="A778" s="146"/>
      <c r="B778" s="149"/>
      <c r="C778" s="148"/>
      <c r="D778" s="161"/>
      <c r="E778" s="148"/>
      <c r="F778" s="161"/>
      <c r="G778" s="162"/>
    </row>
    <row r="779" spans="1:7">
      <c r="A779" s="146"/>
      <c r="B779" s="146"/>
      <c r="C779" s="146"/>
      <c r="D779" s="163"/>
      <c r="E779" s="164"/>
      <c r="F779" s="163"/>
      <c r="G779" s="165"/>
    </row>
    <row r="780" spans="1:7">
      <c r="A780" s="146"/>
      <c r="B780" s="146"/>
      <c r="C780" s="146"/>
      <c r="D780" s="163"/>
      <c r="E780" s="164"/>
      <c r="F780" s="163"/>
      <c r="G780" s="165"/>
    </row>
    <row r="781" spans="1:7">
      <c r="A781" s="146"/>
      <c r="B781" s="146"/>
      <c r="C781" s="146"/>
      <c r="D781" s="163"/>
      <c r="E781" s="164"/>
      <c r="F781" s="163"/>
      <c r="G781" s="165"/>
    </row>
    <row r="782" spans="1:7">
      <c r="A782" s="146"/>
      <c r="B782" s="146"/>
      <c r="C782" s="146"/>
      <c r="D782" s="163"/>
      <c r="E782" s="164"/>
      <c r="F782" s="163"/>
      <c r="G782" s="165"/>
    </row>
    <row r="783" spans="1:7">
      <c r="A783" s="146"/>
      <c r="B783" s="146"/>
      <c r="C783" s="146"/>
      <c r="D783" s="163"/>
      <c r="E783" s="164"/>
      <c r="F783" s="163"/>
      <c r="G783" s="165"/>
    </row>
    <row r="784" spans="1:7">
      <c r="A784" s="146"/>
      <c r="B784" s="146"/>
      <c r="C784" s="146"/>
      <c r="D784" s="163"/>
      <c r="E784" s="164"/>
      <c r="F784" s="163"/>
      <c r="G784" s="165"/>
    </row>
    <row r="785" spans="1:7">
      <c r="A785" s="148"/>
      <c r="B785" s="148"/>
      <c r="C785" s="148"/>
      <c r="D785" s="161"/>
      <c r="E785" s="148"/>
      <c r="F785" s="161"/>
      <c r="G785" s="162"/>
    </row>
    <row r="786" spans="1:7">
      <c r="A786" s="146"/>
      <c r="B786" s="149"/>
      <c r="C786" s="148"/>
      <c r="D786" s="161"/>
      <c r="E786" s="148"/>
      <c r="F786" s="161"/>
      <c r="G786" s="162"/>
    </row>
    <row r="787" spans="1:7">
      <c r="A787" s="146"/>
      <c r="B787" s="146"/>
      <c r="C787" s="146"/>
      <c r="D787" s="163"/>
      <c r="E787" s="164"/>
      <c r="F787" s="163"/>
      <c r="G787" s="165"/>
    </row>
    <row r="788" spans="1:7">
      <c r="A788" s="146"/>
      <c r="B788" s="146"/>
      <c r="C788" s="146"/>
      <c r="D788" s="163"/>
      <c r="E788" s="164"/>
      <c r="F788" s="163"/>
      <c r="G788" s="165"/>
    </row>
    <row r="789" spans="1:7">
      <c r="A789" s="146"/>
      <c r="B789" s="146"/>
      <c r="C789" s="146"/>
      <c r="D789" s="163"/>
      <c r="E789" s="164"/>
      <c r="F789" s="163"/>
      <c r="G789" s="165"/>
    </row>
    <row r="790" spans="1:7">
      <c r="A790" s="146"/>
      <c r="B790" s="146"/>
      <c r="C790" s="146"/>
      <c r="D790" s="163"/>
      <c r="E790" s="164"/>
      <c r="F790" s="163"/>
      <c r="G790" s="165"/>
    </row>
    <row r="791" spans="1:7">
      <c r="A791" s="148"/>
      <c r="B791" s="148"/>
      <c r="C791" s="148"/>
      <c r="D791" s="161"/>
      <c r="E791" s="148"/>
      <c r="F791" s="161"/>
      <c r="G791" s="162"/>
    </row>
    <row r="792" spans="1:7">
      <c r="A792" s="146"/>
      <c r="B792" s="149"/>
      <c r="C792" s="148"/>
      <c r="D792" s="161"/>
      <c r="E792" s="148"/>
      <c r="F792" s="161"/>
      <c r="G792" s="162"/>
    </row>
    <row r="793" spans="1:7">
      <c r="A793" s="146"/>
      <c r="B793" s="146"/>
      <c r="C793" s="146"/>
      <c r="D793" s="163"/>
      <c r="E793" s="164"/>
      <c r="F793" s="163"/>
      <c r="G793" s="165"/>
    </row>
    <row r="794" spans="1:7">
      <c r="A794" s="146"/>
      <c r="B794" s="146"/>
      <c r="C794" s="146"/>
      <c r="D794" s="163"/>
      <c r="E794" s="164"/>
      <c r="F794" s="163"/>
      <c r="G794" s="165"/>
    </row>
    <row r="795" spans="1:7">
      <c r="A795" s="146"/>
      <c r="B795" s="146"/>
      <c r="C795" s="146"/>
      <c r="D795" s="163"/>
      <c r="E795" s="164"/>
      <c r="F795" s="163"/>
      <c r="G795" s="165"/>
    </row>
    <row r="796" spans="1:7">
      <c r="A796" s="146"/>
      <c r="B796" s="146"/>
      <c r="C796" s="146"/>
      <c r="D796" s="163"/>
      <c r="E796" s="164"/>
      <c r="F796" s="163"/>
      <c r="G796" s="165"/>
    </row>
    <row r="797" spans="1:7">
      <c r="A797" s="146"/>
      <c r="B797" s="146"/>
      <c r="C797" s="146"/>
      <c r="D797" s="163"/>
      <c r="E797" s="164"/>
      <c r="F797" s="163"/>
      <c r="G797" s="165"/>
    </row>
    <row r="798" spans="1:7">
      <c r="A798" s="146"/>
      <c r="B798" s="146"/>
      <c r="C798" s="146"/>
      <c r="D798" s="163"/>
      <c r="E798" s="164"/>
      <c r="F798" s="163"/>
      <c r="G798" s="165"/>
    </row>
    <row r="799" spans="1:7">
      <c r="A799" s="146"/>
      <c r="B799" s="146"/>
      <c r="C799" s="146"/>
      <c r="D799" s="163"/>
      <c r="E799" s="164"/>
      <c r="F799" s="163"/>
      <c r="G799" s="165"/>
    </row>
    <row r="800" spans="1:7">
      <c r="A800" s="148"/>
      <c r="B800" s="148"/>
      <c r="C800" s="148"/>
      <c r="D800" s="161"/>
      <c r="E800" s="148"/>
      <c r="F800" s="161"/>
      <c r="G800" s="162"/>
    </row>
    <row r="801" spans="1:7">
      <c r="A801" s="146"/>
      <c r="B801" s="149"/>
      <c r="C801" s="148"/>
      <c r="D801" s="161"/>
      <c r="E801" s="148"/>
      <c r="F801" s="161"/>
      <c r="G801" s="162"/>
    </row>
    <row r="802" spans="1:7">
      <c r="A802" s="146"/>
      <c r="B802" s="146"/>
      <c r="C802" s="146"/>
      <c r="D802" s="163"/>
      <c r="E802" s="164"/>
      <c r="F802" s="163"/>
      <c r="G802" s="165"/>
    </row>
    <row r="803" spans="1:7">
      <c r="A803" s="146"/>
      <c r="B803" s="146"/>
      <c r="C803" s="146"/>
      <c r="D803" s="163"/>
      <c r="E803" s="164"/>
      <c r="F803" s="163"/>
      <c r="G803" s="165"/>
    </row>
    <row r="804" spans="1:7">
      <c r="A804" s="146"/>
      <c r="B804" s="146"/>
      <c r="C804" s="146"/>
      <c r="D804" s="163"/>
      <c r="E804" s="164"/>
      <c r="F804" s="163"/>
      <c r="G804" s="165"/>
    </row>
    <row r="805" spans="1:7">
      <c r="A805" s="146"/>
      <c r="B805" s="146"/>
      <c r="C805" s="146"/>
      <c r="D805" s="163"/>
      <c r="E805" s="164"/>
      <c r="F805" s="163"/>
      <c r="G805" s="165"/>
    </row>
    <row r="806" spans="1:7">
      <c r="A806" s="146"/>
      <c r="B806" s="146"/>
      <c r="C806" s="146"/>
      <c r="D806" s="163"/>
      <c r="E806" s="164"/>
      <c r="F806" s="163"/>
      <c r="G806" s="165"/>
    </row>
    <row r="807" spans="1:7">
      <c r="A807" s="146"/>
      <c r="B807" s="146"/>
      <c r="C807" s="146"/>
      <c r="D807" s="163"/>
      <c r="E807" s="164"/>
      <c r="F807" s="163"/>
      <c r="G807" s="165"/>
    </row>
    <row r="808" spans="1:7">
      <c r="A808" s="148"/>
      <c r="B808" s="148"/>
      <c r="C808" s="148"/>
      <c r="D808" s="161"/>
      <c r="E808" s="148"/>
      <c r="F808" s="161"/>
      <c r="G808" s="162"/>
    </row>
    <row r="809" spans="1:7">
      <c r="A809" s="146"/>
      <c r="B809" s="147"/>
      <c r="C809" s="148"/>
      <c r="D809" s="161"/>
      <c r="E809" s="148"/>
      <c r="F809" s="161"/>
      <c r="G809" s="162"/>
    </row>
    <row r="810" spans="1:7">
      <c r="A810" s="146"/>
      <c r="B810" s="146"/>
      <c r="C810" s="146"/>
      <c r="D810" s="163"/>
      <c r="E810" s="164"/>
      <c r="F810" s="163"/>
      <c r="G810" s="165"/>
    </row>
    <row r="811" spans="1:7">
      <c r="A811" s="146"/>
      <c r="B811" s="146"/>
      <c r="C811" s="146"/>
      <c r="D811" s="163"/>
      <c r="E811" s="164"/>
      <c r="F811" s="163"/>
      <c r="G811" s="165"/>
    </row>
    <row r="812" spans="1:7">
      <c r="A812" s="146"/>
      <c r="B812" s="146"/>
      <c r="C812" s="146"/>
      <c r="D812" s="163"/>
      <c r="E812" s="164"/>
      <c r="F812" s="163"/>
      <c r="G812" s="165"/>
    </row>
    <row r="813" spans="1:7">
      <c r="A813" s="146"/>
      <c r="B813" s="146"/>
      <c r="C813" s="146"/>
      <c r="D813" s="163"/>
      <c r="E813" s="164"/>
      <c r="F813" s="163"/>
      <c r="G813" s="165"/>
    </row>
    <row r="814" spans="1:7">
      <c r="A814" s="146"/>
      <c r="B814" s="146"/>
      <c r="C814" s="146"/>
      <c r="D814" s="163"/>
      <c r="E814" s="164"/>
      <c r="F814" s="163"/>
      <c r="G814" s="165"/>
    </row>
    <row r="815" spans="1:7">
      <c r="A815" s="146"/>
      <c r="B815" s="146"/>
      <c r="C815" s="146"/>
      <c r="D815" s="163"/>
      <c r="E815" s="164"/>
      <c r="F815" s="163"/>
      <c r="G815" s="165"/>
    </row>
    <row r="816" spans="1:7">
      <c r="A816" s="146"/>
      <c r="B816" s="146"/>
      <c r="C816" s="146"/>
      <c r="D816" s="163"/>
      <c r="E816" s="164"/>
      <c r="F816" s="163"/>
      <c r="G816" s="165"/>
    </row>
    <row r="817" spans="1:7">
      <c r="A817" s="146"/>
      <c r="B817" s="146"/>
      <c r="C817" s="146"/>
      <c r="D817" s="163"/>
      <c r="E817" s="164"/>
      <c r="F817" s="163"/>
      <c r="G817" s="165"/>
    </row>
    <row r="818" spans="1:7">
      <c r="A818" s="146"/>
      <c r="B818" s="146"/>
      <c r="C818" s="146"/>
      <c r="D818" s="163"/>
      <c r="E818" s="164"/>
      <c r="F818" s="163"/>
      <c r="G818" s="165"/>
    </row>
    <row r="819" spans="1:7">
      <c r="A819" s="146"/>
      <c r="B819" s="146"/>
      <c r="C819" s="146"/>
      <c r="D819" s="163"/>
      <c r="E819" s="164"/>
      <c r="F819" s="163"/>
      <c r="G819" s="165"/>
    </row>
    <row r="820" spans="1:7">
      <c r="A820" s="146"/>
      <c r="B820" s="146"/>
      <c r="C820" s="146"/>
      <c r="D820" s="163"/>
      <c r="E820" s="164"/>
      <c r="F820" s="163"/>
      <c r="G820" s="165"/>
    </row>
    <row r="821" spans="1:7">
      <c r="A821" s="146"/>
      <c r="B821" s="146"/>
      <c r="C821" s="146"/>
      <c r="D821" s="163"/>
      <c r="E821" s="164"/>
      <c r="F821" s="163"/>
      <c r="G821" s="165"/>
    </row>
    <row r="822" spans="1:7">
      <c r="A822" s="146"/>
      <c r="B822" s="146"/>
      <c r="C822" s="146"/>
      <c r="D822" s="163"/>
      <c r="E822" s="164"/>
      <c r="F822" s="163"/>
      <c r="G822" s="165"/>
    </row>
    <row r="823" spans="1:7">
      <c r="A823" s="146"/>
      <c r="B823" s="146"/>
      <c r="C823" s="146"/>
      <c r="D823" s="163"/>
      <c r="E823" s="164"/>
      <c r="F823" s="163"/>
      <c r="G823" s="165"/>
    </row>
    <row r="824" spans="1:7">
      <c r="A824" s="146"/>
      <c r="B824" s="146"/>
      <c r="C824" s="146"/>
      <c r="D824" s="163"/>
      <c r="E824" s="164"/>
      <c r="F824" s="163"/>
      <c r="G824" s="165"/>
    </row>
    <row r="825" spans="1:7">
      <c r="A825" s="146"/>
      <c r="B825" s="146"/>
      <c r="C825" s="146"/>
      <c r="D825" s="163"/>
      <c r="E825" s="164"/>
      <c r="F825" s="163"/>
      <c r="G825" s="165"/>
    </row>
    <row r="826" spans="1:7">
      <c r="A826" s="146"/>
      <c r="B826" s="146"/>
      <c r="C826" s="146"/>
      <c r="D826" s="163"/>
      <c r="E826" s="164"/>
      <c r="F826" s="163"/>
      <c r="G826" s="165"/>
    </row>
    <row r="827" spans="1:7">
      <c r="A827" s="146"/>
      <c r="B827" s="146"/>
      <c r="C827" s="146"/>
      <c r="D827" s="163"/>
      <c r="E827" s="164"/>
      <c r="F827" s="163"/>
      <c r="G827" s="165"/>
    </row>
    <row r="828" spans="1:7">
      <c r="A828" s="146"/>
      <c r="B828" s="146"/>
      <c r="C828" s="146"/>
      <c r="D828" s="163"/>
      <c r="E828" s="164"/>
      <c r="F828" s="163"/>
      <c r="G828" s="165"/>
    </row>
    <row r="829" spans="1:7">
      <c r="A829" s="146"/>
      <c r="B829" s="146"/>
      <c r="C829" s="146"/>
      <c r="D829" s="163"/>
      <c r="E829" s="164"/>
      <c r="F829" s="163"/>
      <c r="G829" s="165"/>
    </row>
    <row r="830" spans="1:7">
      <c r="A830" s="146"/>
      <c r="B830" s="146"/>
      <c r="C830" s="146"/>
      <c r="D830" s="163"/>
      <c r="E830" s="164"/>
      <c r="F830" s="163"/>
      <c r="G830" s="165"/>
    </row>
    <row r="831" spans="1:7">
      <c r="A831" s="146"/>
      <c r="B831" s="146"/>
      <c r="C831" s="146"/>
      <c r="D831" s="163"/>
      <c r="E831" s="164"/>
      <c r="F831" s="163"/>
      <c r="G831" s="165"/>
    </row>
    <row r="832" spans="1:7">
      <c r="A832" s="146"/>
      <c r="B832" s="146"/>
      <c r="C832" s="146"/>
      <c r="D832" s="163"/>
      <c r="E832" s="164"/>
      <c r="F832" s="163"/>
      <c r="G832" s="165"/>
    </row>
    <row r="833" spans="1:7">
      <c r="A833" s="146"/>
      <c r="B833" s="146"/>
      <c r="C833" s="146"/>
      <c r="D833" s="163"/>
      <c r="E833" s="164"/>
      <c r="F833" s="163"/>
      <c r="G833" s="165"/>
    </row>
    <row r="834" spans="1:7">
      <c r="A834" s="146"/>
      <c r="B834" s="146"/>
      <c r="C834" s="146"/>
      <c r="D834" s="163"/>
      <c r="E834" s="164"/>
      <c r="F834" s="163"/>
      <c r="G834" s="165"/>
    </row>
    <row r="835" spans="1:7">
      <c r="A835" s="148"/>
      <c r="B835" s="148"/>
      <c r="C835" s="148"/>
      <c r="D835" s="161"/>
      <c r="E835" s="148"/>
      <c r="F835" s="161"/>
      <c r="G835" s="162"/>
    </row>
    <row r="836" spans="1:7">
      <c r="A836" s="146"/>
      <c r="B836" s="147"/>
      <c r="C836" s="148"/>
      <c r="D836" s="161"/>
      <c r="E836" s="148"/>
      <c r="F836" s="161"/>
      <c r="G836" s="162"/>
    </row>
    <row r="837" spans="1:7">
      <c r="A837" s="146"/>
      <c r="B837" s="146"/>
      <c r="C837" s="146"/>
      <c r="D837" s="163"/>
      <c r="E837" s="164"/>
      <c r="F837" s="163"/>
      <c r="G837" s="165"/>
    </row>
    <row r="838" spans="1:7">
      <c r="A838" s="146"/>
      <c r="B838" s="146"/>
      <c r="C838" s="146"/>
      <c r="D838" s="163"/>
      <c r="E838" s="164"/>
      <c r="F838" s="163"/>
      <c r="G838" s="165"/>
    </row>
    <row r="839" spans="1:7">
      <c r="A839" s="146"/>
      <c r="B839" s="146"/>
      <c r="C839" s="146"/>
      <c r="D839" s="163"/>
      <c r="E839" s="164"/>
      <c r="F839" s="163"/>
      <c r="G839" s="165"/>
    </row>
    <row r="840" spans="1:7">
      <c r="A840" s="148"/>
      <c r="B840" s="148"/>
      <c r="C840" s="148"/>
      <c r="D840" s="161"/>
      <c r="E840" s="148"/>
      <c r="F840" s="161"/>
      <c r="G840" s="162"/>
    </row>
    <row r="841" spans="1:7">
      <c r="A841" s="146"/>
      <c r="B841" s="147"/>
      <c r="C841" s="148"/>
      <c r="D841" s="161"/>
      <c r="E841" s="148"/>
      <c r="F841" s="161"/>
      <c r="G841" s="162"/>
    </row>
    <row r="842" spans="1:7">
      <c r="A842" s="146"/>
      <c r="B842" s="146"/>
      <c r="C842" s="146"/>
      <c r="D842" s="163"/>
      <c r="E842" s="164"/>
      <c r="F842" s="163"/>
      <c r="G842" s="165"/>
    </row>
    <row r="843" spans="1:7">
      <c r="A843" s="146"/>
      <c r="B843" s="146"/>
      <c r="C843" s="146"/>
      <c r="D843" s="163"/>
      <c r="E843" s="164"/>
      <c r="F843" s="163"/>
      <c r="G843" s="165"/>
    </row>
    <row r="844" spans="1:7">
      <c r="A844" s="146"/>
      <c r="B844" s="146"/>
      <c r="C844" s="146"/>
      <c r="D844" s="163"/>
      <c r="E844" s="164"/>
      <c r="F844" s="163"/>
      <c r="G844" s="165"/>
    </row>
    <row r="845" spans="1:7">
      <c r="A845" s="146"/>
      <c r="B845" s="146"/>
      <c r="C845" s="146"/>
      <c r="D845" s="163"/>
      <c r="E845" s="164"/>
      <c r="F845" s="163"/>
      <c r="G845" s="165"/>
    </row>
    <row r="846" spans="1:7">
      <c r="A846" s="146"/>
      <c r="B846" s="146"/>
      <c r="C846" s="146"/>
      <c r="D846" s="163"/>
      <c r="E846" s="164"/>
      <c r="F846" s="163"/>
      <c r="G846" s="165"/>
    </row>
    <row r="847" spans="1:7">
      <c r="A847" s="146"/>
      <c r="B847" s="146"/>
      <c r="C847" s="146"/>
      <c r="D847" s="163"/>
      <c r="E847" s="164"/>
      <c r="F847" s="163"/>
      <c r="G847" s="165"/>
    </row>
    <row r="848" spans="1:7">
      <c r="A848" s="146"/>
      <c r="B848" s="146"/>
      <c r="C848" s="146"/>
      <c r="D848" s="163"/>
      <c r="E848" s="164"/>
      <c r="F848" s="163"/>
      <c r="G848" s="165"/>
    </row>
    <row r="849" spans="1:7">
      <c r="A849" s="146"/>
      <c r="B849" s="146"/>
      <c r="C849" s="146"/>
      <c r="D849" s="163"/>
      <c r="E849" s="164"/>
      <c r="F849" s="163"/>
      <c r="G849" s="165"/>
    </row>
    <row r="850" spans="1:7">
      <c r="A850" s="148"/>
      <c r="B850" s="148"/>
      <c r="C850" s="148"/>
      <c r="D850" s="161"/>
      <c r="E850" s="148"/>
      <c r="F850" s="161"/>
      <c r="G850" s="162"/>
    </row>
    <row r="851" spans="1:7">
      <c r="A851" s="146"/>
      <c r="B851" s="147"/>
      <c r="C851" s="148"/>
      <c r="D851" s="161"/>
      <c r="E851" s="148"/>
      <c r="F851" s="161"/>
      <c r="G851" s="162"/>
    </row>
    <row r="852" spans="1:7">
      <c r="A852" s="146"/>
      <c r="B852" s="146"/>
      <c r="C852" s="146"/>
      <c r="D852" s="163"/>
      <c r="E852" s="164"/>
      <c r="F852" s="163"/>
      <c r="G852" s="165"/>
    </row>
    <row r="853" spans="1:7">
      <c r="A853" s="146"/>
      <c r="B853" s="146"/>
      <c r="C853" s="146"/>
      <c r="D853" s="163"/>
      <c r="E853" s="164"/>
      <c r="F853" s="163"/>
      <c r="G853" s="165"/>
    </row>
    <row r="854" spans="1:7">
      <c r="A854" s="146"/>
      <c r="B854" s="146"/>
      <c r="C854" s="146"/>
      <c r="D854" s="163"/>
      <c r="E854" s="164"/>
      <c r="F854" s="163"/>
      <c r="G854" s="165"/>
    </row>
    <row r="855" spans="1:7">
      <c r="A855" s="148"/>
      <c r="B855" s="148"/>
      <c r="C855" s="148"/>
      <c r="D855" s="161"/>
      <c r="E855" s="148"/>
      <c r="F855" s="161"/>
      <c r="G855" s="162"/>
    </row>
    <row r="856" spans="1:7">
      <c r="A856" s="146"/>
      <c r="B856" s="147"/>
      <c r="C856" s="148"/>
      <c r="D856" s="161"/>
      <c r="E856" s="148"/>
      <c r="F856" s="161"/>
      <c r="G856" s="162"/>
    </row>
    <row r="857" spans="1:7">
      <c r="A857" s="146"/>
      <c r="B857" s="147"/>
      <c r="C857" s="148"/>
      <c r="D857" s="161"/>
      <c r="E857" s="148"/>
      <c r="F857" s="161"/>
      <c r="G857" s="162"/>
    </row>
    <row r="858" spans="1:7">
      <c r="A858" s="146"/>
      <c r="B858" s="149"/>
      <c r="C858" s="148"/>
      <c r="D858" s="161"/>
      <c r="E858" s="148"/>
      <c r="F858" s="161"/>
      <c r="G858" s="162"/>
    </row>
    <row r="859" spans="1:7">
      <c r="A859" s="146"/>
      <c r="B859" s="146"/>
      <c r="C859" s="146"/>
      <c r="D859" s="163"/>
      <c r="E859" s="164"/>
      <c r="F859" s="163"/>
      <c r="G859" s="165"/>
    </row>
    <row r="860" spans="1:7">
      <c r="A860" s="146"/>
      <c r="B860" s="146"/>
      <c r="C860" s="146"/>
      <c r="D860" s="163"/>
      <c r="E860" s="164"/>
      <c r="F860" s="163"/>
      <c r="G860" s="165"/>
    </row>
    <row r="861" spans="1:7">
      <c r="A861" s="146"/>
      <c r="B861" s="146"/>
      <c r="C861" s="146"/>
      <c r="D861" s="163"/>
      <c r="E861" s="164"/>
      <c r="F861" s="163"/>
      <c r="G861" s="165"/>
    </row>
    <row r="862" spans="1:7">
      <c r="A862" s="146"/>
      <c r="B862" s="146"/>
      <c r="C862" s="146"/>
      <c r="D862" s="163"/>
      <c r="E862" s="164"/>
      <c r="F862" s="163"/>
      <c r="G862" s="165"/>
    </row>
    <row r="863" spans="1:7">
      <c r="A863" s="148"/>
      <c r="B863" s="148"/>
      <c r="C863" s="148"/>
      <c r="D863" s="161"/>
      <c r="E863" s="148"/>
      <c r="F863" s="161"/>
      <c r="G863" s="162"/>
    </row>
    <row r="864" spans="1:7">
      <c r="A864" s="146"/>
      <c r="B864" s="149"/>
      <c r="C864" s="148"/>
      <c r="D864" s="161"/>
      <c r="E864" s="148"/>
      <c r="F864" s="161"/>
      <c r="G864" s="162"/>
    </row>
    <row r="865" spans="1:7">
      <c r="A865" s="146"/>
      <c r="B865" s="146"/>
      <c r="C865" s="146"/>
      <c r="D865" s="163"/>
      <c r="E865" s="164"/>
      <c r="F865" s="163"/>
      <c r="G865" s="165"/>
    </row>
    <row r="866" spans="1:7">
      <c r="A866" s="146"/>
      <c r="B866" s="146"/>
      <c r="C866" s="146"/>
      <c r="D866" s="163"/>
      <c r="E866" s="164"/>
      <c r="F866" s="163"/>
      <c r="G866" s="165"/>
    </row>
    <row r="867" spans="1:7">
      <c r="A867" s="146"/>
      <c r="B867" s="146"/>
      <c r="C867" s="146"/>
      <c r="D867" s="163"/>
      <c r="E867" s="164"/>
      <c r="F867" s="163"/>
      <c r="G867" s="165"/>
    </row>
    <row r="868" spans="1:7">
      <c r="A868" s="146"/>
      <c r="B868" s="146"/>
      <c r="C868" s="146"/>
      <c r="D868" s="163"/>
      <c r="E868" s="164"/>
      <c r="F868" s="163"/>
      <c r="G868" s="165"/>
    </row>
    <row r="869" spans="1:7">
      <c r="A869" s="148"/>
      <c r="B869" s="148"/>
      <c r="C869" s="148"/>
      <c r="D869" s="161"/>
      <c r="E869" s="148"/>
      <c r="F869" s="161"/>
      <c r="G869" s="162"/>
    </row>
    <row r="870" spans="1:7">
      <c r="A870" s="146"/>
      <c r="B870" s="147"/>
      <c r="C870" s="148"/>
      <c r="D870" s="161"/>
      <c r="E870" s="148"/>
      <c r="F870" s="161"/>
      <c r="G870" s="162"/>
    </row>
    <row r="871" spans="1:7">
      <c r="A871" s="146"/>
      <c r="B871" s="146"/>
      <c r="C871" s="146"/>
      <c r="D871" s="163"/>
      <c r="E871" s="164"/>
      <c r="F871" s="163"/>
      <c r="G871" s="165"/>
    </row>
    <row r="872" spans="1:7">
      <c r="A872" s="146"/>
      <c r="B872" s="146"/>
      <c r="C872" s="146"/>
      <c r="D872" s="163"/>
      <c r="E872" s="164"/>
      <c r="F872" s="163"/>
      <c r="G872" s="165"/>
    </row>
    <row r="873" spans="1:7">
      <c r="A873" s="146"/>
      <c r="B873" s="146"/>
      <c r="C873" s="146"/>
      <c r="D873" s="163"/>
      <c r="E873" s="164"/>
      <c r="F873" s="163"/>
      <c r="G873" s="165"/>
    </row>
    <row r="874" spans="1:7">
      <c r="A874" s="148"/>
      <c r="B874" s="148"/>
      <c r="C874" s="148"/>
      <c r="D874" s="161"/>
      <c r="E874" s="148"/>
      <c r="F874" s="161"/>
      <c r="G874" s="162"/>
    </row>
    <row r="875" spans="1:7">
      <c r="A875" s="146"/>
      <c r="B875" s="149"/>
      <c r="C875" s="148"/>
      <c r="D875" s="161"/>
      <c r="E875" s="148"/>
      <c r="F875" s="161"/>
      <c r="G875" s="162"/>
    </row>
    <row r="876" spans="1:7">
      <c r="A876" s="146"/>
      <c r="B876" s="146"/>
      <c r="C876" s="146"/>
      <c r="D876" s="163"/>
      <c r="E876" s="164"/>
      <c r="F876" s="163"/>
      <c r="G876" s="165"/>
    </row>
    <row r="877" spans="1:7">
      <c r="A877" s="146"/>
      <c r="B877" s="146"/>
      <c r="C877" s="146"/>
      <c r="D877" s="163"/>
      <c r="E877" s="164"/>
      <c r="F877" s="163"/>
      <c r="G877" s="165"/>
    </row>
    <row r="878" spans="1:7">
      <c r="A878" s="148"/>
      <c r="B878" s="148"/>
      <c r="C878" s="148"/>
      <c r="D878" s="161"/>
      <c r="E878" s="148"/>
      <c r="F878" s="161"/>
      <c r="G878" s="162"/>
    </row>
    <row r="879" spans="1:7">
      <c r="A879" s="146"/>
      <c r="B879" s="149"/>
      <c r="C879" s="148"/>
      <c r="D879" s="161"/>
      <c r="E879" s="148"/>
      <c r="F879" s="161"/>
      <c r="G879" s="162"/>
    </row>
    <row r="880" spans="1:7">
      <c r="A880" s="146"/>
      <c r="B880" s="146"/>
      <c r="C880" s="146"/>
      <c r="D880" s="163"/>
      <c r="E880" s="164"/>
      <c r="F880" s="163"/>
      <c r="G880" s="165"/>
    </row>
    <row r="881" spans="1:7">
      <c r="A881" s="146"/>
      <c r="B881" s="146"/>
      <c r="C881" s="146"/>
      <c r="D881" s="163"/>
      <c r="E881" s="164"/>
      <c r="F881" s="163"/>
      <c r="G881" s="165"/>
    </row>
    <row r="882" spans="1:7">
      <c r="A882" s="146"/>
      <c r="B882" s="146"/>
      <c r="C882" s="146"/>
      <c r="D882" s="163"/>
      <c r="E882" s="164"/>
      <c r="F882" s="163"/>
      <c r="G882" s="165"/>
    </row>
    <row r="883" spans="1:7">
      <c r="A883" s="148"/>
      <c r="B883" s="148"/>
      <c r="C883" s="148"/>
      <c r="D883" s="161"/>
      <c r="E883" s="148"/>
      <c r="F883" s="161"/>
      <c r="G883" s="162"/>
    </row>
    <row r="884" spans="1:7">
      <c r="A884" s="146"/>
      <c r="B884" s="147"/>
      <c r="C884" s="148"/>
      <c r="D884" s="161"/>
      <c r="E884" s="148"/>
      <c r="F884" s="161"/>
      <c r="G884" s="162"/>
    </row>
    <row r="885" spans="1:7">
      <c r="A885" s="146"/>
      <c r="B885" s="149"/>
      <c r="C885" s="148"/>
      <c r="D885" s="161"/>
      <c r="E885" s="148"/>
      <c r="F885" s="161"/>
      <c r="G885" s="162"/>
    </row>
    <row r="886" spans="1:7">
      <c r="A886" s="146"/>
      <c r="B886" s="146"/>
      <c r="C886" s="146"/>
      <c r="D886" s="163"/>
      <c r="E886" s="164"/>
      <c r="F886" s="163"/>
      <c r="G886" s="165"/>
    </row>
    <row r="887" spans="1:7">
      <c r="A887" s="148"/>
      <c r="B887" s="148"/>
      <c r="C887" s="148"/>
      <c r="D887" s="161"/>
      <c r="E887" s="148"/>
      <c r="F887" s="161"/>
      <c r="G887" s="162"/>
    </row>
    <row r="888" spans="1:7">
      <c r="A888" s="146"/>
      <c r="B888" s="149"/>
      <c r="C888" s="148"/>
      <c r="D888" s="161"/>
      <c r="E888" s="148"/>
      <c r="F888" s="161"/>
      <c r="G888" s="162"/>
    </row>
    <row r="889" spans="1:7">
      <c r="A889" s="146"/>
      <c r="B889" s="146"/>
      <c r="C889" s="146"/>
      <c r="D889" s="163"/>
      <c r="E889" s="164"/>
      <c r="F889" s="163"/>
      <c r="G889" s="165"/>
    </row>
    <row r="890" spans="1:7">
      <c r="A890" s="148"/>
      <c r="B890" s="148"/>
      <c r="C890" s="148"/>
      <c r="D890" s="161"/>
      <c r="E890" s="148"/>
      <c r="F890" s="161"/>
      <c r="G890" s="162"/>
    </row>
    <row r="891" spans="1:7">
      <c r="A891" s="146"/>
      <c r="B891" s="149"/>
      <c r="C891" s="148"/>
      <c r="D891" s="161"/>
      <c r="E891" s="148"/>
      <c r="F891" s="161"/>
      <c r="G891" s="162"/>
    </row>
    <row r="892" spans="1:7">
      <c r="A892" s="146"/>
      <c r="B892" s="146"/>
      <c r="C892" s="146"/>
      <c r="D892" s="163"/>
      <c r="E892" s="164"/>
      <c r="F892" s="163"/>
      <c r="G892" s="165"/>
    </row>
    <row r="893" spans="1:7">
      <c r="A893" s="148"/>
      <c r="B893" s="148"/>
      <c r="C893" s="148"/>
      <c r="D893" s="161"/>
      <c r="E893" s="148"/>
      <c r="F893" s="161"/>
      <c r="G893" s="162"/>
    </row>
    <row r="894" spans="1:7">
      <c r="A894" s="146"/>
      <c r="B894" s="147"/>
      <c r="C894" s="148"/>
      <c r="D894" s="161"/>
      <c r="E894" s="148"/>
      <c r="F894" s="161"/>
      <c r="G894" s="162"/>
    </row>
    <row r="895" spans="1:7">
      <c r="A895" s="146"/>
      <c r="B895" s="149"/>
      <c r="C895" s="148"/>
      <c r="D895" s="161"/>
      <c r="E895" s="148"/>
      <c r="F895" s="161"/>
      <c r="G895" s="162"/>
    </row>
    <row r="896" spans="1:7">
      <c r="A896" s="146"/>
      <c r="B896" s="146"/>
      <c r="C896" s="146"/>
      <c r="D896" s="163"/>
      <c r="E896" s="164"/>
      <c r="F896" s="163"/>
      <c r="G896" s="165"/>
    </row>
    <row r="897" spans="1:7">
      <c r="A897" s="148"/>
      <c r="B897" s="148"/>
      <c r="C897" s="148"/>
      <c r="D897" s="161"/>
      <c r="E897" s="148"/>
      <c r="F897" s="161"/>
      <c r="G897" s="162"/>
    </row>
    <row r="898" spans="1:7">
      <c r="A898" s="146"/>
      <c r="B898" s="149"/>
      <c r="C898" s="148"/>
      <c r="D898" s="161"/>
      <c r="E898" s="148"/>
      <c r="F898" s="161"/>
      <c r="G898" s="162"/>
    </row>
    <row r="899" spans="1:7">
      <c r="A899" s="146"/>
      <c r="B899" s="146"/>
      <c r="C899" s="146"/>
      <c r="D899" s="163"/>
      <c r="E899" s="164"/>
      <c r="F899" s="163"/>
      <c r="G899" s="165"/>
    </row>
    <row r="900" spans="1:7">
      <c r="A900" s="148"/>
      <c r="B900" s="148"/>
      <c r="C900" s="148"/>
      <c r="D900" s="161"/>
      <c r="E900" s="148"/>
      <c r="F900" s="161"/>
      <c r="G900" s="162"/>
    </row>
    <row r="901" spans="1:7">
      <c r="A901" s="146"/>
      <c r="B901" s="147"/>
      <c r="C901" s="148"/>
      <c r="D901" s="161"/>
      <c r="E901" s="148"/>
      <c r="F901" s="161"/>
      <c r="G901" s="162"/>
    </row>
    <row r="902" spans="1:7">
      <c r="A902" s="146"/>
      <c r="B902" s="147"/>
      <c r="C902" s="148"/>
      <c r="D902" s="161"/>
      <c r="E902" s="148"/>
      <c r="F902" s="161"/>
      <c r="G902" s="162"/>
    </row>
    <row r="903" spans="1:7">
      <c r="A903" s="146"/>
      <c r="B903" s="149"/>
      <c r="C903" s="148"/>
      <c r="D903" s="161"/>
      <c r="E903" s="148"/>
      <c r="F903" s="161"/>
      <c r="G903" s="162"/>
    </row>
    <row r="904" spans="1:7">
      <c r="A904" s="146"/>
      <c r="B904" s="146"/>
      <c r="C904" s="146"/>
      <c r="D904" s="163"/>
      <c r="E904" s="164"/>
      <c r="F904" s="163"/>
      <c r="G904" s="165"/>
    </row>
    <row r="905" spans="1:7">
      <c r="A905" s="148"/>
      <c r="B905" s="148"/>
      <c r="C905" s="148"/>
      <c r="D905" s="161"/>
      <c r="E905" s="148"/>
      <c r="F905" s="161"/>
      <c r="G905" s="162"/>
    </row>
    <row r="906" spans="1:7">
      <c r="A906" s="146"/>
      <c r="B906" s="149"/>
      <c r="C906" s="148"/>
      <c r="D906" s="161"/>
      <c r="E906" s="148"/>
      <c r="F906" s="161"/>
      <c r="G906" s="162"/>
    </row>
    <row r="907" spans="1:7">
      <c r="A907" s="146"/>
      <c r="B907" s="146"/>
      <c r="C907" s="146"/>
      <c r="D907" s="163"/>
      <c r="E907" s="164"/>
      <c r="F907" s="163"/>
      <c r="G907" s="165"/>
    </row>
    <row r="908" spans="1:7">
      <c r="A908" s="148"/>
      <c r="B908" s="148"/>
      <c r="C908" s="148"/>
      <c r="D908" s="161"/>
      <c r="E908" s="148"/>
      <c r="F908" s="161"/>
      <c r="G908" s="162"/>
    </row>
    <row r="909" spans="1:7">
      <c r="A909" s="146"/>
      <c r="B909" s="147"/>
      <c r="C909" s="148"/>
      <c r="D909" s="161"/>
      <c r="E909" s="148"/>
      <c r="F909" s="161"/>
      <c r="G909" s="162"/>
    </row>
    <row r="910" spans="1:7">
      <c r="A910" s="146"/>
      <c r="B910" s="146"/>
      <c r="C910" s="146"/>
      <c r="D910" s="163"/>
      <c r="E910" s="164"/>
      <c r="F910" s="163"/>
      <c r="G910" s="165"/>
    </row>
    <row r="911" spans="1:7">
      <c r="A911" s="146"/>
      <c r="B911" s="146"/>
      <c r="C911" s="146"/>
      <c r="D911" s="163"/>
      <c r="E911" s="164"/>
      <c r="F911" s="163"/>
      <c r="G911" s="165"/>
    </row>
    <row r="912" spans="1:7">
      <c r="A912" s="148"/>
      <c r="B912" s="148"/>
      <c r="C912" s="148"/>
      <c r="D912" s="161"/>
      <c r="E912" s="148"/>
      <c r="F912" s="161"/>
      <c r="G912" s="162"/>
    </row>
    <row r="913" spans="1:7">
      <c r="A913" s="146"/>
      <c r="B913" s="147"/>
      <c r="C913" s="148"/>
      <c r="D913" s="161"/>
      <c r="E913" s="148"/>
      <c r="F913" s="161"/>
      <c r="G913" s="162"/>
    </row>
    <row r="914" spans="1:7">
      <c r="A914" s="146"/>
      <c r="B914" s="146"/>
      <c r="C914" s="146"/>
      <c r="D914" s="163"/>
      <c r="E914" s="164"/>
      <c r="F914" s="163"/>
      <c r="G914" s="165"/>
    </row>
    <row r="915" spans="1:7">
      <c r="A915" s="146"/>
      <c r="B915" s="146"/>
      <c r="C915" s="146"/>
      <c r="D915" s="163"/>
      <c r="E915" s="164"/>
      <c r="F915" s="163"/>
      <c r="G915" s="165"/>
    </row>
    <row r="916" spans="1:7">
      <c r="A916" s="146"/>
      <c r="B916" s="146"/>
      <c r="C916" s="146"/>
      <c r="D916" s="163"/>
      <c r="E916" s="164"/>
      <c r="F916" s="163"/>
      <c r="G916" s="165"/>
    </row>
    <row r="917" spans="1:7">
      <c r="A917" s="146"/>
      <c r="B917" s="146"/>
      <c r="C917" s="146"/>
      <c r="D917" s="163"/>
      <c r="E917" s="164"/>
      <c r="F917" s="163"/>
      <c r="G917" s="165"/>
    </row>
    <row r="918" spans="1:7">
      <c r="A918" s="146"/>
      <c r="B918" s="146"/>
      <c r="C918" s="146"/>
      <c r="D918" s="163"/>
      <c r="E918" s="164"/>
      <c r="F918" s="163"/>
      <c r="G918" s="165"/>
    </row>
    <row r="919" spans="1:7">
      <c r="A919" s="146"/>
      <c r="B919" s="146"/>
      <c r="C919" s="146"/>
      <c r="D919" s="163"/>
      <c r="E919" s="164"/>
      <c r="F919" s="163"/>
      <c r="G919" s="165"/>
    </row>
    <row r="920" spans="1:7">
      <c r="A920" s="146"/>
      <c r="B920" s="146"/>
      <c r="C920" s="146"/>
      <c r="D920" s="163"/>
      <c r="E920" s="164"/>
      <c r="F920" s="163"/>
      <c r="G920" s="165"/>
    </row>
    <row r="921" spans="1:7">
      <c r="A921" s="146"/>
      <c r="B921" s="146"/>
      <c r="C921" s="146"/>
      <c r="D921" s="163"/>
      <c r="E921" s="164"/>
      <c r="F921" s="163"/>
      <c r="G921" s="165"/>
    </row>
    <row r="922" spans="1:7">
      <c r="A922" s="148"/>
      <c r="B922" s="148"/>
      <c r="C922" s="148"/>
      <c r="D922" s="161"/>
      <c r="E922" s="148"/>
      <c r="F922" s="161"/>
      <c r="G922" s="162"/>
    </row>
    <row r="923" spans="1:7">
      <c r="A923" s="146"/>
      <c r="B923" s="147"/>
      <c r="C923" s="148"/>
      <c r="D923" s="161"/>
      <c r="E923" s="148"/>
      <c r="F923" s="161"/>
      <c r="G923" s="162"/>
    </row>
    <row r="924" spans="1:7">
      <c r="A924" s="146"/>
      <c r="B924" s="146"/>
      <c r="C924" s="146"/>
      <c r="D924" s="163"/>
      <c r="E924" s="164"/>
      <c r="F924" s="163"/>
      <c r="G924" s="165"/>
    </row>
    <row r="925" spans="1:7">
      <c r="A925" s="146"/>
      <c r="B925" s="146"/>
      <c r="C925" s="146"/>
      <c r="D925" s="163"/>
      <c r="E925" s="164"/>
      <c r="F925" s="163"/>
      <c r="G925" s="165"/>
    </row>
    <row r="926" spans="1:7">
      <c r="A926" s="146"/>
      <c r="B926" s="146"/>
      <c r="C926" s="146"/>
      <c r="D926" s="163"/>
      <c r="E926" s="164"/>
      <c r="F926" s="163"/>
      <c r="G926" s="165"/>
    </row>
    <row r="927" spans="1:7">
      <c r="A927" s="146"/>
      <c r="B927" s="146"/>
      <c r="C927" s="146"/>
      <c r="D927" s="163"/>
      <c r="E927" s="164"/>
      <c r="F927" s="163"/>
      <c r="G927" s="165"/>
    </row>
    <row r="928" spans="1:7">
      <c r="A928" s="146"/>
      <c r="B928" s="146"/>
      <c r="C928" s="146"/>
      <c r="D928" s="163"/>
      <c r="E928" s="164"/>
      <c r="F928" s="163"/>
      <c r="G928" s="165"/>
    </row>
    <row r="929" spans="1:7">
      <c r="A929" s="146"/>
      <c r="B929" s="146"/>
      <c r="C929" s="146"/>
      <c r="D929" s="163"/>
      <c r="E929" s="164"/>
      <c r="F929" s="163"/>
      <c r="G929" s="165"/>
    </row>
    <row r="930" spans="1:7">
      <c r="A930" s="148"/>
      <c r="B930" s="148"/>
      <c r="C930" s="148"/>
      <c r="D930" s="161"/>
      <c r="E930" s="148"/>
      <c r="F930" s="161"/>
      <c r="G930" s="162"/>
    </row>
    <row r="931" spans="1:7">
      <c r="A931" s="146"/>
      <c r="B931" s="147"/>
      <c r="C931" s="148"/>
      <c r="D931" s="161"/>
      <c r="E931" s="148"/>
      <c r="F931" s="161"/>
      <c r="G931" s="162"/>
    </row>
    <row r="932" spans="1:7">
      <c r="A932" s="146"/>
      <c r="B932" s="146"/>
      <c r="C932" s="146"/>
      <c r="D932" s="163"/>
      <c r="E932" s="164"/>
      <c r="F932" s="163"/>
      <c r="G932" s="165"/>
    </row>
    <row r="933" spans="1:7">
      <c r="A933" s="146"/>
      <c r="B933" s="146"/>
      <c r="C933" s="146"/>
      <c r="D933" s="163"/>
      <c r="E933" s="164"/>
      <c r="F933" s="163"/>
      <c r="G933" s="165"/>
    </row>
    <row r="934" spans="1:7">
      <c r="A934" s="146"/>
      <c r="B934" s="146"/>
      <c r="C934" s="146"/>
      <c r="D934" s="163"/>
      <c r="E934" s="164"/>
      <c r="F934" s="163"/>
      <c r="G934" s="165"/>
    </row>
    <row r="935" spans="1:7">
      <c r="A935" s="146"/>
      <c r="B935" s="146"/>
      <c r="C935" s="146"/>
      <c r="D935" s="163"/>
      <c r="E935" s="164"/>
      <c r="F935" s="163"/>
      <c r="G935" s="165"/>
    </row>
    <row r="936" spans="1:7">
      <c r="A936" s="146"/>
      <c r="B936" s="146"/>
      <c r="C936" s="146"/>
      <c r="D936" s="163"/>
      <c r="E936" s="164"/>
      <c r="F936" s="163"/>
      <c r="G936" s="165"/>
    </row>
    <row r="937" spans="1:7">
      <c r="A937" s="146"/>
      <c r="B937" s="146"/>
      <c r="C937" s="146"/>
      <c r="D937" s="163"/>
      <c r="E937" s="164"/>
      <c r="F937" s="163"/>
      <c r="G937" s="165"/>
    </row>
    <row r="938" spans="1:7">
      <c r="A938" s="146"/>
      <c r="B938" s="146"/>
      <c r="C938" s="146"/>
      <c r="D938" s="163"/>
      <c r="E938" s="164"/>
      <c r="F938" s="163"/>
      <c r="G938" s="165"/>
    </row>
    <row r="939" spans="1:7">
      <c r="A939" s="148"/>
      <c r="B939" s="148"/>
      <c r="C939" s="148"/>
      <c r="D939" s="161"/>
      <c r="E939" s="148"/>
      <c r="F939" s="161"/>
      <c r="G939" s="162"/>
    </row>
    <row r="940" spans="1:7">
      <c r="A940" s="146"/>
      <c r="B940" s="147"/>
      <c r="C940" s="148"/>
      <c r="D940" s="161"/>
      <c r="E940" s="148"/>
      <c r="F940" s="161"/>
      <c r="G940" s="162"/>
    </row>
    <row r="941" spans="1:7">
      <c r="A941" s="146"/>
      <c r="B941" s="147"/>
      <c r="C941" s="148"/>
      <c r="D941" s="161"/>
      <c r="E941" s="148"/>
      <c r="F941" s="161"/>
      <c r="G941" s="162"/>
    </row>
    <row r="942" spans="1:7">
      <c r="A942" s="146"/>
      <c r="B942" s="146"/>
      <c r="C942" s="146"/>
      <c r="D942" s="163"/>
      <c r="E942" s="164"/>
      <c r="F942" s="163"/>
      <c r="G942" s="165"/>
    </row>
    <row r="943" spans="1:7">
      <c r="A943" s="148"/>
      <c r="B943" s="148"/>
      <c r="C943" s="148"/>
      <c r="D943" s="161"/>
      <c r="E943" s="148"/>
      <c r="F943" s="161"/>
      <c r="G943" s="162"/>
    </row>
    <row r="944" spans="1:7">
      <c r="A944" s="146"/>
      <c r="B944" s="147"/>
      <c r="C944" s="148"/>
      <c r="D944" s="161"/>
      <c r="E944" s="148"/>
      <c r="F944" s="161"/>
      <c r="G944" s="162"/>
    </row>
    <row r="945" spans="1:7">
      <c r="A945" s="146"/>
      <c r="B945" s="146"/>
      <c r="C945" s="146"/>
      <c r="D945" s="163"/>
      <c r="E945" s="164"/>
      <c r="F945" s="163"/>
      <c r="G945" s="165"/>
    </row>
    <row r="946" spans="1:7">
      <c r="A946" s="146"/>
      <c r="B946" s="146"/>
      <c r="C946" s="146"/>
      <c r="D946" s="163"/>
      <c r="E946" s="164"/>
      <c r="F946" s="163"/>
      <c r="G946" s="165"/>
    </row>
    <row r="947" spans="1:7">
      <c r="A947" s="148"/>
      <c r="B947" s="148"/>
      <c r="C947" s="148"/>
      <c r="D947" s="161"/>
      <c r="E947" s="148"/>
      <c r="F947" s="161"/>
      <c r="G947" s="162"/>
    </row>
    <row r="948" spans="1:7">
      <c r="A948" s="146"/>
      <c r="B948" s="147"/>
      <c r="C948" s="148"/>
      <c r="D948" s="161"/>
      <c r="E948" s="148"/>
      <c r="F948" s="161"/>
      <c r="G948" s="162"/>
    </row>
    <row r="949" spans="1:7">
      <c r="A949" s="146"/>
      <c r="B949" s="146"/>
      <c r="C949" s="146"/>
      <c r="D949" s="163"/>
      <c r="E949" s="164"/>
      <c r="F949" s="163"/>
      <c r="G949" s="165"/>
    </row>
    <row r="950" spans="1:7">
      <c r="A950" s="148"/>
      <c r="B950" s="148"/>
      <c r="C950" s="148"/>
      <c r="D950" s="161"/>
      <c r="E950" s="148"/>
      <c r="F950" s="161"/>
      <c r="G950" s="162"/>
    </row>
    <row r="951" spans="1:7">
      <c r="A951" s="146"/>
      <c r="B951" s="147"/>
      <c r="C951" s="148"/>
      <c r="D951" s="161"/>
      <c r="E951" s="148"/>
      <c r="F951" s="161"/>
      <c r="G951" s="162"/>
    </row>
    <row r="952" spans="1:7">
      <c r="A952" s="146"/>
      <c r="B952" s="149"/>
      <c r="C952" s="148"/>
      <c r="D952" s="161"/>
      <c r="E952" s="148"/>
      <c r="F952" s="161"/>
      <c r="G952" s="162"/>
    </row>
    <row r="953" spans="1:7">
      <c r="A953" s="146"/>
      <c r="B953" s="146"/>
      <c r="C953" s="146"/>
      <c r="D953" s="163"/>
      <c r="E953" s="164"/>
      <c r="F953" s="163"/>
      <c r="G953" s="165"/>
    </row>
    <row r="954" spans="1:7">
      <c r="A954" s="146"/>
      <c r="B954" s="146"/>
      <c r="C954" s="146"/>
      <c r="D954" s="163"/>
      <c r="E954" s="164"/>
      <c r="F954" s="163"/>
      <c r="G954" s="165"/>
    </row>
    <row r="955" spans="1:7">
      <c r="A955" s="146"/>
      <c r="B955" s="146"/>
      <c r="C955" s="146"/>
      <c r="D955" s="163"/>
      <c r="E955" s="164"/>
      <c r="F955" s="163"/>
      <c r="G955" s="165"/>
    </row>
    <row r="956" spans="1:7">
      <c r="A956" s="146"/>
      <c r="B956" s="146"/>
      <c r="C956" s="146"/>
      <c r="D956" s="163"/>
      <c r="E956" s="164"/>
      <c r="F956" s="163"/>
      <c r="G956" s="165"/>
    </row>
    <row r="957" spans="1:7">
      <c r="A957" s="146"/>
      <c r="B957" s="146"/>
      <c r="C957" s="146"/>
      <c r="D957" s="163"/>
      <c r="E957" s="164"/>
      <c r="F957" s="163"/>
      <c r="G957" s="165"/>
    </row>
    <row r="958" spans="1:7">
      <c r="A958" s="146"/>
      <c r="B958" s="146"/>
      <c r="C958" s="146"/>
      <c r="D958" s="163"/>
      <c r="E958" s="164"/>
      <c r="F958" s="163"/>
      <c r="G958" s="165"/>
    </row>
    <row r="959" spans="1:7">
      <c r="A959" s="146"/>
      <c r="B959" s="146"/>
      <c r="C959" s="146"/>
      <c r="D959" s="163"/>
      <c r="E959" s="164"/>
      <c r="F959" s="163"/>
      <c r="G959" s="165"/>
    </row>
    <row r="960" spans="1:7">
      <c r="A960" s="146"/>
      <c r="B960" s="146"/>
      <c r="C960" s="146"/>
      <c r="D960" s="163"/>
      <c r="E960" s="164"/>
      <c r="F960" s="163"/>
      <c r="G960" s="165"/>
    </row>
    <row r="961" spans="1:7">
      <c r="A961" s="148"/>
      <c r="B961" s="148"/>
      <c r="C961" s="148"/>
      <c r="D961" s="161"/>
      <c r="E961" s="148"/>
      <c r="F961" s="161"/>
      <c r="G961" s="162"/>
    </row>
    <row r="962" spans="1:7">
      <c r="A962" s="146"/>
      <c r="B962" s="147"/>
      <c r="C962" s="148"/>
      <c r="D962" s="161"/>
      <c r="E962" s="148"/>
      <c r="F962" s="161"/>
      <c r="G962" s="162"/>
    </row>
    <row r="963" spans="1:7">
      <c r="A963" s="146"/>
      <c r="B963" s="146"/>
      <c r="C963" s="146"/>
      <c r="D963" s="163"/>
      <c r="E963" s="164"/>
      <c r="F963" s="163"/>
      <c r="G963" s="165"/>
    </row>
    <row r="964" spans="1:7">
      <c r="A964" s="146"/>
      <c r="B964" s="146"/>
      <c r="C964" s="146"/>
      <c r="D964" s="163"/>
      <c r="E964" s="164"/>
      <c r="F964" s="163"/>
      <c r="G964" s="165"/>
    </row>
    <row r="965" spans="1:7">
      <c r="A965" s="146"/>
      <c r="B965" s="146"/>
      <c r="C965" s="146"/>
      <c r="D965" s="163"/>
      <c r="E965" s="164"/>
      <c r="F965" s="163"/>
      <c r="G965" s="165"/>
    </row>
    <row r="966" spans="1:7">
      <c r="A966" s="148"/>
      <c r="B966" s="148"/>
      <c r="C966" s="148"/>
      <c r="D966" s="161"/>
      <c r="E966" s="148"/>
      <c r="F966" s="161"/>
      <c r="G966" s="162"/>
    </row>
    <row r="967" spans="1:7">
      <c r="A967" s="146"/>
      <c r="B967" s="147"/>
      <c r="C967" s="148"/>
      <c r="D967" s="161"/>
      <c r="E967" s="148"/>
      <c r="F967" s="161"/>
      <c r="G967" s="162"/>
    </row>
    <row r="968" spans="1:7">
      <c r="A968" s="146"/>
      <c r="B968" s="147"/>
      <c r="C968" s="148"/>
      <c r="D968" s="161"/>
      <c r="E968" s="148"/>
      <c r="F968" s="161"/>
      <c r="G968" s="162"/>
    </row>
    <row r="969" spans="1:7">
      <c r="A969" s="146"/>
      <c r="B969" s="146"/>
      <c r="C969" s="146"/>
      <c r="D969" s="163"/>
      <c r="E969" s="164"/>
      <c r="F969" s="163"/>
      <c r="G969" s="165"/>
    </row>
    <row r="970" spans="1:7">
      <c r="A970" s="146"/>
      <c r="B970" s="146"/>
      <c r="C970" s="146"/>
      <c r="D970" s="163"/>
      <c r="E970" s="164"/>
      <c r="F970" s="163"/>
      <c r="G970" s="165"/>
    </row>
    <row r="971" spans="1:7">
      <c r="A971" s="148"/>
      <c r="B971" s="148"/>
      <c r="C971" s="148"/>
      <c r="D971" s="161"/>
      <c r="E971" s="148"/>
      <c r="F971" s="161"/>
      <c r="G971" s="162"/>
    </row>
    <row r="972" spans="1:7">
      <c r="A972" s="146"/>
      <c r="B972" s="147"/>
      <c r="C972" s="148"/>
      <c r="D972" s="161"/>
      <c r="E972" s="148"/>
      <c r="F972" s="161"/>
      <c r="G972" s="162"/>
    </row>
    <row r="973" spans="1:7">
      <c r="A973" s="146"/>
      <c r="B973" s="146"/>
      <c r="C973" s="146"/>
      <c r="D973" s="163"/>
      <c r="E973" s="164"/>
      <c r="F973" s="163"/>
      <c r="G973" s="165"/>
    </row>
    <row r="974" spans="1:7">
      <c r="A974" s="146"/>
      <c r="B974" s="146"/>
      <c r="C974" s="146"/>
      <c r="D974" s="163"/>
      <c r="E974" s="164"/>
      <c r="F974" s="163"/>
      <c r="G974" s="165"/>
    </row>
    <row r="975" spans="1:7">
      <c r="A975" s="146"/>
      <c r="B975" s="146"/>
      <c r="C975" s="146"/>
      <c r="D975" s="163"/>
      <c r="E975" s="164"/>
      <c r="F975" s="163"/>
      <c r="G975" s="165"/>
    </row>
    <row r="976" spans="1:7">
      <c r="A976" s="146"/>
      <c r="B976" s="146"/>
      <c r="C976" s="146"/>
      <c r="D976" s="163"/>
      <c r="E976" s="164"/>
      <c r="F976" s="163"/>
      <c r="G976" s="165"/>
    </row>
    <row r="977" spans="1:7">
      <c r="A977" s="146"/>
      <c r="B977" s="146"/>
      <c r="C977" s="146"/>
      <c r="D977" s="163"/>
      <c r="E977" s="164"/>
      <c r="F977" s="163"/>
      <c r="G977" s="165"/>
    </row>
    <row r="978" spans="1:7">
      <c r="A978" s="146"/>
      <c r="B978" s="146"/>
      <c r="C978" s="146"/>
      <c r="D978" s="163"/>
      <c r="E978" s="164"/>
      <c r="F978" s="163"/>
      <c r="G978" s="165"/>
    </row>
    <row r="979" spans="1:7">
      <c r="A979" s="146"/>
      <c r="B979" s="146"/>
      <c r="C979" s="146"/>
      <c r="D979" s="163"/>
      <c r="E979" s="164"/>
      <c r="F979" s="163"/>
      <c r="G979" s="165"/>
    </row>
    <row r="980" spans="1:7">
      <c r="A980" s="146"/>
      <c r="B980" s="146"/>
      <c r="C980" s="146"/>
      <c r="D980" s="163"/>
      <c r="E980" s="164"/>
      <c r="F980" s="163"/>
      <c r="G980" s="165"/>
    </row>
    <row r="981" spans="1:7">
      <c r="A981" s="146"/>
      <c r="B981" s="146"/>
      <c r="C981" s="146"/>
      <c r="D981" s="163"/>
      <c r="E981" s="164"/>
      <c r="F981" s="163"/>
      <c r="G981" s="165"/>
    </row>
    <row r="982" spans="1:7">
      <c r="A982" s="146"/>
      <c r="B982" s="146"/>
      <c r="C982" s="146"/>
      <c r="D982" s="163"/>
      <c r="E982" s="164"/>
      <c r="F982" s="163"/>
      <c r="G982" s="165"/>
    </row>
    <row r="983" spans="1:7">
      <c r="A983" s="146"/>
      <c r="B983" s="146"/>
      <c r="C983" s="146"/>
      <c r="D983" s="163"/>
      <c r="E983" s="164"/>
      <c r="F983" s="163"/>
      <c r="G983" s="165"/>
    </row>
    <row r="984" spans="1:7">
      <c r="A984" s="146"/>
      <c r="B984" s="146"/>
      <c r="C984" s="146"/>
      <c r="D984" s="163"/>
      <c r="E984" s="164"/>
      <c r="F984" s="163"/>
      <c r="G984" s="165"/>
    </row>
    <row r="985" spans="1:7">
      <c r="A985" s="146"/>
      <c r="B985" s="146"/>
      <c r="C985" s="146"/>
      <c r="D985" s="163"/>
      <c r="E985" s="164"/>
      <c r="F985" s="163"/>
      <c r="G985" s="165"/>
    </row>
    <row r="986" spans="1:7">
      <c r="A986" s="146"/>
      <c r="B986" s="146"/>
      <c r="C986" s="146"/>
      <c r="D986" s="163"/>
      <c r="E986" s="164"/>
      <c r="F986" s="163"/>
      <c r="G986" s="165"/>
    </row>
    <row r="987" spans="1:7">
      <c r="A987" s="146"/>
      <c r="B987" s="146"/>
      <c r="C987" s="146"/>
      <c r="D987" s="163"/>
      <c r="E987" s="164"/>
      <c r="F987" s="163"/>
      <c r="G987" s="165"/>
    </row>
    <row r="988" spans="1:7">
      <c r="A988" s="146"/>
      <c r="B988" s="146"/>
      <c r="C988" s="146"/>
      <c r="D988" s="163"/>
      <c r="E988" s="164"/>
      <c r="F988" s="163"/>
      <c r="G988" s="165"/>
    </row>
    <row r="989" spans="1:7">
      <c r="A989" s="148"/>
      <c r="B989" s="148"/>
      <c r="C989" s="148"/>
      <c r="D989" s="161"/>
      <c r="E989" s="148"/>
      <c r="F989" s="161"/>
      <c r="G989" s="162"/>
    </row>
    <row r="990" spans="1:7">
      <c r="A990" s="146"/>
      <c r="B990" s="147"/>
      <c r="C990" s="148"/>
      <c r="D990" s="161"/>
      <c r="E990" s="148"/>
      <c r="F990" s="161"/>
      <c r="G990" s="162"/>
    </row>
    <row r="991" spans="1:7">
      <c r="A991" s="146"/>
      <c r="B991" s="146"/>
      <c r="C991" s="146"/>
      <c r="D991" s="163"/>
      <c r="E991" s="164"/>
      <c r="F991" s="163"/>
      <c r="G991" s="165"/>
    </row>
    <row r="992" spans="1:7">
      <c r="A992" s="146"/>
      <c r="B992" s="146"/>
      <c r="C992" s="146"/>
      <c r="D992" s="163"/>
      <c r="E992" s="164"/>
      <c r="F992" s="163"/>
      <c r="G992" s="165"/>
    </row>
    <row r="993" spans="1:7">
      <c r="A993" s="148"/>
      <c r="B993" s="148"/>
      <c r="C993" s="148"/>
      <c r="D993" s="161"/>
      <c r="E993" s="148"/>
      <c r="F993" s="161"/>
      <c r="G993" s="162"/>
    </row>
    <row r="994" spans="1:7">
      <c r="A994" s="146"/>
      <c r="B994" s="147"/>
      <c r="C994" s="148"/>
      <c r="D994" s="161"/>
      <c r="E994" s="148"/>
      <c r="F994" s="161"/>
      <c r="G994" s="162"/>
    </row>
    <row r="995" spans="1:7">
      <c r="A995" s="146"/>
      <c r="B995" s="147"/>
      <c r="C995" s="148"/>
      <c r="D995" s="161"/>
      <c r="E995" s="148"/>
      <c r="F995" s="161"/>
      <c r="G995" s="162"/>
    </row>
    <row r="996" spans="1:7">
      <c r="A996" s="146"/>
      <c r="B996" s="147"/>
      <c r="C996" s="148"/>
      <c r="D996" s="161"/>
      <c r="E996" s="148"/>
      <c r="F996" s="161"/>
      <c r="G996" s="162"/>
    </row>
    <row r="997" spans="1:7">
      <c r="A997" s="146"/>
      <c r="B997" s="146"/>
      <c r="C997" s="146"/>
      <c r="D997" s="163"/>
      <c r="E997" s="164"/>
      <c r="F997" s="163"/>
      <c r="G997" s="165"/>
    </row>
    <row r="998" spans="1:7">
      <c r="A998" s="146"/>
      <c r="B998" s="146"/>
      <c r="C998" s="146"/>
      <c r="D998" s="163"/>
      <c r="E998" s="164"/>
      <c r="F998" s="163"/>
      <c r="G998" s="165"/>
    </row>
    <row r="999" spans="1:7">
      <c r="A999" s="146"/>
      <c r="B999" s="146"/>
      <c r="C999" s="146"/>
      <c r="D999" s="163"/>
      <c r="E999" s="164"/>
      <c r="F999" s="163"/>
      <c r="G999" s="165"/>
    </row>
    <row r="1000" spans="1:7">
      <c r="A1000" s="146"/>
      <c r="B1000" s="146"/>
      <c r="C1000" s="146"/>
      <c r="D1000" s="163"/>
      <c r="E1000" s="164"/>
      <c r="F1000" s="163"/>
      <c r="G1000" s="165"/>
    </row>
    <row r="1001" spans="1:7">
      <c r="A1001" s="146"/>
      <c r="B1001" s="146"/>
      <c r="C1001" s="146"/>
      <c r="D1001" s="163"/>
      <c r="E1001" s="164"/>
      <c r="F1001" s="163"/>
      <c r="G1001" s="165"/>
    </row>
    <row r="1002" spans="1:7">
      <c r="A1002" s="146"/>
      <c r="B1002" s="146"/>
      <c r="C1002" s="146"/>
      <c r="D1002" s="163"/>
      <c r="E1002" s="164"/>
      <c r="F1002" s="163"/>
      <c r="G1002" s="165"/>
    </row>
    <row r="1003" spans="1:7">
      <c r="A1003" s="146"/>
      <c r="B1003" s="146"/>
      <c r="C1003" s="146"/>
      <c r="D1003" s="163"/>
      <c r="E1003" s="164"/>
      <c r="F1003" s="163"/>
      <c r="G1003" s="165"/>
    </row>
    <row r="1004" spans="1:7">
      <c r="A1004" s="146"/>
      <c r="B1004" s="146"/>
      <c r="C1004" s="146"/>
      <c r="D1004" s="163"/>
      <c r="E1004" s="164"/>
      <c r="F1004" s="163"/>
      <c r="G1004" s="165"/>
    </row>
    <row r="1005" spans="1:7">
      <c r="A1005" s="146"/>
      <c r="B1005" s="146"/>
      <c r="C1005" s="146"/>
      <c r="D1005" s="163"/>
      <c r="E1005" s="164"/>
      <c r="F1005" s="163"/>
      <c r="G1005" s="165"/>
    </row>
    <row r="1006" spans="1:7">
      <c r="A1006" s="146"/>
      <c r="B1006" s="146"/>
      <c r="C1006" s="146"/>
      <c r="D1006" s="163"/>
      <c r="E1006" s="164"/>
      <c r="F1006" s="163"/>
      <c r="G1006" s="165"/>
    </row>
    <row r="1007" spans="1:7">
      <c r="A1007" s="146"/>
      <c r="B1007" s="146"/>
      <c r="C1007" s="146"/>
      <c r="D1007" s="163"/>
      <c r="E1007" s="164"/>
      <c r="F1007" s="163"/>
      <c r="G1007" s="165"/>
    </row>
    <row r="1008" spans="1:7">
      <c r="A1008" s="146"/>
      <c r="B1008" s="146"/>
      <c r="C1008" s="146"/>
      <c r="D1008" s="163"/>
      <c r="E1008" s="164"/>
      <c r="F1008" s="163"/>
      <c r="G1008" s="165"/>
    </row>
    <row r="1009" spans="1:7">
      <c r="A1009" s="148"/>
      <c r="B1009" s="148"/>
      <c r="C1009" s="148"/>
      <c r="D1009" s="161"/>
      <c r="E1009" s="148"/>
      <c r="F1009" s="161"/>
      <c r="G1009" s="162"/>
    </row>
    <row r="1010" spans="1:7">
      <c r="A1010" s="146"/>
      <c r="B1010" s="147"/>
      <c r="C1010" s="148"/>
      <c r="D1010" s="161"/>
      <c r="E1010" s="148"/>
      <c r="F1010" s="161"/>
      <c r="G1010" s="162"/>
    </row>
    <row r="1011" spans="1:7">
      <c r="A1011" s="146"/>
      <c r="B1011" s="149"/>
      <c r="C1011" s="148"/>
      <c r="D1011" s="161"/>
      <c r="E1011" s="148"/>
      <c r="F1011" s="161"/>
      <c r="G1011" s="162"/>
    </row>
    <row r="1012" spans="1:7">
      <c r="A1012" s="146"/>
      <c r="B1012" s="146"/>
      <c r="C1012" s="146"/>
      <c r="D1012" s="163"/>
      <c r="E1012" s="164"/>
      <c r="F1012" s="163"/>
      <c r="G1012" s="165"/>
    </row>
    <row r="1013" spans="1:7">
      <c r="A1013" s="146"/>
      <c r="B1013" s="146"/>
      <c r="C1013" s="146"/>
      <c r="D1013" s="163"/>
      <c r="E1013" s="164"/>
      <c r="F1013" s="163"/>
      <c r="G1013" s="165"/>
    </row>
    <row r="1014" spans="1:7">
      <c r="A1014" s="146"/>
      <c r="B1014" s="146"/>
      <c r="C1014" s="146"/>
      <c r="D1014" s="163"/>
      <c r="E1014" s="164"/>
      <c r="F1014" s="163"/>
      <c r="G1014" s="165"/>
    </row>
    <row r="1015" spans="1:7">
      <c r="A1015" s="148"/>
      <c r="B1015" s="148"/>
      <c r="C1015" s="148"/>
      <c r="D1015" s="161"/>
      <c r="E1015" s="148"/>
      <c r="F1015" s="161"/>
      <c r="G1015" s="162"/>
    </row>
    <row r="1016" spans="1:7">
      <c r="A1016" s="146"/>
      <c r="B1016" s="149"/>
      <c r="C1016" s="148"/>
      <c r="D1016" s="161"/>
      <c r="E1016" s="148"/>
      <c r="F1016" s="161"/>
      <c r="G1016" s="162"/>
    </row>
    <row r="1017" spans="1:7">
      <c r="A1017" s="146"/>
      <c r="B1017" s="146"/>
      <c r="C1017" s="146"/>
      <c r="D1017" s="163"/>
      <c r="E1017" s="164"/>
      <c r="F1017" s="163"/>
      <c r="G1017" s="165"/>
    </row>
    <row r="1018" spans="1:7">
      <c r="A1018" s="146"/>
      <c r="B1018" s="146"/>
      <c r="C1018" s="146"/>
      <c r="D1018" s="163"/>
      <c r="E1018" s="164"/>
      <c r="F1018" s="163"/>
      <c r="G1018" s="165"/>
    </row>
    <row r="1019" spans="1:7">
      <c r="A1019" s="146"/>
      <c r="B1019" s="146"/>
      <c r="C1019" s="146"/>
      <c r="D1019" s="163"/>
      <c r="E1019" s="164"/>
      <c r="F1019" s="163"/>
      <c r="G1019" s="165"/>
    </row>
    <row r="1020" spans="1:7">
      <c r="A1020" s="146"/>
      <c r="B1020" s="146"/>
      <c r="C1020" s="146"/>
      <c r="D1020" s="163"/>
      <c r="E1020" s="164"/>
      <c r="F1020" s="163"/>
      <c r="G1020" s="165"/>
    </row>
    <row r="1021" spans="1:7">
      <c r="A1021" s="146"/>
      <c r="B1021" s="146"/>
      <c r="C1021" s="146"/>
      <c r="D1021" s="163"/>
      <c r="E1021" s="164"/>
      <c r="F1021" s="163"/>
      <c r="G1021" s="165"/>
    </row>
    <row r="1022" spans="1:7">
      <c r="A1022" s="148"/>
      <c r="B1022" s="148"/>
      <c r="C1022" s="148"/>
      <c r="D1022" s="161"/>
      <c r="E1022" s="148"/>
      <c r="F1022" s="161"/>
      <c r="G1022" s="162"/>
    </row>
    <row r="1023" spans="1:7">
      <c r="A1023" s="146"/>
      <c r="B1023" s="147"/>
      <c r="C1023" s="148"/>
      <c r="D1023" s="161"/>
      <c r="E1023" s="148"/>
      <c r="F1023" s="161"/>
      <c r="G1023" s="162"/>
    </row>
    <row r="1024" spans="1:7">
      <c r="A1024" s="146"/>
      <c r="B1024" s="149"/>
      <c r="C1024" s="148"/>
      <c r="D1024" s="161"/>
      <c r="E1024" s="148"/>
      <c r="F1024" s="161"/>
      <c r="G1024" s="162"/>
    </row>
    <row r="1025" spans="1:7">
      <c r="A1025" s="146"/>
      <c r="B1025" s="146"/>
      <c r="C1025" s="146"/>
      <c r="D1025" s="163"/>
      <c r="E1025" s="164"/>
      <c r="F1025" s="163"/>
      <c r="G1025" s="165"/>
    </row>
    <row r="1026" spans="1:7">
      <c r="A1026" s="146"/>
      <c r="B1026" s="146"/>
      <c r="C1026" s="146"/>
      <c r="D1026" s="163"/>
      <c r="E1026" s="164"/>
      <c r="F1026" s="163"/>
      <c r="G1026" s="165"/>
    </row>
    <row r="1027" spans="1:7">
      <c r="A1027" s="146"/>
      <c r="B1027" s="146"/>
      <c r="C1027" s="146"/>
      <c r="D1027" s="163"/>
      <c r="E1027" s="164"/>
      <c r="F1027" s="163"/>
      <c r="G1027" s="165"/>
    </row>
    <row r="1028" spans="1:7">
      <c r="A1028" s="146"/>
      <c r="B1028" s="146"/>
      <c r="C1028" s="146"/>
      <c r="D1028" s="163"/>
      <c r="E1028" s="164"/>
      <c r="F1028" s="163"/>
      <c r="G1028" s="165"/>
    </row>
    <row r="1029" spans="1:7">
      <c r="A1029" s="148"/>
      <c r="B1029" s="148"/>
      <c r="C1029" s="148"/>
      <c r="D1029" s="161"/>
      <c r="E1029" s="148"/>
      <c r="F1029" s="161"/>
      <c r="G1029" s="162"/>
    </row>
    <row r="1030" spans="1:7">
      <c r="A1030" s="146"/>
      <c r="B1030" s="149"/>
      <c r="C1030" s="148"/>
      <c r="D1030" s="161"/>
      <c r="E1030" s="148"/>
      <c r="F1030" s="161"/>
      <c r="G1030" s="162"/>
    </row>
    <row r="1031" spans="1:7">
      <c r="A1031" s="146"/>
      <c r="B1031" s="146"/>
      <c r="C1031" s="146"/>
      <c r="D1031" s="163"/>
      <c r="E1031" s="164"/>
      <c r="F1031" s="163"/>
      <c r="G1031" s="165"/>
    </row>
    <row r="1032" spans="1:7">
      <c r="A1032" s="146"/>
      <c r="B1032" s="146"/>
      <c r="C1032" s="146"/>
      <c r="D1032" s="163"/>
      <c r="E1032" s="164"/>
      <c r="F1032" s="163"/>
      <c r="G1032" s="165"/>
    </row>
    <row r="1033" spans="1:7">
      <c r="A1033" s="146"/>
      <c r="B1033" s="146"/>
      <c r="C1033" s="146"/>
      <c r="D1033" s="163"/>
      <c r="E1033" s="164"/>
      <c r="F1033" s="163"/>
      <c r="G1033" s="165"/>
    </row>
    <row r="1034" spans="1:7">
      <c r="A1034" s="148"/>
      <c r="B1034" s="148"/>
      <c r="C1034" s="148"/>
      <c r="D1034" s="161"/>
      <c r="E1034" s="148"/>
      <c r="F1034" s="161"/>
      <c r="G1034" s="162"/>
    </row>
    <row r="1035" spans="1:7">
      <c r="A1035" s="146"/>
      <c r="B1035" s="147"/>
      <c r="C1035" s="148"/>
      <c r="D1035" s="161"/>
      <c r="E1035" s="148"/>
      <c r="F1035" s="161"/>
      <c r="G1035" s="162"/>
    </row>
    <row r="1036" spans="1:7">
      <c r="A1036" s="146"/>
      <c r="B1036" s="146"/>
      <c r="C1036" s="146"/>
      <c r="D1036" s="163"/>
      <c r="E1036" s="164"/>
      <c r="F1036" s="163"/>
      <c r="G1036" s="165"/>
    </row>
    <row r="1037" spans="1:7">
      <c r="A1037" s="146"/>
      <c r="B1037" s="146"/>
      <c r="C1037" s="146"/>
      <c r="D1037" s="163"/>
      <c r="E1037" s="164"/>
      <c r="F1037" s="163"/>
      <c r="G1037" s="165"/>
    </row>
    <row r="1038" spans="1:7">
      <c r="A1038" s="146"/>
      <c r="B1038" s="146"/>
      <c r="C1038" s="146"/>
      <c r="D1038" s="163"/>
      <c r="E1038" s="164"/>
      <c r="F1038" s="163"/>
      <c r="G1038" s="165"/>
    </row>
    <row r="1039" spans="1:7">
      <c r="A1039" s="148"/>
      <c r="B1039" s="148"/>
      <c r="C1039" s="148"/>
      <c r="D1039" s="161"/>
      <c r="E1039" s="148"/>
      <c r="F1039" s="161"/>
      <c r="G1039" s="162"/>
    </row>
    <row r="1040" spans="1:7">
      <c r="A1040" s="146"/>
      <c r="B1040" s="147"/>
      <c r="C1040" s="148"/>
      <c r="D1040" s="161"/>
      <c r="E1040" s="148"/>
      <c r="F1040" s="161"/>
      <c r="G1040" s="162"/>
    </row>
    <row r="1041" spans="1:7">
      <c r="A1041" s="146"/>
      <c r="B1041" s="149"/>
      <c r="C1041" s="148"/>
      <c r="D1041" s="161"/>
      <c r="E1041" s="148"/>
      <c r="F1041" s="161"/>
      <c r="G1041" s="162"/>
    </row>
    <row r="1042" spans="1:7">
      <c r="A1042" s="146"/>
      <c r="B1042" s="146"/>
      <c r="C1042" s="146"/>
      <c r="D1042" s="163"/>
      <c r="E1042" s="164"/>
      <c r="F1042" s="163"/>
      <c r="G1042" s="165"/>
    </row>
    <row r="1043" spans="1:7">
      <c r="A1043" s="148"/>
      <c r="B1043" s="148"/>
      <c r="C1043" s="148"/>
      <c r="D1043" s="161"/>
      <c r="E1043" s="148"/>
      <c r="F1043" s="161"/>
      <c r="G1043" s="162"/>
    </row>
    <row r="1044" spans="1:7">
      <c r="A1044" s="146"/>
      <c r="B1044" s="149"/>
      <c r="C1044" s="148"/>
      <c r="D1044" s="161"/>
      <c r="E1044" s="148"/>
      <c r="F1044" s="161"/>
      <c r="G1044" s="162"/>
    </row>
    <row r="1045" spans="1:7">
      <c r="A1045" s="146"/>
      <c r="B1045" s="146"/>
      <c r="C1045" s="146"/>
      <c r="D1045" s="163"/>
      <c r="E1045" s="164"/>
      <c r="F1045" s="163"/>
      <c r="G1045" s="165"/>
    </row>
    <row r="1046" spans="1:7">
      <c r="A1046" s="146"/>
      <c r="B1046" s="146"/>
      <c r="C1046" s="146"/>
      <c r="D1046" s="163"/>
      <c r="E1046" s="164"/>
      <c r="F1046" s="163"/>
      <c r="G1046" s="165"/>
    </row>
    <row r="1047" spans="1:7">
      <c r="A1047" s="148"/>
      <c r="B1047" s="148"/>
      <c r="C1047" s="148"/>
      <c r="D1047" s="161"/>
      <c r="E1047" s="148"/>
      <c r="F1047" s="161"/>
      <c r="G1047" s="162"/>
    </row>
    <row r="1048" spans="1:7">
      <c r="A1048" s="146"/>
      <c r="B1048" s="149"/>
      <c r="C1048" s="148"/>
      <c r="D1048" s="161"/>
      <c r="E1048" s="148"/>
      <c r="F1048" s="161"/>
      <c r="G1048" s="162"/>
    </row>
    <row r="1049" spans="1:7">
      <c r="A1049" s="146"/>
      <c r="B1049" s="146"/>
      <c r="C1049" s="146"/>
      <c r="D1049" s="163"/>
      <c r="E1049" s="164"/>
      <c r="F1049" s="163"/>
      <c r="G1049" s="165"/>
    </row>
    <row r="1050" spans="1:7">
      <c r="A1050" s="148"/>
      <c r="B1050" s="148"/>
      <c r="C1050" s="148"/>
      <c r="D1050" s="161"/>
      <c r="E1050" s="148"/>
      <c r="F1050" s="161"/>
      <c r="G1050" s="162"/>
    </row>
    <row r="1051" spans="1:7">
      <c r="A1051" s="146"/>
      <c r="B1051" s="149"/>
      <c r="C1051" s="148"/>
      <c r="D1051" s="161"/>
      <c r="E1051" s="148"/>
      <c r="F1051" s="161"/>
      <c r="G1051" s="162"/>
    </row>
    <row r="1052" spans="1:7">
      <c r="A1052" s="146"/>
      <c r="B1052" s="146"/>
      <c r="C1052" s="146"/>
      <c r="D1052" s="163"/>
      <c r="E1052" s="164"/>
      <c r="F1052" s="163"/>
      <c r="G1052" s="165"/>
    </row>
    <row r="1053" spans="1:7">
      <c r="A1053" s="148"/>
      <c r="B1053" s="148"/>
      <c r="C1053" s="148"/>
      <c r="D1053" s="161"/>
      <c r="E1053" s="148"/>
      <c r="F1053" s="161"/>
      <c r="G1053" s="162"/>
    </row>
    <row r="1054" spans="1:7">
      <c r="A1054" s="146"/>
      <c r="B1054" s="149"/>
      <c r="C1054" s="148"/>
      <c r="D1054" s="161"/>
      <c r="E1054" s="148"/>
      <c r="F1054" s="161"/>
      <c r="G1054" s="162"/>
    </row>
    <row r="1055" spans="1:7">
      <c r="A1055" s="146"/>
      <c r="B1055" s="146"/>
      <c r="C1055" s="146"/>
      <c r="D1055" s="163"/>
      <c r="E1055" s="164"/>
      <c r="F1055" s="163"/>
      <c r="G1055" s="165"/>
    </row>
    <row r="1056" spans="1:7">
      <c r="A1056" s="146"/>
      <c r="B1056" s="146"/>
      <c r="C1056" s="146"/>
      <c r="D1056" s="163"/>
      <c r="E1056" s="164"/>
      <c r="F1056" s="163"/>
      <c r="G1056" s="165"/>
    </row>
    <row r="1057" spans="1:7">
      <c r="A1057" s="148"/>
      <c r="B1057" s="148"/>
      <c r="C1057" s="148"/>
      <c r="D1057" s="161"/>
      <c r="E1057" s="148"/>
      <c r="F1057" s="161"/>
      <c r="G1057" s="162"/>
    </row>
    <row r="1058" spans="1:7">
      <c r="A1058" s="146"/>
      <c r="B1058" s="149"/>
      <c r="C1058" s="148"/>
      <c r="D1058" s="161"/>
      <c r="E1058" s="148"/>
      <c r="F1058" s="161"/>
      <c r="G1058" s="162"/>
    </row>
    <row r="1059" spans="1:7">
      <c r="A1059" s="146"/>
      <c r="B1059" s="146"/>
      <c r="C1059" s="146"/>
      <c r="D1059" s="163"/>
      <c r="E1059" s="164"/>
      <c r="F1059" s="163"/>
      <c r="G1059" s="165"/>
    </row>
    <row r="1060" spans="1:7">
      <c r="A1060" s="146"/>
      <c r="B1060" s="146"/>
      <c r="C1060" s="146"/>
      <c r="D1060" s="163"/>
      <c r="E1060" s="164"/>
      <c r="F1060" s="163"/>
      <c r="G1060" s="165"/>
    </row>
    <row r="1061" spans="1:7">
      <c r="A1061" s="146"/>
      <c r="B1061" s="146"/>
      <c r="C1061" s="146"/>
      <c r="D1061" s="163"/>
      <c r="E1061" s="164"/>
      <c r="F1061" s="163"/>
      <c r="G1061" s="165"/>
    </row>
    <row r="1062" spans="1:7">
      <c r="A1062" s="148"/>
      <c r="B1062" s="148"/>
      <c r="C1062" s="148"/>
      <c r="D1062" s="161"/>
      <c r="E1062" s="148"/>
      <c r="F1062" s="161"/>
      <c r="G1062" s="162"/>
    </row>
    <row r="1063" spans="1:7">
      <c r="A1063" s="146"/>
      <c r="B1063" s="149"/>
      <c r="C1063" s="148"/>
      <c r="D1063" s="161"/>
      <c r="E1063" s="148"/>
      <c r="F1063" s="161"/>
      <c r="G1063" s="162"/>
    </row>
    <row r="1064" spans="1:7">
      <c r="A1064" s="146"/>
      <c r="B1064" s="146"/>
      <c r="C1064" s="146"/>
      <c r="D1064" s="163"/>
      <c r="E1064" s="164"/>
      <c r="F1064" s="163"/>
      <c r="G1064" s="165"/>
    </row>
    <row r="1065" spans="1:7">
      <c r="A1065" s="146"/>
      <c r="B1065" s="146"/>
      <c r="C1065" s="146"/>
      <c r="D1065" s="163"/>
      <c r="E1065" s="164"/>
      <c r="F1065" s="163"/>
      <c r="G1065" s="165"/>
    </row>
    <row r="1066" spans="1:7">
      <c r="A1066" s="148"/>
      <c r="B1066" s="148"/>
      <c r="C1066" s="148"/>
      <c r="D1066" s="161"/>
      <c r="E1066" s="148"/>
      <c r="F1066" s="161"/>
      <c r="G1066" s="162"/>
    </row>
    <row r="1067" spans="1:7">
      <c r="A1067" s="146"/>
      <c r="B1067" s="149"/>
      <c r="C1067" s="148"/>
      <c r="D1067" s="161"/>
      <c r="E1067" s="148"/>
      <c r="F1067" s="161"/>
      <c r="G1067" s="162"/>
    </row>
    <row r="1068" spans="1:7">
      <c r="A1068" s="146"/>
      <c r="B1068" s="146"/>
      <c r="C1068" s="146"/>
      <c r="D1068" s="163"/>
      <c r="E1068" s="164"/>
      <c r="F1068" s="163"/>
      <c r="G1068" s="165"/>
    </row>
    <row r="1069" spans="1:7">
      <c r="A1069" s="148"/>
      <c r="B1069" s="148"/>
      <c r="C1069" s="148"/>
      <c r="D1069" s="161"/>
      <c r="E1069" s="148"/>
      <c r="F1069" s="161"/>
      <c r="G1069" s="162"/>
    </row>
    <row r="1070" spans="1:7">
      <c r="A1070" s="146"/>
      <c r="B1070" s="149"/>
      <c r="C1070" s="148"/>
      <c r="D1070" s="161"/>
      <c r="E1070" s="148"/>
      <c r="F1070" s="161"/>
      <c r="G1070" s="162"/>
    </row>
    <row r="1071" spans="1:7">
      <c r="A1071" s="146"/>
      <c r="B1071" s="146"/>
      <c r="C1071" s="146"/>
      <c r="D1071" s="163"/>
      <c r="E1071" s="164"/>
      <c r="F1071" s="163"/>
      <c r="G1071" s="165"/>
    </row>
    <row r="1072" spans="1:7">
      <c r="A1072" s="146"/>
      <c r="B1072" s="146"/>
      <c r="C1072" s="146"/>
      <c r="D1072" s="163"/>
      <c r="E1072" s="164"/>
      <c r="F1072" s="163"/>
      <c r="G1072" s="165"/>
    </row>
    <row r="1073" spans="1:7">
      <c r="A1073" s="146"/>
      <c r="B1073" s="146"/>
      <c r="C1073" s="146"/>
      <c r="D1073" s="163"/>
      <c r="E1073" s="164"/>
      <c r="F1073" s="163"/>
      <c r="G1073" s="165"/>
    </row>
    <row r="1074" spans="1:7">
      <c r="A1074" s="148"/>
      <c r="B1074" s="148"/>
      <c r="C1074" s="148"/>
      <c r="D1074" s="161"/>
      <c r="E1074" s="148"/>
      <c r="F1074" s="161"/>
      <c r="G1074" s="162"/>
    </row>
    <row r="1075" spans="1:7">
      <c r="A1075" s="148"/>
      <c r="B1075" s="150"/>
      <c r="C1075" s="148"/>
      <c r="D1075" s="161"/>
      <c r="E1075" s="148"/>
      <c r="F1075" s="161"/>
      <c r="G1075" s="160"/>
    </row>
    <row r="1076" spans="1:7">
      <c r="A1076" s="153"/>
      <c r="B1076" s="153"/>
      <c r="C1076" s="153"/>
      <c r="D1076" s="154"/>
      <c r="E1076" s="153"/>
      <c r="F1076" s="154"/>
      <c r="G1076" s="155"/>
    </row>
    <row r="1077" spans="1:7">
      <c r="A1077" s="158"/>
      <c r="B1077" s="166"/>
      <c r="C1077" s="158"/>
      <c r="D1077" s="159"/>
      <c r="E1077" s="158"/>
      <c r="F1077" s="159"/>
      <c r="G1077" s="160"/>
    </row>
    <row r="1078" spans="1:7">
      <c r="A1078" s="148"/>
      <c r="B1078" s="148"/>
      <c r="C1078" s="148"/>
      <c r="D1078" s="161"/>
      <c r="E1078" s="148"/>
      <c r="F1078" s="161"/>
      <c r="G1078" s="162"/>
    </row>
    <row r="1079" spans="1:7">
      <c r="A1079" s="146"/>
      <c r="B1079" s="147"/>
      <c r="C1079" s="148"/>
      <c r="D1079" s="161"/>
      <c r="E1079" s="148"/>
      <c r="F1079" s="161"/>
      <c r="G1079" s="162"/>
    </row>
    <row r="1080" spans="1:7">
      <c r="A1080" s="148"/>
      <c r="B1080" s="148"/>
      <c r="C1080" s="148"/>
      <c r="D1080" s="161"/>
      <c r="E1080" s="148"/>
      <c r="F1080" s="161"/>
      <c r="G1080" s="162"/>
    </row>
    <row r="1081" spans="1:7">
      <c r="A1081" s="146"/>
      <c r="B1081" s="147"/>
      <c r="C1081" s="148"/>
      <c r="D1081" s="161"/>
      <c r="E1081" s="148"/>
      <c r="F1081" s="161"/>
      <c r="G1081" s="162"/>
    </row>
    <row r="1082" spans="1:7">
      <c r="A1082" s="146"/>
      <c r="B1082" s="146"/>
      <c r="C1082" s="146"/>
      <c r="D1082" s="163"/>
      <c r="E1082" s="148"/>
      <c r="F1082" s="163"/>
      <c r="G1082" s="165"/>
    </row>
    <row r="1083" spans="1:7">
      <c r="A1083" s="148"/>
      <c r="B1083" s="148"/>
      <c r="C1083" s="148"/>
      <c r="D1083" s="161"/>
      <c r="E1083" s="148"/>
      <c r="F1083" s="161"/>
      <c r="G1083" s="162"/>
    </row>
    <row r="1084" spans="1:7">
      <c r="A1084" s="146"/>
      <c r="B1084" s="147"/>
      <c r="C1084" s="148"/>
      <c r="D1084" s="161"/>
      <c r="E1084" s="148"/>
      <c r="F1084" s="161"/>
      <c r="G1084" s="162"/>
    </row>
    <row r="1085" spans="1:7">
      <c r="A1085" s="146"/>
      <c r="B1085" s="146"/>
      <c r="C1085" s="146"/>
      <c r="D1085" s="163"/>
      <c r="E1085" s="148"/>
      <c r="F1085" s="163"/>
      <c r="G1085" s="165"/>
    </row>
    <row r="1086" spans="1:7">
      <c r="A1086" s="148"/>
      <c r="B1086" s="148"/>
      <c r="C1086" s="148"/>
      <c r="D1086" s="161"/>
      <c r="E1086" s="148"/>
      <c r="F1086" s="161"/>
      <c r="G1086" s="162"/>
    </row>
    <row r="1087" spans="1:7">
      <c r="A1087" s="146"/>
      <c r="B1087" s="147"/>
      <c r="C1087" s="148"/>
      <c r="D1087" s="161"/>
      <c r="E1087" s="148"/>
      <c r="F1087" s="161"/>
      <c r="G1087" s="162"/>
    </row>
    <row r="1088" spans="1:7">
      <c r="A1088" s="146"/>
      <c r="B1088" s="146"/>
      <c r="C1088" s="146"/>
      <c r="D1088" s="163"/>
      <c r="E1088" s="148"/>
      <c r="F1088" s="163"/>
      <c r="G1088" s="165"/>
    </row>
    <row r="1089" spans="1:7">
      <c r="A1089" s="148"/>
      <c r="B1089" s="148"/>
      <c r="C1089" s="148"/>
      <c r="D1089" s="161"/>
      <c r="E1089" s="148"/>
      <c r="F1089" s="161"/>
      <c r="G1089" s="162"/>
    </row>
    <row r="1090" spans="1:7">
      <c r="A1090" s="146"/>
      <c r="B1090" s="147"/>
      <c r="C1090" s="148"/>
      <c r="D1090" s="161"/>
      <c r="E1090" s="148"/>
      <c r="F1090" s="161"/>
      <c r="G1090" s="162"/>
    </row>
    <row r="1091" spans="1:7">
      <c r="A1091" s="146"/>
      <c r="B1091" s="146"/>
      <c r="C1091" s="146"/>
      <c r="D1091" s="163"/>
      <c r="E1091" s="148"/>
      <c r="F1091" s="163"/>
      <c r="G1091" s="165"/>
    </row>
    <row r="1092" spans="1:7">
      <c r="A1092" s="148"/>
      <c r="B1092" s="148"/>
      <c r="C1092" s="148"/>
      <c r="D1092" s="161"/>
      <c r="E1092" s="148"/>
      <c r="F1092" s="161"/>
      <c r="G1092" s="162"/>
    </row>
    <row r="1093" spans="1:7">
      <c r="A1093" s="146"/>
      <c r="B1093" s="147"/>
      <c r="C1093" s="148"/>
      <c r="D1093" s="161"/>
      <c r="E1093" s="148"/>
      <c r="F1093" s="161"/>
      <c r="G1093" s="162"/>
    </row>
    <row r="1094" spans="1:7">
      <c r="A1094" s="146"/>
      <c r="B1094" s="146"/>
      <c r="C1094" s="146"/>
      <c r="D1094" s="163"/>
      <c r="E1094" s="148"/>
      <c r="F1094" s="161"/>
      <c r="G1094" s="165"/>
    </row>
    <row r="1095" spans="1:7">
      <c r="A1095" s="146"/>
      <c r="B1095" s="146"/>
      <c r="C1095" s="146"/>
      <c r="D1095" s="163"/>
      <c r="E1095" s="148"/>
      <c r="F1095" s="161"/>
      <c r="G1095" s="165"/>
    </row>
    <row r="1096" spans="1:7">
      <c r="A1096" s="148"/>
      <c r="B1096" s="148"/>
      <c r="C1096" s="148"/>
      <c r="D1096" s="161"/>
      <c r="E1096" s="148"/>
      <c r="F1096" s="161"/>
      <c r="G1096" s="162"/>
    </row>
    <row r="1097" spans="1:7">
      <c r="A1097" s="148"/>
      <c r="B1097" s="150"/>
      <c r="C1097" s="148"/>
      <c r="D1097" s="161"/>
      <c r="E1097" s="148"/>
      <c r="F1097" s="161"/>
      <c r="G1097" s="160"/>
    </row>
    <row r="1098" spans="1:7">
      <c r="A1098" s="148"/>
      <c r="B1098" s="148"/>
      <c r="C1098" s="148"/>
      <c r="D1098" s="161"/>
      <c r="E1098" s="148"/>
      <c r="F1098" s="161"/>
      <c r="G1098" s="162"/>
    </row>
    <row r="1099" spans="1:7">
      <c r="A1099" s="167"/>
      <c r="B1099" s="168"/>
      <c r="C1099" s="167"/>
      <c r="D1099" s="169"/>
      <c r="E1099" s="167"/>
      <c r="F1099" s="169"/>
      <c r="G1099" s="170"/>
    </row>
  </sheetData>
  <phoneticPr fontId="6" type="noConversion"/>
  <pageMargins left="0.75" right="0.75" top="1" bottom="1" header="0.5" footer="0.5"/>
  <pageSetup paperSize="8" scale="96"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AE9A9FA2E8FF44A332AB5FBFDE40B1" ma:contentTypeVersion="10" ma:contentTypeDescription="Een nieuw document maken." ma:contentTypeScope="" ma:versionID="167367516db81a67cc6db2d74af4c3fd">
  <xsd:schema xmlns:xsd="http://www.w3.org/2001/XMLSchema" xmlns:xs="http://www.w3.org/2001/XMLSchema" xmlns:p="http://schemas.microsoft.com/office/2006/metadata/properties" xmlns:ns2="432ffe2c-768e-43d9-9ff8-a9541070896a" xmlns:ns3="28e38738-9756-4076-91e8-a0cf29bc2643" targetNamespace="http://schemas.microsoft.com/office/2006/metadata/properties" ma:root="true" ma:fieldsID="aebbf9a1036657b40b6064d65d07cbe3" ns2:_="" ns3:_="">
    <xsd:import namespace="432ffe2c-768e-43d9-9ff8-a9541070896a"/>
    <xsd:import namespace="28e38738-9756-4076-91e8-a0cf29bc26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2ffe2c-768e-43d9-9ff8-a954107089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e38738-9756-4076-91e8-a0cf29bc264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d7109c3-1d9e-426d-a019-b2100f1ec6e6}" ma:internalName="TaxCatchAll" ma:showField="CatchAllData" ma:web="28e38738-9756-4076-91e8-a0cf29bc26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8e38738-9756-4076-91e8-a0cf29bc2643" xsi:nil="true"/>
    <lcf76f155ced4ddcb4097134ff3c332f xmlns="432ffe2c-768e-43d9-9ff8-a9541070896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1961B77-8617-4B67-9F44-13158AD643E8}"/>
</file>

<file path=customXml/itemProps2.xml><?xml version="1.0" encoding="utf-8"?>
<ds:datastoreItem xmlns:ds="http://schemas.openxmlformats.org/officeDocument/2006/customXml" ds:itemID="{4828B21B-8D4C-4BD9-B497-5C8B53DF471D}"/>
</file>

<file path=customXml/itemProps3.xml><?xml version="1.0" encoding="utf-8"?>
<ds:datastoreItem xmlns:ds="http://schemas.openxmlformats.org/officeDocument/2006/customXml" ds:itemID="{DCD575A6-CCC8-49E4-A50C-9658727FACB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TVERH</dc:creator>
  <cp:keywords/>
  <dc:description/>
  <cp:lastModifiedBy>Koome, Rob</cp:lastModifiedBy>
  <cp:revision/>
  <dcterms:created xsi:type="dcterms:W3CDTF">2007-04-03T15:14:08Z</dcterms:created>
  <dcterms:modified xsi:type="dcterms:W3CDTF">2026-09-30T12:48:33Z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0x01010075AE9A9FA2E8FF44A332AB5FBFDE40B1</vt:lpwstr>
  </property>
  <property fmtid="{D5CDD505-2E9C-101B-9397-08002B2CF9AE}" pid="3" name="MediaServiceImageTags">
    <vt:lpwstr/>
  </property>
</Properties>
</file>