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J-INS_VHF_Stokhasselt/Gedeelde documenten/General/10 Aanbesteding/03 Aannemer Glas (Europees)/01 Uitvraag/Aanbestedingsleidraad en bijlagen/Bijlagen/"/>
    </mc:Choice>
  </mc:AlternateContent>
  <xr:revisionPtr revIDLastSave="737" documentId="13_ncr:1_{0D666BDD-2789-4591-B2A1-841914E1C48C}" xr6:coauthVersionLast="47" xr6:coauthVersionMax="47" xr10:uidLastSave="{443AF891-BD82-4F61-AC3B-84EBE3919A5D}"/>
  <bookViews>
    <workbookView minimized="1" xWindow="2652" yWindow="2652" windowWidth="17280" windowHeight="9960" xr2:uid="{B29BB1ED-DE4B-46E4-B3E7-7C0E0FE24DA5}"/>
  </bookViews>
  <sheets>
    <sheet name="Inschrijfstaat" sheetId="1" r:id="rId1"/>
  </sheets>
  <definedNames>
    <definedName name="_Hlk124852222" localSheetId="0">Inschrijfstaat!$A$3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9" i="1"/>
  <c r="F21" i="1"/>
  <c r="F20" i="1"/>
  <c r="F12" i="1"/>
  <c r="F10" i="1"/>
  <c r="F8" i="1"/>
  <c r="F6" i="1"/>
  <c r="F5" i="1"/>
  <c r="F19" i="1"/>
  <c r="C13" i="1" l="1"/>
  <c r="F13" i="1" s="1"/>
  <c r="F4" i="1"/>
  <c r="F24" i="1" s="1"/>
  <c r="F28" i="1" s="1"/>
  <c r="C11" i="1"/>
  <c r="F11" i="1" s="1"/>
  <c r="C14" i="1"/>
  <c r="F14" i="1" s="1"/>
  <c r="C17" i="1"/>
  <c r="F17" i="1" s="1"/>
  <c r="F15" i="1"/>
  <c r="C16" i="1"/>
  <c r="F16" i="1" s="1"/>
  <c r="C18" i="1"/>
  <c r="F18" i="1" s="1"/>
  <c r="C7" i="1"/>
  <c r="F7" i="1" s="1"/>
  <c r="F9" i="1"/>
  <c r="F27" i="1" l="1"/>
  <c r="F26" i="1"/>
  <c r="F30" i="1" l="1"/>
</calcChain>
</file>

<file path=xl/sharedStrings.xml><?xml version="1.0" encoding="utf-8"?>
<sst xmlns="http://schemas.openxmlformats.org/spreadsheetml/2006/main" count="74" uniqueCount="57">
  <si>
    <t>Alle groene cellen moeten worden ingevuld</t>
  </si>
  <si>
    <t>post</t>
  </si>
  <si>
    <t>omschrijving</t>
  </si>
  <si>
    <t>aantal</t>
  </si>
  <si>
    <t>eenheid</t>
  </si>
  <si>
    <t>Prijs per eenheid</t>
  </si>
  <si>
    <t>totaalbedrag</t>
  </si>
  <si>
    <t>G.01</t>
  </si>
  <si>
    <t>Opstellen maatwerkofferte met inspectie op locatie</t>
  </si>
  <si>
    <t>woning</t>
  </si>
  <si>
    <t>G.02</t>
  </si>
  <si>
    <t>Asbestinventarisatie excl. analyses</t>
  </si>
  <si>
    <t>G.03</t>
  </si>
  <si>
    <t>Asbestmateriaal analyses</t>
  </si>
  <si>
    <t>stuks</t>
  </si>
  <si>
    <t>G.04</t>
  </si>
  <si>
    <t>m2</t>
  </si>
  <si>
    <t>G.05</t>
  </si>
  <si>
    <t>G.06</t>
  </si>
  <si>
    <t>G.07</t>
  </si>
  <si>
    <t>G.08</t>
  </si>
  <si>
    <t>G.09</t>
  </si>
  <si>
    <t>G.10</t>
  </si>
  <si>
    <t>G.11</t>
  </si>
  <si>
    <t>G.12</t>
  </si>
  <si>
    <t>G.13</t>
  </si>
  <si>
    <t>G.14</t>
  </si>
  <si>
    <t>G.15</t>
  </si>
  <si>
    <t>G.16</t>
  </si>
  <si>
    <t>G.17*</t>
  </si>
  <si>
    <t>Stelpost klein houtrotherstel</t>
  </si>
  <si>
    <t>G.18*</t>
  </si>
  <si>
    <t>Stelpost saneren asbesthoudend materiaal</t>
  </si>
  <si>
    <t>* Stelposten kunnen alleen afgeroepen worden na goedkeuring Opdrachtgever</t>
  </si>
  <si>
    <t>SUBTOTAAL</t>
  </si>
  <si>
    <t>Uitvoeringskosten</t>
  </si>
  <si>
    <t>%</t>
  </si>
  <si>
    <t>Algemene kosten</t>
  </si>
  <si>
    <t>Winst en risico</t>
  </si>
  <si>
    <t>INSCHRIJFPRIJS EXCLUSIEF BTW</t>
  </si>
  <si>
    <t>G.19*</t>
  </si>
  <si>
    <t xml:space="preserve">post </t>
  </si>
  <si>
    <t>Stelpost vervangen hout rondom glas indien nodig voor garantie</t>
  </si>
  <si>
    <t>Inschrijfstaat COVK Glas VHF Noord</t>
  </si>
  <si>
    <t>Vastglas HR++ 4-15-5
De m2 prijs voor glasdelen ≥ 0,50 m2
(bijlage 3 Opdrachtbeschrijving en Programma van Eisen eis 5.3.2)</t>
  </si>
  <si>
    <t>Vastglas HR++ 4-15-4 crepi
De m2 prijs voor glasdelen ≥ 0,50 m2
(bijlage 3 Opdrachtbeschrijving en Programma van Eisen 5.3.2)</t>
  </si>
  <si>
    <t>Vastglas HR++ 4-15-5
Vaste prijs voor glasdelen &lt; 0,50 m2
(bijlage 3 Opdrachtbeschrijving en Programma van Eisen 5.3.2)</t>
  </si>
  <si>
    <t>Vastglas HR++ 4-15-4 crepi
Vaste prijs voor glasdelen &lt; 0,50 m2
(bijlage 3 Opdrachtbeschrijving en Programma van Eisen eis 5.3.2)</t>
  </si>
  <si>
    <t>Vastglas HR++ 33.1-15 crepi gehard
De m2 prijs voor glasdelen ≥ 0,50 m2
(bijlage 3 Opdrachtbeschrijving en Programma van Eisen eis 5.3.2)</t>
  </si>
  <si>
    <t>Vastglas HR++ 33.1-15 crepi gehard
Vaste prijs voor glasdelen &lt; 0,50 m2
(bijlage 3 Opdrachtbeschrijving en Programma van Eisen 5.3.2)</t>
  </si>
  <si>
    <t>Inbouwbrievenbus
(bijlage 3 Opdrachtbeschrijving en Programma van Eisen eis 5.3.7)</t>
  </si>
  <si>
    <t>Ventilatierooster 950mm 
(bijlage 3 Opdrachtbeschrijving en Programma van Eisen 5.3.5)</t>
  </si>
  <si>
    <t>Ventilatierooster 1350mm 
(bijlage 3 Opdrachtbeschrijving en Programma van Eisen 5.3.5)</t>
  </si>
  <si>
    <t>Ventilatierooster 1950mm 
(bijlage 3 Opdrachtbeschrijving en Programma van Eisen 5.3.5)</t>
  </si>
  <si>
    <t>Nieuw hardhouten draairaam, exclusief beglazing, inclusief hang- en sluitwerk, tochtprofielen, scharnieren en afwateringsvoorziening
Afmeting: 550 x 800 mm (hoogte x breedte)
(bijlage 3 Opdrachtbeschrijving en Programma van Eisen 5.3.6)</t>
  </si>
  <si>
    <t>Nieuw hardhouten klepraam, exclusief beglazing, inclusief hang- en sluitwerk, tochtprofielen, scharnieren en afwateringsvoorziening. 
Afmeting: 680 x 300 mm (hoogte x breedte)
(bijlage 3 Opdrachtbeschrijving en Programma van Eisen eis B7 5.3.3)</t>
  </si>
  <si>
    <t>Voordeur vervangen door geïsoleerde voordeur, exclusief beglazing.
(bijlage 3 Opdrachtbeschrijving en Programma van Eisen 5.3.6)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</si>
</sst>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\ [$€-1];[Red]\-#,##0\ [$€-1]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3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44" fontId="1" fillId="3" borderId="2" xfId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9" fontId="0" fillId="0" borderId="0" xfId="2" applyFont="1"/>
    <xf numFmtId="44" fontId="1" fillId="3" borderId="1" xfId="0" applyNumberFormat="1" applyFont="1" applyFill="1" applyBorder="1" applyAlignment="1">
      <alignment vertical="center"/>
    </xf>
    <xf numFmtId="44" fontId="0" fillId="0" borderId="0" xfId="0" applyNumberFormat="1"/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4" borderId="0" xfId="0" applyFont="1" applyFill="1"/>
    <xf numFmtId="0" fontId="0" fillId="4" borderId="0" xfId="0" applyFill="1"/>
    <xf numFmtId="0" fontId="1" fillId="5" borderId="2" xfId="0" applyFont="1" applyFill="1" applyBorder="1" applyAlignment="1" applyProtection="1">
      <alignment horizontal="center" vertical="center"/>
      <protection locked="0"/>
    </xf>
    <xf numFmtId="44" fontId="1" fillId="5" borderId="2" xfId="1" applyFont="1" applyFill="1" applyBorder="1" applyAlignment="1" applyProtection="1">
      <alignment horizontal="right" vertical="center"/>
      <protection locked="0"/>
    </xf>
    <xf numFmtId="164" fontId="1" fillId="5" borderId="2" xfId="1" applyNumberFormat="1" applyFont="1" applyFill="1" applyBorder="1" applyAlignment="1" applyProtection="1">
      <alignment horizontal="right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A40-BB73-46ED-BFE2-AC15A7049BF8}">
  <dimension ref="A1:L39"/>
  <sheetViews>
    <sheetView tabSelected="1" zoomScale="115" zoomScaleNormal="115" workbookViewId="0">
      <selection activeCell="F6" sqref="F6"/>
    </sheetView>
  </sheetViews>
  <sheetFormatPr defaultColWidth="9.109375" defaultRowHeight="14.4" x14ac:dyDescent="0.3"/>
  <cols>
    <col min="1" max="1" width="5.88671875" customWidth="1"/>
    <col min="2" max="2" width="70.6640625" customWidth="1"/>
    <col min="3" max="3" width="6.44140625" style="2" bestFit="1" customWidth="1"/>
    <col min="4" max="4" width="7.44140625" style="2" bestFit="1" customWidth="1"/>
    <col min="5" max="6" width="20.6640625" customWidth="1"/>
    <col min="9" max="9" width="43.5546875" customWidth="1"/>
  </cols>
  <sheetData>
    <row r="1" spans="1:12" ht="20.100000000000001" customHeight="1" x14ac:dyDescent="0.35">
      <c r="A1" s="23" t="s">
        <v>43</v>
      </c>
      <c r="B1" s="14"/>
      <c r="C1" s="15"/>
      <c r="D1" s="15"/>
      <c r="E1" s="14"/>
      <c r="F1" s="16"/>
    </row>
    <row r="2" spans="1:12" ht="20.100000000000001" customHeight="1" x14ac:dyDescent="0.3">
      <c r="A2" s="24" t="s">
        <v>0</v>
      </c>
      <c r="B2" s="25"/>
    </row>
    <row r="3" spans="1:12" ht="20.100000000000001" customHeight="1" x14ac:dyDescent="0.3">
      <c r="A3" s="1" t="s">
        <v>1</v>
      </c>
      <c r="B3" s="1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12" x14ac:dyDescent="0.3">
      <c r="A4" s="5" t="s">
        <v>7</v>
      </c>
      <c r="B4" s="5" t="s">
        <v>8</v>
      </c>
      <c r="C4" s="22">
        <v>326</v>
      </c>
      <c r="D4" s="6" t="s">
        <v>9</v>
      </c>
      <c r="E4" s="28"/>
      <c r="F4" s="13">
        <f>C4*E4</f>
        <v>0</v>
      </c>
      <c r="I4" s="17"/>
      <c r="L4" s="4"/>
    </row>
    <row r="5" spans="1:12" x14ac:dyDescent="0.3">
      <c r="A5" s="5" t="s">
        <v>10</v>
      </c>
      <c r="B5" s="5" t="s">
        <v>11</v>
      </c>
      <c r="C5" s="22">
        <v>326</v>
      </c>
      <c r="D5" s="6" t="s">
        <v>9</v>
      </c>
      <c r="E5" s="27">
        <v>0</v>
      </c>
      <c r="F5" s="13">
        <f t="shared" ref="F5:F19" si="0">C5*E5</f>
        <v>0</v>
      </c>
      <c r="I5" s="17"/>
      <c r="L5" s="4"/>
    </row>
    <row r="6" spans="1:12" x14ac:dyDescent="0.3">
      <c r="A6" s="5" t="s">
        <v>12</v>
      </c>
      <c r="B6" s="5" t="s">
        <v>13</v>
      </c>
      <c r="C6" s="22">
        <v>326</v>
      </c>
      <c r="D6" s="6" t="s">
        <v>14</v>
      </c>
      <c r="E6" s="27">
        <v>0</v>
      </c>
      <c r="F6" s="13">
        <f t="shared" si="0"/>
        <v>0</v>
      </c>
      <c r="I6" s="17"/>
      <c r="L6" s="4"/>
    </row>
    <row r="7" spans="1:12" ht="41.4" x14ac:dyDescent="0.3">
      <c r="A7" s="5" t="s">
        <v>15</v>
      </c>
      <c r="B7" s="21" t="s">
        <v>44</v>
      </c>
      <c r="C7" s="22">
        <f>C4*5</f>
        <v>1630</v>
      </c>
      <c r="D7" s="6" t="s">
        <v>16</v>
      </c>
      <c r="E7" s="27">
        <v>0</v>
      </c>
      <c r="F7" s="13">
        <f t="shared" si="0"/>
        <v>0</v>
      </c>
      <c r="L7" s="4"/>
    </row>
    <row r="8" spans="1:12" ht="41.4" x14ac:dyDescent="0.3">
      <c r="A8" s="5" t="s">
        <v>17</v>
      </c>
      <c r="B8" s="21" t="s">
        <v>46</v>
      </c>
      <c r="C8" s="22">
        <v>1120</v>
      </c>
      <c r="D8" s="6" t="s">
        <v>14</v>
      </c>
      <c r="E8" s="27">
        <v>0</v>
      </c>
      <c r="F8" s="13">
        <f t="shared" si="0"/>
        <v>0</v>
      </c>
      <c r="L8" s="4"/>
    </row>
    <row r="9" spans="1:12" ht="41.4" x14ac:dyDescent="0.3">
      <c r="A9" s="5" t="s">
        <v>18</v>
      </c>
      <c r="B9" s="21" t="s">
        <v>45</v>
      </c>
      <c r="C9" s="22">
        <f>C4*2</f>
        <v>652</v>
      </c>
      <c r="D9" s="6" t="s">
        <v>16</v>
      </c>
      <c r="E9" s="27">
        <v>0</v>
      </c>
      <c r="F9" s="13">
        <f t="shared" si="0"/>
        <v>0</v>
      </c>
      <c r="L9" s="4"/>
    </row>
    <row r="10" spans="1:12" ht="41.4" x14ac:dyDescent="0.3">
      <c r="A10" s="5" t="s">
        <v>19</v>
      </c>
      <c r="B10" s="21" t="s">
        <v>47</v>
      </c>
      <c r="C10" s="22">
        <v>652</v>
      </c>
      <c r="D10" s="6" t="s">
        <v>14</v>
      </c>
      <c r="E10" s="27">
        <v>0</v>
      </c>
      <c r="F10" s="13">
        <f t="shared" si="0"/>
        <v>0</v>
      </c>
      <c r="L10" s="4"/>
    </row>
    <row r="11" spans="1:12" ht="41.4" x14ac:dyDescent="0.3">
      <c r="A11" s="5" t="s">
        <v>20</v>
      </c>
      <c r="B11" s="21" t="s">
        <v>48</v>
      </c>
      <c r="C11" s="22">
        <f>C4*1</f>
        <v>326</v>
      </c>
      <c r="D11" s="6" t="s">
        <v>16</v>
      </c>
      <c r="E11" s="27">
        <v>0</v>
      </c>
      <c r="F11" s="13">
        <f t="shared" si="0"/>
        <v>0</v>
      </c>
      <c r="L11" s="4"/>
    </row>
    <row r="12" spans="1:12" ht="41.4" x14ac:dyDescent="0.3">
      <c r="A12" s="5" t="s">
        <v>21</v>
      </c>
      <c r="B12" s="21" t="s">
        <v>49</v>
      </c>
      <c r="C12" s="22">
        <v>326</v>
      </c>
      <c r="D12" s="6" t="s">
        <v>14</v>
      </c>
      <c r="E12" s="27">
        <v>0</v>
      </c>
      <c r="F12" s="13">
        <f t="shared" si="0"/>
        <v>0</v>
      </c>
      <c r="L12" s="4"/>
    </row>
    <row r="13" spans="1:12" ht="27.6" x14ac:dyDescent="0.3">
      <c r="A13" s="5" t="s">
        <v>22</v>
      </c>
      <c r="B13" s="21" t="s">
        <v>50</v>
      </c>
      <c r="C13" s="22">
        <f>C4*0.5</f>
        <v>163</v>
      </c>
      <c r="D13" s="6" t="s">
        <v>14</v>
      </c>
      <c r="E13" s="27">
        <v>0</v>
      </c>
      <c r="F13" s="13">
        <f t="shared" si="0"/>
        <v>0</v>
      </c>
      <c r="L13" s="4"/>
    </row>
    <row r="14" spans="1:12" ht="27.6" x14ac:dyDescent="0.3">
      <c r="A14" s="5" t="s">
        <v>23</v>
      </c>
      <c r="B14" s="21" t="s">
        <v>51</v>
      </c>
      <c r="C14" s="22">
        <f>C4*2</f>
        <v>652</v>
      </c>
      <c r="D14" s="6" t="s">
        <v>14</v>
      </c>
      <c r="E14" s="27">
        <v>0</v>
      </c>
      <c r="F14" s="13">
        <f t="shared" si="0"/>
        <v>0</v>
      </c>
      <c r="L14" s="4"/>
    </row>
    <row r="15" spans="1:12" ht="27.6" x14ac:dyDescent="0.3">
      <c r="A15" s="5" t="s">
        <v>24</v>
      </c>
      <c r="B15" s="21" t="s">
        <v>52</v>
      </c>
      <c r="C15" s="22">
        <f>C4*0.5</f>
        <v>163</v>
      </c>
      <c r="D15" s="6" t="s">
        <v>14</v>
      </c>
      <c r="E15" s="27">
        <v>0</v>
      </c>
      <c r="F15" s="13">
        <f t="shared" si="0"/>
        <v>0</v>
      </c>
      <c r="L15" s="4"/>
    </row>
    <row r="16" spans="1:12" ht="27.6" x14ac:dyDescent="0.3">
      <c r="A16" s="5" t="s">
        <v>25</v>
      </c>
      <c r="B16" s="21" t="s">
        <v>53</v>
      </c>
      <c r="C16" s="22">
        <f>C4*0.25</f>
        <v>81.5</v>
      </c>
      <c r="D16" s="6" t="s">
        <v>14</v>
      </c>
      <c r="E16" s="27">
        <v>0</v>
      </c>
      <c r="F16" s="13">
        <f t="shared" si="0"/>
        <v>0</v>
      </c>
      <c r="L16" s="4"/>
    </row>
    <row r="17" spans="1:12" ht="55.2" x14ac:dyDescent="0.3">
      <c r="A17" s="5" t="s">
        <v>26</v>
      </c>
      <c r="B17" s="21" t="s">
        <v>54</v>
      </c>
      <c r="C17" s="22">
        <f>C4*2</f>
        <v>652</v>
      </c>
      <c r="D17" s="6" t="s">
        <v>14</v>
      </c>
      <c r="E17" s="27">
        <v>0</v>
      </c>
      <c r="F17" s="13">
        <f t="shared" si="0"/>
        <v>0</v>
      </c>
      <c r="L17" s="4"/>
    </row>
    <row r="18" spans="1:12" ht="55.2" x14ac:dyDescent="0.3">
      <c r="A18" s="5" t="s">
        <v>27</v>
      </c>
      <c r="B18" s="21" t="s">
        <v>55</v>
      </c>
      <c r="C18" s="22">
        <f>C4*3</f>
        <v>978</v>
      </c>
      <c r="D18" s="6" t="s">
        <v>14</v>
      </c>
      <c r="E18" s="27">
        <v>0</v>
      </c>
      <c r="F18" s="13">
        <f t="shared" si="0"/>
        <v>0</v>
      </c>
      <c r="L18" s="4"/>
    </row>
    <row r="19" spans="1:12" ht="27.6" x14ac:dyDescent="0.3">
      <c r="A19" s="5" t="s">
        <v>28</v>
      </c>
      <c r="B19" s="21" t="s">
        <v>56</v>
      </c>
      <c r="C19" s="22">
        <v>100</v>
      </c>
      <c r="D19" s="6" t="s">
        <v>14</v>
      </c>
      <c r="E19" s="27">
        <v>0</v>
      </c>
      <c r="F19" s="13">
        <f t="shared" si="0"/>
        <v>0</v>
      </c>
      <c r="L19" s="4"/>
    </row>
    <row r="20" spans="1:12" x14ac:dyDescent="0.3">
      <c r="A20" s="5" t="s">
        <v>29</v>
      </c>
      <c r="B20" s="5" t="s">
        <v>30</v>
      </c>
      <c r="C20" s="22">
        <v>1</v>
      </c>
      <c r="D20" s="6" t="s">
        <v>1</v>
      </c>
      <c r="E20" s="13"/>
      <c r="F20" s="13">
        <f>E20</f>
        <v>0</v>
      </c>
      <c r="L20" s="4"/>
    </row>
    <row r="21" spans="1:12" x14ac:dyDescent="0.3">
      <c r="A21" s="5" t="s">
        <v>31</v>
      </c>
      <c r="B21" s="5" t="s">
        <v>32</v>
      </c>
      <c r="C21" s="22">
        <v>1</v>
      </c>
      <c r="D21" s="6" t="s">
        <v>1</v>
      </c>
      <c r="E21" s="13"/>
      <c r="F21" s="13">
        <f>E21</f>
        <v>0</v>
      </c>
      <c r="L21" s="4"/>
    </row>
    <row r="22" spans="1:12" x14ac:dyDescent="0.3">
      <c r="A22" s="5" t="s">
        <v>40</v>
      </c>
      <c r="B22" s="5" t="s">
        <v>42</v>
      </c>
      <c r="C22" s="22">
        <v>1</v>
      </c>
      <c r="D22" s="6" t="s">
        <v>41</v>
      </c>
      <c r="E22" s="13"/>
      <c r="F22" s="13"/>
      <c r="L22" s="4"/>
    </row>
    <row r="23" spans="1:12" ht="20.100000000000001" customHeight="1" thickBot="1" x14ac:dyDescent="0.35">
      <c r="A23" s="7" t="s">
        <v>33</v>
      </c>
      <c r="B23" s="8"/>
      <c r="C23" s="9"/>
      <c r="D23" s="9"/>
      <c r="E23" s="7"/>
      <c r="F23" s="7"/>
    </row>
    <row r="24" spans="1:12" ht="20.100000000000001" customHeight="1" thickBot="1" x14ac:dyDescent="0.35">
      <c r="A24" s="7"/>
      <c r="B24" s="8"/>
      <c r="C24" s="9"/>
      <c r="D24" s="9"/>
      <c r="E24" s="8" t="s">
        <v>34</v>
      </c>
      <c r="F24" s="18">
        <f>SUM(F4:F21)</f>
        <v>0</v>
      </c>
      <c r="I24" s="19"/>
    </row>
    <row r="25" spans="1:12" ht="20.100000000000001" customHeight="1" x14ac:dyDescent="0.3">
      <c r="A25" s="7"/>
      <c r="B25" s="8"/>
      <c r="C25" s="9"/>
      <c r="D25" s="9"/>
      <c r="E25" s="8"/>
      <c r="F25" s="8"/>
    </row>
    <row r="26" spans="1:12" ht="20.100000000000001" customHeight="1" x14ac:dyDescent="0.3">
      <c r="A26" s="7"/>
      <c r="B26" s="5" t="s">
        <v>35</v>
      </c>
      <c r="C26" s="26">
        <v>15</v>
      </c>
      <c r="D26" s="6" t="s">
        <v>36</v>
      </c>
      <c r="E26" s="5"/>
      <c r="F26" s="20">
        <f>C26%*$F$24</f>
        <v>0</v>
      </c>
    </row>
    <row r="27" spans="1:12" ht="20.100000000000001" customHeight="1" x14ac:dyDescent="0.3">
      <c r="A27" s="7"/>
      <c r="B27" s="5" t="s">
        <v>37</v>
      </c>
      <c r="C27" s="26">
        <v>8</v>
      </c>
      <c r="D27" s="6" t="s">
        <v>36</v>
      </c>
      <c r="E27" s="5"/>
      <c r="F27" s="20">
        <f t="shared" ref="F27:F28" si="1">C27%*$F$24</f>
        <v>0</v>
      </c>
    </row>
    <row r="28" spans="1:12" ht="20.100000000000001" customHeight="1" x14ac:dyDescent="0.3">
      <c r="A28" s="7"/>
      <c r="B28" s="5" t="s">
        <v>38</v>
      </c>
      <c r="C28" s="26">
        <v>7</v>
      </c>
      <c r="D28" s="6" t="s">
        <v>36</v>
      </c>
      <c r="E28" s="5"/>
      <c r="F28" s="20">
        <f t="shared" si="1"/>
        <v>0</v>
      </c>
    </row>
    <row r="29" spans="1:12" ht="20.100000000000001" customHeight="1" thickBot="1" x14ac:dyDescent="0.35">
      <c r="A29" s="7"/>
      <c r="B29" s="8"/>
      <c r="C29" s="9"/>
      <c r="D29" s="9"/>
      <c r="E29" s="8"/>
      <c r="F29" s="8"/>
    </row>
    <row r="30" spans="1:12" ht="20.100000000000001" customHeight="1" thickBot="1" x14ac:dyDescent="0.35">
      <c r="A30" s="7"/>
      <c r="B30" s="12" t="s">
        <v>39</v>
      </c>
      <c r="C30" s="9"/>
      <c r="D30" s="9"/>
      <c r="E30" s="8"/>
      <c r="F30" s="18">
        <f>SUM(F24,F26:F28)</f>
        <v>0</v>
      </c>
    </row>
    <row r="31" spans="1:12" x14ac:dyDescent="0.3">
      <c r="A31" s="11"/>
      <c r="B31" s="11"/>
      <c r="C31" s="10"/>
      <c r="D31" s="10"/>
      <c r="E31" s="11"/>
      <c r="F31" s="11"/>
    </row>
    <row r="32" spans="1:12" x14ac:dyDescent="0.3">
      <c r="A32" s="11"/>
      <c r="B32" s="11"/>
      <c r="C32" s="10"/>
      <c r="D32" s="10"/>
      <c r="E32" s="11"/>
      <c r="F32" s="11"/>
    </row>
    <row r="33" spans="1:6" x14ac:dyDescent="0.3">
      <c r="A33" s="11"/>
      <c r="B33" s="11"/>
      <c r="C33" s="10"/>
      <c r="D33" s="10"/>
      <c r="E33" s="11"/>
      <c r="F33" s="11"/>
    </row>
    <row r="34" spans="1:6" x14ac:dyDescent="0.3">
      <c r="A34" s="11"/>
      <c r="B34" s="11"/>
      <c r="C34" s="10"/>
      <c r="D34" s="10"/>
      <c r="E34" s="11"/>
      <c r="F34" s="11"/>
    </row>
    <row r="35" spans="1:6" x14ac:dyDescent="0.3">
      <c r="A35" s="11"/>
      <c r="B35" s="11"/>
      <c r="C35" s="10"/>
      <c r="D35" s="10"/>
      <c r="E35" s="11"/>
      <c r="F35" s="11"/>
    </row>
    <row r="36" spans="1:6" x14ac:dyDescent="0.3">
      <c r="A36" s="11"/>
      <c r="B36" s="11"/>
      <c r="C36" s="10"/>
      <c r="D36" s="10"/>
      <c r="E36" s="11"/>
      <c r="F36" s="11"/>
    </row>
    <row r="37" spans="1:6" x14ac:dyDescent="0.3">
      <c r="A37" s="11"/>
      <c r="B37" s="11"/>
      <c r="C37" s="10"/>
      <c r="D37" s="10"/>
      <c r="E37" s="11"/>
      <c r="F37" s="11"/>
    </row>
    <row r="38" spans="1:6" x14ac:dyDescent="0.3">
      <c r="A38" s="11"/>
      <c r="B38" s="11"/>
      <c r="C38" s="10"/>
      <c r="D38" s="10"/>
      <c r="E38" s="11"/>
      <c r="F38" s="11"/>
    </row>
    <row r="39" spans="1:6" x14ac:dyDescent="0.3">
      <c r="A39" s="11"/>
      <c r="B39" s="11"/>
      <c r="C39" s="10"/>
      <c r="D39" s="10"/>
      <c r="E39" s="11"/>
      <c r="F39" s="11"/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TaxCatchAll xmlns="af0ce8fa-f976-44e3-97a7-4da5b16f71b6">
      <Value>1</Value>
    </TaxCatchAll>
    <lcf76f155ced4ddcb4097134ff3c332f xmlns="bd122d97-56cb-4fd5-a5c5-075ab09718cf">
      <Terms xmlns="http://schemas.microsoft.com/office/infopath/2007/PartnerControls"/>
    </lcf76f155ced4ddcb4097134ff3c332f>
    <SharedWithUsers xmlns="a0cf0202-a5c5-484a-8f56-a5c31f00845a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DB45B00EE30242957E9DF2AB3D6ABE" ma:contentTypeVersion="15" ma:contentTypeDescription="Een nieuw document maken." ma:contentTypeScope="" ma:versionID="87ba7175f7822398078de81641536178">
  <xsd:schema xmlns:xsd="http://www.w3.org/2001/XMLSchema" xmlns:xs="http://www.w3.org/2001/XMLSchema" xmlns:p="http://schemas.microsoft.com/office/2006/metadata/properties" xmlns:ns2="a0cf0202-a5c5-484a-8f56-a5c31f00845a" xmlns:ns4="af0ce8fa-f976-44e3-97a7-4da5b16f71b6" xmlns:ns5="bd122d97-56cb-4fd5-a5c5-075ab09718cf" targetNamespace="http://schemas.microsoft.com/office/2006/metadata/properties" ma:root="true" ma:fieldsID="936aa7eae9ca7a3675b14e427e948d6c" ns2:_="" ns4:_="" ns5:_="">
    <xsd:import namespace="a0cf0202-a5c5-484a-8f56-a5c31f00845a"/>
    <xsd:import namespace="af0ce8fa-f976-44e3-97a7-4da5b16f71b6"/>
    <xsd:import namespace="bd122d97-56cb-4fd5-a5c5-075ab09718c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ce8fa-f976-44e3-97a7-4da5b16f71b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5bbd4ae-4d02-4bea-a0ca-3e6c221c9a39}" ma:internalName="TaxCatchAll" ma:showField="CatchAllData" ma:web="af0ce8fa-f976-44e3-97a7-4da5b16f71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22d97-56cb-4fd5-a5c5-075ab0971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996830-D6BA-4384-BF95-140FEA134CCE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a0cf0202-a5c5-484a-8f56-a5c31f00845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bd122d97-56cb-4fd5-a5c5-075ab09718cf"/>
    <ds:schemaRef ds:uri="af0ce8fa-f976-44e3-97a7-4da5b16f71b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CB192CE-D6FB-4A98-991E-4EB0487A5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3327E3-1842-4D4B-8BD4-77CBF115E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af0ce8fa-f976-44e3-97a7-4da5b16f71b6"/>
    <ds:schemaRef ds:uri="bd122d97-56cb-4fd5-a5c5-075ab09718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5afceaf-645f-4533-9e57-d04c96d1a4b2}" enabled="1" method="Privilege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Inschrijfstaat!_Hlk124852222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Uden, Kees van</dc:creator>
  <cp:keywords/>
  <dc:description/>
  <cp:lastModifiedBy>Hillemans, Daan</cp:lastModifiedBy>
  <cp:revision/>
  <dcterms:created xsi:type="dcterms:W3CDTF">2023-01-30T12:32:40Z</dcterms:created>
  <dcterms:modified xsi:type="dcterms:W3CDTF">2026-08-26T10:10:23Z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0x010100BBDB45B00EE30242957E9DF2AB3D6ABE</vt:lpwstr>
  </property>
  <property fmtid="{D5CDD505-2E9C-101B-9397-08002B2CF9AE}" pid="3" name="Afdelingnaam">
    <vt:lpwstr>1;#PPI|5380aa0e-a8ab-4a3d-bf73-9d74f369ec86</vt:lpwstr>
  </property>
  <property fmtid="{D5CDD505-2E9C-101B-9397-08002B2CF9AE}" pid="4" name="MediaServiceImageTags">
    <vt:lpwstr/>
  </property>
  <property fmtid="{D5CDD505-2E9C-101B-9397-08002B2CF9AE}" pid="5" name="Order">
    <vt:r8>483100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