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Q:\SSO-CFD\UG_HKT_Inkoop-UNIT\83-INKOOPDOSSIER- INKOOP\IUC25\IUC25-662 Klein technisch materiaal\03 - BESCHR DOCUMENTEN\"/>
    </mc:Choice>
  </mc:AlternateContent>
  <xr:revisionPtr revIDLastSave="0" documentId="13_ncr:1_{204C8259-7C71-4635-8F90-31CF44974694}" xr6:coauthVersionLast="47" xr6:coauthVersionMax="47" xr10:uidLastSave="{00000000-0000-0000-0000-000000000000}"/>
  <workbookProtection workbookAlgorithmName="SHA-512" workbookHashValue="8u2sM+EqE6I3WTdX2vqF2e+gNSLoe4Ovw9Ou40mgdzXsn38R58Jd78ga5LZFQZDmKEDmHB0HLmLyNiPq1C8aEA==" workbookSaltValue="fEHU5A/0NsPcqRbu25cZVg==" workbookSpinCount="100000" lockStructure="1"/>
  <bookViews>
    <workbookView xWindow="-108" yWindow="-108" windowWidth="30936" windowHeight="16776" xr2:uid="{00000000-000D-0000-FFFF-FFFF00000000}"/>
  </bookViews>
  <sheets>
    <sheet name="Prijzenblad " sheetId="1" r:id="rId1"/>
  </sheets>
  <definedNames>
    <definedName name="_xlnm.Print_Area" localSheetId="0">'Prijzenblad '!$A$1:$P$55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5" i="1" l="1"/>
  <c r="L47" i="1"/>
  <c r="M47" i="1" s="1"/>
  <c r="L46" i="1"/>
  <c r="M46" i="1" s="1"/>
  <c r="L45" i="1"/>
  <c r="M45" i="1" s="1"/>
  <c r="L44" i="1"/>
  <c r="M44" i="1" s="1"/>
  <c r="L42" i="1"/>
  <c r="M42" i="1" s="1"/>
  <c r="L49" i="1"/>
  <c r="M49" i="1" s="1"/>
  <c r="L51" i="1"/>
  <c r="M51" i="1" s="1"/>
  <c r="L52" i="1"/>
  <c r="M52" i="1" s="1"/>
  <c r="L53" i="1"/>
  <c r="M53" i="1" s="1"/>
  <c r="M55" i="1"/>
  <c r="L40" i="1"/>
  <c r="M40" i="1" s="1"/>
  <c r="L39" i="1"/>
  <c r="M39" i="1" s="1"/>
  <c r="L38" i="1"/>
  <c r="M38" i="1" s="1"/>
  <c r="L36" i="1"/>
  <c r="M36" i="1" s="1"/>
  <c r="L34" i="1"/>
  <c r="M34" i="1" s="1"/>
  <c r="L32" i="1"/>
  <c r="M32" i="1" s="1"/>
  <c r="L31" i="1"/>
  <c r="M31" i="1" s="1"/>
  <c r="L30" i="1"/>
  <c r="M30" i="1" s="1"/>
  <c r="L23" i="1"/>
  <c r="M23" i="1" s="1"/>
  <c r="L28" i="1"/>
  <c r="M28" i="1" s="1"/>
  <c r="L26" i="1"/>
  <c r="M26" i="1" s="1"/>
  <c r="L25" i="1"/>
  <c r="M25" i="1" s="1"/>
  <c r="L22" i="1"/>
  <c r="M22" i="1" s="1"/>
  <c r="L21" i="1"/>
  <c r="M21" i="1" s="1"/>
  <c r="L19" i="1"/>
  <c r="M19" i="1" s="1"/>
  <c r="L20" i="1"/>
  <c r="M20" i="1" s="1"/>
  <c r="L43" i="1"/>
  <c r="M43" i="1" s="1"/>
  <c r="S49" i="1"/>
  <c r="T49" i="1" s="1"/>
  <c r="S48" i="1"/>
  <c r="T48" i="1" s="1"/>
  <c r="S42" i="1"/>
  <c r="T42" i="1" s="1"/>
  <c r="T28" i="1"/>
  <c r="S28" i="1"/>
  <c r="S27" i="1"/>
  <c r="T26" i="1"/>
  <c r="S26" i="1"/>
  <c r="T25" i="1"/>
  <c r="S25" i="1"/>
  <c r="M57" i="1" l="1"/>
</calcChain>
</file>

<file path=xl/sharedStrings.xml><?xml version="1.0" encoding="utf-8"?>
<sst xmlns="http://schemas.openxmlformats.org/spreadsheetml/2006/main" count="156" uniqueCount="130">
  <si>
    <t>Invulinstructie</t>
  </si>
  <si>
    <t>Let op!</t>
  </si>
  <si>
    <t>Kolom H</t>
  </si>
  <si>
    <t xml:space="preserve">Gegevens inschrijver </t>
  </si>
  <si>
    <t>Naam onderneming</t>
  </si>
  <si>
    <t>Nr</t>
  </si>
  <si>
    <t>Productgroep</t>
  </si>
  <si>
    <t>Fictief aantal</t>
  </si>
  <si>
    <t>Aangeboden Kortings-percentage</t>
  </si>
  <si>
    <t>1.</t>
  </si>
  <si>
    <t>Gereedschap</t>
  </si>
  <si>
    <t>2.</t>
  </si>
  <si>
    <t>3.</t>
  </si>
  <si>
    <t>Schroevendraaierset (7dlg)</t>
  </si>
  <si>
    <t>4.</t>
  </si>
  <si>
    <t>5.</t>
  </si>
  <si>
    <t>E. Gereedschap</t>
  </si>
  <si>
    <t>6.</t>
  </si>
  <si>
    <t>8.</t>
  </si>
  <si>
    <t>9.</t>
  </si>
  <si>
    <t>Meetgereedschap</t>
  </si>
  <si>
    <t>10.</t>
  </si>
  <si>
    <t>11.</t>
  </si>
  <si>
    <t>12.</t>
  </si>
  <si>
    <t>13.</t>
  </si>
  <si>
    <t>14.</t>
  </si>
  <si>
    <t>15.</t>
  </si>
  <si>
    <t>16.</t>
  </si>
  <si>
    <t>17.</t>
  </si>
  <si>
    <t>18.</t>
  </si>
  <si>
    <t>19.</t>
  </si>
  <si>
    <t>20.</t>
  </si>
  <si>
    <t>21.</t>
  </si>
  <si>
    <t>22.</t>
  </si>
  <si>
    <t>23.</t>
  </si>
  <si>
    <t>24.</t>
  </si>
  <si>
    <t>25.</t>
  </si>
  <si>
    <t>Overig</t>
  </si>
  <si>
    <t>35.</t>
  </si>
  <si>
    <t>Vloergoot</t>
  </si>
  <si>
    <t>26.</t>
  </si>
  <si>
    <t>Stofblik van metaal</t>
  </si>
  <si>
    <t>PBM</t>
  </si>
  <si>
    <t>Bijlage 7: Prijzenblad Technisch materiaal t.b.v. de bedrijfsvoering van Domeinen Roerende Zaken (DRZ) - IUC25-662</t>
  </si>
  <si>
    <t>Invullen van het prijzenblad dient te gebeuren volgens de voorwaarden zoals gesteld in het Beschrijvend document en bijlage 1 - Programma van Eeisen</t>
  </si>
  <si>
    <t>Kolom K</t>
  </si>
  <si>
    <t>Inschrijver geeft naam van onderneming aan.</t>
  </si>
  <si>
    <t>Artikelnummer (EAN)</t>
  </si>
  <si>
    <t xml:space="preserve">Artikel omschrijving </t>
  </si>
  <si>
    <t xml:space="preserve">Merk </t>
  </si>
  <si>
    <t>Normatieve verpakkingseenheid (NVPE)</t>
  </si>
  <si>
    <t xml:space="preserve">Voorgeschreven artikel of gelijk waardig alternatief? </t>
  </si>
  <si>
    <t>Artikel omschrijving (inclusief merknaam) en uitleg gelijkwaardigheid</t>
  </si>
  <si>
    <t>Aangeboden fictieve totaalprijs (AP)</t>
  </si>
  <si>
    <t>Kolom J</t>
  </si>
  <si>
    <t>Kolom N</t>
  </si>
  <si>
    <t>Kolom O</t>
  </si>
  <si>
    <t>Aan het fictieve aantal en de voorgeschreven artikelen kunnen geen rechten worden ontleend voor eventueel toekomstige afname.</t>
  </si>
  <si>
    <t xml:space="preserve">Inschrijver geeft door middel van het keuzemenu in kolom H aan of zij het voorgeschreven artikelen offreren of dat zij een gelijkwaardig alternatief aanbieden. </t>
  </si>
  <si>
    <t xml:space="preserve">Inschrijver geeft het aangeboden kortingspercentage op de prijzen in de catalogus aan in kolom K. Dit opgegeven kortingspercentage kan verschillen per productgroep. Het betreffende kortingspercentage (maximaal 1 cijfer achter de komma) is van toepassing op de gehele productgroep, dus niet uitsluitend voor de geoffreerde artikelen in het prijzenblad. De opgegeven kortingspercentages worden opgenomen in de raamovereenkomst en dienen toegepast te worden op alle artikelen die onder de raamovereenkomst gekocht worden door opdrachtgever. De geoffreerde kortingspercentages staan vast voor de gehele duur van de raamovereenkomst. </t>
  </si>
  <si>
    <t>Inschrijver dient minimaal alle blauwe cellen op het tabblad Prijzenblad in te vullen. De orangje cellen wanneer een gelijkwaardig alternatief wordt aangeboden</t>
  </si>
  <si>
    <t>Artikelnummer (EAN) bij gelijkwaardig alternatief</t>
  </si>
  <si>
    <t>Cel F/G/H14</t>
  </si>
  <si>
    <t>7.</t>
  </si>
  <si>
    <t xml:space="preserve">Indien inschrijver het specifiek product niet in zijn assortiment heeft, kan inschrijver een gelijkwaardig alternatief aanbieden (gelijkwaardig aan voorgeschreven artikel). In Kolom H kan aangegeven worden of het voorgeschreven artikel wordt aangeboden of een gelijkwaardig alternatief. Een gelijkwaardig alternatief is een artikel dat minimaal aan de vereisten kenmerken van het voorgeschreven artikel voldoet. Het is daarom toegestaan om een hoogwaardiger artikel aan te bieden. Een artikel met kenmerken die lager of kleiner zijn is niet toegestaan. Dit geldt ook voor de normatieve verpakkingseenheid, deze dient minimaal te voldoen aan wat is voorgeschreven.  </t>
  </si>
  <si>
    <t xml:space="preserve">De ingevulde bedragen bepalen de score op het gunningscriterium Prijs. Het is niet toegestaan om de opmaak van de spreadsheet te wijzigen. </t>
  </si>
  <si>
    <r>
      <rPr>
        <b/>
        <sz val="11"/>
        <color theme="1"/>
        <rFont val="Arial"/>
        <family val="2"/>
      </rPr>
      <t>[hoeft enkel ingevuld te worden als er een gelijkwaardig alternatief artikel wordt aangeboden]</t>
    </r>
    <r>
      <rPr>
        <sz val="11"/>
        <color theme="1"/>
        <rFont val="Arial"/>
        <family val="2"/>
      </rPr>
      <t xml:space="preserve"> Inschrijver geeft het een artikelomschrijvig (inclusief merknaam) en uitleg over de gelijkwaardigheid, zodat de gelijkwaardigheid van het artikel kan worden beoordeeld. </t>
    </r>
  </si>
  <si>
    <r>
      <rPr>
        <b/>
        <sz val="11"/>
        <color theme="1"/>
        <rFont val="Arial"/>
        <family val="2"/>
      </rPr>
      <t xml:space="preserve">[hoeft enkel ingevuld te worden als er een gelijkwaardig alternatief artikel wordt aangeboden] </t>
    </r>
    <r>
      <rPr>
        <sz val="11"/>
        <color theme="1"/>
        <rFont val="Arial"/>
        <family val="2"/>
      </rPr>
      <t xml:space="preserve">Inschrijver geeft het artikelnummer (EAN) van het gelijkwaardige alternatief dat inschrijver heeft aangeboden. </t>
    </r>
  </si>
  <si>
    <t>Prijs per stuk, excl btw</t>
  </si>
  <si>
    <t>Netto prijs excl. BTW,  inclusief korting</t>
  </si>
  <si>
    <t>Netto prijs excl. BTW  inclusief korting x fictief aantal</t>
  </si>
  <si>
    <t>Hamer 450 gram</t>
  </si>
  <si>
    <t>Stanley</t>
  </si>
  <si>
    <t>Gedore</t>
  </si>
  <si>
    <t>Ironside</t>
  </si>
  <si>
    <t>Inbussleutelset (9dlg)</t>
  </si>
  <si>
    <t>Facom</t>
  </si>
  <si>
    <t>Wera</t>
  </si>
  <si>
    <t>Makita</t>
  </si>
  <si>
    <t>Accu schroefboormachine 2x accu incl lader en koffer</t>
  </si>
  <si>
    <t>Elektra</t>
  </si>
  <si>
    <t>Kabelhaspel 25 meter 4 contactdozen</t>
  </si>
  <si>
    <t>Kelfort</t>
  </si>
  <si>
    <t xml:space="preserve">Waterpas 60 cm </t>
  </si>
  <si>
    <t>Sola</t>
  </si>
  <si>
    <t>Landmetermaat 30 meter 13mm</t>
  </si>
  <si>
    <t>Bitbox torx 20stuks 25x 25mm</t>
  </si>
  <si>
    <t>Dopsleutelset 1/4+3/8+1/2 172-delig</t>
  </si>
  <si>
    <t>Elektrische Boormachine 230 V 1,5-13mm</t>
  </si>
  <si>
    <t>Rolmaat 5mtr x 19mm</t>
  </si>
  <si>
    <t>Rema</t>
  </si>
  <si>
    <t>(Intern) transport</t>
  </si>
  <si>
    <t>Handpallettruck/-wagen 2500 kg</t>
  </si>
  <si>
    <t>Hijs en hefmiddelen</t>
  </si>
  <si>
    <t>Hijsband 1mtr x 30mm 1000kg</t>
  </si>
  <si>
    <t>Palletwikkelfolie transparant 300mx50cm 20mu</t>
  </si>
  <si>
    <t>Hand tapedispenser verpakkingstape taperolhouder</t>
  </si>
  <si>
    <t>Tesa</t>
  </si>
  <si>
    <t>Dozentape transparant type:57171-00000-03</t>
  </si>
  <si>
    <t>Handreiniger 4,2kg</t>
  </si>
  <si>
    <t>Dreumex</t>
  </si>
  <si>
    <t>Shell</t>
  </si>
  <si>
    <t>Smeervet patroon 400gram</t>
  </si>
  <si>
    <t>Altrex</t>
  </si>
  <si>
    <t>Poetsrol Tork 2 laags wit 25cm x 160 meter</t>
  </si>
  <si>
    <t>Tork</t>
  </si>
  <si>
    <t>Stoffer van kokos 70mm kokosvezels circa 31 cm</t>
  </si>
  <si>
    <t>Oxxa</t>
  </si>
  <si>
    <t>Werkhandschoenen zwart maat 9-L</t>
  </si>
  <si>
    <t>Bouwhelm gewicht 330gram kunststof blauw</t>
  </si>
  <si>
    <t>3M</t>
  </si>
  <si>
    <t>Afzetlint rood/wit 80mm x 500 meter</t>
  </si>
  <si>
    <t> 3394661500540</t>
  </si>
  <si>
    <t>Persoonlijke beschermingsmiddelen (PBM's)</t>
  </si>
  <si>
    <t>Afbakening en signalering</t>
  </si>
  <si>
    <t>Enkel oploopbare trap - aluminium 5 tredes</t>
  </si>
  <si>
    <t>Veiligheidsbril kunststof grijs krasvast</t>
  </si>
  <si>
    <t>Hijs- en hefmiddelen</t>
  </si>
  <si>
    <t>Hygiene/reinigingsmiddelen</t>
  </si>
  <si>
    <t>Trappen/klimmateriaal</t>
  </si>
  <si>
    <t>Trappen/klimmaterialen</t>
  </si>
  <si>
    <t>Afbakenings- en signaleringsmiddelen</t>
  </si>
  <si>
    <t>Elektrisch gereedschap (inclusief benodigdheden)</t>
  </si>
  <si>
    <t xml:space="preserve">Meetgereedschap </t>
  </si>
  <si>
    <t>Bouwplaats inrichting/Hygiëne/Reinigingsmiddelen</t>
  </si>
  <si>
    <t>Bouwplaats inrichting</t>
  </si>
  <si>
    <t xml:space="preserve">Niet elektrisch (hand-) gereedschap </t>
  </si>
  <si>
    <t xml:space="preserve">Verpakking- en dozen </t>
  </si>
  <si>
    <t>Verpakking- en dozen</t>
  </si>
  <si>
    <t xml:space="preserve">Inschrijver geeft de prijs per stuk (excl btw) van het artikel aan in kolom 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</si>
</sst>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0.0%"/>
  </numFmts>
  <fonts count="18" x14ac:knownFonts="1">
    <font>
      <sz val="11"/>
      <color theme="1"/>
      <name val="Calibri"/>
      <family val="2"/>
      <scheme val="minor"/>
    </font>
    <font>
      <b/>
      <sz val="10"/>
      <color rgb="FFFFFFFF"/>
      <name val="Arial"/>
      <family val="2"/>
    </font>
    <font>
      <sz val="10"/>
      <color theme="1"/>
      <name val="Arial"/>
      <family val="2"/>
    </font>
    <font>
      <sz val="11"/>
      <color theme="1"/>
      <name val="Arial"/>
      <family val="2"/>
    </font>
    <font>
      <sz val="20"/>
      <color theme="1"/>
      <name val="Arial"/>
      <family val="2"/>
    </font>
    <font>
      <b/>
      <sz val="11"/>
      <color theme="1"/>
      <name val="Arial"/>
      <family val="2"/>
    </font>
    <font>
      <b/>
      <sz val="14"/>
      <color rgb="FF000000"/>
      <name val="Arial"/>
      <family val="2"/>
    </font>
    <font>
      <sz val="11"/>
      <color theme="1"/>
      <name val="Calibri"/>
      <family val="2"/>
      <scheme val="minor"/>
    </font>
    <font>
      <b/>
      <sz val="11"/>
      <color rgb="FF000000"/>
      <name val="Arial"/>
      <family val="2"/>
    </font>
    <font>
      <b/>
      <sz val="10"/>
      <color theme="0"/>
      <name val="Arial"/>
      <family val="2"/>
    </font>
    <font>
      <b/>
      <sz val="10"/>
      <color rgb="FF000000"/>
      <name val="Arial"/>
      <family val="2"/>
    </font>
    <font>
      <b/>
      <sz val="10"/>
      <color theme="1"/>
      <name val="Arial"/>
      <family val="2"/>
    </font>
    <font>
      <b/>
      <sz val="11"/>
      <color theme="0"/>
      <name val="Arial"/>
      <family val="2"/>
    </font>
    <font>
      <sz val="10"/>
      <name val="Arial"/>
      <family val="2"/>
    </font>
    <font>
      <sz val="11"/>
      <name val="Arial"/>
      <family val="2"/>
    </font>
    <font>
      <sz val="11"/>
      <color rgb="FFFF0000"/>
      <name val="Arial"/>
      <family val="2"/>
    </font>
    <font>
      <b/>
      <sz val="10"/>
      <name val="Arial"/>
      <family val="2"/>
    </font>
    <font>
      <sz val="10"/>
      <color theme="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theme="0"/>
        <bgColor indexed="64"/>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43" fontId="7" fillId="0" borderId="0" applyFont="0" applyFill="0" applyBorder="0" applyAlignment="0" applyProtection="0"/>
    <xf numFmtId="44" fontId="7" fillId="0" borderId="0" applyFont="0" applyFill="0" applyBorder="0" applyAlignment="0" applyProtection="0"/>
  </cellStyleXfs>
  <cellXfs count="113">
    <xf numFmtId="0" fontId="0" fillId="0" borderId="0" xfId="0"/>
    <xf numFmtId="0" fontId="3" fillId="0" borderId="0" xfId="0" applyFont="1"/>
    <xf numFmtId="0" fontId="3" fillId="0" borderId="0" xfId="0" applyFont="1" applyAlignment="1">
      <alignment horizontal="left"/>
    </xf>
    <xf numFmtId="1" fontId="3" fillId="0" borderId="0" xfId="0" applyNumberFormat="1" applyFont="1" applyAlignment="1">
      <alignment horizontal="center"/>
    </xf>
    <xf numFmtId="1" fontId="3" fillId="0" borderId="0" xfId="0" applyNumberFormat="1" applyFont="1"/>
    <xf numFmtId="9" fontId="3" fillId="0" borderId="0" xfId="0" applyNumberFormat="1" applyFont="1"/>
    <xf numFmtId="0" fontId="5" fillId="0" borderId="0" xfId="0" applyFont="1"/>
    <xf numFmtId="0" fontId="0" fillId="0" borderId="0" xfId="0" applyAlignment="1">
      <alignment horizontal="center" vertical="center"/>
    </xf>
    <xf numFmtId="1" fontId="0" fillId="0" borderId="0" xfId="0" applyNumberFormat="1" applyAlignment="1">
      <alignment horizontal="center" vertical="center"/>
    </xf>
    <xf numFmtId="1" fontId="0" fillId="0" borderId="0" xfId="0" applyNumberFormat="1"/>
    <xf numFmtId="1" fontId="8" fillId="5" borderId="0" xfId="0" applyNumberFormat="1" applyFont="1" applyFill="1" applyAlignment="1">
      <alignment horizontal="center" vertical="center" wrapText="1"/>
    </xf>
    <xf numFmtId="4" fontId="8" fillId="5" borderId="0" xfId="0" applyNumberFormat="1" applyFont="1" applyFill="1" applyAlignment="1">
      <alignment horizontal="center" vertical="center" wrapText="1"/>
    </xf>
    <xf numFmtId="9" fontId="8" fillId="5" borderId="0" xfId="0" applyNumberFormat="1" applyFont="1" applyFill="1" applyAlignment="1">
      <alignment horizontal="center" vertical="center" wrapText="1"/>
    </xf>
    <xf numFmtId="44" fontId="3" fillId="0" borderId="0" xfId="2" applyFont="1"/>
    <xf numFmtId="0" fontId="6" fillId="0" borderId="0" xfId="0" applyFont="1" applyAlignment="1">
      <alignment horizontal="left" vertical="center" wrapText="1"/>
    </xf>
    <xf numFmtId="0" fontId="2" fillId="0" borderId="0" xfId="0" applyFont="1" applyAlignment="1">
      <alignment horizontal="left" wrapText="1"/>
    </xf>
    <xf numFmtId="0" fontId="3" fillId="0" borderId="0" xfId="0" applyFont="1" applyAlignment="1">
      <alignment horizontal="center"/>
    </xf>
    <xf numFmtId="9" fontId="3" fillId="0" borderId="0" xfId="0" applyNumberFormat="1" applyFont="1" applyAlignment="1">
      <alignment horizont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1" fontId="1" fillId="3" borderId="3" xfId="0" applyNumberFormat="1" applyFont="1" applyFill="1" applyBorder="1" applyAlignment="1">
      <alignment horizontal="center" vertical="center" wrapText="1"/>
    </xf>
    <xf numFmtId="9" fontId="1" fillId="3" borderId="3" xfId="0" applyNumberFormat="1" applyFont="1" applyFill="1" applyBorder="1" applyAlignment="1">
      <alignment horizontal="center" vertical="center" wrapText="1"/>
    </xf>
    <xf numFmtId="0" fontId="1" fillId="3" borderId="9" xfId="0" applyFont="1" applyFill="1" applyBorder="1" applyAlignment="1">
      <alignment horizontal="center" vertical="center" wrapText="1"/>
    </xf>
    <xf numFmtId="0" fontId="4" fillId="0" borderId="0" xfId="0" applyFont="1"/>
    <xf numFmtId="1" fontId="2" fillId="0" borderId="0" xfId="0" applyNumberFormat="1" applyFont="1" applyAlignment="1">
      <alignment horizontal="center" wrapText="1"/>
    </xf>
    <xf numFmtId="1" fontId="2" fillId="0" borderId="0" xfId="0" applyNumberFormat="1" applyFont="1" applyAlignment="1">
      <alignment horizontal="left" wrapText="1"/>
    </xf>
    <xf numFmtId="9" fontId="2" fillId="0" borderId="0" xfId="0" applyNumberFormat="1" applyFont="1" applyAlignment="1">
      <alignment horizontal="left" wrapText="1"/>
    </xf>
    <xf numFmtId="0" fontId="3" fillId="0" borderId="0" xfId="0" applyFont="1" applyAlignment="1">
      <alignment horizontal="center" wrapText="1"/>
    </xf>
    <xf numFmtId="0" fontId="3" fillId="0" borderId="0" xfId="0" applyFont="1" applyAlignment="1">
      <alignment horizontal="left" vertical="top" wrapText="1"/>
    </xf>
    <xf numFmtId="4" fontId="2" fillId="0" borderId="4" xfId="0" applyNumberFormat="1" applyFont="1" applyBorder="1"/>
    <xf numFmtId="4" fontId="0" fillId="5" borderId="0" xfId="0" applyNumberFormat="1" applyFill="1"/>
    <xf numFmtId="1" fontId="0" fillId="5" borderId="0" xfId="0" applyNumberFormat="1" applyFill="1" applyAlignment="1">
      <alignment horizontal="center"/>
    </xf>
    <xf numFmtId="44" fontId="3" fillId="0" borderId="1" xfId="0" applyNumberFormat="1" applyFont="1" applyBorder="1"/>
    <xf numFmtId="44" fontId="3" fillId="0" borderId="0" xfId="0" applyNumberFormat="1" applyFont="1"/>
    <xf numFmtId="4" fontId="13" fillId="0" borderId="1" xfId="0" applyNumberFormat="1" applyFont="1" applyBorder="1"/>
    <xf numFmtId="1" fontId="13" fillId="5" borderId="1" xfId="0" applyNumberFormat="1" applyFont="1" applyFill="1" applyBorder="1" applyAlignment="1">
      <alignment horizontal="center"/>
    </xf>
    <xf numFmtId="0" fontId="14" fillId="0" borderId="0" xfId="0" applyFont="1" applyAlignment="1">
      <alignment horizontal="left" vertical="top" wrapText="1"/>
    </xf>
    <xf numFmtId="0" fontId="0" fillId="4" borderId="1" xfId="0" applyFill="1" applyBorder="1" applyAlignment="1">
      <alignment horizontal="center" vertical="center"/>
    </xf>
    <xf numFmtId="1" fontId="10" fillId="6" borderId="5" xfId="0" applyNumberFormat="1" applyFont="1" applyFill="1" applyBorder="1" applyAlignment="1" applyProtection="1">
      <alignment horizontal="center" vertical="center" wrapText="1"/>
      <protection locked="0"/>
    </xf>
    <xf numFmtId="1" fontId="10" fillId="6" borderId="8" xfId="0" applyNumberFormat="1" applyFont="1" applyFill="1" applyBorder="1" applyAlignment="1" applyProtection="1">
      <alignment horizontal="center" vertical="center" wrapText="1"/>
      <protection locked="0"/>
    </xf>
    <xf numFmtId="0" fontId="0" fillId="6" borderId="1" xfId="0" applyFill="1" applyBorder="1" applyAlignment="1">
      <alignment horizontal="center" vertical="center"/>
    </xf>
    <xf numFmtId="4" fontId="13" fillId="3" borderId="1" xfId="0" applyNumberFormat="1" applyFont="1" applyFill="1" applyBorder="1"/>
    <xf numFmtId="0" fontId="13" fillId="3" borderId="1" xfId="0" applyFont="1" applyFill="1" applyBorder="1"/>
    <xf numFmtId="1" fontId="13" fillId="3" borderId="1" xfId="0" applyNumberFormat="1" applyFont="1" applyFill="1" applyBorder="1" applyAlignment="1">
      <alignment horizontal="center"/>
    </xf>
    <xf numFmtId="44" fontId="10" fillId="3" borderId="1" xfId="2" applyFont="1" applyFill="1" applyBorder="1" applyAlignment="1" applyProtection="1">
      <alignment horizontal="center" vertical="center" wrapText="1"/>
      <protection locked="0"/>
    </xf>
    <xf numFmtId="1" fontId="10" fillId="3" borderId="5" xfId="0" applyNumberFormat="1" applyFont="1" applyFill="1" applyBorder="1" applyAlignment="1" applyProtection="1">
      <alignment horizontal="center" vertical="center" wrapText="1"/>
      <protection locked="0"/>
    </xf>
    <xf numFmtId="165" fontId="10" fillId="3" borderId="1" xfId="0" applyNumberFormat="1" applyFont="1" applyFill="1" applyBorder="1" applyAlignment="1" applyProtection="1">
      <alignment vertical="center" wrapText="1"/>
      <protection locked="0"/>
    </xf>
    <xf numFmtId="43" fontId="9" fillId="3" borderId="1" xfId="1" applyFont="1" applyFill="1" applyBorder="1"/>
    <xf numFmtId="0" fontId="15" fillId="0" borderId="0" xfId="0" applyFont="1" applyAlignment="1">
      <alignment horizontal="left"/>
    </xf>
    <xf numFmtId="0" fontId="15" fillId="0" borderId="0" xfId="0" applyFont="1" applyAlignment="1">
      <alignment horizontal="center"/>
    </xf>
    <xf numFmtId="0" fontId="14" fillId="0" borderId="0" xfId="0" applyFont="1" applyAlignment="1">
      <alignment vertical="top"/>
    </xf>
    <xf numFmtId="44" fontId="10" fillId="4" borderId="1" xfId="2" applyFont="1" applyFill="1" applyBorder="1" applyAlignment="1" applyProtection="1">
      <alignment horizontal="center" vertical="center" wrapText="1"/>
      <protection locked="0"/>
    </xf>
    <xf numFmtId="49" fontId="13" fillId="3" borderId="1" xfId="1" applyNumberFormat="1" applyFont="1" applyFill="1" applyBorder="1"/>
    <xf numFmtId="165" fontId="10" fillId="4" borderId="1" xfId="0" applyNumberFormat="1" applyFont="1" applyFill="1" applyBorder="1" applyAlignment="1" applyProtection="1">
      <alignment horizontal="center" vertical="center" wrapText="1"/>
      <protection locked="0"/>
    </xf>
    <xf numFmtId="4" fontId="9" fillId="3" borderId="4" xfId="0" applyNumberFormat="1" applyFont="1" applyFill="1" applyBorder="1"/>
    <xf numFmtId="49" fontId="13" fillId="0" borderId="0" xfId="1" applyNumberFormat="1" applyFont="1" applyAlignment="1">
      <alignment horizontal="left"/>
    </xf>
    <xf numFmtId="49" fontId="13" fillId="0" borderId="0" xfId="1" applyNumberFormat="1" applyFont="1"/>
    <xf numFmtId="49" fontId="13" fillId="0" borderId="0" xfId="1" applyNumberFormat="1" applyFont="1" applyAlignment="1">
      <alignment horizontal="left" wrapText="1"/>
    </xf>
    <xf numFmtId="49" fontId="16" fillId="0" borderId="0" xfId="1" applyNumberFormat="1" applyFont="1" applyAlignment="1">
      <alignment horizontal="left" vertical="center" wrapText="1"/>
    </xf>
    <xf numFmtId="49" fontId="13" fillId="0" borderId="0" xfId="1" applyNumberFormat="1" applyFont="1" applyAlignment="1">
      <alignment horizontal="center"/>
    </xf>
    <xf numFmtId="49" fontId="16" fillId="3" borderId="1" xfId="1" applyNumberFormat="1" applyFont="1" applyFill="1" applyBorder="1"/>
    <xf numFmtId="49" fontId="13" fillId="5" borderId="0" xfId="1" applyNumberFormat="1" applyFont="1" applyFill="1"/>
    <xf numFmtId="49" fontId="9" fillId="3" borderId="3" xfId="1" applyNumberFormat="1" applyFont="1" applyFill="1" applyBorder="1" applyAlignment="1">
      <alignment horizontal="center" vertical="center" wrapText="1"/>
    </xf>
    <xf numFmtId="3" fontId="13" fillId="0" borderId="1" xfId="0" applyNumberFormat="1" applyFont="1" applyBorder="1"/>
    <xf numFmtId="1" fontId="13" fillId="0" borderId="1" xfId="1" applyNumberFormat="1" applyFont="1" applyBorder="1" applyAlignment="1">
      <alignment horizontal="left"/>
    </xf>
    <xf numFmtId="1" fontId="13" fillId="0" borderId="1" xfId="0" applyNumberFormat="1" applyFont="1" applyBorder="1" applyAlignment="1">
      <alignment horizontal="left"/>
    </xf>
    <xf numFmtId="1" fontId="13" fillId="0" borderId="1" xfId="0" applyNumberFormat="1" applyFont="1" applyBorder="1" applyAlignment="1">
      <alignment horizontal="left" vertical="center"/>
    </xf>
    <xf numFmtId="4" fontId="2" fillId="0" borderId="6" xfId="0" applyNumberFormat="1" applyFont="1" applyBorder="1"/>
    <xf numFmtId="4" fontId="13" fillId="0" borderId="7" xfId="0" applyNumberFormat="1" applyFont="1" applyBorder="1"/>
    <xf numFmtId="1" fontId="13" fillId="0" borderId="7" xfId="0" applyNumberFormat="1" applyFont="1" applyBorder="1" applyAlignment="1">
      <alignment horizontal="left"/>
    </xf>
    <xf numFmtId="3" fontId="13" fillId="0" borderId="7" xfId="0" applyNumberFormat="1" applyFont="1" applyBorder="1"/>
    <xf numFmtId="1" fontId="13" fillId="5" borderId="7" xfId="0" applyNumberFormat="1" applyFont="1" applyFill="1" applyBorder="1" applyAlignment="1">
      <alignment horizontal="center"/>
    </xf>
    <xf numFmtId="44" fontId="10" fillId="4" borderId="7" xfId="2" applyFont="1" applyFill="1" applyBorder="1" applyAlignment="1" applyProtection="1">
      <alignment horizontal="center" vertical="center" wrapText="1"/>
      <protection locked="0"/>
    </xf>
    <xf numFmtId="165" fontId="10" fillId="4" borderId="7" xfId="0" applyNumberFormat="1" applyFont="1" applyFill="1" applyBorder="1" applyAlignment="1" applyProtection="1">
      <alignment horizontal="center" vertical="center" wrapText="1"/>
      <protection locked="0"/>
    </xf>
    <xf numFmtId="1" fontId="1" fillId="3" borderId="9" xfId="0" applyNumberFormat="1" applyFont="1" applyFill="1" applyBorder="1" applyAlignment="1">
      <alignment horizontal="center" vertical="center" wrapText="1"/>
    </xf>
    <xf numFmtId="1" fontId="1" fillId="3" borderId="10" xfId="0" applyNumberFormat="1" applyFont="1" applyFill="1" applyBorder="1" applyAlignment="1">
      <alignment horizontal="center" vertical="center" wrapText="1"/>
    </xf>
    <xf numFmtId="4" fontId="9" fillId="3" borderId="1" xfId="0" applyNumberFormat="1" applyFont="1" applyFill="1" applyBorder="1"/>
    <xf numFmtId="164" fontId="10" fillId="2" borderId="1" xfId="0" applyNumberFormat="1" applyFont="1" applyFill="1" applyBorder="1" applyAlignment="1">
      <alignment horizontal="center" vertical="center" wrapText="1"/>
    </xf>
    <xf numFmtId="164" fontId="10" fillId="0" borderId="1" xfId="0" applyNumberFormat="1" applyFont="1" applyBorder="1" applyAlignment="1">
      <alignment horizontal="center" vertical="center" wrapText="1"/>
    </xf>
    <xf numFmtId="164" fontId="10" fillId="3" borderId="1" xfId="0" applyNumberFormat="1" applyFont="1" applyFill="1" applyBorder="1" applyAlignment="1">
      <alignment horizontal="center" vertical="center" wrapText="1"/>
    </xf>
    <xf numFmtId="44" fontId="10" fillId="2" borderId="1" xfId="2" applyFont="1" applyFill="1" applyBorder="1" applyAlignment="1">
      <alignment horizontal="center" vertical="center" wrapText="1"/>
    </xf>
    <xf numFmtId="44" fontId="10" fillId="0" borderId="1" xfId="2" applyFont="1" applyBorder="1" applyAlignment="1">
      <alignment horizontal="center" vertical="center" wrapText="1"/>
    </xf>
    <xf numFmtId="4" fontId="9" fillId="3" borderId="1" xfId="0" applyNumberFormat="1" applyFont="1" applyFill="1" applyBorder="1" applyAlignment="1">
      <alignment horizontal="left" wrapText="1"/>
    </xf>
    <xf numFmtId="4" fontId="17" fillId="3" borderId="1" xfId="0" applyNumberFormat="1" applyFont="1" applyFill="1" applyBorder="1"/>
    <xf numFmtId="44" fontId="10" fillId="3" borderId="1" xfId="2" applyFont="1" applyFill="1" applyBorder="1" applyAlignment="1">
      <alignment horizontal="center" vertical="center" wrapText="1"/>
    </xf>
    <xf numFmtId="4" fontId="13" fillId="5" borderId="1" xfId="0" applyNumberFormat="1" applyFont="1" applyFill="1" applyBorder="1"/>
    <xf numFmtId="0" fontId="13" fillId="0" borderId="1" xfId="0" applyFont="1" applyBorder="1" applyAlignment="1">
      <alignment horizontal="left" vertical="center" wrapText="1"/>
    </xf>
    <xf numFmtId="4" fontId="9" fillId="3" borderId="5" xfId="0" applyNumberFormat="1" applyFont="1" applyFill="1" applyBorder="1"/>
    <xf numFmtId="4" fontId="13" fillId="0" borderId="4" xfId="0" applyNumberFormat="1" applyFont="1" applyBorder="1"/>
    <xf numFmtId="43" fontId="9" fillId="3" borderId="4" xfId="1" applyFont="1" applyFill="1" applyBorder="1"/>
    <xf numFmtId="43" fontId="9" fillId="3" borderId="5" xfId="1" applyFont="1" applyFill="1" applyBorder="1"/>
    <xf numFmtId="44" fontId="10" fillId="2" borderId="7" xfId="2" applyFont="1" applyFill="1" applyBorder="1" applyAlignment="1">
      <alignment horizontal="center" vertical="center" wrapText="1"/>
    </xf>
    <xf numFmtId="44" fontId="10" fillId="0" borderId="7" xfId="2" applyFont="1" applyBorder="1" applyAlignment="1">
      <alignment horizontal="center" vertical="center" wrapText="1"/>
    </xf>
    <xf numFmtId="165" fontId="10" fillId="4" borderId="1" xfId="0" applyNumberFormat="1" applyFont="1" applyFill="1" applyBorder="1" applyAlignment="1" applyProtection="1">
      <alignment horizontal="center" vertical="center" wrapText="1"/>
      <protection locked="0"/>
    </xf>
    <xf numFmtId="0" fontId="14" fillId="0" borderId="1" xfId="0" applyFont="1" applyBorder="1" applyAlignment="1">
      <alignment horizontal="left" vertical="top" wrapText="1"/>
    </xf>
    <xf numFmtId="0" fontId="11" fillId="0" borderId="1" xfId="0" applyFont="1" applyBorder="1" applyAlignment="1">
      <alignment horizontal="right"/>
    </xf>
    <xf numFmtId="0" fontId="12" fillId="3" borderId="1" xfId="0" applyFont="1" applyFill="1" applyBorder="1" applyAlignment="1">
      <alignment horizontal="center" vertical="center" wrapText="1"/>
    </xf>
    <xf numFmtId="0" fontId="3" fillId="0" borderId="1" xfId="0" applyFont="1" applyBorder="1" applyAlignment="1">
      <alignment horizontal="center" vertical="top" wrapText="1"/>
    </xf>
    <xf numFmtId="0" fontId="3" fillId="4" borderId="1" xfId="0" applyFont="1" applyFill="1" applyBorder="1" applyAlignment="1" applyProtection="1">
      <alignment horizontal="center" vertical="top" wrapText="1"/>
      <protection locked="0"/>
    </xf>
    <xf numFmtId="0" fontId="3" fillId="3" borderId="1" xfId="0" applyFont="1" applyFill="1" applyBorder="1" applyAlignment="1">
      <alignment horizontal="center" vertical="top" wrapText="1"/>
    </xf>
    <xf numFmtId="4" fontId="9" fillId="3" borderId="4" xfId="0" applyNumberFormat="1" applyFont="1" applyFill="1" applyBorder="1" applyAlignment="1">
      <alignment horizontal="left" wrapText="1"/>
    </xf>
    <xf numFmtId="4" fontId="9" fillId="3" borderId="1" xfId="0" applyNumberFormat="1" applyFont="1" applyFill="1" applyBorder="1" applyAlignment="1">
      <alignment horizontal="left" wrapText="1"/>
    </xf>
    <xf numFmtId="0" fontId="3" fillId="4" borderId="1" xfId="0" applyFont="1" applyFill="1" applyBorder="1" applyAlignment="1">
      <alignment horizontal="center" wrapText="1"/>
    </xf>
    <xf numFmtId="0" fontId="5" fillId="4" borderId="1" xfId="0" applyFont="1" applyFill="1" applyBorder="1" applyAlignment="1">
      <alignment horizontal="center" wrapText="1"/>
    </xf>
    <xf numFmtId="0" fontId="14" fillId="0" borderId="0" xfId="0" applyFont="1" applyAlignment="1">
      <alignment horizontal="left" vertical="top" wrapText="1"/>
    </xf>
    <xf numFmtId="0" fontId="3" fillId="5" borderId="1" xfId="0" applyFont="1" applyFill="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center"/>
    </xf>
    <xf numFmtId="4" fontId="13" fillId="4" borderId="1" xfId="0" applyNumberFormat="1" applyFont="1" applyFill="1" applyBorder="1" applyProtection="1">
      <protection locked="0"/>
    </xf>
    <xf numFmtId="4" fontId="13" fillId="4" borderId="7" xfId="0" applyNumberFormat="1" applyFont="1" applyFill="1" applyBorder="1" applyProtection="1">
      <protection locked="0"/>
    </xf>
    <xf numFmtId="164" fontId="10" fillId="6" borderId="1" xfId="0" applyNumberFormat="1" applyFont="1" applyFill="1" applyBorder="1" applyAlignment="1" applyProtection="1">
      <alignment horizontal="center" vertical="center" wrapText="1"/>
      <protection locked="0"/>
    </xf>
    <xf numFmtId="44" fontId="10" fillId="6" borderId="1" xfId="2" applyFont="1" applyFill="1" applyBorder="1" applyAlignment="1" applyProtection="1">
      <alignment horizontal="center" vertical="center" wrapText="1"/>
      <protection locked="0"/>
    </xf>
    <xf numFmtId="44" fontId="10" fillId="6" borderId="7" xfId="2" applyFont="1" applyFill="1" applyBorder="1" applyAlignment="1" applyProtection="1">
      <alignment horizontal="center" vertical="center" wrapText="1"/>
      <protection locked="0"/>
    </xf>
  </cellXfs>
  <cellStyles count="3">
    <cellStyle name="Komma" xfId="1" builtinId="3"/>
    <cellStyle name="Standaard" xfId="0" builtinId="0"/>
    <cellStyle name="Valuta" xfId="2" builtinId="4"/>
  </cellStyles>
  <dxfs count="3">
    <dxf>
      <fill>
        <patternFill>
          <bgColor rgb="FFFFC7CE"/>
        </patternFill>
      </fill>
    </dxf>
    <dxf>
      <fill>
        <patternFill>
          <bgColor theme="6"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235"/>
  <sheetViews>
    <sheetView showGridLines="0" tabSelected="1" zoomScale="80" zoomScaleNormal="80" zoomScaleSheetLayoutView="80" workbookViewId="0">
      <selection activeCell="O21" sqref="O21"/>
    </sheetView>
  </sheetViews>
  <sheetFormatPr defaultColWidth="0" defaultRowHeight="14.25" zeroHeight="1" x14ac:dyDescent="0.2"/>
  <cols>
    <col min="1" max="1" width="3.5703125" style="1" customWidth="1"/>
    <col min="2" max="2" width="5.5703125" style="1" bestFit="1" customWidth="1"/>
    <col min="3" max="3" width="24.28515625" style="2" bestFit="1" customWidth="1"/>
    <col min="4" max="4" width="27.42578125" style="55" customWidth="1"/>
    <col min="5" max="5" width="46.85546875" style="1" customWidth="1"/>
    <col min="6" max="6" width="19.42578125" style="1" customWidth="1"/>
    <col min="7" max="7" width="18.5703125" style="1" customWidth="1"/>
    <col min="8" max="8" width="29.7109375" style="1" customWidth="1"/>
    <col min="9" max="9" width="8" style="3" customWidth="1"/>
    <col min="10" max="10" width="13.28515625" style="1" customWidth="1"/>
    <col min="11" max="11" width="14.42578125" style="5" customWidth="1"/>
    <col min="12" max="13" width="23.7109375" style="1" customWidth="1"/>
    <col min="14" max="14" width="49.7109375" style="1" customWidth="1"/>
    <col min="15" max="15" width="23.7109375" style="1" customWidth="1"/>
    <col min="16" max="16" width="4.85546875" style="4" customWidth="1"/>
    <col min="17" max="17" width="0" style="1" hidden="1" customWidth="1"/>
    <col min="18" max="16384" width="0" style="1" hidden="1"/>
  </cols>
  <sheetData>
    <row r="1" spans="2:16" x14ac:dyDescent="0.2"/>
    <row r="2" spans="2:16" ht="25.5" x14ac:dyDescent="0.35">
      <c r="B2" s="23" t="s">
        <v>43</v>
      </c>
      <c r="C2" s="23"/>
      <c r="D2" s="56"/>
      <c r="E2" s="23"/>
      <c r="F2" s="23"/>
      <c r="G2" s="23"/>
      <c r="H2" s="23"/>
      <c r="I2" s="23"/>
      <c r="J2" s="23"/>
      <c r="K2" s="23"/>
      <c r="L2" s="23"/>
      <c r="M2" s="23"/>
      <c r="N2" s="23"/>
      <c r="O2" s="23"/>
      <c r="P2" s="23"/>
    </row>
    <row r="3" spans="2:16" ht="17.25" customHeight="1" x14ac:dyDescent="0.2">
      <c r="B3" s="15"/>
      <c r="C3" s="15"/>
      <c r="D3" s="57"/>
      <c r="E3" s="15"/>
      <c r="F3" s="15"/>
      <c r="G3" s="15"/>
      <c r="H3" s="15"/>
      <c r="I3" s="24"/>
      <c r="J3" s="15"/>
      <c r="K3" s="26"/>
      <c r="L3" s="15"/>
      <c r="M3" s="15"/>
      <c r="N3" s="15"/>
      <c r="O3" s="15"/>
      <c r="P3" s="25"/>
    </row>
    <row r="4" spans="2:16" ht="15" customHeight="1" x14ac:dyDescent="0.2">
      <c r="C4" s="102" t="s">
        <v>0</v>
      </c>
      <c r="D4" s="102"/>
      <c r="E4" s="102"/>
      <c r="F4" s="102"/>
      <c r="G4" s="102"/>
      <c r="H4" s="102"/>
      <c r="J4" s="102" t="s">
        <v>1</v>
      </c>
      <c r="K4" s="102"/>
      <c r="L4" s="102"/>
      <c r="M4" s="102"/>
      <c r="N4" s="102"/>
      <c r="O4" s="27"/>
    </row>
    <row r="5" spans="2:16" ht="13.9" customHeight="1" x14ac:dyDescent="0.25">
      <c r="C5" s="103" t="s">
        <v>60</v>
      </c>
      <c r="D5" s="103"/>
      <c r="E5" s="103"/>
      <c r="F5" s="103"/>
      <c r="G5" s="103"/>
      <c r="H5" s="103"/>
      <c r="J5" s="107"/>
      <c r="K5" s="107"/>
      <c r="L5" s="107"/>
      <c r="M5" s="107"/>
      <c r="N5" s="107"/>
      <c r="O5" s="16"/>
    </row>
    <row r="6" spans="2:16" ht="29.45" customHeight="1" x14ac:dyDescent="0.2">
      <c r="C6" s="37" t="s">
        <v>62</v>
      </c>
      <c r="D6" s="105" t="s">
        <v>46</v>
      </c>
      <c r="E6" s="105"/>
      <c r="F6" s="105"/>
      <c r="G6" s="105"/>
      <c r="H6" s="105"/>
      <c r="J6" s="106" t="s">
        <v>44</v>
      </c>
      <c r="K6" s="106"/>
      <c r="L6" s="106"/>
      <c r="M6" s="106"/>
      <c r="N6" s="106"/>
      <c r="O6" s="16"/>
    </row>
    <row r="7" spans="2:16" ht="31.15" customHeight="1" x14ac:dyDescent="0.2">
      <c r="C7" s="37" t="s">
        <v>2</v>
      </c>
      <c r="D7" s="106" t="s">
        <v>58</v>
      </c>
      <c r="E7" s="106"/>
      <c r="F7" s="106"/>
      <c r="G7" s="106"/>
      <c r="H7" s="106"/>
      <c r="J7" s="94" t="s">
        <v>57</v>
      </c>
      <c r="K7" s="94"/>
      <c r="L7" s="94"/>
      <c r="M7" s="94"/>
      <c r="N7" s="94"/>
      <c r="O7" s="28"/>
    </row>
    <row r="8" spans="2:16" ht="43.15" customHeight="1" x14ac:dyDescent="0.2">
      <c r="C8" s="37" t="s">
        <v>54</v>
      </c>
      <c r="D8" s="106" t="s">
        <v>129</v>
      </c>
      <c r="E8" s="106"/>
      <c r="F8" s="106"/>
      <c r="G8" s="106"/>
      <c r="H8" s="106"/>
      <c r="J8" s="94" t="s">
        <v>65</v>
      </c>
      <c r="K8" s="94"/>
      <c r="L8" s="94"/>
      <c r="M8" s="94"/>
      <c r="N8" s="94"/>
      <c r="O8" s="28"/>
    </row>
    <row r="9" spans="2:16" ht="87.75" customHeight="1" x14ac:dyDescent="0.2">
      <c r="C9" s="37" t="s">
        <v>45</v>
      </c>
      <c r="D9" s="106" t="s">
        <v>59</v>
      </c>
      <c r="E9" s="106"/>
      <c r="F9" s="106"/>
      <c r="G9" s="106"/>
      <c r="H9" s="106"/>
      <c r="J9" s="94" t="s">
        <v>64</v>
      </c>
      <c r="K9" s="94"/>
      <c r="L9" s="94"/>
      <c r="M9" s="94"/>
      <c r="N9" s="94"/>
      <c r="O9" s="28"/>
    </row>
    <row r="10" spans="2:16" ht="44.45" customHeight="1" x14ac:dyDescent="0.2">
      <c r="C10" s="40" t="s">
        <v>55</v>
      </c>
      <c r="D10" s="106" t="s">
        <v>66</v>
      </c>
      <c r="E10" s="106"/>
      <c r="F10" s="106"/>
      <c r="G10" s="106"/>
      <c r="H10" s="106"/>
      <c r="J10" s="50"/>
      <c r="K10" s="50"/>
      <c r="L10" s="50"/>
      <c r="M10" s="50"/>
      <c r="N10" s="50"/>
      <c r="O10" s="28"/>
    </row>
    <row r="11" spans="2:16" ht="31.15" customHeight="1" x14ac:dyDescent="0.2">
      <c r="C11" s="40" t="s">
        <v>56</v>
      </c>
      <c r="D11" s="105" t="s">
        <v>67</v>
      </c>
      <c r="E11" s="105"/>
      <c r="F11" s="105"/>
      <c r="G11" s="105"/>
      <c r="H11" s="105"/>
      <c r="J11" s="36"/>
      <c r="K11" s="36"/>
      <c r="L11" s="36"/>
      <c r="M11" s="36"/>
      <c r="N11" s="36"/>
      <c r="O11" s="28"/>
    </row>
    <row r="12" spans="2:16" ht="18" x14ac:dyDescent="0.2">
      <c r="C12" s="14"/>
      <c r="D12" s="58"/>
      <c r="E12" s="28"/>
      <c r="F12" s="28"/>
      <c r="G12" s="28"/>
      <c r="H12" s="28"/>
      <c r="K12" s="104"/>
      <c r="L12" s="104"/>
      <c r="M12" s="104"/>
      <c r="N12" s="104"/>
      <c r="O12" s="104"/>
    </row>
    <row r="13" spans="2:16" ht="20.25" customHeight="1" x14ac:dyDescent="0.2">
      <c r="C13" s="96" t="s">
        <v>3</v>
      </c>
      <c r="D13" s="96"/>
      <c r="E13" s="96"/>
      <c r="F13" s="99"/>
      <c r="G13" s="99"/>
      <c r="H13" s="99"/>
    </row>
    <row r="14" spans="2:16" ht="15" customHeight="1" x14ac:dyDescent="0.2">
      <c r="C14" s="97" t="s">
        <v>4</v>
      </c>
      <c r="D14" s="97"/>
      <c r="E14" s="97"/>
      <c r="F14" s="98"/>
      <c r="G14" s="98"/>
      <c r="H14" s="98"/>
    </row>
    <row r="15" spans="2:16" ht="18" x14ac:dyDescent="0.2">
      <c r="B15" s="14"/>
      <c r="C15" s="14"/>
      <c r="D15" s="58"/>
      <c r="E15" s="14"/>
      <c r="F15" s="14"/>
      <c r="G15" s="14"/>
      <c r="H15" s="14"/>
      <c r="I15" s="15"/>
      <c r="J15" s="15"/>
      <c r="K15" s="15"/>
      <c r="L15" s="15"/>
      <c r="M15" s="15"/>
      <c r="N15" s="15"/>
      <c r="O15" s="15"/>
      <c r="P15" s="15"/>
    </row>
    <row r="16" spans="2:16" ht="15" thickBot="1" x14ac:dyDescent="0.25">
      <c r="B16" s="16"/>
      <c r="C16" s="16"/>
      <c r="D16" s="59"/>
      <c r="E16" s="49"/>
      <c r="F16" s="16"/>
      <c r="G16" s="16"/>
      <c r="H16" s="16"/>
      <c r="J16" s="16"/>
      <c r="K16" s="17"/>
      <c r="L16" s="16"/>
      <c r="M16" s="16"/>
      <c r="N16" s="16"/>
      <c r="O16" s="16"/>
      <c r="P16" s="3"/>
    </row>
    <row r="17" spans="2:20" s="6" customFormat="1" ht="63.75" customHeight="1" x14ac:dyDescent="0.25">
      <c r="B17" s="18" t="s">
        <v>5</v>
      </c>
      <c r="C17" s="19" t="s">
        <v>6</v>
      </c>
      <c r="D17" s="62" t="s">
        <v>47</v>
      </c>
      <c r="E17" s="19" t="s">
        <v>48</v>
      </c>
      <c r="F17" s="19" t="s">
        <v>49</v>
      </c>
      <c r="G17" s="19" t="s">
        <v>50</v>
      </c>
      <c r="H17" s="19" t="s">
        <v>51</v>
      </c>
      <c r="I17" s="20" t="s">
        <v>7</v>
      </c>
      <c r="J17" s="19" t="s">
        <v>68</v>
      </c>
      <c r="K17" s="21" t="s">
        <v>8</v>
      </c>
      <c r="L17" s="22" t="s">
        <v>69</v>
      </c>
      <c r="M17" s="20" t="s">
        <v>70</v>
      </c>
      <c r="N17" s="74" t="s">
        <v>52</v>
      </c>
      <c r="O17" s="75" t="s">
        <v>61</v>
      </c>
    </row>
    <row r="18" spans="2:20" s="7" customFormat="1" ht="15" x14ac:dyDescent="0.2">
      <c r="B18" s="54" t="s">
        <v>126</v>
      </c>
      <c r="C18" s="76"/>
      <c r="D18" s="60"/>
      <c r="E18" s="76"/>
      <c r="F18" s="76"/>
      <c r="G18" s="76"/>
      <c r="H18" s="76"/>
      <c r="I18" s="76"/>
      <c r="J18" s="76"/>
      <c r="K18" s="76"/>
      <c r="L18" s="76"/>
      <c r="M18" s="76"/>
      <c r="N18" s="76"/>
      <c r="O18" s="87"/>
      <c r="T18" s="8"/>
    </row>
    <row r="19" spans="2:20" customFormat="1" ht="15" x14ac:dyDescent="0.25">
      <c r="B19" s="29" t="s">
        <v>9</v>
      </c>
      <c r="C19" s="34" t="s">
        <v>10</v>
      </c>
      <c r="D19" s="64">
        <v>3253561514883</v>
      </c>
      <c r="E19" s="34" t="s">
        <v>71</v>
      </c>
      <c r="F19" s="34" t="s">
        <v>72</v>
      </c>
      <c r="G19" s="63">
        <v>1</v>
      </c>
      <c r="H19" s="108"/>
      <c r="I19" s="35">
        <v>5</v>
      </c>
      <c r="J19" s="51">
        <v>0</v>
      </c>
      <c r="K19" s="93"/>
      <c r="L19" s="77">
        <f>J19-(J19*K19)</f>
        <v>0</v>
      </c>
      <c r="M19" s="78">
        <f>L19*I19</f>
        <v>0</v>
      </c>
      <c r="N19" s="110"/>
      <c r="O19" s="38"/>
      <c r="Q19">
        <v>30</v>
      </c>
      <c r="T19" s="9"/>
    </row>
    <row r="20" spans="2:20" customFormat="1" ht="15" x14ac:dyDescent="0.25">
      <c r="B20" s="29" t="s">
        <v>11</v>
      </c>
      <c r="C20" s="34" t="s">
        <v>10</v>
      </c>
      <c r="D20" s="65">
        <v>4060833000581</v>
      </c>
      <c r="E20" s="34" t="s">
        <v>87</v>
      </c>
      <c r="F20" s="34" t="s">
        <v>73</v>
      </c>
      <c r="G20" s="63">
        <v>1</v>
      </c>
      <c r="H20" s="108"/>
      <c r="I20" s="35">
        <v>3</v>
      </c>
      <c r="J20" s="51">
        <v>0</v>
      </c>
      <c r="K20" s="93"/>
      <c r="L20" s="77">
        <f>J20-(J20*K19)</f>
        <v>0</v>
      </c>
      <c r="M20" s="78">
        <f>L20*I20</f>
        <v>0</v>
      </c>
      <c r="N20" s="110"/>
      <c r="O20" s="38"/>
      <c r="Q20">
        <v>30</v>
      </c>
      <c r="T20" s="9"/>
    </row>
    <row r="21" spans="2:20" customFormat="1" ht="15" x14ac:dyDescent="0.25">
      <c r="B21" s="29" t="s">
        <v>12</v>
      </c>
      <c r="C21" s="34" t="s">
        <v>10</v>
      </c>
      <c r="D21" s="65">
        <v>3394661205025</v>
      </c>
      <c r="E21" s="34" t="s">
        <v>13</v>
      </c>
      <c r="F21" s="34" t="s">
        <v>74</v>
      </c>
      <c r="G21" s="63">
        <v>1</v>
      </c>
      <c r="H21" s="108"/>
      <c r="I21" s="35">
        <v>5</v>
      </c>
      <c r="J21" s="51">
        <v>0</v>
      </c>
      <c r="K21" s="93"/>
      <c r="L21" s="77">
        <f>J21-(J21*K19)</f>
        <v>0</v>
      </c>
      <c r="M21" s="78">
        <f>L21*I21</f>
        <v>0</v>
      </c>
      <c r="N21" s="110"/>
      <c r="O21" s="38"/>
      <c r="Q21">
        <v>30</v>
      </c>
      <c r="T21" s="9"/>
    </row>
    <row r="22" spans="2:20" customFormat="1" ht="15" x14ac:dyDescent="0.25">
      <c r="B22" s="29" t="s">
        <v>14</v>
      </c>
      <c r="C22" s="34" t="s">
        <v>10</v>
      </c>
      <c r="D22" s="64">
        <v>3148519946543</v>
      </c>
      <c r="E22" s="34" t="s">
        <v>75</v>
      </c>
      <c r="F22" s="34" t="s">
        <v>76</v>
      </c>
      <c r="G22" s="63">
        <v>1</v>
      </c>
      <c r="H22" s="108"/>
      <c r="I22" s="35">
        <v>5</v>
      </c>
      <c r="J22" s="51">
        <v>0</v>
      </c>
      <c r="K22" s="93"/>
      <c r="L22" s="77">
        <f>J22-(J22*K19)</f>
        <v>0</v>
      </c>
      <c r="M22" s="78">
        <f>L22*I22</f>
        <v>0</v>
      </c>
      <c r="N22" s="110"/>
      <c r="O22" s="38"/>
      <c r="Q22">
        <v>30</v>
      </c>
      <c r="T22" s="9"/>
    </row>
    <row r="23" spans="2:20" customFormat="1" ht="15" x14ac:dyDescent="0.25">
      <c r="B23" s="29" t="s">
        <v>15</v>
      </c>
      <c r="C23" s="34" t="s">
        <v>10</v>
      </c>
      <c r="D23" s="65">
        <v>4013288188007</v>
      </c>
      <c r="E23" s="34" t="s">
        <v>86</v>
      </c>
      <c r="F23" s="34" t="s">
        <v>77</v>
      </c>
      <c r="G23" s="63">
        <v>1</v>
      </c>
      <c r="H23" s="108"/>
      <c r="I23" s="35">
        <v>5</v>
      </c>
      <c r="J23" s="51">
        <v>0</v>
      </c>
      <c r="K23" s="93"/>
      <c r="L23" s="77">
        <f>J23-(J23*K19)</f>
        <v>0</v>
      </c>
      <c r="M23" s="78">
        <f>L23*I23</f>
        <v>0</v>
      </c>
      <c r="N23" s="110"/>
      <c r="O23" s="38"/>
      <c r="T23" s="9"/>
    </row>
    <row r="24" spans="2:20" customFormat="1" ht="15" x14ac:dyDescent="0.25">
      <c r="B24" s="54" t="s">
        <v>122</v>
      </c>
      <c r="C24" s="76"/>
      <c r="D24" s="60"/>
      <c r="E24" s="76"/>
      <c r="F24" s="76"/>
      <c r="G24" s="76"/>
      <c r="H24" s="76"/>
      <c r="I24" s="76"/>
      <c r="J24" s="76"/>
      <c r="K24" s="76"/>
      <c r="L24" s="76"/>
      <c r="M24" s="76"/>
      <c r="N24" s="76"/>
      <c r="O24" s="87"/>
      <c r="T24" s="9"/>
    </row>
    <row r="25" spans="2:20" customFormat="1" ht="15" x14ac:dyDescent="0.25">
      <c r="B25" s="29" t="s">
        <v>17</v>
      </c>
      <c r="C25" s="34" t="s">
        <v>16</v>
      </c>
      <c r="D25" s="65">
        <v>88381826433</v>
      </c>
      <c r="E25" s="34" t="s">
        <v>79</v>
      </c>
      <c r="F25" s="34" t="s">
        <v>78</v>
      </c>
      <c r="G25" s="63">
        <v>1</v>
      </c>
      <c r="H25" s="108"/>
      <c r="I25" s="35">
        <v>5</v>
      </c>
      <c r="J25" s="51">
        <v>0</v>
      </c>
      <c r="K25" s="93"/>
      <c r="L25" s="77">
        <f>J25-(J25*K25)</f>
        <v>0</v>
      </c>
      <c r="M25" s="78">
        <f>L25*I25</f>
        <v>0</v>
      </c>
      <c r="N25" s="110"/>
      <c r="O25" s="38"/>
      <c r="Q25">
        <v>20</v>
      </c>
      <c r="S25" t="e">
        <f>P25/J25*100</f>
        <v>#DIV/0!</v>
      </c>
      <c r="T25" s="9">
        <f>J25*0.8</f>
        <v>0</v>
      </c>
    </row>
    <row r="26" spans="2:20" customFormat="1" ht="15" x14ac:dyDescent="0.25">
      <c r="B26" s="29" t="s">
        <v>63</v>
      </c>
      <c r="C26" s="34" t="s">
        <v>16</v>
      </c>
      <c r="D26" s="65">
        <v>88381093804</v>
      </c>
      <c r="E26" s="34" t="s">
        <v>88</v>
      </c>
      <c r="F26" s="34" t="s">
        <v>78</v>
      </c>
      <c r="G26" s="63">
        <v>1</v>
      </c>
      <c r="H26" s="108"/>
      <c r="I26" s="35">
        <v>3</v>
      </c>
      <c r="J26" s="51">
        <v>0</v>
      </c>
      <c r="K26" s="93"/>
      <c r="L26" s="77">
        <f>J26-(J26*K25)</f>
        <v>0</v>
      </c>
      <c r="M26" s="78">
        <f>L26*I26</f>
        <v>0</v>
      </c>
      <c r="N26" s="110"/>
      <c r="O26" s="38"/>
      <c r="Q26">
        <v>10</v>
      </c>
      <c r="S26" t="e">
        <f>P26/J26*100</f>
        <v>#DIV/0!</v>
      </c>
      <c r="T26" s="9">
        <f>J26*0.8</f>
        <v>0</v>
      </c>
    </row>
    <row r="27" spans="2:20" customFormat="1" ht="15" x14ac:dyDescent="0.25">
      <c r="B27" s="54" t="s">
        <v>80</v>
      </c>
      <c r="C27" s="41"/>
      <c r="D27" s="52"/>
      <c r="E27" s="41"/>
      <c r="F27" s="42"/>
      <c r="G27" s="42"/>
      <c r="H27" s="42"/>
      <c r="I27" s="43"/>
      <c r="J27" s="44"/>
      <c r="K27" s="46"/>
      <c r="L27" s="79"/>
      <c r="M27" s="79"/>
      <c r="N27" s="79"/>
      <c r="O27" s="45"/>
      <c r="Q27">
        <v>37</v>
      </c>
      <c r="S27" t="e">
        <f>P27/J27*100</f>
        <v>#DIV/0!</v>
      </c>
      <c r="T27" s="9"/>
    </row>
    <row r="28" spans="2:20" customFormat="1" ht="15" x14ac:dyDescent="0.25">
      <c r="B28" s="29" t="s">
        <v>18</v>
      </c>
      <c r="C28" s="34" t="s">
        <v>80</v>
      </c>
      <c r="D28" s="65">
        <v>8714678113796</v>
      </c>
      <c r="E28" s="34" t="s">
        <v>81</v>
      </c>
      <c r="F28" s="34" t="s">
        <v>82</v>
      </c>
      <c r="G28" s="63">
        <v>1</v>
      </c>
      <c r="H28" s="108"/>
      <c r="I28" s="35">
        <v>10</v>
      </c>
      <c r="J28" s="51">
        <v>0</v>
      </c>
      <c r="K28" s="53"/>
      <c r="L28" s="77">
        <f>J28-(J28*K28)</f>
        <v>0</v>
      </c>
      <c r="M28" s="78">
        <f>L28*I28</f>
        <v>0</v>
      </c>
      <c r="N28" s="110"/>
      <c r="O28" s="38"/>
      <c r="Q28">
        <v>20</v>
      </c>
      <c r="S28" t="e">
        <f>P28/J28*100</f>
        <v>#DIV/0!</v>
      </c>
      <c r="T28" s="9">
        <f>J28*0.8</f>
        <v>0</v>
      </c>
    </row>
    <row r="29" spans="2:20" customFormat="1" ht="15" x14ac:dyDescent="0.25">
      <c r="B29" s="54" t="s">
        <v>123</v>
      </c>
      <c r="C29" s="76"/>
      <c r="D29" s="60"/>
      <c r="E29" s="76"/>
      <c r="F29" s="76"/>
      <c r="G29" s="76"/>
      <c r="H29" s="76"/>
      <c r="I29" s="76"/>
      <c r="J29" s="76"/>
      <c r="K29" s="76"/>
      <c r="L29" s="76"/>
      <c r="M29" s="76"/>
      <c r="N29" s="76"/>
      <c r="O29" s="87"/>
      <c r="T29" s="9"/>
    </row>
    <row r="30" spans="2:20" customFormat="1" ht="15" x14ac:dyDescent="0.25">
      <c r="B30" s="29" t="s">
        <v>19</v>
      </c>
      <c r="C30" s="34" t="s">
        <v>20</v>
      </c>
      <c r="D30" s="65">
        <v>9002719000235</v>
      </c>
      <c r="E30" s="34" t="s">
        <v>83</v>
      </c>
      <c r="F30" s="34" t="s">
        <v>84</v>
      </c>
      <c r="G30" s="63">
        <v>1</v>
      </c>
      <c r="H30" s="108"/>
      <c r="I30" s="35">
        <v>5</v>
      </c>
      <c r="J30" s="51">
        <v>0</v>
      </c>
      <c r="K30" s="93"/>
      <c r="L30" s="80">
        <f>J30-(J30*K30)</f>
        <v>0</v>
      </c>
      <c r="M30" s="81">
        <f>L30*I30</f>
        <v>0</v>
      </c>
      <c r="N30" s="111"/>
      <c r="O30" s="38"/>
      <c r="Q30">
        <v>52</v>
      </c>
      <c r="T30" s="9"/>
    </row>
    <row r="31" spans="2:20" customFormat="1" ht="15" x14ac:dyDescent="0.25">
      <c r="B31" s="29" t="s">
        <v>21</v>
      </c>
      <c r="C31" s="34" t="s">
        <v>20</v>
      </c>
      <c r="D31" s="65" t="s">
        <v>112</v>
      </c>
      <c r="E31" s="34" t="s">
        <v>85</v>
      </c>
      <c r="F31" s="34" t="s">
        <v>74</v>
      </c>
      <c r="G31" s="63">
        <v>1</v>
      </c>
      <c r="H31" s="108"/>
      <c r="I31" s="35">
        <v>5</v>
      </c>
      <c r="J31" s="51">
        <v>0</v>
      </c>
      <c r="K31" s="93"/>
      <c r="L31" s="80">
        <f>J31-(J31*K30)</f>
        <v>0</v>
      </c>
      <c r="M31" s="81">
        <f>L31*I31</f>
        <v>0</v>
      </c>
      <c r="N31" s="111"/>
      <c r="O31" s="38"/>
      <c r="Q31">
        <v>52</v>
      </c>
      <c r="T31" s="9"/>
    </row>
    <row r="32" spans="2:20" customFormat="1" ht="15" x14ac:dyDescent="0.25">
      <c r="B32" s="29" t="s">
        <v>22</v>
      </c>
      <c r="C32" s="34" t="s">
        <v>20</v>
      </c>
      <c r="D32" s="65">
        <v>3253560306977</v>
      </c>
      <c r="E32" s="34" t="s">
        <v>89</v>
      </c>
      <c r="F32" s="34" t="s">
        <v>72</v>
      </c>
      <c r="G32" s="63">
        <v>1</v>
      </c>
      <c r="H32" s="108"/>
      <c r="I32" s="35">
        <v>10</v>
      </c>
      <c r="J32" s="51">
        <v>0</v>
      </c>
      <c r="K32" s="93"/>
      <c r="L32" s="80">
        <f>J32-(J32*K30)</f>
        <v>0</v>
      </c>
      <c r="M32" s="81">
        <f>L32*I32</f>
        <v>0</v>
      </c>
      <c r="N32" s="111"/>
      <c r="O32" s="38"/>
      <c r="Q32">
        <v>52</v>
      </c>
      <c r="T32" s="9"/>
    </row>
    <row r="33" spans="2:20" customFormat="1" ht="13.5" customHeight="1" x14ac:dyDescent="0.25">
      <c r="B33" s="100" t="s">
        <v>91</v>
      </c>
      <c r="C33" s="101"/>
      <c r="D33" s="101"/>
      <c r="E33" s="101"/>
      <c r="F33" s="101"/>
      <c r="G33" s="82"/>
      <c r="H33" s="82"/>
      <c r="I33" s="76"/>
      <c r="J33" s="76"/>
      <c r="K33" s="76"/>
      <c r="L33" s="76"/>
      <c r="M33" s="76"/>
      <c r="N33" s="76"/>
      <c r="O33" s="87"/>
      <c r="T33" s="9"/>
    </row>
    <row r="34" spans="2:20" customFormat="1" ht="13.5" customHeight="1" x14ac:dyDescent="0.25">
      <c r="B34" s="88" t="s">
        <v>23</v>
      </c>
      <c r="C34" s="34" t="s">
        <v>91</v>
      </c>
      <c r="D34" s="64">
        <v>8717365184956</v>
      </c>
      <c r="E34" s="34" t="s">
        <v>92</v>
      </c>
      <c r="F34" s="34" t="s">
        <v>90</v>
      </c>
      <c r="G34" s="63">
        <v>1</v>
      </c>
      <c r="H34" s="108"/>
      <c r="I34" s="35">
        <v>3</v>
      </c>
      <c r="J34" s="51">
        <v>0</v>
      </c>
      <c r="K34" s="53"/>
      <c r="L34" s="80">
        <f>J34-(J34*K34)</f>
        <v>0</v>
      </c>
      <c r="M34" s="81">
        <f>L34*I34</f>
        <v>0</v>
      </c>
      <c r="N34" s="111"/>
      <c r="O34" s="38"/>
      <c r="T34" s="9"/>
    </row>
    <row r="35" spans="2:20" customFormat="1" ht="13.5" customHeight="1" x14ac:dyDescent="0.25">
      <c r="B35" s="54" t="s">
        <v>117</v>
      </c>
      <c r="C35" s="83"/>
      <c r="D35" s="52"/>
      <c r="E35" s="41"/>
      <c r="F35" s="41"/>
      <c r="G35" s="41"/>
      <c r="H35" s="41"/>
      <c r="I35" s="43"/>
      <c r="J35" s="44"/>
      <c r="K35" s="46"/>
      <c r="L35" s="84"/>
      <c r="M35" s="84"/>
      <c r="N35" s="84"/>
      <c r="O35" s="45"/>
      <c r="T35" s="9"/>
    </row>
    <row r="36" spans="2:20" customFormat="1" ht="13.5" customHeight="1" x14ac:dyDescent="0.25">
      <c r="B36" s="88" t="s">
        <v>24</v>
      </c>
      <c r="C36" s="85" t="s">
        <v>93</v>
      </c>
      <c r="D36" s="65">
        <v>8714678031151</v>
      </c>
      <c r="E36" s="34" t="s">
        <v>94</v>
      </c>
      <c r="F36" s="34" t="s">
        <v>82</v>
      </c>
      <c r="G36" s="63">
        <v>1</v>
      </c>
      <c r="H36" s="108"/>
      <c r="I36" s="35">
        <v>10</v>
      </c>
      <c r="J36" s="51">
        <v>0</v>
      </c>
      <c r="K36" s="53"/>
      <c r="L36" s="80">
        <f>J36-(J36*K36)</f>
        <v>0</v>
      </c>
      <c r="M36" s="81">
        <f>L36*I36</f>
        <v>0</v>
      </c>
      <c r="N36" s="111"/>
      <c r="O36" s="38"/>
      <c r="T36" s="9"/>
    </row>
    <row r="37" spans="2:20" customFormat="1" ht="13.5" customHeight="1" x14ac:dyDescent="0.25">
      <c r="B37" s="54" t="s">
        <v>127</v>
      </c>
      <c r="C37" s="76"/>
      <c r="D37" s="60"/>
      <c r="E37" s="76"/>
      <c r="F37" s="76"/>
      <c r="G37" s="76"/>
      <c r="H37" s="76"/>
      <c r="I37" s="76"/>
      <c r="J37" s="76"/>
      <c r="K37" s="76"/>
      <c r="L37" s="76"/>
      <c r="M37" s="76"/>
      <c r="N37" s="76"/>
      <c r="O37" s="87"/>
      <c r="T37" s="9"/>
    </row>
    <row r="38" spans="2:20" customFormat="1" ht="13.5" customHeight="1" x14ac:dyDescent="0.25">
      <c r="B38" s="29" t="s">
        <v>25</v>
      </c>
      <c r="C38" s="34" t="s">
        <v>128</v>
      </c>
      <c r="D38" s="65">
        <v>8714678215698</v>
      </c>
      <c r="E38" s="34" t="s">
        <v>95</v>
      </c>
      <c r="F38" s="34" t="s">
        <v>82</v>
      </c>
      <c r="G38" s="63">
        <v>1</v>
      </c>
      <c r="H38" s="108"/>
      <c r="I38" s="35">
        <v>20</v>
      </c>
      <c r="J38" s="51">
        <v>0</v>
      </c>
      <c r="K38" s="93"/>
      <c r="L38" s="80">
        <f>J38-(J38*K38)</f>
        <v>0</v>
      </c>
      <c r="M38" s="81">
        <f>L38*I38</f>
        <v>0</v>
      </c>
      <c r="N38" s="111"/>
      <c r="O38" s="38"/>
      <c r="T38" s="9"/>
    </row>
    <row r="39" spans="2:20" customFormat="1" ht="13.5" customHeight="1" x14ac:dyDescent="0.25">
      <c r="B39" s="29" t="s">
        <v>26</v>
      </c>
      <c r="C39" s="34" t="s">
        <v>128</v>
      </c>
      <c r="D39" s="65">
        <v>4042448913852</v>
      </c>
      <c r="E39" s="34" t="s">
        <v>96</v>
      </c>
      <c r="F39" s="34" t="s">
        <v>97</v>
      </c>
      <c r="G39" s="63">
        <v>1</v>
      </c>
      <c r="H39" s="108"/>
      <c r="I39" s="35">
        <v>5</v>
      </c>
      <c r="J39" s="51">
        <v>0</v>
      </c>
      <c r="K39" s="93"/>
      <c r="L39" s="80">
        <f>J39-(J39*K38)</f>
        <v>0</v>
      </c>
      <c r="M39" s="81">
        <f>L39*I39</f>
        <v>0</v>
      </c>
      <c r="N39" s="111"/>
      <c r="O39" s="38"/>
      <c r="T39" s="9"/>
    </row>
    <row r="40" spans="2:20" customFormat="1" ht="13.5" customHeight="1" x14ac:dyDescent="0.25">
      <c r="B40" s="29" t="s">
        <v>27</v>
      </c>
      <c r="C40" s="34" t="s">
        <v>128</v>
      </c>
      <c r="D40" s="66">
        <v>4042448126108</v>
      </c>
      <c r="E40" s="34" t="s">
        <v>98</v>
      </c>
      <c r="F40" s="34" t="s">
        <v>97</v>
      </c>
      <c r="G40" s="63">
        <v>1</v>
      </c>
      <c r="H40" s="108"/>
      <c r="I40" s="35">
        <v>100</v>
      </c>
      <c r="J40" s="51">
        <v>0</v>
      </c>
      <c r="K40" s="93"/>
      <c r="L40" s="80">
        <f>J40-(J40*K38)</f>
        <v>0</v>
      </c>
      <c r="M40" s="81">
        <f>L40*I40</f>
        <v>0</v>
      </c>
      <c r="N40" s="111"/>
      <c r="O40" s="38"/>
      <c r="T40" s="9"/>
    </row>
    <row r="41" spans="2:20" customFormat="1" ht="15" x14ac:dyDescent="0.25">
      <c r="B41" s="89" t="s">
        <v>124</v>
      </c>
      <c r="C41" s="47"/>
      <c r="D41" s="60"/>
      <c r="E41" s="47"/>
      <c r="F41" s="47"/>
      <c r="G41" s="47"/>
      <c r="H41" s="47"/>
      <c r="I41" s="47"/>
      <c r="J41" s="47"/>
      <c r="K41" s="47"/>
      <c r="L41" s="47"/>
      <c r="M41" s="47"/>
      <c r="N41" s="47"/>
      <c r="O41" s="90"/>
      <c r="T41" s="9"/>
    </row>
    <row r="42" spans="2:20" customFormat="1" ht="15" x14ac:dyDescent="0.25">
      <c r="B42" s="29" t="s">
        <v>28</v>
      </c>
      <c r="C42" s="34" t="s">
        <v>118</v>
      </c>
      <c r="D42" s="65">
        <v>8712602001256</v>
      </c>
      <c r="E42" s="34" t="s">
        <v>99</v>
      </c>
      <c r="F42" s="34" t="s">
        <v>100</v>
      </c>
      <c r="G42" s="63">
        <v>1</v>
      </c>
      <c r="H42" s="108"/>
      <c r="I42" s="35">
        <v>6</v>
      </c>
      <c r="J42" s="51">
        <v>0</v>
      </c>
      <c r="K42" s="93"/>
      <c r="L42" s="80">
        <f>J42-(J42*K42)</f>
        <v>0</v>
      </c>
      <c r="M42" s="81">
        <f t="shared" ref="M42:M47" si="0">L42*I42</f>
        <v>0</v>
      </c>
      <c r="N42" s="111"/>
      <c r="O42" s="38"/>
      <c r="Q42">
        <v>20</v>
      </c>
      <c r="R42">
        <v>13</v>
      </c>
      <c r="S42" t="e">
        <f>R42/#REF!*100</f>
        <v>#REF!</v>
      </c>
      <c r="T42" s="9" t="e">
        <f>S42-100</f>
        <v>#REF!</v>
      </c>
    </row>
    <row r="43" spans="2:20" customFormat="1" ht="14.45" hidden="1" customHeight="1" x14ac:dyDescent="0.25">
      <c r="B43" s="29" t="s">
        <v>38</v>
      </c>
      <c r="C43" s="34" t="s">
        <v>37</v>
      </c>
      <c r="D43" s="64"/>
      <c r="E43" s="34" t="s">
        <v>39</v>
      </c>
      <c r="F43" s="34"/>
      <c r="G43" s="63"/>
      <c r="H43" s="108"/>
      <c r="I43" s="35">
        <v>20</v>
      </c>
      <c r="J43" s="51"/>
      <c r="K43" s="93"/>
      <c r="L43" s="80">
        <f>J43-(J43*K42)</f>
        <v>0</v>
      </c>
      <c r="M43" s="81">
        <f t="shared" si="0"/>
        <v>0</v>
      </c>
      <c r="N43" s="111"/>
      <c r="O43" s="38"/>
      <c r="Q43">
        <v>12</v>
      </c>
      <c r="T43" s="9"/>
    </row>
    <row r="44" spans="2:20" customFormat="1" ht="15" x14ac:dyDescent="0.25">
      <c r="B44" s="29" t="s">
        <v>29</v>
      </c>
      <c r="C44" s="34" t="s">
        <v>125</v>
      </c>
      <c r="D44" s="64">
        <v>5011987258596</v>
      </c>
      <c r="E44" s="34" t="s">
        <v>102</v>
      </c>
      <c r="F44" s="34" t="s">
        <v>101</v>
      </c>
      <c r="G44" s="63">
        <v>1</v>
      </c>
      <c r="H44" s="108"/>
      <c r="I44" s="35">
        <v>12</v>
      </c>
      <c r="J44" s="51">
        <v>0</v>
      </c>
      <c r="K44" s="93"/>
      <c r="L44" s="80">
        <f>J44-(J44*K42)</f>
        <v>0</v>
      </c>
      <c r="M44" s="81">
        <f t="shared" si="0"/>
        <v>0</v>
      </c>
      <c r="N44" s="111"/>
      <c r="O44" s="38"/>
      <c r="Q44">
        <v>20</v>
      </c>
      <c r="T44" s="9"/>
    </row>
    <row r="45" spans="2:20" customFormat="1" ht="15" x14ac:dyDescent="0.25">
      <c r="B45" s="29" t="s">
        <v>30</v>
      </c>
      <c r="C45" s="34" t="s">
        <v>118</v>
      </c>
      <c r="D45" s="65">
        <v>7310791213538</v>
      </c>
      <c r="E45" s="34" t="s">
        <v>104</v>
      </c>
      <c r="F45" s="34" t="s">
        <v>105</v>
      </c>
      <c r="G45" s="63">
        <v>6</v>
      </c>
      <c r="H45" s="108"/>
      <c r="I45" s="35">
        <v>3</v>
      </c>
      <c r="J45" s="51">
        <v>0</v>
      </c>
      <c r="K45" s="93"/>
      <c r="L45" s="80">
        <f>J45-(J45*K42)</f>
        <v>0</v>
      </c>
      <c r="M45" s="81">
        <f t="shared" si="0"/>
        <v>0</v>
      </c>
      <c r="N45" s="111"/>
      <c r="O45" s="38"/>
      <c r="T45" s="9"/>
    </row>
    <row r="46" spans="2:20" customFormat="1" ht="15" x14ac:dyDescent="0.25">
      <c r="B46" s="29" t="s">
        <v>31</v>
      </c>
      <c r="C46" s="34" t="s">
        <v>118</v>
      </c>
      <c r="D46" s="65">
        <v>8714678031571</v>
      </c>
      <c r="E46" s="34" t="s">
        <v>41</v>
      </c>
      <c r="F46" s="34" t="s">
        <v>82</v>
      </c>
      <c r="G46" s="63">
        <v>1</v>
      </c>
      <c r="H46" s="108"/>
      <c r="I46" s="35">
        <v>5</v>
      </c>
      <c r="J46" s="51">
        <v>0</v>
      </c>
      <c r="K46" s="93"/>
      <c r="L46" s="80">
        <f>J46-(J46*K42)</f>
        <v>0</v>
      </c>
      <c r="M46" s="81">
        <f t="shared" si="0"/>
        <v>0</v>
      </c>
      <c r="N46" s="111"/>
      <c r="O46" s="38"/>
      <c r="T46" s="9"/>
    </row>
    <row r="47" spans="2:20" customFormat="1" ht="15" x14ac:dyDescent="0.25">
      <c r="B47" s="29" t="s">
        <v>32</v>
      </c>
      <c r="C47" s="34" t="s">
        <v>118</v>
      </c>
      <c r="D47" s="66">
        <v>8714678031403</v>
      </c>
      <c r="E47" s="34" t="s">
        <v>106</v>
      </c>
      <c r="F47" s="34" t="s">
        <v>82</v>
      </c>
      <c r="G47" s="63">
        <v>1</v>
      </c>
      <c r="H47" s="108"/>
      <c r="I47" s="35">
        <v>5</v>
      </c>
      <c r="J47" s="51">
        <v>0</v>
      </c>
      <c r="K47" s="93"/>
      <c r="L47" s="80">
        <f>J47-(J47*K42)</f>
        <v>0</v>
      </c>
      <c r="M47" s="81">
        <f t="shared" si="0"/>
        <v>0</v>
      </c>
      <c r="N47" s="111"/>
      <c r="O47" s="38"/>
      <c r="T47" s="9"/>
    </row>
    <row r="48" spans="2:20" customFormat="1" ht="15" x14ac:dyDescent="0.25">
      <c r="B48" s="54" t="s">
        <v>119</v>
      </c>
      <c r="C48" s="41"/>
      <c r="D48" s="52"/>
      <c r="E48" s="41"/>
      <c r="F48" s="41"/>
      <c r="G48" s="41"/>
      <c r="H48" s="41"/>
      <c r="I48" s="43"/>
      <c r="J48" s="44"/>
      <c r="K48" s="46"/>
      <c r="L48" s="84"/>
      <c r="M48" s="84"/>
      <c r="N48" s="84"/>
      <c r="O48" s="45"/>
      <c r="Q48">
        <v>20</v>
      </c>
      <c r="R48">
        <v>14.53</v>
      </c>
      <c r="S48" t="e">
        <f>R48/#REF!*100</f>
        <v>#REF!</v>
      </c>
      <c r="T48" s="9" t="e">
        <f>S48-100</f>
        <v>#REF!</v>
      </c>
    </row>
    <row r="49" spans="2:20" customFormat="1" ht="15" x14ac:dyDescent="0.25">
      <c r="B49" s="29" t="s">
        <v>33</v>
      </c>
      <c r="C49" s="34" t="s">
        <v>120</v>
      </c>
      <c r="D49" s="65">
        <v>8711563204690</v>
      </c>
      <c r="E49" s="86" t="s">
        <v>115</v>
      </c>
      <c r="F49" s="34" t="s">
        <v>103</v>
      </c>
      <c r="G49" s="63">
        <v>1</v>
      </c>
      <c r="H49" s="108"/>
      <c r="I49" s="35">
        <v>4</v>
      </c>
      <c r="J49" s="51">
        <v>0</v>
      </c>
      <c r="K49" s="53"/>
      <c r="L49" s="80">
        <f>J49-(J49*K49)</f>
        <v>0</v>
      </c>
      <c r="M49" s="81">
        <f>L49*I49</f>
        <v>0</v>
      </c>
      <c r="N49" s="111"/>
      <c r="O49" s="38"/>
      <c r="Q49">
        <v>5</v>
      </c>
      <c r="R49">
        <v>81</v>
      </c>
      <c r="S49" t="e">
        <f>R49/#REF!*100</f>
        <v>#REF!</v>
      </c>
      <c r="T49" s="9" t="e">
        <f>S49-100</f>
        <v>#REF!</v>
      </c>
    </row>
    <row r="50" spans="2:20" customFormat="1" ht="15" x14ac:dyDescent="0.25">
      <c r="B50" s="89" t="s">
        <v>113</v>
      </c>
      <c r="C50" s="47"/>
      <c r="D50" s="60"/>
      <c r="E50" s="47"/>
      <c r="F50" s="47"/>
      <c r="G50" s="47"/>
      <c r="H50" s="47"/>
      <c r="I50" s="47"/>
      <c r="J50" s="47"/>
      <c r="K50" s="47"/>
      <c r="L50" s="47"/>
      <c r="M50" s="47"/>
      <c r="N50" s="47"/>
      <c r="O50" s="90"/>
      <c r="T50" s="9"/>
    </row>
    <row r="51" spans="2:20" customFormat="1" ht="15" x14ac:dyDescent="0.25">
      <c r="B51" s="29" t="s">
        <v>34</v>
      </c>
      <c r="C51" s="34" t="s">
        <v>42</v>
      </c>
      <c r="D51" s="64">
        <v>8718249030543</v>
      </c>
      <c r="E51" s="34" t="s">
        <v>108</v>
      </c>
      <c r="F51" s="34" t="s">
        <v>107</v>
      </c>
      <c r="G51" s="63">
        <v>1</v>
      </c>
      <c r="H51" s="108"/>
      <c r="I51" s="35">
        <v>10</v>
      </c>
      <c r="J51" s="51">
        <v>0</v>
      </c>
      <c r="K51" s="93"/>
      <c r="L51" s="80">
        <f>J51-(J51*K51)</f>
        <v>0</v>
      </c>
      <c r="M51" s="81">
        <f>L51*I51</f>
        <v>0</v>
      </c>
      <c r="N51" s="111"/>
      <c r="O51" s="38"/>
      <c r="T51" s="9"/>
    </row>
    <row r="52" spans="2:20" customFormat="1" ht="15" x14ac:dyDescent="0.25">
      <c r="B52" s="29" t="s">
        <v>35</v>
      </c>
      <c r="C52" s="34" t="s">
        <v>42</v>
      </c>
      <c r="D52" s="65">
        <v>7318640053649</v>
      </c>
      <c r="E52" s="34" t="s">
        <v>109</v>
      </c>
      <c r="F52" s="34" t="s">
        <v>110</v>
      </c>
      <c r="G52" s="63">
        <v>1</v>
      </c>
      <c r="H52" s="108"/>
      <c r="I52" s="35">
        <v>5</v>
      </c>
      <c r="J52" s="51">
        <v>0</v>
      </c>
      <c r="K52" s="93"/>
      <c r="L52" s="80">
        <f>J52-(J52*K51)</f>
        <v>0</v>
      </c>
      <c r="M52" s="81">
        <f>L52*I52</f>
        <v>0</v>
      </c>
      <c r="N52" s="111"/>
      <c r="O52" s="38"/>
      <c r="T52" s="9"/>
    </row>
    <row r="53" spans="2:20" customFormat="1" ht="15" x14ac:dyDescent="0.25">
      <c r="B53" s="29" t="s">
        <v>36</v>
      </c>
      <c r="C53" s="34" t="s">
        <v>42</v>
      </c>
      <c r="D53" s="64">
        <v>4054596052765</v>
      </c>
      <c r="E53" s="34" t="s">
        <v>116</v>
      </c>
      <c r="F53" s="34" t="s">
        <v>110</v>
      </c>
      <c r="G53" s="63">
        <v>1</v>
      </c>
      <c r="H53" s="108"/>
      <c r="I53" s="35">
        <v>5</v>
      </c>
      <c r="J53" s="51">
        <v>0</v>
      </c>
      <c r="K53" s="93"/>
      <c r="L53" s="80">
        <f>J53-(J53*K51)</f>
        <v>0</v>
      </c>
      <c r="M53" s="81">
        <f>L53*I53</f>
        <v>0</v>
      </c>
      <c r="N53" s="111"/>
      <c r="O53" s="38"/>
      <c r="T53" s="9"/>
    </row>
    <row r="54" spans="2:20" customFormat="1" ht="15" x14ac:dyDescent="0.25">
      <c r="B54" s="89" t="s">
        <v>121</v>
      </c>
      <c r="C54" s="47"/>
      <c r="D54" s="60"/>
      <c r="E54" s="47"/>
      <c r="F54" s="47"/>
      <c r="G54" s="47"/>
      <c r="H54" s="47"/>
      <c r="I54" s="47"/>
      <c r="J54" s="47"/>
      <c r="K54" s="47"/>
      <c r="L54" s="47"/>
      <c r="M54" s="47"/>
      <c r="N54" s="47"/>
      <c r="O54" s="90"/>
      <c r="T54" s="9"/>
    </row>
    <row r="55" spans="2:20" customFormat="1" ht="15.75" thickBot="1" x14ac:dyDescent="0.3">
      <c r="B55" s="67" t="s">
        <v>40</v>
      </c>
      <c r="C55" s="68" t="s">
        <v>114</v>
      </c>
      <c r="D55" s="69">
        <v>8714678026829</v>
      </c>
      <c r="E55" s="68" t="s">
        <v>111</v>
      </c>
      <c r="F55" s="68" t="s">
        <v>82</v>
      </c>
      <c r="G55" s="70">
        <v>1</v>
      </c>
      <c r="H55" s="109"/>
      <c r="I55" s="71">
        <v>10</v>
      </c>
      <c r="J55" s="72">
        <v>0</v>
      </c>
      <c r="K55" s="73"/>
      <c r="L55" s="91">
        <f>J55-(J55*K55)</f>
        <v>0</v>
      </c>
      <c r="M55" s="92">
        <f>L55*I55</f>
        <v>0</v>
      </c>
      <c r="N55" s="112"/>
      <c r="O55" s="39"/>
      <c r="T55" s="9"/>
    </row>
    <row r="56" spans="2:20" ht="15" hidden="1" x14ac:dyDescent="0.25">
      <c r="B56" s="30"/>
      <c r="C56" s="30"/>
      <c r="D56" s="61"/>
      <c r="E56" s="30"/>
      <c r="F56" s="30"/>
      <c r="G56" s="30"/>
      <c r="H56" s="30"/>
      <c r="I56" s="31"/>
      <c r="J56" s="11"/>
      <c r="K56" s="12"/>
      <c r="L56" s="11"/>
      <c r="M56" s="11"/>
      <c r="N56" s="11"/>
      <c r="O56" s="11"/>
      <c r="P56" s="10"/>
    </row>
    <row r="57" spans="2:20" x14ac:dyDescent="0.2">
      <c r="K57" s="95" t="s">
        <v>53</v>
      </c>
      <c r="L57" s="95"/>
      <c r="M57" s="32">
        <f>SUM(M19:M23,M25:M26,M28,M30:M32,M34,M36,M38:M40,M42:M47,M49,M51:M53,M55)</f>
        <v>0</v>
      </c>
      <c r="N57" s="13"/>
      <c r="O57" s="13"/>
    </row>
    <row r="58" spans="2:20" x14ac:dyDescent="0.2">
      <c r="L58" s="4"/>
      <c r="M58" s="33"/>
      <c r="N58" s="33"/>
      <c r="O58" s="33"/>
    </row>
    <row r="59" spans="2:20" x14ac:dyDescent="0.2">
      <c r="C59" s="48"/>
      <c r="L59" s="4"/>
      <c r="M59" s="33"/>
      <c r="N59" s="33"/>
      <c r="O59" s="33"/>
    </row>
    <row r="60" spans="2:20" x14ac:dyDescent="0.2"/>
    <row r="61" spans="2:20" x14ac:dyDescent="0.2"/>
    <row r="62" spans="2:20" x14ac:dyDescent="0.2"/>
    <row r="63" spans="2:20" x14ac:dyDescent="0.2"/>
    <row r="64" spans="2:20"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2" x14ac:dyDescent="0.2"/>
    <row r="223" x14ac:dyDescent="0.2"/>
    <row r="224" x14ac:dyDescent="0.2"/>
    <row r="225" x14ac:dyDescent="0.2"/>
    <row r="226" x14ac:dyDescent="0.2"/>
    <row r="227" x14ac:dyDescent="0.2"/>
    <row r="229" x14ac:dyDescent="0.2"/>
    <row r="230" x14ac:dyDescent="0.2"/>
    <row r="233" x14ac:dyDescent="0.2"/>
    <row r="234" x14ac:dyDescent="0.2"/>
    <row r="235" x14ac:dyDescent="0.2"/>
  </sheetData>
  <sheetProtection algorithmName="SHA-512" hashValue="2FuwMcC+rxgCoTLD3Fum/yrw2ttR4b0zErhgCRcvWQVfaQo+kJhFMX88krdikZiMGUUTASVNz0JgSyGoK1VIzg==" saltValue="wimgWVIl8UARiJT4RGrKtg==" spinCount="100000" sheet="1" selectLockedCells="1"/>
  <mergeCells count="27">
    <mergeCell ref="C4:H4"/>
    <mergeCell ref="C5:H5"/>
    <mergeCell ref="K12:O12"/>
    <mergeCell ref="D6:H6"/>
    <mergeCell ref="D7:H7"/>
    <mergeCell ref="J4:N4"/>
    <mergeCell ref="J5:N5"/>
    <mergeCell ref="J6:N6"/>
    <mergeCell ref="J7:N7"/>
    <mergeCell ref="J8:N8"/>
    <mergeCell ref="D8:H8"/>
    <mergeCell ref="D9:H9"/>
    <mergeCell ref="D10:H10"/>
    <mergeCell ref="D11:H11"/>
    <mergeCell ref="C13:E13"/>
    <mergeCell ref="C14:E14"/>
    <mergeCell ref="K38:K40"/>
    <mergeCell ref="F14:H14"/>
    <mergeCell ref="F13:H13"/>
    <mergeCell ref="B33:F33"/>
    <mergeCell ref="K30:K32"/>
    <mergeCell ref="K25:K26"/>
    <mergeCell ref="K42:K47"/>
    <mergeCell ref="K51:K53"/>
    <mergeCell ref="J9:N9"/>
    <mergeCell ref="K19:K23"/>
    <mergeCell ref="K57:L57"/>
  </mergeCells>
  <conditionalFormatting sqref="M57">
    <cfRule type="cellIs" dxfId="2" priority="1" operator="greaterThan">
      <formula>16000</formula>
    </cfRule>
    <cfRule type="cellIs" dxfId="1" priority="2" operator="lessThan">
      <formula>16000</formula>
    </cfRule>
    <cfRule type="cellIs" dxfId="0" priority="3" operator="greaterThan">
      <formula>16000</formula>
    </cfRule>
  </conditionalFormatting>
  <dataValidations count="1">
    <dataValidation type="list" allowBlank="1" showInputMessage="1" showErrorMessage="1" sqref="H19:H23 H25:H28 H30:H32 H34:H36 H55 H51:H53 H42:H49 H38:H40" xr:uid="{58D90A10-E8A3-4EE2-B4EA-7EA7AD23D4DE}">
      <formula1>"Voorgeschreven artikel,Gelijkwaardig alternatief"</formula1>
    </dataValidation>
  </dataValidations>
  <pageMargins left="0.7" right="0.7" top="0.75" bottom="0.75" header="0.3" footer="0.3"/>
  <pageSetup paperSize="8" scale="61" orientation="landscape" r:id="rId1"/>
  <rowBreaks count="1" manualBreakCount="1">
    <brk id="15"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5B1CD450F547A29F256DBB9B7711" ma:contentTypeVersion="0" ma:contentTypeDescription="Een nieuw document maken." ma:contentTypeScope="" ma:versionID="a86d183c565685c1ce1c99d9e310e536">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B57C14-D4E6-4DC1-A34B-A2EFEAC4B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B103B53-9722-407B-94FB-5B632F78BD6E}">
  <ds:schemaRefs>
    <ds:schemaRef ds:uri="http://schemas.microsoft.com/sharepoint/v3/contenttype/forms"/>
  </ds:schemaRefs>
</ds:datastoreItem>
</file>

<file path=customXml/itemProps3.xml><?xml version="1.0" encoding="utf-8"?>
<ds:datastoreItem xmlns:ds="http://schemas.openxmlformats.org/officeDocument/2006/customXml" ds:itemID="{F6779464-381D-4317-B9CB-8F6EBF5CF105}">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3868cd93-f1fb-4516-826d-bd6b4eb40dc9}" enabled="1" method="Standard" siteId="{95cca645-4c0c-4a30-ab60-9cd679a530c1}" contentBits="0" removed="0"/>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vt:lpstr>
      <vt:lpstr>'Prijzenblad '!Afdrukbereik</vt:lpstr>
    </vt:vector>
  </TitlesOfParts>
  <Manager/>
  <Company>Ministerie van Financiën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Duys</dc:creator>
  <cp:keywords/>
  <dc:description/>
  <cp:lastModifiedBy>Melissa M.D. de Rijk</cp:lastModifiedBy>
  <cp:revision/>
  <dcterms:created xsi:type="dcterms:W3CDTF">2014-11-29T21:19:47Z</dcterms:created>
  <dcterms:modified xsi:type="dcterms:W3CDTF">2026-08-25T13:55:41Z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0x0101007A635B1CD450F547A29F256DBB9B7711</vt:lpwstr>
  </property>
</Properties>
</file>