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Bouwkundige Onderhoudswerkzaamheden/PUBLICATIEDOCUMENTEN/"/>
    </mc:Choice>
  </mc:AlternateContent>
  <xr:revisionPtr revIDLastSave="1566" documentId="8_{7FFAD800-9FF1-4105-9A06-8E3D870E410A}" xr6:coauthVersionLast="47" xr6:coauthVersionMax="47" xr10:uidLastSave="{DD426CEC-355F-4991-BB2D-1D54AACC60D6}"/>
  <bookViews>
    <workbookView xWindow="28680" yWindow="-120" windowWidth="29040" windowHeight="15720" xr2:uid="{00000000-000D-0000-FFFF-FFFF00000000}"/>
  </bookViews>
  <sheets>
    <sheet name="Prijsafspraken" sheetId="8" r:id="rId1"/>
    <sheet name="Totaalprijs" sheetId="10" r:id="rId2"/>
    <sheet name="Onderhoud brandscheidingen" sheetId="5" r:id="rId3"/>
    <sheet name="Uurtarieven uitvoerende arbeid" sheetId="7" r:id="rId4"/>
    <sheet name="Toeslagpercentages" sheetId="9" r:id="rId5"/>
    <sheet name="Aannemersprovisie"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5" l="1"/>
  <c r="J6" i="5"/>
  <c r="J7" i="5"/>
  <c r="J8" i="5"/>
  <c r="J9" i="5"/>
  <c r="J10" i="5"/>
  <c r="J11" i="5"/>
  <c r="J12" i="5"/>
  <c r="J13" i="5"/>
  <c r="J14" i="5"/>
  <c r="J15" i="5"/>
  <c r="J16" i="5"/>
  <c r="J17" i="5"/>
  <c r="J18" i="5"/>
  <c r="J19" i="5"/>
  <c r="J20" i="5"/>
  <c r="J21" i="5"/>
  <c r="J4" i="5"/>
  <c r="G12" i="5"/>
  <c r="G15" i="5"/>
  <c r="F5" i="11"/>
  <c r="C6" i="10" s="1"/>
  <c r="F4" i="11"/>
  <c r="C5" i="10" s="1"/>
  <c r="F5" i="7"/>
  <c r="J22" i="5" l="1"/>
  <c r="G21" i="5"/>
  <c r="G20" i="5"/>
  <c r="G19" i="5"/>
  <c r="G18" i="5"/>
  <c r="G17" i="5"/>
  <c r="G16" i="5"/>
  <c r="G14" i="5"/>
  <c r="G13" i="5"/>
  <c r="G11" i="5"/>
  <c r="G10" i="5"/>
  <c r="G9" i="5"/>
  <c r="G8" i="5"/>
  <c r="G7" i="5"/>
  <c r="G6" i="5"/>
  <c r="G5" i="5"/>
  <c r="G4" i="5"/>
  <c r="G22" i="5" l="1"/>
  <c r="C2" i="10" s="1"/>
  <c r="C3" i="10"/>
  <c r="F4" i="7"/>
  <c r="F6" i="7" l="1"/>
  <c r="E3" i="11" l="1"/>
  <c r="F3" i="11" s="1"/>
  <c r="C4" i="10" l="1"/>
  <c r="C7" i="10" s="1"/>
  <c r="F7" i="11"/>
</calcChain>
</file>

<file path=xl/sharedStrings.xml><?xml version="1.0" encoding="utf-8"?>
<sst xmlns="http://schemas.openxmlformats.org/spreadsheetml/2006/main" count="162" uniqueCount="126">
  <si>
    <t>Uitgangspunten prijsvorming en tarieven</t>
  </si>
  <si>
    <t>Tabblad</t>
  </si>
  <si>
    <t>Fictieve beoordelingsprijs (excl. Btw)</t>
  </si>
  <si>
    <t>Preventief onderhoud doorvoeringen</t>
  </si>
  <si>
    <t>Preventief onderhoud kozijnen/deuren</t>
  </si>
  <si>
    <t>Uitvoerende arbeid (inclusief aannemersprovisie)</t>
  </si>
  <si>
    <t>Materialen en onderdelen (inclusief aannemersprovisie)</t>
  </si>
  <si>
    <t>Onderaanneming (inclusief aannemersprovisie)</t>
  </si>
  <si>
    <t>Fictieve beoordelingsprijs (excl. BTW)</t>
  </si>
  <si>
    <t>Dit tabblad wordt automatisch berekend op basis van de door Inschrijver ingevulde gegevens in de overige tabbladen. Inschrijver vult in dit tabblad geen gegevens in en wijzigt geen formules.</t>
  </si>
  <si>
    <t>De fictieve beoordelingsprijs wordt uitsluitend gebruikt voor de beoordeling van de inschrijvingen. De gehanteerde fictieve hoeveelheden, aantallen, uren en bedragen zijn uitsluitend bedoeld voor de beoordeling en vormen geen garantie voor de daadwerkelijke omvang, samenstelling, frequentie of omzet van de Raamovereenkomst.</t>
  </si>
  <si>
    <t>De bedragen voor uitvoerende arbeid, materialen en onderdelen en onderaanneming zijn berekend op basis van de in de overige tabbladen ingevulde netto tarieven, netto kosten en de aangeboden aannemersprovisie. De eenheidsprijzen voor preventief onderhoud aan brandwerende voorzieningen zijn all-in prijzen; hierover wordt geen aannemersprovisie afzonderlijk berekend.</t>
  </si>
  <si>
    <t>Eenheidsprijzen preventief onderhoud brandwerende voorzieningen</t>
  </si>
  <si>
    <t>Doorvoeringen*</t>
  </si>
  <si>
    <t>Kozijnen/deuren**</t>
  </si>
  <si>
    <t>Pand</t>
  </si>
  <si>
    <t>Plaats</t>
  </si>
  <si>
    <t>BVO (m²)</t>
  </si>
  <si>
    <t>Eigendom/Huur</t>
  </si>
  <si>
    <t>Aantal</t>
  </si>
  <si>
    <t>Prijs***</t>
  </si>
  <si>
    <t>totaal</t>
  </si>
  <si>
    <t>Prijs****</t>
  </si>
  <si>
    <t>Beukenlaan 1</t>
  </si>
  <si>
    <t>Breda (Bavel)</t>
  </si>
  <si>
    <t>Eigendom</t>
  </si>
  <si>
    <t>Bijster 7-21</t>
  </si>
  <si>
    <t>Breda</t>
  </si>
  <si>
    <t>Huur</t>
  </si>
  <si>
    <t>Quadrium (Claudius Prinsenlaan 112)</t>
  </si>
  <si>
    <t>Hogeschoollaan 1</t>
  </si>
  <si>
    <t>Hogeschoollaan 1 noodgebouw</t>
  </si>
  <si>
    <t>Lovensdijkstraat LA/B huisnummer 61</t>
  </si>
  <si>
    <t>Lovensdijkstraat LC huisnummer 61</t>
  </si>
  <si>
    <t>Lovensdijkstraat LD huisnummer 63</t>
  </si>
  <si>
    <t>HR gebouw (Claudius Prinsenlaan 128)</t>
  </si>
  <si>
    <t>Prof. Cobbenhagenlaan 13</t>
  </si>
  <si>
    <t>Tilburg</t>
  </si>
  <si>
    <t>Onderwijsboulevard 215</t>
  </si>
  <si>
    <t>Den Bosch</t>
  </si>
  <si>
    <t>Onderwijsboulevard 300</t>
  </si>
  <si>
    <t>Onderwijsboulevard 215 noodgebouw huur</t>
  </si>
  <si>
    <t>Parallelweg 21-24</t>
  </si>
  <si>
    <t>Stationsplein 50</t>
  </si>
  <si>
    <t>Terraza (Hervenplein 2)</t>
  </si>
  <si>
    <t>Statenlaan 29-67</t>
  </si>
  <si>
    <t xml:space="preserve">Mill Hillplein 1 </t>
  </si>
  <si>
    <t>Roosendaal</t>
  </si>
  <si>
    <t>* Uitgangspunt is inspectie van 25% van de geregistreerde brandwerende doorvoeringen per jaar.</t>
  </si>
  <si>
    <t>** Uitgangspunt is inspectie van alle geregistreerde brandwerende deuren en kozijnen tweemaal per jaar (100% per inspectieronde).</t>
  </si>
  <si>
    <t>*** Prijs per gecontroleerde brandwerende doorvoering, all-in en exclusief btw, inclusief alle werkzaamheden die noodzakelijk zijn voor inspectie, registratie, rapportage, fotovastlegging en actualisatie van het digitale logboek.</t>
  </si>
  <si>
    <t>****Prijs per gecontroleerd brandwerend deur- of kozijnobject, all-in en exclusief btw, inclusief alle werkzaamheden die noodzakelijk zijn voor inspectie, registratie, rapportage, fotovastlegging en actualisatie van het digitale logboek.</t>
  </si>
  <si>
    <t>De opgenomen aantallen zijn gebaseerd op de bij Avans op het moment van publicatie bekende geregistreerde aantallen doorvoeringen en brandwerende deur- en kozijnobjecten. Aan deze aantallen kunnen geen rechten worden ontleend. De werkelijke aantallen kunnen gedurende de looptijd van de Raamovereenkomst wijzigen. Indien gedurende de looptijd van de Raamovereenkomst locaties worden toegevoegd, vervallen of de geregistreerde aantallen wijzigen, worden de in dit prijsblad opgenomen eenheidsprijzen toegepast op de gewijzigde aantallen.</t>
  </si>
  <si>
    <t>De opgenomen eenheidsprijzen zijn volledig en all-in. Zij omvatten alle directe en indirecte kosten die noodzakelijk zijn voor de preventieve inspectie en registratie, waaronder arbeid, reistijd, voorrijkosten, voorbereiding, planning, gereedschappen, klein materieel, verbruiksmaterialen, algemene kosten, risico en winst. Over deze eenheidsprijzen wordt geen aannemersprovisie afzonderlijk berekend.</t>
  </si>
  <si>
    <t>Uurtarieven</t>
  </si>
  <si>
    <t>A. Uitvoerende arbeid - onderdeel van de fictieve beoordelingsprijs</t>
  </si>
  <si>
    <t>Code</t>
  </si>
  <si>
    <t>Functie</t>
  </si>
  <si>
    <t>Toelichting</t>
  </si>
  <si>
    <t>Netto uurtarief excl. Btw en exclusief aannemersprovisie</t>
  </si>
  <si>
    <t>Fictieve uren</t>
  </si>
  <si>
    <t>Fictieve netto kosten</t>
  </si>
  <si>
    <t>Manuurloon 01</t>
  </si>
  <si>
    <t>Specialist brandwerende voorzieningen</t>
  </si>
  <si>
    <t>Medewerker die aantoonbaar vakbekwaam is voor inspectie, controle, registratie, herstel en onderhoud van brandwerende voorzieningen.</t>
  </si>
  <si>
    <t>Manuurloon 02</t>
  </si>
  <si>
    <t>Medewerker die bouwkundige onderhouds-, herstel-, vervangings- en verbeterwerkzaamheden uitvoert aan gebouwen en gebouwonderdelen binnen de scope van de Raamovereenkomst</t>
  </si>
  <si>
    <t>Subtotaal uren (fictief)</t>
  </si>
  <si>
    <t>B. Projectorganisatie - niet onderdeel van de fictieve beoordelingsprijs</t>
  </si>
  <si>
    <t>Project 01</t>
  </si>
  <si>
    <t>Projectleider</t>
  </si>
  <si>
    <t>Verantwoordelijk voor de projectmatige aansturing, afstemming met Avans, voortgang, planning en projectrapportage.</t>
  </si>
  <si>
    <t>Project 02</t>
  </si>
  <si>
    <t>Uitvoerder</t>
  </si>
  <si>
    <t>Verantwoordelijk voor de dagelijkse aansturing en coördinatie op locatie bij projectmatige werkzaamheden.</t>
  </si>
  <si>
    <t>Project 03</t>
  </si>
  <si>
    <t>Werkvoorbereider</t>
  </si>
  <si>
    <t>Verantwoordelijk voor projectgebonden voorbereiding, planning, inkoop en technische uitwerking.</t>
  </si>
  <si>
    <t>De netto uurtarieven worden uitsluitend toegepast op daadwerkelijk door de betreffende medewerker bestede en geregistreerde uren.</t>
  </si>
  <si>
    <t>Bij onderhoudswerkzaamheden worden uitsluitend daadwerkelijk op locatie bestede uren van de functies onder A. Uitvoerende arbeid vergoed. Reistijd, voorrijkosten, pauzes, reguliere werkvoorbereiding, planning, administratie, overleg, rapportage en reguliere coördinatie komen niet afzonderlijk voor vergoeding in aanmerking.</t>
  </si>
  <si>
    <t>De aannemersprovisie wordt over de netto kosten van de onder A en B opgenomen functies toegepast overeenkomstig het tabblad ‘Aannemersprovisie’, tenzij Avans in de afzonderlijke projectopdracht schriftelijk anders bepaalt.</t>
  </si>
  <si>
    <t>De fictieve uren zijn uitsluitend bedoeld voor de beoordeling van de inschrijvingen. Hieraan kunnen geen rechten worden ontleend en zij vormen geen garantie voor de daadwerkelijke omvang of omzet onder de Raamovereenkomst.</t>
  </si>
  <si>
    <t>Toeslag percentages</t>
  </si>
  <si>
    <t xml:space="preserve">Toeslagpercentages </t>
  </si>
  <si>
    <t>Tijdstippen storingen/evt. Opmerkingen</t>
  </si>
  <si>
    <t>Percentage</t>
  </si>
  <si>
    <t>Toeslag 01</t>
  </si>
  <si>
    <t>Avond (18:00-22:00)</t>
  </si>
  <si>
    <t>Toeslag 02</t>
  </si>
  <si>
    <t>Nacht (22:00-07:00)</t>
  </si>
  <si>
    <t>Toeslag 03</t>
  </si>
  <si>
    <t>Weekend</t>
  </si>
  <si>
    <t>Toeslag 04</t>
  </si>
  <si>
    <t>Algemeen erkende feestdagen</t>
  </si>
  <si>
    <t>De toeslagpercentages worden uitsluitend toegepast op het netto uurtarief van daadwerkelijk buiten reguliere werktijden uitgevoerde arbeid.</t>
  </si>
  <si>
    <t>De aannemersprovisie wordt vervolgens toegepast op het bedrag van het netto uurtarief, vermeerderd met de toepasselijke toeslag.</t>
  </si>
  <si>
    <t>De toeslagpercentages worden door Inschrijver ingevuld overeenkomstig de op Inschrijver toepasselijke cao of arbeidsvoorwaardenregeling.</t>
  </si>
  <si>
    <t>De toeslagpercentages maken geen onderdeel uit van de fictieve beoordelingsprijs en worden niet meegewogen bij de beoordeling van de inschrijvingen.</t>
  </si>
  <si>
    <t>De aangeboden toeslagpercentages gelden gedurende de looptijd van de Raamovereenkomst als maximale percentages. Voor avond-, nacht-, weekend- en feestdagenwerk worden geen afzonderlijke reis-, voorrijkosten of andere toeslagen vergoed.</t>
  </si>
  <si>
    <t>Aannemersprovisie</t>
  </si>
  <si>
    <t>Omschrijving</t>
  </si>
  <si>
    <t>Fictieve netto grondslag</t>
  </si>
  <si>
    <t>Fictief bedrag inclusief aannemersprovisie</t>
  </si>
  <si>
    <t>Provisie 01</t>
  </si>
  <si>
    <t>Uitvoerende arbeid</t>
  </si>
  <si>
    <t>Provisie 02</t>
  </si>
  <si>
    <t>Materialen en onderdelen</t>
  </si>
  <si>
    <t>Provisie 03</t>
  </si>
  <si>
    <t>Totaal</t>
  </si>
  <si>
    <t>De aannemersprovisie wordt toegepast op de netto directe kosten van uitvoerende arbeid, materialen, onderdelen en onderaanneming. De eenheidsprijzen voor preventief onderhoud aan brandwerende voorzieningen zijn hiervan uitgesloten, omdat deze all-in zijn.</t>
  </si>
  <si>
    <t>De aannemersprovisie omvat alle reguliere algemene kosten, risico en winst, waaronder administratie, algemeen kantoorpersoneel, huisvesting, calculatie, inkoop, reguliere werkvoorbereiding, planning, coördinatie, contractmanagement, factuurverwerking en verzekeringen.</t>
  </si>
  <si>
    <t>De aangeboden aannemersprovisie bedraagt maximaal 10,0% en geldt gedurende de gehele looptijd van de Raamovereenkomst als maximumpercentage. Een lager percentage mag per opdracht worden toegepast; een hoger percentage niet.</t>
  </si>
  <si>
    <t>Projectgebonden kosten die Avans vooraf schriftelijk toestaat, zoals projectleider, uitvoerder, werkvoorbereider, bouwplaatsinrichting en bouwvergaderingen, worden als netto directe kosten opgenomen in de projectofferte of open begroting. De aannemersprovisie wordt daarop toegepast, tenzij Avans in de opdrachtbrief uitdrukkelijk anders bepaalt.</t>
  </si>
  <si>
    <t>De kosten van een reguliere doorlopende CAR-verzekering zijn inbegrepen in de aannemersprovisie en worden niet afzonderlijk vergoed.</t>
  </si>
  <si>
    <t>De eenheidsprijzen hebben uitsluitend betrekking op inspectie, registratie en rapportage. Herstelwerkzaamheden, vervanging van onderdelen en corrigerende maatregelen maken hiervan geen onderdeel uit en worden afzonderlijk opgedragen.</t>
  </si>
  <si>
    <t>De functies onder B. Projectorganisatie worden uitsluitend toegepast bij grotere projectmatige werkzaamheden, indien Avans de inzet vooraf schriftelijk heeft toegestaan en deze inzet als afzonderlijke post is opgenomen in een door Avans geaccepteerde offerte of open begroting. De aangeboden tarieven voor de functies onder B maken geen onderdeel uit van de fictieve beoordelingsprijs.</t>
  </si>
  <si>
    <t>De aannemersprovisie wordt uitsluitend eenmaal toegepast over de netto directe kosten. Het toepassen van aannemersprovisie over reeds met aannemersprovisie verhoogde bedragen is niet toegestaan.</t>
  </si>
  <si>
    <t>Onder een brandwerend deur- of kozijnobject wordt verstaan een brandwerende deur met het bijbehorende kozijn die als één brandwerende voorziening is uitgevoerd.</t>
  </si>
  <si>
    <t>Onder een doorvoering wordt verstaan een brandwerende afdichting van een opening in een brandwerende scheidsconstructie waardoor één of meer kabels, leidingen, luchtkanalen of andere installatiedelen worden gevoerd.</t>
  </si>
  <si>
    <t>Allround vakman bouwkunde (tevens ook uurtarief timmerman)</t>
  </si>
  <si>
    <t>De genoemde inspectiefrequenties (25% van de doorvoeringen en 2 keer per jaar voor kozijnen/deuren) zijn gebaseerd op de verwachte jaarlijkse inspectiebehoefte; de fictieve aantallen van 1× voor doorvoeringen en 2× voor kozijnen/deuren worden uitsluitend gebruikt om het relatieve gewicht van deze werkzaamheden in de prijsbeoordeling te bepalen.</t>
  </si>
  <si>
    <t>Totaal (1x)</t>
  </si>
  <si>
    <t>Totaal (2x)</t>
  </si>
  <si>
    <t>Onderaanneming</t>
  </si>
  <si>
    <r>
      <rPr>
        <b/>
        <sz val="11"/>
        <color rgb="FF000000"/>
        <rFont val="Verdana"/>
        <family val="2"/>
      </rPr>
      <t>Uitgangspunten</t>
    </r>
    <r>
      <rPr>
        <sz val="11"/>
        <color rgb="FF000000"/>
        <rFont val="Verdana"/>
        <family val="2"/>
      </rPr>
      <t xml:space="preserve">
De in dit prijsblad opgenomen netto tarieven, eenheidsprijzen en aannemersprovisie gelden voor de uitvoering van de Raamovereenkomst.
Alle bedragen worden opgegeven exclusief btw.
Voor onderhoudswerkzaamheden en projectmatige werkzaamheden geldt één uniforme prijsopbouw:
aantoonbare netto directe kosten + aannemersprovisie.
De netto directe kosten bestaan uitsluitend uit:
daadwerkelijk uitgevoerde arbeid;
materialen en onderdelen;
kosten van onderaannemers;
uitsluitend bij grotere projectmatige werkzaamheden: vooraf schriftelijk door Avans goedgekeurde projectgebonden kosten.
Handgereedschappen, elektrisch gereedschap en gebruikelijk klein materieel zijn inbegrepen in de netto uurtarieven en komen niet afzonderlijk voor vergoeding in aanmerking. Kosten voor specifiek projectgebonden materieel, zoals hoogwerkers, steigers en hefmiddelen, komen uitsluitend voor vergoeding in aanmerking indien Avans deze vooraf schriftelijk heeft goedgekeurd en deze zijn opgenomen in een door Avans geaccepteerde offerte of open begroting. Voor gehuurd materieel dient de netto huurprijs aantoonbaar te worden gemaakt; voor materieel dat eigendom is van Opdrachtnemer geldt een marktconforme gebruiksprijs, die op verzoek van Avans met een vergelijkbare marktprijs of andere relevante kostendocumentatie wordt onderbouwd.
De aannemersprovisie omvat algemene kosten, risico en winst. Hieronder vallen in ieder geval administratie, algemeen kantoorpersoneel, huisvesting, calculatie, reguliere werkvoorbereiding, planning, inkoop, contractmanagement, reguliere coördinatie, factuurverwerking, verzekeringen en overige indirecte bedrijfsvoering.
De aannemersprovisie wordt berekend over de netto directe kosten en bedraagt maximaal het in het tabblad ‘Aannemersprovisie’ aangeboden percentage.
Naast de netto directe kosten en de aannemersprovisie mogen geen aanvullende algemene kosten, winst, risico, administratiekosten, coördinatiekosten, inkoopkosten, contractmanagementkosten, reis- en voorrijkosten of vergelijkbare kosten in rekening worden gebracht, tenzij Avans deze vooraf schriftelijk heeft toegestaan voor een grotere projectmatige opdracht.
</t>
    </r>
    <r>
      <rPr>
        <b/>
        <sz val="11"/>
        <color rgb="FF000000"/>
        <rFont val="Verdana"/>
        <family val="2"/>
      </rPr>
      <t>Onderhoudswerkzaamheden</t>
    </r>
    <r>
      <rPr>
        <sz val="11"/>
        <color rgb="FF000000"/>
        <rFont val="Verdana"/>
        <family val="2"/>
      </rPr>
      <t xml:space="preserve">
Onderhoudswerkzaamheden worden uitgevoerd op basis van een storingsbon, werkbon of andere schriftelijke opdracht van Avans.
Bij onderhoudswerkzaamheden worden uitsluitend vergoed:
daadwerkelijk op locatie bestede uitvoerende uren tegen in het tabblad 'Uurtarieven uitvoerende arbeid' opgenomen netto uurtarief;
overeengekomen eenheidsprijzen;
aantoonbare netto kosten van materialen en onderdelen;
aantoonbare netto kosten van vooraf toegestane onderaanneming;
de aannemersprovisie.
Reistijd, voorrijkosten, reguliere werkvoorbereiding, planning, coördinatie, administratie, overleg, rapportage, projectleiding, bouwplaatsinrichting, aanwezigheid op locatie en deelname aan bouwvergaderingen komen bij onderhoudswerkzaamheden niet afzonderlijk voor vergoeding in aanmerking. 
De eenheidsprijzen voor preventief onderhoud aan brandwerende voorzieningen zijn all-in prijzen. Deze prijzen omvatten alle directe en indirecte kosten, waaronder arbeid, reistijd, voorrijkosten, voorbereiding, planning, inspectie, registratie, rapportage, fotovastlegging, logboekbijwerking, gereedschappen, klein materieel, verbruiksmaterialen, algemene kosten, risico en winst. Over deze eenheidsprijzen wordt geen aannemersprovisie afzonderlijk berekend. 
De eenheidsprijzen hebben uitsluitend betrekking op inspectie, registratie en rapportage. Herstelwerkzaamheden, vervanging van onderdelen en corrigerende maatregelen maken hiervan geen onderdeel uit en worden afzonderlijk opgedragen.
</t>
    </r>
    <r>
      <rPr>
        <b/>
        <sz val="11"/>
        <color rgb="FF000000"/>
        <rFont val="Verdana"/>
        <family val="2"/>
      </rPr>
      <t xml:space="preserve">
Projectmatige werkzaamheden
</t>
    </r>
    <r>
      <rPr>
        <sz val="11"/>
        <color rgb="FF000000"/>
        <rFont val="Verdana"/>
        <family val="2"/>
      </rPr>
      <t xml:space="preserve">
Projectmatige werkzaamheden worden per geval afzonderlijk uitgevraagd en uitsluitend uitgevoerd na afzonderlijke schriftelijke opdrachtverstrekking door Avans.
De offerte of open begroting wordt opgebouwd volgens de systematiek van dit prijsblad.
Bij grotere projectmatige werkzaamheden kunnen kosten voor projectleider, uitvoerder, werkvoorbereider, bouwplaatsinrichting, aanwezigheid op locatie en deelname aan bouwvergaderingen uitsluitend als afzonderlijke netto kostenpost worden opgenomen indien:
Avans deze vooraf schriftelijk heeft toegestaan; én
deze kosten als afzonderlijke post zijn opgenomen in een door Avans geaccepteerde offerte of open begroting.
</t>
    </r>
    <r>
      <rPr>
        <b/>
        <sz val="11"/>
        <color rgb="FF000000"/>
        <rFont val="Verdana"/>
        <family val="2"/>
      </rPr>
      <t xml:space="preserve">
Verbruiksmaterialen</t>
    </r>
    <r>
      <rPr>
        <sz val="11"/>
        <color rgb="FF000000"/>
        <rFont val="Verdana"/>
        <family val="2"/>
      </rPr>
      <t xml:space="preserve">
Verbruiksmaterialen die noodzakelijk zijn voor reguliere onderhouds-, inspectie- en herstelwerkzaamheden zijn inbegrepen in de netto uurtarieven en worden niet afzonderlijk vergoed.
Onder verbruiksmaterialen worden onder meer verstaan: schroeven, pluggen, kit, tape, purschuim, smeermiddelen, bevestigingsmateriaal, schuurmiddelen, reinigingsmiddelen en vergelijkbare artikelen die in beperkte hoeveelheden worden toegepast en geen zelfstandig onderdeel vormen van het opgeleverde werk.
Wanneer dergelijke materialen bij een projectmatige werkzaamheid in substantiële hoeveelheden worden toegepast of een zelfstandig onderdeel van het werk vormen, kunnen zij als materiaal of onderdeel in de open begroting worden opgenomen.
</t>
    </r>
    <r>
      <rPr>
        <b/>
        <sz val="11"/>
        <color rgb="FF000000"/>
        <rFont val="Verdana"/>
        <family val="2"/>
      </rPr>
      <t>Materialen en onderdelen</t>
    </r>
    <r>
      <rPr>
        <sz val="11"/>
        <color rgb="FF000000"/>
        <rFont val="Verdana"/>
        <family val="2"/>
      </rPr>
      <t xml:space="preserve">
Materialen en onderdelen worden vergoed op basis van de aantoonbare netto inkoopprijs, vermeerderd met de aangeboden aannemersprovisie.
Onder netto inkoopprijs wordt verstaan de werkelijk door Opdrachtnemer betaalde prijs exclusief btw, onder aftrek van alle kortingen, bonussen, retourkortingen, betalingskortingen en andere prijsvoordelen die direct of indirect betrekking hebben op de betreffende levering.
Op verzoek van Avans verstrekt Opdrachtnemer binnen vijf werkdagen een kopie van de onderliggende inkoopfactuur of een ander gelijkwaardig en controleerbaar bewijsstuk.
Op verzoek van Avans verstrekt Opdrachtnemer tevens de gegevens die noodzakelijk zijn voor controle van de prijsopbouw, waaronder offertes van leveranciers en overige relevante kostendocumentatie.
</t>
    </r>
    <r>
      <rPr>
        <b/>
        <sz val="11"/>
        <color rgb="FF000000"/>
        <rFont val="Verdana"/>
        <family val="2"/>
      </rPr>
      <t>Onderaanneming</t>
    </r>
    <r>
      <rPr>
        <sz val="11"/>
        <color rgb="FF000000"/>
        <rFont val="Verdana"/>
        <family val="2"/>
      </rPr>
      <t xml:space="preserve">
Werkzaamheden door onderaannemers komen uitsluitend voor vergoeding in aanmerking indien Avans hiervoor vooraf schriftelijk toestemming heeft gegeven. Bij acute onveiligheid of dreigende vervolgschade mag Opdrachtnemer direct handelen; Avans wordt dan zo spoedig mogelijk geïnformeerd.
Kosten van onderaannemers worden vergoed op basis van de aantoonbare netto kostprijs, vermeerderd met de aangeboden aannemersprovisie. Op verzoek van Avans verstrekt Opdrachtnemer binnen 5 werkdagen een kopie van de onderliggende factuur van de onderaannemer of een ander gelijkwaardig en controleerbaar bewijsstuk.
De aannemersprovisie wordt uitsluitend eenmaal toegepast over de netto directe kosten. Het toepassen van aannemersprovisie over reeds met aannemersprovisie verhoogde bedragen is niet toegestaan.
Opdrachtnemer blijft volledig verantwoordelijk voor de kwaliteit, planning, veiligheid, garantie en correcte uitvoering van werkzaamheden door onderaannemers.
</t>
    </r>
    <r>
      <rPr>
        <b/>
        <sz val="11"/>
        <color rgb="FF000000"/>
        <rFont val="Verdana"/>
        <family val="2"/>
      </rPr>
      <t>CAR-verzekering</t>
    </r>
    <r>
      <rPr>
        <sz val="11"/>
        <color rgb="FF000000"/>
        <rFont val="Verdana"/>
        <family val="2"/>
      </rPr>
      <t xml:space="preserve">
De kosten van een reguliere doorlopende CAR-verzekering zijn inbegrepen in de aannemersprovisie en worden niet afzonderlijk vergoed.
Indien Avans voor een specifieke projectmatige opdracht een afzonderlijke CAR-verzekering verlangt of zelf afsluit, legt Avans vooraf schriftelijk vast welke partij de verzekering afsluit, welke dekking geldt en welke partij de premie draagt.</t>
    </r>
  </si>
  <si>
    <t>Netto uurtarief excl. btw en exclusief aannemersprovisie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</si>
</sst>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_-&quot;€&quot;\ * #,##0.00_-;_-&quot;€&quot;\ * #,##0.00\-;_-&quot;€&quot;\ * &quot;-&quot;??_-;_-@_-"/>
  </numFmts>
  <fonts count="19" x14ac:knownFonts="1">
    <font>
      <sz val="11"/>
      <color theme="1"/>
      <name val="Calibri"/>
      <family val="2"/>
      <scheme val="minor"/>
    </font>
    <font>
      <sz val="11"/>
      <color theme="1"/>
      <name val="Calibri"/>
      <family val="2"/>
    </font>
    <font>
      <sz val="10"/>
      <color theme="1"/>
      <name val="Calibri"/>
      <family val="2"/>
      <scheme val="minor"/>
    </font>
    <font>
      <i/>
      <sz val="11"/>
      <name val="Calibri"/>
      <family val="2"/>
      <scheme val="minor"/>
    </font>
    <font>
      <i/>
      <sz val="11"/>
      <color theme="1"/>
      <name val="Calibri"/>
      <family val="2"/>
      <scheme val="minor"/>
    </font>
    <font>
      <sz val="9"/>
      <color theme="1"/>
      <name val="Verdana"/>
      <family val="2"/>
    </font>
    <font>
      <b/>
      <sz val="11"/>
      <color theme="1"/>
      <name val="Verdana"/>
      <family val="2"/>
    </font>
    <font>
      <sz val="9"/>
      <color rgb="FFFF0000"/>
      <name val="Verdana"/>
      <family val="2"/>
    </font>
    <font>
      <sz val="9"/>
      <color indexed="8"/>
      <name val="Verdana"/>
      <family val="2"/>
    </font>
    <font>
      <sz val="11"/>
      <color theme="1"/>
      <name val="Calibri"/>
      <family val="2"/>
      <scheme val="minor"/>
    </font>
    <font>
      <sz val="9"/>
      <color theme="1"/>
      <name val="Calibri"/>
      <family val="2"/>
      <scheme val="minor"/>
    </font>
    <font>
      <sz val="9"/>
      <name val="Verdana"/>
      <family val="2"/>
    </font>
    <font>
      <sz val="9"/>
      <color theme="4" tint="-0.249977111117893"/>
      <name val="Verdana"/>
      <family val="2"/>
    </font>
    <font>
      <i/>
      <sz val="9"/>
      <color rgb="FF0070C0"/>
      <name val="Verdana"/>
      <family val="2"/>
    </font>
    <font>
      <b/>
      <sz val="11"/>
      <color theme="0"/>
      <name val="Calibri"/>
      <family val="2"/>
      <scheme val="minor"/>
    </font>
    <font>
      <b/>
      <sz val="14"/>
      <color theme="0"/>
      <name val="Verdana"/>
      <family val="2"/>
    </font>
    <font>
      <b/>
      <sz val="9"/>
      <color theme="0"/>
      <name val="Verdana"/>
      <family val="2"/>
    </font>
    <font>
      <sz val="11"/>
      <color rgb="FF000000"/>
      <name val="Verdana"/>
      <family val="2"/>
    </font>
    <font>
      <b/>
      <sz val="11"/>
      <color rgb="FF000000"/>
      <name val="Verdana"/>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rgb="FFC0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cellStyleXfs>
  <cellXfs count="93">
    <xf numFmtId="0" fontId="0" fillId="0" borderId="0" xfId="0"/>
    <xf numFmtId="0" fontId="3" fillId="2" borderId="10" xfId="0" applyFont="1" applyFill="1" applyBorder="1" applyAlignment="1">
      <alignment horizontal="left" vertical="center"/>
    </xf>
    <xf numFmtId="165" fontId="0" fillId="2" borderId="10" xfId="0" applyNumberFormat="1" applyFill="1" applyBorder="1" applyAlignment="1">
      <alignment horizontal="left" vertical="center"/>
    </xf>
    <xf numFmtId="0" fontId="5" fillId="0" borderId="0" xfId="0" applyFont="1"/>
    <xf numFmtId="0" fontId="7" fillId="0" borderId="0" xfId="0" applyFont="1"/>
    <xf numFmtId="0" fontId="5" fillId="0" borderId="1" xfId="0" applyFont="1" applyBorder="1"/>
    <xf numFmtId="3" fontId="5" fillId="0" borderId="2" xfId="0" applyNumberFormat="1" applyFont="1" applyBorder="1" applyAlignment="1">
      <alignment horizontal="center"/>
    </xf>
    <xf numFmtId="3" fontId="5" fillId="0" borderId="1" xfId="0" applyNumberFormat="1" applyFont="1" applyBorder="1" applyAlignment="1">
      <alignment horizontal="center"/>
    </xf>
    <xf numFmtId="44" fontId="5" fillId="0" borderId="9" xfId="0" applyNumberFormat="1" applyFont="1" applyBorder="1" applyAlignment="1">
      <alignment horizontal="center"/>
    </xf>
    <xf numFmtId="3" fontId="8" fillId="0" borderId="2" xfId="0" applyNumberFormat="1" applyFont="1" applyBorder="1" applyAlignment="1">
      <alignment horizontal="center" wrapText="1"/>
    </xf>
    <xf numFmtId="3" fontId="8" fillId="0" borderId="4" xfId="0" applyNumberFormat="1" applyFont="1" applyBorder="1" applyAlignment="1">
      <alignment horizontal="center" wrapText="1"/>
    </xf>
    <xf numFmtId="3" fontId="8" fillId="0" borderId="8" xfId="0" applyNumberFormat="1" applyFont="1" applyBorder="1" applyAlignment="1">
      <alignment horizontal="center" wrapText="1"/>
    </xf>
    <xf numFmtId="44" fontId="5" fillId="0" borderId="4" xfId="0" applyNumberFormat="1" applyFont="1" applyBorder="1"/>
    <xf numFmtId="0" fontId="3" fillId="2" borderId="11" xfId="0" applyFont="1" applyFill="1" applyBorder="1" applyAlignment="1">
      <alignment horizontal="left" vertical="center"/>
    </xf>
    <xf numFmtId="165" fontId="0" fillId="2" borderId="11" xfId="0" applyNumberFormat="1" applyFill="1" applyBorder="1" applyAlignment="1">
      <alignment horizontal="left" vertical="center"/>
    </xf>
    <xf numFmtId="0" fontId="1" fillId="3" borderId="0" xfId="0" applyFont="1" applyFill="1"/>
    <xf numFmtId="0" fontId="5" fillId="3" borderId="0" xfId="0" applyFont="1" applyFill="1"/>
    <xf numFmtId="0" fontId="2" fillId="3" borderId="0" xfId="0" applyFont="1" applyFill="1"/>
    <xf numFmtId="0" fontId="4" fillId="3" borderId="0" xfId="0" applyFont="1" applyFill="1"/>
    <xf numFmtId="3" fontId="5" fillId="0" borderId="4" xfId="0" applyNumberFormat="1" applyFont="1" applyBorder="1" applyAlignment="1">
      <alignment horizontal="center"/>
    </xf>
    <xf numFmtId="3" fontId="5" fillId="0" borderId="8" xfId="0" applyNumberFormat="1" applyFont="1" applyBorder="1" applyAlignment="1">
      <alignment horizontal="center"/>
    </xf>
    <xf numFmtId="0" fontId="10" fillId="3" borderId="0" xfId="0" applyFont="1" applyFill="1"/>
    <xf numFmtId="44" fontId="5" fillId="3" borderId="1" xfId="0" applyNumberFormat="1" applyFont="1" applyFill="1" applyBorder="1"/>
    <xf numFmtId="0" fontId="5" fillId="3" borderId="1" xfId="0" applyFont="1" applyFill="1" applyBorder="1" applyAlignment="1">
      <alignment vertical="center"/>
    </xf>
    <xf numFmtId="0" fontId="13" fillId="3" borderId="1" xfId="0" applyFont="1" applyFill="1" applyBorder="1" applyAlignment="1">
      <alignment horizontal="left" vertical="center" wrapText="1"/>
    </xf>
    <xf numFmtId="44" fontId="5" fillId="3" borderId="1" xfId="0" applyNumberFormat="1" applyFont="1" applyFill="1" applyBorder="1" applyAlignment="1">
      <alignment vertical="center"/>
    </xf>
    <xf numFmtId="0" fontId="5" fillId="3" borderId="1" xfId="0" applyFont="1" applyFill="1" applyBorder="1" applyAlignment="1">
      <alignment horizontal="left" vertical="center" wrapText="1"/>
    </xf>
    <xf numFmtId="0" fontId="6" fillId="3" borderId="0" xfId="0" applyFont="1" applyFill="1"/>
    <xf numFmtId="0" fontId="3" fillId="2" borderId="13" xfId="0" applyFont="1" applyFill="1" applyBorder="1" applyAlignment="1">
      <alignment horizontal="left" vertical="center"/>
    </xf>
    <xf numFmtId="0" fontId="3" fillId="2" borderId="0" xfId="0" applyFont="1" applyFill="1" applyAlignment="1">
      <alignment horizontal="left" vertical="center"/>
    </xf>
    <xf numFmtId="0" fontId="10" fillId="3" borderId="14" xfId="0" applyFont="1" applyFill="1" applyBorder="1"/>
    <xf numFmtId="44" fontId="10" fillId="3" borderId="15" xfId="2" applyFont="1" applyFill="1" applyBorder="1"/>
    <xf numFmtId="0" fontId="2" fillId="3" borderId="0" xfId="0" applyFont="1" applyFill="1" applyAlignment="1">
      <alignment horizontal="center" vertical="center"/>
    </xf>
    <xf numFmtId="9" fontId="2" fillId="3" borderId="0" xfId="3" applyFont="1" applyFill="1" applyAlignment="1">
      <alignment horizontal="center"/>
    </xf>
    <xf numFmtId="164" fontId="2" fillId="3" borderId="0" xfId="3" applyNumberFormat="1" applyFont="1" applyFill="1" applyAlignment="1">
      <alignment horizontal="center"/>
    </xf>
    <xf numFmtId="0" fontId="2" fillId="3" borderId="0" xfId="0" applyFont="1" applyFill="1" applyAlignment="1">
      <alignment horizontal="center"/>
    </xf>
    <xf numFmtId="42" fontId="5" fillId="4" borderId="1" xfId="0" applyNumberFormat="1" applyFont="1" applyFill="1" applyBorder="1" applyAlignment="1" applyProtection="1">
      <alignment horizontal="center"/>
      <protection locked="0"/>
    </xf>
    <xf numFmtId="0" fontId="15" fillId="5" borderId="12" xfId="0" applyFont="1" applyFill="1" applyBorder="1"/>
    <xf numFmtId="0" fontId="14" fillId="5" borderId="2" xfId="0" applyFont="1" applyFill="1" applyBorder="1" applyAlignment="1">
      <alignment vertical="center"/>
    </xf>
    <xf numFmtId="0" fontId="14" fillId="5" borderId="3" xfId="0" applyFont="1" applyFill="1" applyBorder="1" applyAlignment="1">
      <alignment vertical="center"/>
    </xf>
    <xf numFmtId="0" fontId="14" fillId="5" borderId="4" xfId="0" applyFont="1" applyFill="1" applyBorder="1" applyAlignment="1">
      <alignment vertical="center" wrapText="1"/>
    </xf>
    <xf numFmtId="165" fontId="14" fillId="5" borderId="4" xfId="0" applyNumberFormat="1" applyFont="1" applyFill="1" applyBorder="1" applyAlignment="1">
      <alignment vertical="center"/>
    </xf>
    <xf numFmtId="0" fontId="16" fillId="5" borderId="1" xfId="0" applyFont="1" applyFill="1" applyBorder="1"/>
    <xf numFmtId="0" fontId="16" fillId="5" borderId="2" xfId="0" applyFont="1" applyFill="1" applyBorder="1"/>
    <xf numFmtId="0" fontId="16" fillId="5" borderId="4" xfId="0" applyFont="1" applyFill="1" applyBorder="1" applyAlignment="1">
      <alignment horizontal="center"/>
    </xf>
    <xf numFmtId="0" fontId="16" fillId="5" borderId="1" xfId="0" applyFont="1" applyFill="1" applyBorder="1" applyAlignment="1">
      <alignment horizontal="center"/>
    </xf>
    <xf numFmtId="0" fontId="16" fillId="5" borderId="9" xfId="0" applyFont="1" applyFill="1" applyBorder="1" applyAlignment="1">
      <alignment horizontal="center"/>
    </xf>
    <xf numFmtId="0" fontId="16" fillId="5" borderId="8" xfId="0" applyFont="1" applyFill="1" applyBorder="1" applyAlignment="1">
      <alignment horizontal="center"/>
    </xf>
    <xf numFmtId="0" fontId="16" fillId="5" borderId="1" xfId="0" applyFont="1" applyFill="1" applyBorder="1" applyAlignment="1">
      <alignment horizontal="left" vertical="top"/>
    </xf>
    <xf numFmtId="0" fontId="16" fillId="5" borderId="1" xfId="0" applyFont="1" applyFill="1" applyBorder="1" applyAlignment="1">
      <alignment horizontal="left" vertical="top" wrapText="1"/>
    </xf>
    <xf numFmtId="0" fontId="16" fillId="5" borderId="3" xfId="0" applyFont="1" applyFill="1" applyBorder="1" applyAlignment="1">
      <alignment horizontal="left"/>
    </xf>
    <xf numFmtId="0" fontId="16" fillId="5" borderId="1" xfId="0" applyFont="1" applyFill="1" applyBorder="1" applyAlignment="1">
      <alignment horizontal="left"/>
    </xf>
    <xf numFmtId="164" fontId="12" fillId="4" borderId="1" xfId="0" applyNumberFormat="1" applyFont="1" applyFill="1" applyBorder="1" applyAlignment="1" applyProtection="1">
      <alignment vertical="top"/>
      <protection locked="0"/>
    </xf>
    <xf numFmtId="0" fontId="5" fillId="3" borderId="0" xfId="0" applyFont="1" applyFill="1" applyAlignment="1">
      <alignment horizontal="left"/>
    </xf>
    <xf numFmtId="44" fontId="5" fillId="3" borderId="0" xfId="0" applyNumberFormat="1" applyFont="1" applyFill="1"/>
    <xf numFmtId="0" fontId="16" fillId="5" borderId="1" xfId="0" applyFont="1" applyFill="1" applyBorder="1" applyAlignment="1">
      <alignment vertical="top"/>
    </xf>
    <xf numFmtId="0" fontId="5" fillId="3" borderId="1" xfId="0" applyFont="1" applyFill="1" applyBorder="1" applyAlignment="1" applyProtection="1">
      <alignment vertical="top" wrapText="1"/>
      <protection locked="0"/>
    </xf>
    <xf numFmtId="0" fontId="16" fillId="5" borderId="1" xfId="0" applyFont="1" applyFill="1" applyBorder="1" applyAlignment="1">
      <alignment horizontal="left" wrapText="1"/>
    </xf>
    <xf numFmtId="44" fontId="0" fillId="2" borderId="11" xfId="2" applyFont="1" applyFill="1" applyBorder="1" applyAlignment="1">
      <alignment horizontal="left" vertical="center"/>
    </xf>
    <xf numFmtId="44" fontId="5" fillId="4" borderId="1" xfId="0" applyNumberFormat="1" applyFont="1" applyFill="1" applyBorder="1" applyAlignment="1" applyProtection="1">
      <alignment vertical="center"/>
      <protection locked="0"/>
    </xf>
    <xf numFmtId="0" fontId="5" fillId="3" borderId="1" xfId="0" applyFont="1" applyFill="1" applyBorder="1"/>
    <xf numFmtId="3" fontId="5" fillId="3" borderId="2" xfId="0" applyNumberFormat="1" applyFont="1" applyFill="1" applyBorder="1" applyAlignment="1">
      <alignment horizontal="center"/>
    </xf>
    <xf numFmtId="3" fontId="5" fillId="3" borderId="1" xfId="0" applyNumberFormat="1" applyFont="1" applyFill="1" applyBorder="1" applyAlignment="1">
      <alignment horizontal="center"/>
    </xf>
    <xf numFmtId="3" fontId="5" fillId="3" borderId="4" xfId="0" applyNumberFormat="1" applyFont="1" applyFill="1" applyBorder="1" applyAlignment="1">
      <alignment horizontal="center"/>
    </xf>
    <xf numFmtId="3" fontId="8" fillId="3" borderId="2" xfId="0" applyNumberFormat="1" applyFont="1" applyFill="1" applyBorder="1" applyAlignment="1">
      <alignment horizontal="center" wrapText="1"/>
    </xf>
    <xf numFmtId="3" fontId="8" fillId="3" borderId="4" xfId="0" applyNumberFormat="1" applyFont="1" applyFill="1" applyBorder="1" applyAlignment="1">
      <alignment horizontal="center" wrapText="1"/>
    </xf>
    <xf numFmtId="3" fontId="5" fillId="3" borderId="8" xfId="0" applyNumberFormat="1" applyFont="1" applyFill="1" applyBorder="1" applyAlignment="1">
      <alignment horizontal="center"/>
    </xf>
    <xf numFmtId="3" fontId="8" fillId="3" borderId="8" xfId="0" applyNumberFormat="1" applyFont="1" applyFill="1" applyBorder="1" applyAlignment="1">
      <alignment horizontal="center" wrapText="1"/>
    </xf>
    <xf numFmtId="0" fontId="11" fillId="3" borderId="1" xfId="0" applyFont="1" applyFill="1" applyBorder="1" applyAlignment="1">
      <alignment horizontal="center" vertical="center"/>
    </xf>
    <xf numFmtId="9" fontId="2" fillId="3" borderId="0" xfId="3" applyFont="1" applyFill="1"/>
    <xf numFmtId="0" fontId="5" fillId="3" borderId="1" xfId="0" applyFont="1" applyFill="1" applyBorder="1" applyAlignment="1">
      <alignment vertical="center" wrapText="1"/>
    </xf>
    <xf numFmtId="44" fontId="5" fillId="4" borderId="1" xfId="2" applyFont="1" applyFill="1" applyBorder="1" applyAlignment="1" applyProtection="1">
      <alignment horizontal="center"/>
      <protection locked="0"/>
    </xf>
    <xf numFmtId="10" fontId="5" fillId="4" borderId="1" xfId="0" applyNumberFormat="1" applyFont="1" applyFill="1" applyBorder="1" applyAlignment="1" applyProtection="1">
      <alignment vertical="center"/>
      <protection locked="0"/>
    </xf>
    <xf numFmtId="0" fontId="6" fillId="3" borderId="0" xfId="0" applyFont="1" applyFill="1" applyAlignment="1">
      <alignment horizontal="left"/>
    </xf>
    <xf numFmtId="0" fontId="17" fillId="3" borderId="5"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5" fillId="0" borderId="1" xfId="0" applyFont="1" applyBorder="1" applyAlignment="1">
      <alignment horizontal="left" wrapText="1"/>
    </xf>
    <xf numFmtId="0" fontId="16" fillId="5" borderId="1" xfId="0" applyFont="1" applyFill="1" applyBorder="1" applyAlignment="1">
      <alignment horizontal="center" vertical="center"/>
    </xf>
    <xf numFmtId="0" fontId="5" fillId="0" borderId="1" xfId="0" applyFont="1" applyBorder="1" applyAlignment="1">
      <alignment horizontal="right" wrapText="1"/>
    </xf>
    <xf numFmtId="0" fontId="5" fillId="0" borderId="2" xfId="0" applyFont="1" applyBorder="1" applyAlignment="1">
      <alignment horizontal="right" wrapText="1"/>
    </xf>
    <xf numFmtId="0" fontId="5" fillId="0" borderId="1" xfId="0" applyFont="1" applyBorder="1" applyAlignment="1">
      <alignment horizontal="left"/>
    </xf>
    <xf numFmtId="0" fontId="16" fillId="5" borderId="1" xfId="0" applyFont="1" applyFill="1" applyBorder="1" applyAlignment="1">
      <alignment horizontal="center"/>
    </xf>
    <xf numFmtId="0" fontId="16" fillId="5" borderId="2"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alignment horizontal="center"/>
    </xf>
    <xf numFmtId="0" fontId="5" fillId="3" borderId="1" xfId="0" applyFont="1" applyFill="1" applyBorder="1" applyAlignment="1">
      <alignment horizontal="left"/>
    </xf>
    <xf numFmtId="0" fontId="16" fillId="5" borderId="2" xfId="0" applyFont="1" applyFill="1" applyBorder="1" applyAlignment="1">
      <alignment horizontal="left"/>
    </xf>
    <xf numFmtId="0" fontId="16" fillId="5" borderId="3" xfId="0" applyFont="1" applyFill="1" applyBorder="1" applyAlignment="1">
      <alignment horizontal="left"/>
    </xf>
    <xf numFmtId="0" fontId="11" fillId="3" borderId="2" xfId="0" applyFont="1" applyFill="1" applyBorder="1" applyAlignment="1">
      <alignment horizontal="left" vertical="top"/>
    </xf>
    <xf numFmtId="0" fontId="11" fillId="3" borderId="4" xfId="0" applyFont="1" applyFill="1" applyBorder="1" applyAlignment="1">
      <alignment horizontal="left" vertical="top"/>
    </xf>
    <xf numFmtId="44" fontId="12" fillId="3" borderId="1" xfId="2" applyFont="1" applyFill="1" applyBorder="1" applyAlignment="1" applyProtection="1">
      <alignment vertical="top"/>
    </xf>
    <xf numFmtId="0" fontId="5" fillId="3" borderId="1" xfId="0" applyFont="1" applyFill="1" applyBorder="1" applyAlignment="1" applyProtection="1">
      <alignment vertical="top"/>
    </xf>
  </cellXfs>
  <cellStyles count="4">
    <cellStyle name="Procent" xfId="3" builtinId="5"/>
    <cellStyle name="Standaard" xfId="0" builtinId="0"/>
    <cellStyle name="Valuta" xfId="2" builtinId="4"/>
    <cellStyle name="Valuta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zoomScaleNormal="100" workbookViewId="0">
      <selection activeCell="D16" sqref="D16"/>
    </sheetView>
  </sheetViews>
  <sheetFormatPr defaultColWidth="9.109375" defaultRowHeight="14.4" x14ac:dyDescent="0.3"/>
  <cols>
    <col min="1" max="1" width="3.6640625" style="15" customWidth="1"/>
    <col min="2" max="2" width="219.5546875" style="15" customWidth="1"/>
    <col min="3" max="16384" width="9.109375" style="15"/>
  </cols>
  <sheetData>
    <row r="1" spans="1:4" ht="18" thickBot="1" x14ac:dyDescent="0.35">
      <c r="A1" s="27"/>
      <c r="B1" s="37" t="s">
        <v>0</v>
      </c>
      <c r="C1" s="73"/>
      <c r="D1" s="73"/>
    </row>
    <row r="2" spans="1:4" ht="14.4" customHeight="1" x14ac:dyDescent="0.3">
      <c r="A2" s="16"/>
      <c r="B2" s="74" t="s">
        <v>124</v>
      </c>
    </row>
    <row r="3" spans="1:4" ht="27.75" customHeight="1" x14ac:dyDescent="0.3">
      <c r="A3" s="16"/>
      <c r="B3" s="75"/>
    </row>
    <row r="4" spans="1:4" x14ac:dyDescent="0.3">
      <c r="A4" s="16"/>
      <c r="B4" s="75"/>
    </row>
    <row r="5" spans="1:4" x14ac:dyDescent="0.3">
      <c r="A5" s="16"/>
      <c r="B5" s="75"/>
    </row>
    <row r="6" spans="1:4" x14ac:dyDescent="0.3">
      <c r="A6" s="16"/>
      <c r="B6" s="75"/>
    </row>
    <row r="7" spans="1:4" x14ac:dyDescent="0.3">
      <c r="A7" s="16"/>
      <c r="B7" s="75"/>
    </row>
    <row r="8" spans="1:4" x14ac:dyDescent="0.3">
      <c r="A8" s="16"/>
      <c r="B8" s="75"/>
    </row>
    <row r="9" spans="1:4" x14ac:dyDescent="0.3">
      <c r="A9" s="16"/>
      <c r="B9" s="75"/>
    </row>
    <row r="10" spans="1:4" x14ac:dyDescent="0.3">
      <c r="A10" s="16"/>
      <c r="B10" s="75"/>
    </row>
    <row r="11" spans="1:4" x14ac:dyDescent="0.3">
      <c r="A11" s="16"/>
      <c r="B11" s="75"/>
    </row>
    <row r="12" spans="1:4" x14ac:dyDescent="0.3">
      <c r="A12" s="16"/>
      <c r="B12" s="75"/>
    </row>
    <row r="13" spans="1:4" x14ac:dyDescent="0.3">
      <c r="A13" s="16"/>
      <c r="B13" s="75"/>
    </row>
    <row r="14" spans="1:4" x14ac:dyDescent="0.3">
      <c r="A14" s="16"/>
      <c r="B14" s="75"/>
    </row>
    <row r="15" spans="1:4" ht="25.5" customHeight="1" x14ac:dyDescent="0.3">
      <c r="A15" s="16"/>
      <c r="B15" s="75"/>
    </row>
    <row r="16" spans="1:4" x14ac:dyDescent="0.3">
      <c r="A16" s="16"/>
      <c r="B16" s="75"/>
    </row>
    <row r="17" spans="1:2" x14ac:dyDescent="0.3">
      <c r="A17" s="16"/>
      <c r="B17" s="75"/>
    </row>
    <row r="18" spans="1:2" x14ac:dyDescent="0.3">
      <c r="A18" s="16"/>
      <c r="B18" s="75"/>
    </row>
    <row r="19" spans="1:2" ht="409.6" customHeight="1" x14ac:dyDescent="0.3">
      <c r="A19" s="16"/>
      <c r="B19" s="75"/>
    </row>
    <row r="20" spans="1:2" ht="409.2" customHeight="1" x14ac:dyDescent="0.3">
      <c r="B20" s="75"/>
    </row>
    <row r="21" spans="1:2" ht="57.6" customHeight="1" x14ac:dyDescent="0.3">
      <c r="B21" s="75"/>
    </row>
    <row r="22" spans="1:2" ht="232.2" hidden="1" customHeight="1" x14ac:dyDescent="0.3">
      <c r="B22" s="75"/>
    </row>
    <row r="23" spans="1:2" ht="340.8" customHeight="1" thickBot="1" x14ac:dyDescent="0.35">
      <c r="B23" s="76"/>
    </row>
    <row r="24" spans="1:2" ht="409.2" customHeight="1" x14ac:dyDescent="0.3"/>
    <row r="25" spans="1:2" ht="409.2" customHeight="1" x14ac:dyDescent="0.3"/>
    <row r="26" spans="1:2" ht="409.2" customHeight="1" x14ac:dyDescent="0.3"/>
  </sheetData>
  <sheetProtection algorithmName="SHA-512" hashValue="AOWUVAGlIQpUSvN4ZbjDrYIeZrwtztIIdEAhJcNMa13ZD3AyxSj53rQHjXH54oJadR25HJkZqXB3N/lQsoPdqg==" saltValue="lqn+Pd7LkJb8bcWlqoeYiQ==" spinCount="100000" sheet="1" objects="1" scenarios="1"/>
  <mergeCells count="2">
    <mergeCell ref="C1:D1"/>
    <mergeCell ref="B2:B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6DAE-06F5-4DAC-9EE4-EEA4AA61A735}">
  <dimension ref="A1:J11"/>
  <sheetViews>
    <sheetView workbookViewId="0">
      <selection activeCell="A9" sqref="A9:J9"/>
    </sheetView>
  </sheetViews>
  <sheetFormatPr defaultColWidth="9.109375" defaultRowHeight="13.8" x14ac:dyDescent="0.3"/>
  <cols>
    <col min="1" max="1" width="8" style="17" customWidth="1"/>
    <col min="2" max="2" width="42" style="17" customWidth="1"/>
    <col min="3" max="3" width="38" style="17" customWidth="1"/>
    <col min="4" max="4" width="18.5546875" style="17" customWidth="1"/>
    <col min="5" max="5" width="16.109375" style="17" customWidth="1"/>
    <col min="6" max="6" width="2.44140625" style="17" bestFit="1" customWidth="1"/>
    <col min="7" max="7" width="5.88671875" style="17" customWidth="1"/>
    <col min="8" max="8" width="9.109375" style="17"/>
    <col min="9" max="9" width="10.5546875" style="17" bestFit="1" customWidth="1"/>
    <col min="10" max="16384" width="9.109375" style="17"/>
  </cols>
  <sheetData>
    <row r="1" spans="1:10" ht="14.4" x14ac:dyDescent="0.3">
      <c r="A1" s="38" t="s">
        <v>1</v>
      </c>
      <c r="B1" s="39"/>
      <c r="C1" s="40" t="s">
        <v>2</v>
      </c>
      <c r="D1" s="32"/>
      <c r="E1" s="35"/>
      <c r="F1" s="35"/>
    </row>
    <row r="2" spans="1:10" ht="14.4" x14ac:dyDescent="0.3">
      <c r="A2" s="1" t="s">
        <v>3</v>
      </c>
      <c r="B2" s="1"/>
      <c r="C2" s="2">
        <f>'Onderhoud brandscheidingen'!G22</f>
        <v>0</v>
      </c>
      <c r="D2" s="33"/>
      <c r="E2" s="69"/>
    </row>
    <row r="3" spans="1:10" ht="14.4" x14ac:dyDescent="0.3">
      <c r="A3" s="13" t="s">
        <v>4</v>
      </c>
      <c r="B3" s="13"/>
      <c r="C3" s="14">
        <f>'Onderhoud brandscheidingen'!J22</f>
        <v>0</v>
      </c>
      <c r="D3" s="33"/>
      <c r="E3" s="69"/>
    </row>
    <row r="4" spans="1:10" ht="14.4" x14ac:dyDescent="0.3">
      <c r="A4" s="13" t="s">
        <v>5</v>
      </c>
      <c r="B4" s="13"/>
      <c r="C4" s="14">
        <f>Aannemersprovisie!F3</f>
        <v>0</v>
      </c>
      <c r="D4" s="33"/>
      <c r="E4" s="69"/>
    </row>
    <row r="5" spans="1:10" ht="14.4" x14ac:dyDescent="0.3">
      <c r="A5" s="28" t="s">
        <v>6</v>
      </c>
      <c r="B5" s="29"/>
      <c r="C5" s="58">
        <f>Aannemersprovisie!F4</f>
        <v>75000</v>
      </c>
      <c r="D5" s="33"/>
      <c r="E5" s="69"/>
    </row>
    <row r="6" spans="1:10" ht="14.4" x14ac:dyDescent="0.3">
      <c r="A6" s="28" t="s">
        <v>7</v>
      </c>
      <c r="B6" s="29"/>
      <c r="C6" s="14">
        <f>Aannemersprovisie!F5</f>
        <v>75000</v>
      </c>
      <c r="D6" s="34"/>
      <c r="E6" s="69"/>
    </row>
    <row r="7" spans="1:10" ht="14.4" x14ac:dyDescent="0.3">
      <c r="A7" s="38" t="s">
        <v>8</v>
      </c>
      <c r="B7" s="39"/>
      <c r="C7" s="41">
        <f>SUM(C2:C6)</f>
        <v>150000</v>
      </c>
    </row>
    <row r="8" spans="1:10" ht="14.4" x14ac:dyDescent="0.3">
      <c r="A8" s="18"/>
      <c r="B8" s="18"/>
      <c r="C8" s="18"/>
      <c r="D8" s="16"/>
    </row>
    <row r="9" spans="1:10" ht="31.2" customHeight="1" x14ac:dyDescent="0.3">
      <c r="A9" s="77" t="s">
        <v>9</v>
      </c>
      <c r="B9" s="77"/>
      <c r="C9" s="77"/>
      <c r="D9" s="77"/>
      <c r="E9" s="77"/>
      <c r="F9" s="77"/>
      <c r="G9" s="77"/>
      <c r="H9" s="77"/>
      <c r="I9" s="77"/>
      <c r="J9" s="77"/>
    </row>
    <row r="10" spans="1:10" ht="30" customHeight="1" x14ac:dyDescent="0.3">
      <c r="A10" s="77" t="s">
        <v>10</v>
      </c>
      <c r="B10" s="77"/>
      <c r="C10" s="77"/>
      <c r="D10" s="77"/>
      <c r="E10" s="77"/>
      <c r="F10" s="77"/>
      <c r="G10" s="77"/>
      <c r="H10" s="77"/>
      <c r="I10" s="77"/>
      <c r="J10" s="77"/>
    </row>
    <row r="11" spans="1:10" ht="40.950000000000003" customHeight="1" x14ac:dyDescent="0.3">
      <c r="A11" s="77" t="s">
        <v>11</v>
      </c>
      <c r="B11" s="77"/>
      <c r="C11" s="77"/>
      <c r="D11" s="77"/>
      <c r="E11" s="77"/>
      <c r="F11" s="77"/>
      <c r="G11" s="77"/>
      <c r="H11" s="77"/>
      <c r="I11" s="77"/>
      <c r="J11" s="77"/>
    </row>
  </sheetData>
  <sheetProtection algorithmName="SHA-512" hashValue="yw/Dzk/F7qDofTasFBGcWtpqJlPFihyQHlg3atYe8bxWygKQ3VR1WK/BzYT1kLxScpelw3szU3es+1yBAyZ8UA==" saltValue="TjuAemf/G3my0YpN+0d+Sw==" spinCount="100000" sheet="1" objects="1" scenarios="1"/>
  <mergeCells count="3">
    <mergeCell ref="A9:J9"/>
    <mergeCell ref="A10:J10"/>
    <mergeCell ref="A11:J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showGridLines="0" topLeftCell="A3" zoomScaleNormal="100" workbookViewId="0">
      <selection activeCell="C12" sqref="C12"/>
    </sheetView>
  </sheetViews>
  <sheetFormatPr defaultColWidth="9.109375" defaultRowHeight="11.4" x14ac:dyDescent="0.2"/>
  <cols>
    <col min="1" max="1" width="45.33203125" style="3" bestFit="1" customWidth="1"/>
    <col min="2" max="2" width="12.88671875" style="3" bestFit="1" customWidth="1"/>
    <col min="3" max="3" width="11.6640625" style="3" customWidth="1"/>
    <col min="4" max="4" width="16.33203125" style="3" bestFit="1" customWidth="1"/>
    <col min="5" max="6" width="14.6640625" style="3" customWidth="1"/>
    <col min="7" max="7" width="17.33203125" style="3" bestFit="1" customWidth="1"/>
    <col min="8" max="9" width="14.6640625" style="3" customWidth="1"/>
    <col min="10" max="10" width="18.6640625" style="3" customWidth="1"/>
    <col min="11" max="16384" width="9.109375" style="3"/>
  </cols>
  <sheetData>
    <row r="1" spans="1:10" ht="15" customHeight="1" x14ac:dyDescent="0.2">
      <c r="A1" s="78" t="s">
        <v>12</v>
      </c>
      <c r="B1" s="78"/>
      <c r="C1" s="78"/>
      <c r="D1" s="78"/>
      <c r="E1" s="78"/>
      <c r="F1" s="78"/>
      <c r="G1" s="78"/>
      <c r="H1" s="78"/>
      <c r="I1" s="78"/>
      <c r="J1" s="78"/>
    </row>
    <row r="2" spans="1:10" ht="15" customHeight="1" x14ac:dyDescent="0.2">
      <c r="C2" s="4"/>
      <c r="D2" s="4"/>
      <c r="E2" s="82" t="s">
        <v>13</v>
      </c>
      <c r="F2" s="82"/>
      <c r="G2" s="82"/>
      <c r="H2" s="82" t="s">
        <v>14</v>
      </c>
      <c r="I2" s="82"/>
      <c r="J2" s="82"/>
    </row>
    <row r="3" spans="1:10" ht="15" customHeight="1" x14ac:dyDescent="0.2">
      <c r="A3" s="42" t="s">
        <v>15</v>
      </c>
      <c r="B3" s="42" t="s">
        <v>16</v>
      </c>
      <c r="C3" s="43" t="s">
        <v>17</v>
      </c>
      <c r="D3" s="42" t="s">
        <v>18</v>
      </c>
      <c r="E3" s="44" t="s">
        <v>19</v>
      </c>
      <c r="F3" s="45" t="s">
        <v>20</v>
      </c>
      <c r="G3" s="46" t="s">
        <v>21</v>
      </c>
      <c r="H3" s="47" t="s">
        <v>19</v>
      </c>
      <c r="I3" s="45" t="s">
        <v>22</v>
      </c>
      <c r="J3" s="46" t="s">
        <v>21</v>
      </c>
    </row>
    <row r="4" spans="1:10" ht="15" customHeight="1" x14ac:dyDescent="0.2">
      <c r="A4" s="5" t="s">
        <v>23</v>
      </c>
      <c r="B4" s="5" t="s">
        <v>24</v>
      </c>
      <c r="C4" s="6">
        <v>17168</v>
      </c>
      <c r="D4" s="7" t="s">
        <v>25</v>
      </c>
      <c r="E4" s="19">
        <v>391</v>
      </c>
      <c r="F4" s="71">
        <v>0</v>
      </c>
      <c r="G4" s="8">
        <f>F4*E4</f>
        <v>0</v>
      </c>
      <c r="H4" s="20">
        <v>70</v>
      </c>
      <c r="I4" s="36">
        <v>0</v>
      </c>
      <c r="J4" s="8">
        <f>H4*I4</f>
        <v>0</v>
      </c>
    </row>
    <row r="5" spans="1:10" ht="15" hidden="1" customHeight="1" x14ac:dyDescent="0.2">
      <c r="A5" s="5" t="s">
        <v>26</v>
      </c>
      <c r="B5" s="5" t="s">
        <v>27</v>
      </c>
      <c r="C5" s="6">
        <v>0</v>
      </c>
      <c r="D5" s="7" t="s">
        <v>28</v>
      </c>
      <c r="E5" s="19">
        <v>142</v>
      </c>
      <c r="F5" s="71">
        <v>0</v>
      </c>
      <c r="G5" s="8">
        <f t="shared" ref="G5:G21" si="0">F5*E5</f>
        <v>0</v>
      </c>
      <c r="H5" s="20">
        <v>15</v>
      </c>
      <c r="I5" s="36">
        <v>0</v>
      </c>
      <c r="J5" s="8">
        <f t="shared" ref="J5:J21" si="1">H5*I5</f>
        <v>0</v>
      </c>
    </row>
    <row r="6" spans="1:10" ht="15" customHeight="1" x14ac:dyDescent="0.2">
      <c r="A6" s="5" t="s">
        <v>29</v>
      </c>
      <c r="B6" s="5" t="s">
        <v>27</v>
      </c>
      <c r="C6" s="6">
        <v>5316</v>
      </c>
      <c r="D6" s="7" t="s">
        <v>25</v>
      </c>
      <c r="E6" s="19">
        <v>303</v>
      </c>
      <c r="F6" s="71">
        <v>0</v>
      </c>
      <c r="G6" s="8">
        <f t="shared" si="0"/>
        <v>0</v>
      </c>
      <c r="H6" s="20">
        <v>33</v>
      </c>
      <c r="I6" s="36">
        <v>0</v>
      </c>
      <c r="J6" s="8">
        <f t="shared" si="1"/>
        <v>0</v>
      </c>
    </row>
    <row r="7" spans="1:10" ht="15" customHeight="1" x14ac:dyDescent="0.2">
      <c r="A7" s="5" t="s">
        <v>30</v>
      </c>
      <c r="B7" s="5" t="s">
        <v>27</v>
      </c>
      <c r="C7" s="6">
        <v>34235</v>
      </c>
      <c r="D7" s="7" t="s">
        <v>25</v>
      </c>
      <c r="E7" s="19">
        <v>611</v>
      </c>
      <c r="F7" s="71">
        <v>0</v>
      </c>
      <c r="G7" s="8">
        <f t="shared" si="0"/>
        <v>0</v>
      </c>
      <c r="H7" s="20">
        <v>240</v>
      </c>
      <c r="I7" s="36">
        <v>0</v>
      </c>
      <c r="J7" s="8">
        <f t="shared" si="1"/>
        <v>0</v>
      </c>
    </row>
    <row r="8" spans="1:10" ht="15" hidden="1" customHeight="1" x14ac:dyDescent="0.2">
      <c r="A8" s="5" t="s">
        <v>31</v>
      </c>
      <c r="B8" s="5" t="s">
        <v>27</v>
      </c>
      <c r="C8" s="6">
        <v>3657</v>
      </c>
      <c r="D8" s="7" t="s">
        <v>28</v>
      </c>
      <c r="E8" s="19">
        <v>0</v>
      </c>
      <c r="F8" s="71" t="e">
        <v>#DIV/0!</v>
      </c>
      <c r="G8" s="8" t="e">
        <f t="shared" si="0"/>
        <v>#DIV/0!</v>
      </c>
      <c r="H8" s="20">
        <v>0</v>
      </c>
      <c r="I8" s="36" t="e">
        <v>#DIV/0!</v>
      </c>
      <c r="J8" s="8" t="e">
        <f t="shared" si="1"/>
        <v>#DIV/0!</v>
      </c>
    </row>
    <row r="9" spans="1:10" ht="15" customHeight="1" x14ac:dyDescent="0.2">
      <c r="A9" s="5" t="s">
        <v>32</v>
      </c>
      <c r="B9" s="5" t="s">
        <v>27</v>
      </c>
      <c r="C9" s="6">
        <v>14022</v>
      </c>
      <c r="D9" s="7" t="s">
        <v>25</v>
      </c>
      <c r="E9" s="19">
        <v>513</v>
      </c>
      <c r="F9" s="71">
        <v>0</v>
      </c>
      <c r="G9" s="8">
        <f t="shared" si="0"/>
        <v>0</v>
      </c>
      <c r="H9" s="20">
        <v>44</v>
      </c>
      <c r="I9" s="36">
        <v>0</v>
      </c>
      <c r="J9" s="8">
        <f t="shared" si="1"/>
        <v>0</v>
      </c>
    </row>
    <row r="10" spans="1:10" ht="15" customHeight="1" x14ac:dyDescent="0.2">
      <c r="A10" s="5" t="s">
        <v>33</v>
      </c>
      <c r="B10" s="5" t="s">
        <v>27</v>
      </c>
      <c r="C10" s="6">
        <v>2539</v>
      </c>
      <c r="D10" s="7" t="s">
        <v>25</v>
      </c>
      <c r="E10" s="19">
        <v>236</v>
      </c>
      <c r="F10" s="71">
        <v>0</v>
      </c>
      <c r="G10" s="8">
        <f t="shared" si="0"/>
        <v>0</v>
      </c>
      <c r="H10" s="20">
        <v>22</v>
      </c>
      <c r="I10" s="36">
        <v>0</v>
      </c>
      <c r="J10" s="8">
        <f t="shared" si="1"/>
        <v>0</v>
      </c>
    </row>
    <row r="11" spans="1:10" ht="15" customHeight="1" x14ac:dyDescent="0.2">
      <c r="A11" s="5" t="s">
        <v>34</v>
      </c>
      <c r="B11" s="5" t="s">
        <v>27</v>
      </c>
      <c r="C11" s="6">
        <v>7115</v>
      </c>
      <c r="D11" s="7" t="s">
        <v>25</v>
      </c>
      <c r="E11" s="19">
        <v>260</v>
      </c>
      <c r="F11" s="71">
        <v>0</v>
      </c>
      <c r="G11" s="8">
        <f t="shared" si="0"/>
        <v>0</v>
      </c>
      <c r="H11" s="20">
        <v>33</v>
      </c>
      <c r="I11" s="36">
        <v>0</v>
      </c>
      <c r="J11" s="8">
        <f t="shared" si="1"/>
        <v>0</v>
      </c>
    </row>
    <row r="12" spans="1:10" ht="15" customHeight="1" x14ac:dyDescent="0.2">
      <c r="A12" s="60" t="s">
        <v>35</v>
      </c>
      <c r="B12" s="60" t="s">
        <v>27</v>
      </c>
      <c r="C12" s="61">
        <v>4969</v>
      </c>
      <c r="D12" s="62" t="s">
        <v>25</v>
      </c>
      <c r="E12" s="63">
        <v>275</v>
      </c>
      <c r="F12" s="71">
        <v>0</v>
      </c>
      <c r="G12" s="8">
        <f t="shared" si="0"/>
        <v>0</v>
      </c>
      <c r="H12" s="66">
        <v>28</v>
      </c>
      <c r="I12" s="36">
        <v>0</v>
      </c>
      <c r="J12" s="8">
        <f t="shared" si="1"/>
        <v>0</v>
      </c>
    </row>
    <row r="13" spans="1:10" ht="15" customHeight="1" x14ac:dyDescent="0.2">
      <c r="A13" s="5" t="s">
        <v>36</v>
      </c>
      <c r="B13" s="5" t="s">
        <v>37</v>
      </c>
      <c r="C13" s="6">
        <v>10816</v>
      </c>
      <c r="D13" s="7" t="s">
        <v>25</v>
      </c>
      <c r="E13" s="19">
        <v>204</v>
      </c>
      <c r="F13" s="71">
        <v>0</v>
      </c>
      <c r="G13" s="8">
        <f t="shared" si="0"/>
        <v>0</v>
      </c>
      <c r="H13" s="20">
        <v>70</v>
      </c>
      <c r="I13" s="36">
        <v>0</v>
      </c>
      <c r="J13" s="8">
        <f t="shared" si="1"/>
        <v>0</v>
      </c>
    </row>
    <row r="14" spans="1:10" ht="15" customHeight="1" x14ac:dyDescent="0.2">
      <c r="A14" s="5" t="s">
        <v>38</v>
      </c>
      <c r="B14" s="5" t="s">
        <v>39</v>
      </c>
      <c r="C14" s="9">
        <v>41357</v>
      </c>
      <c r="D14" s="7" t="s">
        <v>25</v>
      </c>
      <c r="E14" s="10">
        <v>1799</v>
      </c>
      <c r="F14" s="71">
        <v>0</v>
      </c>
      <c r="G14" s="8">
        <f t="shared" si="0"/>
        <v>0</v>
      </c>
      <c r="H14" s="11">
        <v>166</v>
      </c>
      <c r="I14" s="36">
        <v>0</v>
      </c>
      <c r="J14" s="8">
        <f t="shared" si="1"/>
        <v>0</v>
      </c>
    </row>
    <row r="15" spans="1:10" ht="15" customHeight="1" x14ac:dyDescent="0.2">
      <c r="A15" s="60" t="s">
        <v>40</v>
      </c>
      <c r="B15" s="60" t="s">
        <v>39</v>
      </c>
      <c r="C15" s="64">
        <v>30167</v>
      </c>
      <c r="D15" s="62" t="s">
        <v>25</v>
      </c>
      <c r="E15" s="65">
        <v>850</v>
      </c>
      <c r="F15" s="71">
        <v>0</v>
      </c>
      <c r="G15" s="8">
        <f t="shared" si="0"/>
        <v>0</v>
      </c>
      <c r="H15" s="67">
        <v>75</v>
      </c>
      <c r="I15" s="36">
        <v>0</v>
      </c>
      <c r="J15" s="8">
        <f t="shared" si="1"/>
        <v>0</v>
      </c>
    </row>
    <row r="16" spans="1:10" ht="15" hidden="1" customHeight="1" x14ac:dyDescent="0.2">
      <c r="A16" s="5" t="s">
        <v>41</v>
      </c>
      <c r="B16" s="5" t="s">
        <v>39</v>
      </c>
      <c r="C16" s="6">
        <v>2629</v>
      </c>
      <c r="D16" s="7" t="s">
        <v>28</v>
      </c>
      <c r="E16" s="19">
        <v>0</v>
      </c>
      <c r="F16" s="71" t="e">
        <v>#DIV/0!</v>
      </c>
      <c r="G16" s="8" t="e">
        <f t="shared" si="0"/>
        <v>#DIV/0!</v>
      </c>
      <c r="H16" s="20">
        <v>0</v>
      </c>
      <c r="I16" s="36" t="e">
        <v>#DIV/0!</v>
      </c>
      <c r="J16" s="8" t="e">
        <f t="shared" si="1"/>
        <v>#DIV/0!</v>
      </c>
    </row>
    <row r="17" spans="1:10" ht="15" customHeight="1" x14ac:dyDescent="0.2">
      <c r="A17" s="5" t="s">
        <v>42</v>
      </c>
      <c r="B17" s="5" t="s">
        <v>39</v>
      </c>
      <c r="C17" s="6">
        <v>13783</v>
      </c>
      <c r="D17" s="7" t="s">
        <v>28</v>
      </c>
      <c r="E17" s="19">
        <v>553</v>
      </c>
      <c r="F17" s="71">
        <v>0</v>
      </c>
      <c r="G17" s="8">
        <f t="shared" si="0"/>
        <v>0</v>
      </c>
      <c r="H17" s="20">
        <v>45</v>
      </c>
      <c r="I17" s="36">
        <v>0</v>
      </c>
      <c r="J17" s="8">
        <f t="shared" si="1"/>
        <v>0</v>
      </c>
    </row>
    <row r="18" spans="1:10" ht="15" hidden="1" customHeight="1" x14ac:dyDescent="0.2">
      <c r="A18" s="5" t="s">
        <v>43</v>
      </c>
      <c r="B18" s="5" t="s">
        <v>39</v>
      </c>
      <c r="C18" s="6">
        <v>6980</v>
      </c>
      <c r="D18" s="7" t="s">
        <v>28</v>
      </c>
      <c r="E18" s="19">
        <v>255</v>
      </c>
      <c r="F18" s="71">
        <v>0</v>
      </c>
      <c r="G18" s="8">
        <f t="shared" si="0"/>
        <v>0</v>
      </c>
      <c r="H18" s="20">
        <v>35</v>
      </c>
      <c r="I18" s="36">
        <v>0</v>
      </c>
      <c r="J18" s="8">
        <f t="shared" si="1"/>
        <v>0</v>
      </c>
    </row>
    <row r="19" spans="1:10" ht="15" hidden="1" customHeight="1" x14ac:dyDescent="0.2">
      <c r="A19" s="5" t="s">
        <v>44</v>
      </c>
      <c r="B19" s="5" t="s">
        <v>39</v>
      </c>
      <c r="C19" s="6">
        <v>7487</v>
      </c>
      <c r="D19" s="7" t="s">
        <v>28</v>
      </c>
      <c r="E19" s="19">
        <v>274</v>
      </c>
      <c r="F19" s="71">
        <v>0</v>
      </c>
      <c r="G19" s="8">
        <f t="shared" si="0"/>
        <v>0</v>
      </c>
      <c r="H19" s="20">
        <v>49</v>
      </c>
      <c r="I19" s="36">
        <v>0</v>
      </c>
      <c r="J19" s="8">
        <f t="shared" si="1"/>
        <v>0</v>
      </c>
    </row>
    <row r="20" spans="1:10" ht="15" customHeight="1" x14ac:dyDescent="0.2">
      <c r="A20" s="5" t="s">
        <v>45</v>
      </c>
      <c r="B20" s="5" t="s">
        <v>39</v>
      </c>
      <c r="C20" s="6">
        <v>4745</v>
      </c>
      <c r="D20" s="7" t="s">
        <v>28</v>
      </c>
      <c r="E20" s="19">
        <v>173</v>
      </c>
      <c r="F20" s="71">
        <v>0</v>
      </c>
      <c r="G20" s="8">
        <f t="shared" si="0"/>
        <v>0</v>
      </c>
      <c r="H20" s="20">
        <v>26</v>
      </c>
      <c r="I20" s="36">
        <v>0</v>
      </c>
      <c r="J20" s="8">
        <f t="shared" si="1"/>
        <v>0</v>
      </c>
    </row>
    <row r="21" spans="1:10" ht="15" customHeight="1" x14ac:dyDescent="0.2">
      <c r="A21" s="5" t="s">
        <v>46</v>
      </c>
      <c r="B21" s="5" t="s">
        <v>47</v>
      </c>
      <c r="C21" s="6">
        <v>3896</v>
      </c>
      <c r="D21" s="7" t="s">
        <v>28</v>
      </c>
      <c r="E21" s="19">
        <v>142</v>
      </c>
      <c r="F21" s="71">
        <v>0</v>
      </c>
      <c r="G21" s="8">
        <f t="shared" si="0"/>
        <v>0</v>
      </c>
      <c r="H21" s="20">
        <v>55</v>
      </c>
      <c r="I21" s="36">
        <v>0</v>
      </c>
      <c r="J21" s="8">
        <f t="shared" si="1"/>
        <v>0</v>
      </c>
    </row>
    <row r="22" spans="1:10" ht="37.200000000000003" customHeight="1" x14ac:dyDescent="0.2">
      <c r="E22" s="79" t="s">
        <v>121</v>
      </c>
      <c r="F22" s="80"/>
      <c r="G22" s="12">
        <f>_xlfn.AGGREGATE(9,6,G4:G21)</f>
        <v>0</v>
      </c>
      <c r="H22" s="79" t="s">
        <v>122</v>
      </c>
      <c r="I22" s="80"/>
      <c r="J22" s="12">
        <f>_xlfn.AGGREGATE(9,6,J4:J21)*2</f>
        <v>0</v>
      </c>
    </row>
    <row r="23" spans="1:10" ht="15" customHeight="1" x14ac:dyDescent="0.2"/>
    <row r="24" spans="1:10" ht="15" customHeight="1" x14ac:dyDescent="0.2">
      <c r="A24" s="81" t="s">
        <v>48</v>
      </c>
      <c r="B24" s="81"/>
      <c r="C24" s="81"/>
      <c r="D24" s="81"/>
      <c r="E24" s="81"/>
      <c r="F24" s="81"/>
      <c r="G24" s="81"/>
      <c r="H24" s="81"/>
      <c r="I24" s="81"/>
      <c r="J24" s="81"/>
    </row>
    <row r="25" spans="1:10" ht="15" customHeight="1" x14ac:dyDescent="0.2">
      <c r="A25" s="81" t="s">
        <v>49</v>
      </c>
      <c r="B25" s="81"/>
      <c r="C25" s="81"/>
      <c r="D25" s="81"/>
      <c r="E25" s="81"/>
      <c r="F25" s="81"/>
      <c r="G25" s="81"/>
      <c r="H25" s="81"/>
      <c r="I25" s="81"/>
      <c r="J25" s="81"/>
    </row>
    <row r="26" spans="1:10" ht="28.95" customHeight="1" x14ac:dyDescent="0.2">
      <c r="A26" s="77" t="s">
        <v>50</v>
      </c>
      <c r="B26" s="77"/>
      <c r="C26" s="77"/>
      <c r="D26" s="77"/>
      <c r="E26" s="77"/>
      <c r="F26" s="77"/>
      <c r="G26" s="77"/>
      <c r="H26" s="77"/>
      <c r="I26" s="77"/>
      <c r="J26" s="77"/>
    </row>
    <row r="27" spans="1:10" ht="28.95" customHeight="1" x14ac:dyDescent="0.2">
      <c r="A27" s="77" t="s">
        <v>51</v>
      </c>
      <c r="B27" s="77"/>
      <c r="C27" s="77"/>
      <c r="D27" s="77"/>
      <c r="E27" s="77"/>
      <c r="F27" s="77"/>
      <c r="G27" s="77"/>
      <c r="H27" s="77"/>
      <c r="I27" s="77"/>
      <c r="J27" s="77"/>
    </row>
    <row r="28" spans="1:10" ht="39.6" customHeight="1" x14ac:dyDescent="0.2">
      <c r="A28" s="77" t="s">
        <v>52</v>
      </c>
      <c r="B28" s="77"/>
      <c r="C28" s="77"/>
      <c r="D28" s="77"/>
      <c r="E28" s="77"/>
      <c r="F28" s="77"/>
      <c r="G28" s="77"/>
      <c r="H28" s="77"/>
      <c r="I28" s="77"/>
      <c r="J28" s="77"/>
    </row>
    <row r="29" spans="1:10" ht="41.25" customHeight="1" x14ac:dyDescent="0.2">
      <c r="A29" s="77" t="s">
        <v>53</v>
      </c>
      <c r="B29" s="77"/>
      <c r="C29" s="77"/>
      <c r="D29" s="77"/>
      <c r="E29" s="77"/>
      <c r="F29" s="77"/>
      <c r="G29" s="77"/>
      <c r="H29" s="77"/>
      <c r="I29" s="77"/>
      <c r="J29" s="77"/>
    </row>
    <row r="30" spans="1:10" ht="22.5" customHeight="1" x14ac:dyDescent="0.2">
      <c r="A30" s="77" t="s">
        <v>118</v>
      </c>
      <c r="B30" s="77"/>
      <c r="C30" s="77"/>
      <c r="D30" s="77"/>
      <c r="E30" s="77"/>
      <c r="F30" s="77"/>
      <c r="G30" s="77"/>
      <c r="H30" s="77"/>
      <c r="I30" s="77"/>
      <c r="J30" s="77"/>
    </row>
    <row r="31" spans="1:10" x14ac:dyDescent="0.2">
      <c r="A31" s="77" t="s">
        <v>117</v>
      </c>
      <c r="B31" s="77"/>
      <c r="C31" s="77"/>
      <c r="D31" s="77"/>
      <c r="E31" s="77"/>
      <c r="F31" s="77"/>
      <c r="G31" s="77"/>
      <c r="H31" s="77"/>
      <c r="I31" s="77"/>
      <c r="J31" s="77"/>
    </row>
    <row r="32" spans="1:10" ht="31.5" customHeight="1" x14ac:dyDescent="0.2">
      <c r="A32" s="77" t="s">
        <v>114</v>
      </c>
      <c r="B32" s="77"/>
      <c r="C32" s="77"/>
      <c r="D32" s="77"/>
      <c r="E32" s="77"/>
      <c r="F32" s="77"/>
      <c r="G32" s="77"/>
      <c r="H32" s="77"/>
      <c r="I32" s="77"/>
      <c r="J32" s="77"/>
    </row>
    <row r="33" spans="1:10" ht="29.4" customHeight="1" x14ac:dyDescent="0.2">
      <c r="A33" s="77" t="s">
        <v>120</v>
      </c>
      <c r="B33" s="77"/>
      <c r="C33" s="77"/>
      <c r="D33" s="77"/>
      <c r="E33" s="77"/>
      <c r="F33" s="77"/>
      <c r="G33" s="77"/>
      <c r="H33" s="77"/>
      <c r="I33" s="77"/>
      <c r="J33" s="77"/>
    </row>
  </sheetData>
  <sheetProtection algorithmName="SHA-512" hashValue="9ViTW6H/alfV76rSnF2J4Tjsz9Cl36aMPgHnJh4PXfMDhX6Pfj72E5jAkYnXcXKf1o+9TvUu/RoAcIyJ8kzssA==" saltValue="yPPHD0nkirKTTcK/eadGug==" spinCount="100000" sheet="1" objects="1" scenarios="1"/>
  <mergeCells count="15">
    <mergeCell ref="A33:J33"/>
    <mergeCell ref="A1:J1"/>
    <mergeCell ref="E22:F22"/>
    <mergeCell ref="H22:I22"/>
    <mergeCell ref="A32:J32"/>
    <mergeCell ref="A30:J30"/>
    <mergeCell ref="A31:J31"/>
    <mergeCell ref="A29:J29"/>
    <mergeCell ref="A27:J27"/>
    <mergeCell ref="A28:J28"/>
    <mergeCell ref="A24:J24"/>
    <mergeCell ref="A25:J25"/>
    <mergeCell ref="A26:J26"/>
    <mergeCell ref="E2:G2"/>
    <mergeCell ref="H2:J2"/>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zoomScale="90" zoomScaleNormal="90" workbookViewId="0">
      <selection activeCell="C10" sqref="C10"/>
    </sheetView>
  </sheetViews>
  <sheetFormatPr defaultColWidth="9.109375" defaultRowHeight="12" x14ac:dyDescent="0.25"/>
  <cols>
    <col min="1" max="1" width="17.109375" style="21" customWidth="1"/>
    <col min="2" max="2" width="41.33203125" style="21" customWidth="1"/>
    <col min="3" max="3" width="46.109375" style="21" customWidth="1"/>
    <col min="4" max="4" width="22.33203125" style="21" customWidth="1"/>
    <col min="5" max="5" width="15.5546875" style="21" bestFit="1" customWidth="1"/>
    <col min="6" max="6" width="24.33203125" style="21" customWidth="1"/>
    <col min="7" max="16384" width="9.109375" style="21"/>
  </cols>
  <sheetData>
    <row r="1" spans="1:10" x14ac:dyDescent="0.25">
      <c r="A1" s="82" t="s">
        <v>54</v>
      </c>
      <c r="B1" s="82"/>
      <c r="C1" s="82"/>
      <c r="D1" s="82"/>
      <c r="E1" s="82"/>
      <c r="F1" s="82"/>
      <c r="G1" s="16"/>
    </row>
    <row r="2" spans="1:10" x14ac:dyDescent="0.25">
      <c r="A2" s="82" t="s">
        <v>55</v>
      </c>
      <c r="B2" s="82"/>
      <c r="C2" s="82"/>
      <c r="D2" s="82"/>
      <c r="E2" s="82"/>
      <c r="F2" s="82"/>
      <c r="G2" s="16"/>
    </row>
    <row r="3" spans="1:10" ht="34.200000000000003" x14ac:dyDescent="0.25">
      <c r="A3" s="55" t="s">
        <v>56</v>
      </c>
      <c r="B3" s="55" t="s">
        <v>57</v>
      </c>
      <c r="C3" s="49" t="s">
        <v>58</v>
      </c>
      <c r="D3" s="49" t="s">
        <v>59</v>
      </c>
      <c r="E3" s="48" t="s">
        <v>60</v>
      </c>
      <c r="F3" s="49" t="s">
        <v>61</v>
      </c>
      <c r="G3" s="16"/>
    </row>
    <row r="4" spans="1:10" ht="51.6" customHeight="1" x14ac:dyDescent="0.25">
      <c r="A4" s="23" t="s">
        <v>62</v>
      </c>
      <c r="B4" s="26" t="s">
        <v>63</v>
      </c>
      <c r="C4" s="24" t="s">
        <v>64</v>
      </c>
      <c r="D4" s="59">
        <v>0</v>
      </c>
      <c r="E4" s="68">
        <v>550</v>
      </c>
      <c r="F4" s="25">
        <f t="shared" ref="F4" si="0">D4*E4</f>
        <v>0</v>
      </c>
      <c r="G4" s="16"/>
    </row>
    <row r="5" spans="1:10" ht="48" customHeight="1" x14ac:dyDescent="0.25">
      <c r="A5" s="23" t="s">
        <v>65</v>
      </c>
      <c r="B5" s="70" t="s">
        <v>119</v>
      </c>
      <c r="C5" s="24" t="s">
        <v>66</v>
      </c>
      <c r="D5" s="59">
        <v>0</v>
      </c>
      <c r="E5" s="68">
        <v>1100</v>
      </c>
      <c r="F5" s="25">
        <f t="shared" ref="F5" si="1">D5*E5</f>
        <v>0</v>
      </c>
      <c r="G5" s="16"/>
    </row>
    <row r="6" spans="1:10" x14ac:dyDescent="0.25">
      <c r="A6" s="3"/>
      <c r="B6" s="3"/>
      <c r="C6" s="3"/>
      <c r="D6" s="86" t="s">
        <v>67</v>
      </c>
      <c r="E6" s="86"/>
      <c r="F6" s="22">
        <f>SUM(F4:F5)</f>
        <v>0</v>
      </c>
      <c r="G6" s="16"/>
    </row>
    <row r="7" spans="1:10" x14ac:dyDescent="0.25">
      <c r="A7" s="3"/>
      <c r="B7" s="3"/>
      <c r="C7" s="3"/>
      <c r="D7" s="53"/>
      <c r="E7" s="53"/>
      <c r="F7" s="54"/>
      <c r="G7" s="16"/>
    </row>
    <row r="8" spans="1:10" x14ac:dyDescent="0.25">
      <c r="A8" s="83" t="s">
        <v>68</v>
      </c>
      <c r="B8" s="84"/>
      <c r="C8" s="84"/>
      <c r="D8" s="85"/>
      <c r="E8" s="16"/>
      <c r="G8" s="16"/>
    </row>
    <row r="9" spans="1:10" ht="34.200000000000003" x14ac:dyDescent="0.25">
      <c r="A9" s="55" t="s">
        <v>56</v>
      </c>
      <c r="B9" s="55" t="s">
        <v>57</v>
      </c>
      <c r="C9" s="49" t="s">
        <v>58</v>
      </c>
      <c r="D9" s="49" t="s">
        <v>125</v>
      </c>
      <c r="E9" s="16"/>
    </row>
    <row r="10" spans="1:10" ht="34.200000000000003" x14ac:dyDescent="0.25">
      <c r="A10" s="23" t="s">
        <v>69</v>
      </c>
      <c r="B10" s="26" t="s">
        <v>70</v>
      </c>
      <c r="C10" s="24" t="s">
        <v>71</v>
      </c>
      <c r="D10" s="59">
        <v>0</v>
      </c>
      <c r="E10" s="16"/>
    </row>
    <row r="11" spans="1:10" ht="34.200000000000003" x14ac:dyDescent="0.25">
      <c r="A11" s="23" t="s">
        <v>72</v>
      </c>
      <c r="B11" s="26" t="s">
        <v>73</v>
      </c>
      <c r="C11" s="24" t="s">
        <v>74</v>
      </c>
      <c r="D11" s="59">
        <v>0</v>
      </c>
      <c r="E11" s="16"/>
    </row>
    <row r="12" spans="1:10" ht="34.200000000000003" x14ac:dyDescent="0.25">
      <c r="A12" s="23" t="s">
        <v>75</v>
      </c>
      <c r="B12" s="23" t="s">
        <v>76</v>
      </c>
      <c r="C12" s="24" t="s">
        <v>77</v>
      </c>
      <c r="D12" s="59">
        <v>0</v>
      </c>
      <c r="E12" s="16"/>
    </row>
    <row r="14" spans="1:10" ht="20.399999999999999" customHeight="1" x14ac:dyDescent="0.25">
      <c r="A14" s="77" t="s">
        <v>78</v>
      </c>
      <c r="B14" s="77"/>
      <c r="C14" s="77"/>
      <c r="D14" s="77"/>
      <c r="E14" s="77"/>
      <c r="F14" s="77"/>
      <c r="G14" s="77"/>
      <c r="H14" s="77"/>
      <c r="I14" s="77"/>
      <c r="J14" s="77"/>
    </row>
    <row r="15" spans="1:10" ht="33.6" customHeight="1" x14ac:dyDescent="0.25">
      <c r="A15" s="77" t="s">
        <v>79</v>
      </c>
      <c r="B15" s="77"/>
      <c r="C15" s="77"/>
      <c r="D15" s="77"/>
      <c r="E15" s="77"/>
      <c r="F15" s="77"/>
      <c r="G15" s="77"/>
      <c r="H15" s="77"/>
      <c r="I15" s="77"/>
      <c r="J15" s="77"/>
    </row>
    <row r="16" spans="1:10" ht="35.4" customHeight="1" x14ac:dyDescent="0.25">
      <c r="A16" s="77" t="s">
        <v>115</v>
      </c>
      <c r="B16" s="77"/>
      <c r="C16" s="77"/>
      <c r="D16" s="77"/>
      <c r="E16" s="77"/>
      <c r="F16" s="77"/>
      <c r="G16" s="77"/>
      <c r="H16" s="77"/>
      <c r="I16" s="77"/>
      <c r="J16" s="77"/>
    </row>
    <row r="17" spans="1:10" ht="34.200000000000003" customHeight="1" x14ac:dyDescent="0.25">
      <c r="A17" s="77" t="s">
        <v>80</v>
      </c>
      <c r="B17" s="77"/>
      <c r="C17" s="77"/>
      <c r="D17" s="77"/>
      <c r="E17" s="77"/>
      <c r="F17" s="77"/>
      <c r="G17" s="77"/>
      <c r="H17" s="77"/>
      <c r="I17" s="77"/>
      <c r="J17" s="77"/>
    </row>
    <row r="18" spans="1:10" ht="34.950000000000003" customHeight="1" x14ac:dyDescent="0.25">
      <c r="A18" s="77" t="s">
        <v>81</v>
      </c>
      <c r="B18" s="77"/>
      <c r="C18" s="77"/>
      <c r="D18" s="77"/>
      <c r="E18" s="77"/>
      <c r="F18" s="77"/>
      <c r="G18" s="77"/>
      <c r="H18" s="77"/>
      <c r="I18" s="77"/>
      <c r="J18" s="77"/>
    </row>
  </sheetData>
  <sheetProtection algorithmName="SHA-512" hashValue="8WHJgAdCUNSESsF20PMQAiWqoycCM/rCs38aiPRExfQ6AbV6uRvu8SIIDuZE2m017mQSskrhwkVApPtxzLY9Hg==" saltValue="ZTKMwqqRpBuoLv2A87jcWw==" spinCount="100000" sheet="1" objects="1" scenarios="1"/>
  <mergeCells count="9">
    <mergeCell ref="A18:J18"/>
    <mergeCell ref="A1:F1"/>
    <mergeCell ref="A14:J14"/>
    <mergeCell ref="A2:F2"/>
    <mergeCell ref="A8:D8"/>
    <mergeCell ref="A17:J17"/>
    <mergeCell ref="A15:J15"/>
    <mergeCell ref="A16:J16"/>
    <mergeCell ref="D6:E6"/>
  </mergeCells>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2"/>
  <sheetViews>
    <sheetView zoomScale="90" zoomScaleNormal="90" workbookViewId="0">
      <selection activeCell="E5" sqref="E5"/>
    </sheetView>
  </sheetViews>
  <sheetFormatPr defaultColWidth="9.109375" defaultRowHeight="12" x14ac:dyDescent="0.25"/>
  <cols>
    <col min="1" max="1" width="17.109375" style="21" customWidth="1"/>
    <col min="2" max="2" width="22.33203125" style="21" customWidth="1"/>
    <col min="3" max="3" width="48.44140625" style="21" customWidth="1"/>
    <col min="4" max="4" width="22.6640625" style="21" customWidth="1"/>
    <col min="5" max="5" width="16" style="21" customWidth="1"/>
    <col min="6" max="16384" width="9.109375" style="21"/>
  </cols>
  <sheetData>
    <row r="1" spans="1:10" ht="12.75" customHeight="1" x14ac:dyDescent="0.25">
      <c r="A1" s="82" t="s">
        <v>82</v>
      </c>
      <c r="B1" s="82"/>
      <c r="C1" s="82"/>
      <c r="D1" s="82"/>
    </row>
    <row r="2" spans="1:10" x14ac:dyDescent="0.25">
      <c r="A2" s="87" t="s">
        <v>83</v>
      </c>
      <c r="B2" s="88"/>
      <c r="C2" s="50" t="s">
        <v>84</v>
      </c>
      <c r="D2" s="51" t="s">
        <v>85</v>
      </c>
    </row>
    <row r="3" spans="1:10" x14ac:dyDescent="0.25">
      <c r="A3" s="89" t="s">
        <v>86</v>
      </c>
      <c r="B3" s="90"/>
      <c r="C3" s="92" t="s">
        <v>87</v>
      </c>
      <c r="D3" s="72">
        <v>0</v>
      </c>
    </row>
    <row r="4" spans="1:10" x14ac:dyDescent="0.25">
      <c r="A4" s="89" t="s">
        <v>88</v>
      </c>
      <c r="B4" s="90"/>
      <c r="C4" s="92" t="s">
        <v>89</v>
      </c>
      <c r="D4" s="72">
        <v>0</v>
      </c>
    </row>
    <row r="5" spans="1:10" x14ac:dyDescent="0.25">
      <c r="A5" s="89" t="s">
        <v>90</v>
      </c>
      <c r="B5" s="90"/>
      <c r="C5" s="92" t="s">
        <v>91</v>
      </c>
      <c r="D5" s="72">
        <v>0</v>
      </c>
    </row>
    <row r="6" spans="1:10" x14ac:dyDescent="0.25">
      <c r="A6" s="89" t="s">
        <v>92</v>
      </c>
      <c r="B6" s="90"/>
      <c r="C6" s="92" t="s">
        <v>93</v>
      </c>
      <c r="D6" s="72">
        <v>0</v>
      </c>
    </row>
    <row r="7" spans="1:10" x14ac:dyDescent="0.25">
      <c r="A7" s="16"/>
      <c r="B7" s="16"/>
      <c r="C7" s="16"/>
      <c r="D7" s="16"/>
    </row>
    <row r="8" spans="1:10" ht="25.95" customHeight="1" x14ac:dyDescent="0.25">
      <c r="A8" s="77" t="s">
        <v>94</v>
      </c>
      <c r="B8" s="77"/>
      <c r="C8" s="77"/>
      <c r="D8" s="77"/>
      <c r="E8" s="77"/>
      <c r="F8" s="77"/>
      <c r="G8" s="77"/>
      <c r="H8" s="77"/>
      <c r="I8" s="77"/>
      <c r="J8" s="77"/>
    </row>
    <row r="9" spans="1:10" ht="21" customHeight="1" x14ac:dyDescent="0.25">
      <c r="A9" s="77" t="s">
        <v>95</v>
      </c>
      <c r="B9" s="77"/>
      <c r="C9" s="77"/>
      <c r="D9" s="77"/>
      <c r="E9" s="77"/>
      <c r="F9" s="77"/>
      <c r="G9" s="77"/>
      <c r="H9" s="77"/>
      <c r="I9" s="77"/>
      <c r="J9" s="77"/>
    </row>
    <row r="10" spans="1:10" ht="29.4" customHeight="1" x14ac:dyDescent="0.25">
      <c r="A10" s="77" t="s">
        <v>96</v>
      </c>
      <c r="B10" s="77"/>
      <c r="C10" s="77"/>
      <c r="D10" s="77"/>
      <c r="E10" s="77"/>
      <c r="F10" s="77"/>
      <c r="G10" s="77"/>
      <c r="H10" s="77"/>
      <c r="I10" s="77"/>
      <c r="J10" s="77"/>
    </row>
    <row r="11" spans="1:10" ht="21" customHeight="1" x14ac:dyDescent="0.25">
      <c r="A11" s="77" t="s">
        <v>97</v>
      </c>
      <c r="B11" s="77"/>
      <c r="C11" s="77"/>
      <c r="D11" s="77"/>
      <c r="E11" s="77"/>
      <c r="F11" s="77"/>
      <c r="G11" s="77"/>
      <c r="H11" s="77"/>
      <c r="I11" s="77"/>
      <c r="J11" s="77"/>
    </row>
    <row r="12" spans="1:10" ht="27" customHeight="1" x14ac:dyDescent="0.25">
      <c r="A12" s="77" t="s">
        <v>98</v>
      </c>
      <c r="B12" s="77"/>
      <c r="C12" s="77"/>
      <c r="D12" s="77"/>
      <c r="E12" s="77"/>
      <c r="F12" s="77"/>
      <c r="G12" s="77"/>
      <c r="H12" s="77"/>
      <c r="I12" s="77"/>
      <c r="J12" s="77"/>
    </row>
  </sheetData>
  <sheetProtection algorithmName="SHA-512" hashValue="i0XIx4k3hM6ZZURyC7Eq0BJqtV7sUNGAZ27/RvLYY+WcJo8uHCAZ/5soii833Q2utqmsDJjJoKWAUsgedMDlOA==" saltValue="qCdz/QkHV3eIClq9d/GTQw==" spinCount="100000" sheet="1" objects="1" scenarios="1"/>
  <mergeCells count="11">
    <mergeCell ref="A1:D1"/>
    <mergeCell ref="A2:B2"/>
    <mergeCell ref="A11:J11"/>
    <mergeCell ref="A12:J12"/>
    <mergeCell ref="A3:B3"/>
    <mergeCell ref="A6:B6"/>
    <mergeCell ref="A5:B5"/>
    <mergeCell ref="A4:B4"/>
    <mergeCell ref="A8:J8"/>
    <mergeCell ref="A9:J9"/>
    <mergeCell ref="A10:J10"/>
  </mergeCells>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CC90-1072-453D-81A5-9529E9047FB9}">
  <dimension ref="A1:J14"/>
  <sheetViews>
    <sheetView workbookViewId="0">
      <selection activeCell="D20" sqref="D20"/>
    </sheetView>
  </sheetViews>
  <sheetFormatPr defaultColWidth="9.109375" defaultRowHeight="12" x14ac:dyDescent="0.25"/>
  <cols>
    <col min="1" max="1" width="17.109375" style="21" customWidth="1"/>
    <col min="2" max="2" width="22.33203125" style="21" customWidth="1"/>
    <col min="3" max="3" width="61.33203125" style="21" customWidth="1"/>
    <col min="4" max="4" width="22.6640625" style="21" customWidth="1"/>
    <col min="5" max="5" width="16" style="21" customWidth="1"/>
    <col min="6" max="6" width="24.6640625" style="21" customWidth="1"/>
    <col min="7" max="16384" width="9.109375" style="21"/>
  </cols>
  <sheetData>
    <row r="1" spans="1:10" x14ac:dyDescent="0.25">
      <c r="A1" s="82" t="s">
        <v>99</v>
      </c>
      <c r="B1" s="82"/>
      <c r="C1" s="82"/>
      <c r="D1" s="82"/>
    </row>
    <row r="2" spans="1:10" ht="23.4" x14ac:dyDescent="0.25">
      <c r="A2" s="87" t="s">
        <v>56</v>
      </c>
      <c r="B2" s="88"/>
      <c r="C2" s="50" t="s">
        <v>100</v>
      </c>
      <c r="D2" s="51" t="s">
        <v>99</v>
      </c>
      <c r="E2" s="57" t="s">
        <v>101</v>
      </c>
      <c r="F2" s="57" t="s">
        <v>102</v>
      </c>
    </row>
    <row r="3" spans="1:10" x14ac:dyDescent="0.25">
      <c r="A3" s="89" t="s">
        <v>103</v>
      </c>
      <c r="B3" s="90"/>
      <c r="C3" s="56" t="s">
        <v>104</v>
      </c>
      <c r="D3" s="52">
        <v>0</v>
      </c>
      <c r="E3" s="91">
        <f>'Uurtarieven uitvoerende arbeid'!F6</f>
        <v>0</v>
      </c>
      <c r="F3" s="91">
        <f>D3*E3+E3</f>
        <v>0</v>
      </c>
    </row>
    <row r="4" spans="1:10" x14ac:dyDescent="0.25">
      <c r="A4" s="89" t="s">
        <v>105</v>
      </c>
      <c r="B4" s="90"/>
      <c r="C4" s="56" t="s">
        <v>106</v>
      </c>
      <c r="D4" s="52">
        <v>0</v>
      </c>
      <c r="E4" s="91">
        <v>75000</v>
      </c>
      <c r="F4" s="91">
        <f>D4*E4+E4</f>
        <v>75000</v>
      </c>
    </row>
    <row r="5" spans="1:10" x14ac:dyDescent="0.25">
      <c r="A5" s="89" t="s">
        <v>107</v>
      </c>
      <c r="B5" s="90"/>
      <c r="C5" s="56" t="s">
        <v>123</v>
      </c>
      <c r="D5" s="52">
        <v>0</v>
      </c>
      <c r="E5" s="91">
        <v>75000</v>
      </c>
      <c r="F5" s="91">
        <f>D5*E5+E5</f>
        <v>75000</v>
      </c>
    </row>
    <row r="6" spans="1:10" ht="12.6" thickBot="1" x14ac:dyDescent="0.3"/>
    <row r="7" spans="1:10" ht="12.6" thickBot="1" x14ac:dyDescent="0.3">
      <c r="E7" s="30" t="s">
        <v>108</v>
      </c>
      <c r="F7" s="31">
        <f>SUM(F3:F5)</f>
        <v>150000</v>
      </c>
    </row>
    <row r="9" spans="1:10" ht="26.4" customHeight="1" x14ac:dyDescent="0.25">
      <c r="A9" s="77" t="s">
        <v>109</v>
      </c>
      <c r="B9" s="77"/>
      <c r="C9" s="77"/>
      <c r="D9" s="77"/>
      <c r="E9" s="77"/>
      <c r="F9" s="77"/>
      <c r="G9" s="77"/>
      <c r="H9" s="77"/>
      <c r="I9" s="77"/>
      <c r="J9" s="77"/>
    </row>
    <row r="10" spans="1:10" ht="27.6" customHeight="1" x14ac:dyDescent="0.25">
      <c r="A10" s="77" t="s">
        <v>110</v>
      </c>
      <c r="B10" s="77"/>
      <c r="C10" s="77"/>
      <c r="D10" s="77"/>
      <c r="E10" s="77"/>
      <c r="F10" s="77"/>
      <c r="G10" s="77"/>
      <c r="H10" s="77"/>
      <c r="I10" s="77"/>
      <c r="J10" s="77"/>
    </row>
    <row r="11" spans="1:10" ht="28.2" customHeight="1" x14ac:dyDescent="0.25">
      <c r="A11" s="77" t="s">
        <v>111</v>
      </c>
      <c r="B11" s="77"/>
      <c r="C11" s="77"/>
      <c r="D11" s="77"/>
      <c r="E11" s="77"/>
      <c r="F11" s="77"/>
      <c r="G11" s="77"/>
      <c r="H11" s="77"/>
      <c r="I11" s="77"/>
      <c r="J11" s="77"/>
    </row>
    <row r="12" spans="1:10" ht="27.6" customHeight="1" x14ac:dyDescent="0.25">
      <c r="A12" s="77" t="s">
        <v>112</v>
      </c>
      <c r="B12" s="77"/>
      <c r="C12" s="77"/>
      <c r="D12" s="77"/>
      <c r="E12" s="77"/>
      <c r="F12" s="77"/>
      <c r="G12" s="77"/>
      <c r="H12" s="77"/>
      <c r="I12" s="77"/>
      <c r="J12" s="77"/>
    </row>
    <row r="13" spans="1:10" ht="28.95" customHeight="1" x14ac:dyDescent="0.25">
      <c r="A13" s="77" t="s">
        <v>113</v>
      </c>
      <c r="B13" s="77"/>
      <c r="C13" s="77"/>
      <c r="D13" s="77"/>
      <c r="E13" s="77"/>
      <c r="F13" s="77"/>
      <c r="G13" s="77"/>
      <c r="H13" s="77"/>
      <c r="I13" s="77"/>
      <c r="J13" s="77"/>
    </row>
    <row r="14" spans="1:10" x14ac:dyDescent="0.25">
      <c r="A14" s="77" t="s">
        <v>116</v>
      </c>
      <c r="B14" s="77"/>
      <c r="C14" s="77"/>
      <c r="D14" s="77"/>
      <c r="E14" s="77"/>
      <c r="F14" s="77"/>
      <c r="G14" s="77"/>
      <c r="H14" s="77"/>
      <c r="I14" s="77"/>
      <c r="J14" s="77"/>
    </row>
  </sheetData>
  <sheetProtection algorithmName="SHA-512" hashValue="zmXNwadwyurdLaYDkG+IMjiCgSoA4d/+9fSDeGipA74cj9dEg5MBKaryQOR9yv8CuQljuf2ER/lK4RdojNFBEg==" saltValue="fYtPPci7q75auAI33pA1Bw==" spinCount="100000" sheet="1" objects="1" scenarios="1"/>
  <mergeCells count="11">
    <mergeCell ref="A1:D1"/>
    <mergeCell ref="A4:B4"/>
    <mergeCell ref="A5:B5"/>
    <mergeCell ref="A9:J9"/>
    <mergeCell ref="A14:J14"/>
    <mergeCell ref="A12:J12"/>
    <mergeCell ref="A13:J13"/>
    <mergeCell ref="A2:B2"/>
    <mergeCell ref="A3:B3"/>
    <mergeCell ref="A10:J10"/>
    <mergeCell ref="A11:J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75A4357BD44349AFF14148A95819D5" ma:contentTypeVersion="3" ma:contentTypeDescription="Een nieuw document maken." ma:contentTypeScope="" ma:versionID="dd7e102fd5acc28448edb6e96bc7e9ee">
  <xsd:schema xmlns:xsd="http://www.w3.org/2001/XMLSchema" xmlns:xs="http://www.w3.org/2001/XMLSchema" xmlns:p="http://schemas.microsoft.com/office/2006/metadata/properties" xmlns:ns2="c8d28247-38dc-4adf-bcad-8d5f5a13583e" targetNamespace="http://schemas.microsoft.com/office/2006/metadata/properties" ma:root="true" ma:fieldsID="6017916484497b64d3c7197ef4a13c7b" ns2:_="">
    <xsd:import namespace="c8d28247-38dc-4adf-bcad-8d5f5a13583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28247-38dc-4adf-bcad-8d5f5a135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3B730D-4290-48F5-9868-FE853E0A3E61}">
  <ds:schemaRefs>
    <ds:schemaRef ds:uri="http://schemas.microsoft.com/sharepoint/v3/contenttype/forms"/>
  </ds:schemaRefs>
</ds:datastoreItem>
</file>

<file path=customXml/itemProps2.xml><?xml version="1.0" encoding="utf-8"?>
<ds:datastoreItem xmlns:ds="http://schemas.openxmlformats.org/officeDocument/2006/customXml" ds:itemID="{D5DD3F20-7E48-4B9D-8E6C-4561043D1A84}">
  <ds:schemaRefs>
    <ds:schemaRef ds:uri="http://schemas.microsoft.com/office/2006/documentManagement/types"/>
    <ds:schemaRef ds:uri="c8d28247-38dc-4adf-bcad-8d5f5a13583e"/>
    <ds:schemaRef ds:uri="http://schemas.microsoft.com/office/2006/metadata/properties"/>
    <ds:schemaRef ds:uri="http://www.w3.org/XML/1998/namespace"/>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E3BBB0F-76A0-4EF7-9E7C-19C11CF60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d28247-38dc-4adf-bcad-8d5f5a135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Prijsafspraken</vt:lpstr>
      <vt:lpstr>Totaalprijs</vt:lpstr>
      <vt:lpstr>Onderhoud brandscheidingen</vt:lpstr>
      <vt:lpstr>Uurtarieven uitvoerende arbeid</vt:lpstr>
      <vt:lpstr>Toeslagpercentages</vt:lpstr>
      <vt:lpstr>Aannemersprovisie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mwellens</dc:creator>
  <cp:keywords/>
  <dc:description/>
  <cp:lastModifiedBy>Koen Haast</cp:lastModifiedBy>
  <cp:revision/>
  <dcterms:created xsi:type="dcterms:W3CDTF">2018-06-27T06:37:20Z</dcterms:created>
  <dcterms:modified xsi:type="dcterms:W3CDTF">2026-08-28T07:32:12Z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0x0101003475A4357BD44349AFF14148A95819D5</vt:lpwstr>
  </property>
</Properties>
</file>