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T:\rvo\HDO_IUCRVO\Inkoop boven EU\2. AT2\2026\202605069 Energiemodule uitvoering woningopnamen\2 Aanbestedingsdocument\Stukken ter publicatie d.d. 26-08-2026\"/>
    </mc:Choice>
  </mc:AlternateContent>
  <xr:revisionPtr revIDLastSave="0" documentId="13_ncr:1_{522A3A38-A357-4F2E-BD22-9A7E76FF5E72}" xr6:coauthVersionLast="47" xr6:coauthVersionMax="47" xr10:uidLastSave="{00000000-0000-0000-0000-000000000000}"/>
  <bookViews>
    <workbookView xWindow="-110" yWindow="-110" windowWidth="25820" windowHeight="14020" xr2:uid="{00000000-000D-0000-FFFF-FFFF00000000}"/>
  </bookViews>
  <sheets>
    <sheet name="Prijzenbla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6" i="1" l="1"/>
  <c r="I16" i="1" s="1"/>
  <c r="H21" i="1"/>
  <c r="H20" i="1"/>
  <c r="H19" i="1"/>
  <c r="H17" i="1"/>
  <c r="H18" i="1" l="1"/>
  <c r="C17" i="1"/>
  <c r="C20" i="1"/>
  <c r="C19" i="1"/>
  <c r="I19" i="1"/>
  <c r="C16" i="1"/>
  <c r="C21" i="1"/>
  <c r="C18" i="1"/>
  <c r="I17" i="1" l="1"/>
  <c r="I18" i="1"/>
  <c r="I20" i="1"/>
  <c r="I21" i="1"/>
  <c r="I22" i="1" l="1"/>
  <c r="I23" i="1" s="1"/>
</calcChain>
</file>

<file path=xl/sharedStrings.xml><?xml version="1.0" encoding="utf-8"?>
<sst xmlns="http://schemas.openxmlformats.org/spreadsheetml/2006/main" count="37" uniqueCount="37">
  <si>
    <t xml:space="preserve">Invulinstructies: </t>
  </si>
  <si>
    <t xml:space="preserve">In het Aanbestedingsdocument staat omschreven wat onder elk element wordt verstaan. </t>
  </si>
  <si>
    <t>Inschrijver dient de uitgangspunten van het Aanbestedingsdocument in acht te nemen.</t>
  </si>
  <si>
    <r>
      <rPr>
        <b/>
        <u/>
        <sz val="10"/>
        <color rgb="FF000000"/>
        <rFont val="Arial"/>
        <family val="2"/>
      </rPr>
      <t>ALLE</t>
    </r>
    <r>
      <rPr>
        <b/>
        <sz val="10"/>
        <color rgb="FF000000"/>
        <rFont val="Arial"/>
        <family val="2"/>
      </rPr>
      <t xml:space="preserve"> GROENE VELDEN IN TE VULLEN DOOR INSCHRIJVER</t>
    </r>
  </si>
  <si>
    <t>Naam bedrijf:</t>
  </si>
  <si>
    <t>Naam ondertekenaar:</t>
  </si>
  <si>
    <t>Functie ondertekenaar:</t>
  </si>
  <si>
    <t>Datum:</t>
  </si>
  <si>
    <t>Inschrijver offreert geen 0 prijzen of negatieve prijzen, ook niet op onderdelen.</t>
  </si>
  <si>
    <t>Openbare Europese aanbesteding ‘Het uitvoeren van woningopnames en opstellen van energielabels’ met IUC-kenmerk 202605069</t>
  </si>
  <si>
    <t>0-50 m2 </t>
  </si>
  <si>
    <t>50-100 m2 </t>
  </si>
  <si>
    <t>100-150 m2 </t>
  </si>
  <si>
    <t>250+ m2 </t>
  </si>
  <si>
    <t>Woninggrootte</t>
  </si>
  <si>
    <t>Fictieve aantallen
woningopnames</t>
  </si>
  <si>
    <t>Minimale prijs,
excl. btw</t>
  </si>
  <si>
    <t>Maximale prijs,
excl. btw</t>
  </si>
  <si>
    <t>Totaalprijs per woninggrootte</t>
  </si>
  <si>
    <t>200-250 m2</t>
  </si>
  <si>
    <t>150-200 m2</t>
  </si>
  <si>
    <t>Bijlage 4. Prijzenblad</t>
  </si>
  <si>
    <t>Inschrijver wordt verzocht om de prijzen in de groen gearceerde cellen in te vullen.</t>
  </si>
  <si>
    <t>Bandbreedtes</t>
  </si>
  <si>
    <t>De totale fictieve inschrijfsom exclusief btw wordt beoordeeld ten behoeve van de te gunnen opdracht.</t>
  </si>
  <si>
    <t>Totale fictieve inschrijfsom, incl. 21%-btw</t>
  </si>
  <si>
    <t>Maximale fictieve inschrijfsom, excl. btw</t>
  </si>
  <si>
    <t>Er is een maximale fictieve inschrijfsom van € 1.173.575 exclusief btw vastgesteld. De totale fictieve inschrijfsom mag deze maximale inschrijfsom niet overschrijden.</t>
  </si>
  <si>
    <t>Totale fictieve inschrijfsom, excl. btw</t>
  </si>
  <si>
    <t>De geoffreerde prijs per woning bestaat uit de prijs per woningopname en overige werkzaamheden. De geoffreerde prijs per woning, exclusief btw, dient binnen de aangegeven bandbreedtes te vallen.</t>
  </si>
  <si>
    <t>Geoffreerde prijs per woning, excl. btw</t>
  </si>
  <si>
    <t>¹ Woningopname: de prijs voor het uitvoeren van de woningopname, het opstellen van een energielabel en de bijbehorende reiskosten.</t>
  </si>
  <si>
    <t>Prijs voor overige werkzaamheden²,
excl. btw</t>
  </si>
  <si>
    <t>Prijs per woningopname¹,
excl. btw</t>
  </si>
  <si>
    <t>Toelichting op prijs-onderdelen:</t>
  </si>
  <si>
    <t>² Overige werkzaamheden: de prijs voor de overige werkzaamheden, waaronder het registreren van het energielabel in EP-online (indien van toepassing), werkzaamheden gericht op het verhogen van de deelname aan de woningopname en het verstrekken van een verduurzamingsadvies.</t>
  </si>
  <si>
    <t>Er geldt een eenmalige vergoeding voor de gemaakte kilometers en bestede tijd, uitsluitend indien aantoonbaar sprake is van minimaal 3 pogingen bij dezelfde bewoner, waarna sprake is van een no-show of non-respons. Hiervoor wordt maximaal € 100,- exclusief btw vergoed. Deze vergoeding betreft een afzonderlijke afroepvergoeding, waarvan het bedrag vaststaat en die geen onderdeel uitmaakt van de fictieve inschrijfsom en niet wordt meegenomen in de prijsbeoordeling.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</si>
</sst>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[$€-413]\ * #,##0.00_ ;_ [$€-413]\ * \-#,##0.00_ ;_ [$€-413]\ * &quot;-&quot;??_ ;_ @_ "/>
    <numFmt numFmtId="165" formatCode="[$-F800]dddd\,\ mmmm\ dd\,\ yyyy"/>
  </numFmts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u/>
      <sz val="10"/>
      <color theme="1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  <font>
      <b/>
      <sz val="10"/>
      <color rgb="FF000000"/>
      <name val="Arial"/>
      <family val="2"/>
    </font>
    <font>
      <b/>
      <u/>
      <sz val="10"/>
      <color rgb="FF000000"/>
      <name val="Arial"/>
      <family val="2"/>
    </font>
    <font>
      <sz val="10"/>
      <color rgb="FF000000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9" fillId="2" borderId="0" xfId="0" applyFont="1" applyFill="1" applyAlignment="1" applyProtection="1">
      <alignment horizontal="center" vertical="center" wrapText="1"/>
      <protection locked="0"/>
    </xf>
    <xf numFmtId="165" fontId="9" fillId="2" borderId="0" xfId="0" applyNumberFormat="1" applyFont="1" applyFill="1" applyAlignment="1" applyProtection="1">
      <alignment horizontal="center" vertical="center" wrapText="1"/>
      <protection locked="0"/>
    </xf>
    <xf numFmtId="0" fontId="9" fillId="2" borderId="0" xfId="0" applyFont="1" applyFill="1" applyAlignment="1" applyProtection="1">
      <alignment vertical="center" wrapText="1"/>
      <protection locked="0"/>
    </xf>
    <xf numFmtId="165" fontId="9" fillId="2" borderId="0" xfId="0" applyNumberFormat="1" applyFont="1" applyFill="1" applyAlignment="1" applyProtection="1">
      <alignment vertical="center" wrapText="1"/>
      <protection locked="0"/>
    </xf>
    <xf numFmtId="164" fontId="1" fillId="2" borderId="4" xfId="0" applyNumberFormat="1" applyFont="1" applyFill="1" applyBorder="1" applyAlignment="1" applyProtection="1">
      <alignment horizontal="left" vertical="center"/>
      <protection locked="0"/>
    </xf>
    <xf numFmtId="164" fontId="1" fillId="2" borderId="6" xfId="0" applyNumberFormat="1" applyFont="1" applyFill="1" applyBorder="1" applyAlignment="1" applyProtection="1">
      <alignment horizontal="left" vertical="center"/>
      <protection locked="0"/>
    </xf>
    <xf numFmtId="0" fontId="11" fillId="2" borderId="0" xfId="0" applyFont="1" applyFill="1" applyAlignment="1">
      <alignment horizontal="left" vertical="center"/>
    </xf>
    <xf numFmtId="0" fontId="10" fillId="2" borderId="0" xfId="0" applyFont="1" applyFill="1" applyAlignment="1">
      <alignment horizontal="left" vertical="center" wrapText="1"/>
    </xf>
    <xf numFmtId="164" fontId="11" fillId="2" borderId="0" xfId="0" applyNumberFormat="1" applyFont="1" applyFill="1" applyAlignment="1">
      <alignment horizontal="left" vertical="center" wrapText="1"/>
    </xf>
    <xf numFmtId="0" fontId="10" fillId="2" borderId="0" xfId="0" applyFont="1" applyFill="1" applyAlignment="1">
      <alignment horizontal="left" vertical="center"/>
    </xf>
    <xf numFmtId="164" fontId="11" fillId="2" borderId="0" xfId="0" applyNumberFormat="1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164" fontId="2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164" fontId="4" fillId="2" borderId="0" xfId="0" applyNumberFormat="1" applyFont="1" applyFill="1" applyAlignment="1">
      <alignment horizontal="left" vertical="center"/>
    </xf>
    <xf numFmtId="164" fontId="1" fillId="2" borderId="0" xfId="0" applyNumberFormat="1" applyFont="1" applyFill="1" applyAlignment="1">
      <alignment horizontal="left" vertical="center"/>
    </xf>
    <xf numFmtId="164" fontId="5" fillId="2" borderId="0" xfId="0" applyNumberFormat="1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2" borderId="0" xfId="0" applyFont="1" applyFill="1" applyAlignment="1">
      <alignment vertical="center"/>
    </xf>
    <xf numFmtId="0" fontId="7" fillId="7" borderId="0" xfId="0" applyFont="1" applyFill="1" applyAlignment="1">
      <alignment horizontal="left" vertical="center"/>
    </xf>
    <xf numFmtId="0" fontId="1" fillId="7" borderId="0" xfId="0" applyFont="1" applyFill="1" applyAlignment="1">
      <alignment vertical="center"/>
    </xf>
    <xf numFmtId="0" fontId="1" fillId="0" borderId="0" xfId="0" applyFont="1" applyAlignment="1">
      <alignment horizontal="left" vertical="center"/>
    </xf>
    <xf numFmtId="0" fontId="2" fillId="4" borderId="1" xfId="0" applyFont="1" applyFill="1" applyBorder="1" applyAlignment="1">
      <alignment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vertical="center" wrapText="1"/>
    </xf>
    <xf numFmtId="0" fontId="2" fillId="4" borderId="7" xfId="0" applyFont="1" applyFill="1" applyBorder="1" applyAlignment="1">
      <alignment vertical="center" wrapText="1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164" fontId="1" fillId="0" borderId="4" xfId="0" applyNumberFormat="1" applyFont="1" applyBorder="1" applyAlignment="1">
      <alignment horizontal="left" vertical="center"/>
    </xf>
    <xf numFmtId="164" fontId="1" fillId="2" borderId="8" xfId="0" applyNumberFormat="1" applyFont="1" applyFill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164" fontId="1" fillId="0" borderId="6" xfId="0" applyNumberFormat="1" applyFont="1" applyBorder="1" applyAlignment="1">
      <alignment horizontal="left" vertical="center"/>
    </xf>
    <xf numFmtId="164" fontId="1" fillId="0" borderId="16" xfId="0" applyNumberFormat="1" applyFont="1" applyBorder="1" applyAlignment="1">
      <alignment horizontal="left" vertical="center"/>
    </xf>
    <xf numFmtId="164" fontId="1" fillId="2" borderId="17" xfId="0" applyNumberFormat="1" applyFont="1" applyFill="1" applyBorder="1" applyAlignment="1">
      <alignment horizontal="left" vertical="center"/>
    </xf>
    <xf numFmtId="0" fontId="2" fillId="5" borderId="1" xfId="0" applyFont="1" applyFill="1" applyBorder="1" applyAlignment="1">
      <alignment horizontal="left" vertical="center"/>
    </xf>
    <xf numFmtId="164" fontId="2" fillId="5" borderId="7" xfId="0" applyNumberFormat="1" applyFont="1" applyFill="1" applyBorder="1" applyAlignment="1">
      <alignment horizontal="left" vertical="center"/>
    </xf>
    <xf numFmtId="0" fontId="2" fillId="5" borderId="5" xfId="0" applyFont="1" applyFill="1" applyBorder="1" applyAlignment="1">
      <alignment horizontal="left" vertical="center"/>
    </xf>
    <xf numFmtId="164" fontId="2" fillId="5" borderId="9" xfId="0" applyNumberFormat="1" applyFont="1" applyFill="1" applyBorder="1" applyAlignment="1">
      <alignment horizontal="left" vertical="center"/>
    </xf>
    <xf numFmtId="0" fontId="2" fillId="6" borderId="13" xfId="0" applyFont="1" applyFill="1" applyBorder="1" applyAlignment="1">
      <alignment horizontal="left" vertical="center"/>
    </xf>
    <xf numFmtId="164" fontId="2" fillId="6" borderId="10" xfId="0" applyNumberFormat="1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164" fontId="1" fillId="2" borderId="0" xfId="0" applyNumberFormat="1" applyFont="1" applyFill="1" applyAlignment="1">
      <alignment horizontal="left" vertical="center" wrapText="1"/>
    </xf>
    <xf numFmtId="164" fontId="1" fillId="3" borderId="4" xfId="0" applyNumberFormat="1" applyFont="1" applyFill="1" applyBorder="1" applyAlignment="1" applyProtection="1">
      <alignment horizontal="left" vertical="center"/>
      <protection locked="0"/>
    </xf>
    <xf numFmtId="164" fontId="1" fillId="3" borderId="6" xfId="0" applyNumberFormat="1" applyFont="1" applyFill="1" applyBorder="1" applyAlignment="1" applyProtection="1">
      <alignment horizontal="left" vertical="center"/>
      <protection locked="0"/>
    </xf>
    <xf numFmtId="0" fontId="1" fillId="2" borderId="11" xfId="0" applyFont="1" applyFill="1" applyBorder="1" applyAlignment="1">
      <alignment horizontal="left" vertical="center"/>
    </xf>
    <xf numFmtId="0" fontId="1" fillId="2" borderId="18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left" vertical="center"/>
    </xf>
    <xf numFmtId="0" fontId="1" fillId="2" borderId="19" xfId="0" applyFont="1" applyFill="1" applyBorder="1" applyAlignment="1">
      <alignment horizontal="left" vertical="center" wrapText="1"/>
    </xf>
    <xf numFmtId="0" fontId="1" fillId="2" borderId="14" xfId="0" applyFont="1" applyFill="1" applyBorder="1" applyAlignment="1">
      <alignment horizontal="left" vertical="center" wrapText="1"/>
    </xf>
    <xf numFmtId="0" fontId="1" fillId="2" borderId="13" xfId="0" applyFont="1" applyFill="1" applyBorder="1" applyAlignment="1">
      <alignment horizontal="left" vertical="center" wrapText="1"/>
    </xf>
    <xf numFmtId="0" fontId="1" fillId="2" borderId="15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left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9" fillId="3" borderId="4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9" fillId="3" borderId="2" xfId="0" applyFont="1" applyFill="1" applyBorder="1" applyAlignment="1" applyProtection="1">
      <alignment horizontal="center" vertical="center" wrapText="1"/>
      <protection locked="0"/>
    </xf>
    <xf numFmtId="0" fontId="9" fillId="3" borderId="7" xfId="0" applyFont="1" applyFill="1" applyBorder="1" applyAlignment="1" applyProtection="1">
      <alignment horizontal="center" vertical="center" wrapText="1"/>
      <protection locked="0"/>
    </xf>
    <xf numFmtId="0" fontId="7" fillId="0" borderId="3" xfId="0" applyFont="1" applyBorder="1" applyAlignment="1">
      <alignment horizontal="left" vertical="center" wrapText="1"/>
    </xf>
    <xf numFmtId="0" fontId="9" fillId="3" borderId="8" xfId="0" applyFont="1" applyFill="1" applyBorder="1" applyAlignment="1" applyProtection="1">
      <alignment horizontal="center" vertical="center" wrapText="1"/>
      <protection locked="0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165" fontId="9" fillId="3" borderId="6" xfId="0" applyNumberFormat="1" applyFont="1" applyFill="1" applyBorder="1" applyAlignment="1" applyProtection="1">
      <alignment horizontal="center" vertical="center" wrapText="1"/>
      <protection locked="0"/>
    </xf>
    <xf numFmtId="165" fontId="9" fillId="3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0" xfId="0" applyFont="1" applyFill="1" applyBorder="1" applyAlignment="1">
      <alignment horizontal="left" vertical="center" wrapText="1"/>
    </xf>
  </cellXfs>
  <cellStyles count="1">
    <cellStyle name="Standaard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CCFF99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34"/>
  <sheetViews>
    <sheetView tabSelected="1" zoomScaleNormal="100" zoomScaleSheetLayoutView="100" workbookViewId="0">
      <selection activeCell="K14" sqref="K14"/>
    </sheetView>
  </sheetViews>
  <sheetFormatPr defaultColWidth="9.453125" defaultRowHeight="13" x14ac:dyDescent="0.35"/>
  <cols>
    <col min="1" max="1" width="3.453125" style="45" customWidth="1"/>
    <col min="2" max="2" width="20.54296875" style="46" customWidth="1"/>
    <col min="3" max="3" width="16.54296875" style="45" bestFit="1" customWidth="1"/>
    <col min="4" max="4" width="25.54296875" style="45" customWidth="1"/>
    <col min="5" max="5" width="32" style="45" bestFit="1" customWidth="1"/>
    <col min="6" max="6" width="13.26953125" style="47" bestFit="1" customWidth="1"/>
    <col min="7" max="7" width="13.7265625" style="47" bestFit="1" customWidth="1"/>
    <col min="8" max="8" width="37" style="47" bestFit="1" customWidth="1"/>
    <col min="9" max="9" width="19.54296875" style="45" customWidth="1"/>
    <col min="10" max="16384" width="9.453125" style="45"/>
  </cols>
  <sheetData>
    <row r="2" spans="2:9" s="8" customFormat="1" ht="15.5" x14ac:dyDescent="0.35">
      <c r="B2" s="7" t="s">
        <v>21</v>
      </c>
      <c r="F2" s="9"/>
      <c r="G2" s="9"/>
      <c r="H2" s="9"/>
    </row>
    <row r="3" spans="2:9" s="10" customFormat="1" ht="15.5" x14ac:dyDescent="0.35">
      <c r="B3" s="7" t="s">
        <v>9</v>
      </c>
      <c r="F3" s="11"/>
      <c r="G3" s="11"/>
      <c r="H3" s="11"/>
    </row>
    <row r="4" spans="2:9" s="13" customFormat="1" x14ac:dyDescent="0.35">
      <c r="B4" s="12"/>
      <c r="F4" s="14"/>
      <c r="G4" s="14"/>
      <c r="H4" s="14"/>
    </row>
    <row r="5" spans="2:9" s="13" customFormat="1" x14ac:dyDescent="0.35">
      <c r="B5" s="15" t="s">
        <v>0</v>
      </c>
      <c r="F5" s="16"/>
      <c r="G5" s="16"/>
      <c r="H5" s="16"/>
    </row>
    <row r="6" spans="2:9" s="13" customFormat="1" ht="12.5" x14ac:dyDescent="0.35">
      <c r="B6" s="13" t="s">
        <v>22</v>
      </c>
      <c r="F6" s="17"/>
      <c r="G6" s="17"/>
      <c r="H6" s="17"/>
    </row>
    <row r="7" spans="2:9" s="13" customFormat="1" ht="12.5" x14ac:dyDescent="0.35">
      <c r="B7" s="13" t="s">
        <v>1</v>
      </c>
      <c r="F7" s="17"/>
      <c r="G7" s="17"/>
      <c r="H7" s="17"/>
    </row>
    <row r="8" spans="2:9" s="13" customFormat="1" ht="12.5" x14ac:dyDescent="0.35">
      <c r="B8" s="13" t="s">
        <v>2</v>
      </c>
      <c r="F8" s="18"/>
      <c r="G8" s="18"/>
      <c r="H8" s="18"/>
    </row>
    <row r="9" spans="2:9" s="13" customFormat="1" ht="12.5" x14ac:dyDescent="0.35">
      <c r="B9" s="13" t="s">
        <v>8</v>
      </c>
      <c r="F9" s="17"/>
      <c r="G9" s="17"/>
      <c r="H9" s="17"/>
    </row>
    <row r="10" spans="2:9" s="13" customFormat="1" ht="12.5" x14ac:dyDescent="0.35">
      <c r="B10" s="13" t="s">
        <v>29</v>
      </c>
      <c r="F10" s="17"/>
      <c r="G10" s="17"/>
      <c r="H10" s="17"/>
    </row>
    <row r="11" spans="2:9" s="13" customFormat="1" ht="12.5" x14ac:dyDescent="0.35">
      <c r="B11" s="19" t="s">
        <v>27</v>
      </c>
      <c r="C11" s="19"/>
      <c r="D11" s="19"/>
      <c r="E11" s="19"/>
      <c r="F11" s="17"/>
      <c r="G11" s="17"/>
      <c r="H11" s="17"/>
    </row>
    <row r="12" spans="2:9" s="13" customFormat="1" ht="12.5" x14ac:dyDescent="0.35">
      <c r="B12" s="13" t="s">
        <v>24</v>
      </c>
      <c r="F12" s="17"/>
      <c r="G12" s="17"/>
      <c r="H12" s="17"/>
    </row>
    <row r="13" spans="2:9" s="13" customFormat="1" ht="13.5" thickBot="1" x14ac:dyDescent="0.4">
      <c r="C13" s="20"/>
      <c r="D13" s="20"/>
      <c r="E13" s="20"/>
      <c r="H13" s="20"/>
      <c r="I13" s="12"/>
    </row>
    <row r="14" spans="2:9" s="13" customFormat="1" ht="13.5" thickBot="1" x14ac:dyDescent="0.4">
      <c r="B14" s="21"/>
      <c r="C14" s="22"/>
      <c r="D14" s="23" t="s">
        <v>3</v>
      </c>
      <c r="E14" s="24"/>
      <c r="F14" s="58" t="s">
        <v>23</v>
      </c>
      <c r="G14" s="59"/>
      <c r="H14" s="25"/>
    </row>
    <row r="15" spans="2:9" s="12" customFormat="1" ht="26" x14ac:dyDescent="0.35">
      <c r="B15" s="26" t="s">
        <v>14</v>
      </c>
      <c r="C15" s="27" t="s">
        <v>15</v>
      </c>
      <c r="D15" s="28" t="s">
        <v>33</v>
      </c>
      <c r="E15" s="28" t="s">
        <v>32</v>
      </c>
      <c r="F15" s="27" t="s">
        <v>16</v>
      </c>
      <c r="G15" s="27" t="s">
        <v>17</v>
      </c>
      <c r="H15" s="28" t="s">
        <v>30</v>
      </c>
      <c r="I15" s="29" t="s">
        <v>18</v>
      </c>
    </row>
    <row r="16" spans="2:9" s="13" customFormat="1" ht="12.5" x14ac:dyDescent="0.35">
      <c r="B16" s="30" t="s">
        <v>10</v>
      </c>
      <c r="C16" s="31">
        <f>0.06*2500</f>
        <v>150</v>
      </c>
      <c r="D16" s="48"/>
      <c r="E16" s="48"/>
      <c r="F16" s="5">
        <v>240</v>
      </c>
      <c r="G16" s="32">
        <v>420</v>
      </c>
      <c r="H16" s="32">
        <f>D16+E16</f>
        <v>0</v>
      </c>
      <c r="I16" s="33">
        <f>H16*C16</f>
        <v>0</v>
      </c>
    </row>
    <row r="17" spans="2:9" s="13" customFormat="1" ht="12.5" x14ac:dyDescent="0.35">
      <c r="B17" s="30" t="s">
        <v>11</v>
      </c>
      <c r="C17" s="31">
        <f>0.368*2500</f>
        <v>920</v>
      </c>
      <c r="D17" s="48"/>
      <c r="E17" s="48"/>
      <c r="F17" s="5">
        <v>265</v>
      </c>
      <c r="G17" s="32">
        <v>445</v>
      </c>
      <c r="H17" s="32">
        <f>D17+E17</f>
        <v>0</v>
      </c>
      <c r="I17" s="33">
        <f t="shared" ref="I17:I21" si="0">H17*C17</f>
        <v>0</v>
      </c>
    </row>
    <row r="18" spans="2:9" s="13" customFormat="1" ht="12.5" x14ac:dyDescent="0.35">
      <c r="B18" s="30" t="s">
        <v>12</v>
      </c>
      <c r="C18" s="31">
        <f>0.36*2500</f>
        <v>900</v>
      </c>
      <c r="D18" s="48"/>
      <c r="E18" s="48"/>
      <c r="F18" s="5">
        <v>285</v>
      </c>
      <c r="G18" s="32">
        <v>465</v>
      </c>
      <c r="H18" s="32">
        <f t="shared" ref="H18" si="1">D18+E18</f>
        <v>0</v>
      </c>
      <c r="I18" s="33">
        <f t="shared" si="0"/>
        <v>0</v>
      </c>
    </row>
    <row r="19" spans="2:9" s="13" customFormat="1" ht="12.5" x14ac:dyDescent="0.35">
      <c r="B19" s="30" t="s">
        <v>20</v>
      </c>
      <c r="C19" s="31">
        <f>0.086*2500</f>
        <v>214.99999999999997</v>
      </c>
      <c r="D19" s="48"/>
      <c r="E19" s="48"/>
      <c r="F19" s="5">
        <v>325</v>
      </c>
      <c r="G19" s="32">
        <v>505</v>
      </c>
      <c r="H19" s="32">
        <f>D19+E19</f>
        <v>0</v>
      </c>
      <c r="I19" s="33">
        <f t="shared" si="0"/>
        <v>0</v>
      </c>
    </row>
    <row r="20" spans="2:9" s="13" customFormat="1" ht="12.5" x14ac:dyDescent="0.35">
      <c r="B20" s="30" t="s">
        <v>19</v>
      </c>
      <c r="C20" s="31">
        <f>0.086*2500</f>
        <v>214.99999999999997</v>
      </c>
      <c r="D20" s="48"/>
      <c r="E20" s="48"/>
      <c r="F20" s="5">
        <v>360</v>
      </c>
      <c r="G20" s="32">
        <v>540</v>
      </c>
      <c r="H20" s="32">
        <f>D20+E20</f>
        <v>0</v>
      </c>
      <c r="I20" s="33">
        <f t="shared" si="0"/>
        <v>0</v>
      </c>
    </row>
    <row r="21" spans="2:9" s="13" customFormat="1" thickBot="1" x14ac:dyDescent="0.4">
      <c r="B21" s="34" t="s">
        <v>13</v>
      </c>
      <c r="C21" s="35">
        <f>0.04*2500</f>
        <v>100</v>
      </c>
      <c r="D21" s="49"/>
      <c r="E21" s="49"/>
      <c r="F21" s="6">
        <v>400</v>
      </c>
      <c r="G21" s="36">
        <v>580</v>
      </c>
      <c r="H21" s="37">
        <f>D21+E21</f>
        <v>0</v>
      </c>
      <c r="I21" s="38">
        <f t="shared" si="0"/>
        <v>0</v>
      </c>
    </row>
    <row r="22" spans="2:9" s="12" customFormat="1" x14ac:dyDescent="0.35">
      <c r="G22" s="14"/>
      <c r="H22" s="39" t="s">
        <v>28</v>
      </c>
      <c r="I22" s="40">
        <f>SUM(I16:I21)</f>
        <v>0</v>
      </c>
    </row>
    <row r="23" spans="2:9" s="12" customFormat="1" ht="13.5" thickBot="1" x14ac:dyDescent="0.4">
      <c r="G23" s="14"/>
      <c r="H23" s="41" t="s">
        <v>25</v>
      </c>
      <c r="I23" s="42">
        <f>I22*1.21</f>
        <v>0</v>
      </c>
    </row>
    <row r="24" spans="2:9" s="12" customFormat="1" ht="13.5" thickBot="1" x14ac:dyDescent="0.4">
      <c r="G24" s="14"/>
      <c r="H24" s="43" t="s">
        <v>26</v>
      </c>
      <c r="I24" s="44">
        <v>1173575</v>
      </c>
    </row>
    <row r="25" spans="2:9" x14ac:dyDescent="0.35">
      <c r="B25" s="62" t="s">
        <v>4</v>
      </c>
      <c r="C25" s="63"/>
      <c r="D25" s="64"/>
      <c r="E25" s="65"/>
      <c r="F25" s="3"/>
      <c r="G25" s="3"/>
      <c r="H25" s="1"/>
    </row>
    <row r="26" spans="2:9" x14ac:dyDescent="0.35">
      <c r="B26" s="66" t="s">
        <v>5</v>
      </c>
      <c r="C26" s="60"/>
      <c r="D26" s="61"/>
      <c r="E26" s="67"/>
      <c r="F26" s="3"/>
      <c r="G26" s="3"/>
      <c r="H26" s="1"/>
    </row>
    <row r="27" spans="2:9" x14ac:dyDescent="0.35">
      <c r="B27" s="66" t="s">
        <v>6</v>
      </c>
      <c r="C27" s="60"/>
      <c r="D27" s="61"/>
      <c r="E27" s="67"/>
      <c r="F27" s="3"/>
      <c r="G27" s="3"/>
      <c r="H27" s="1"/>
    </row>
    <row r="28" spans="2:9" ht="13.5" thickBot="1" x14ac:dyDescent="0.4">
      <c r="B28" s="68" t="s">
        <v>7</v>
      </c>
      <c r="C28" s="69"/>
      <c r="D28" s="70"/>
      <c r="E28" s="71"/>
      <c r="F28" s="4"/>
      <c r="G28" s="4"/>
      <c r="H28" s="2"/>
    </row>
    <row r="29" spans="2:9" s="12" customFormat="1" x14ac:dyDescent="0.35">
      <c r="G29" s="14"/>
      <c r="I29" s="14"/>
    </row>
    <row r="30" spans="2:9" s="13" customFormat="1" ht="13.5" thickBot="1" x14ac:dyDescent="0.4">
      <c r="B30" s="12" t="s">
        <v>34</v>
      </c>
      <c r="F30" s="17"/>
      <c r="G30" s="17"/>
      <c r="H30" s="17"/>
    </row>
    <row r="31" spans="2:9" s="13" customFormat="1" ht="12.5" x14ac:dyDescent="0.35">
      <c r="B31" s="50" t="s">
        <v>31</v>
      </c>
      <c r="C31" s="51"/>
      <c r="D31" s="51"/>
      <c r="E31" s="51"/>
      <c r="F31" s="51"/>
      <c r="G31" s="51"/>
      <c r="H31" s="51"/>
      <c r="I31" s="52"/>
    </row>
    <row r="32" spans="2:9" s="13" customFormat="1" ht="25" customHeight="1" x14ac:dyDescent="0.35">
      <c r="B32" s="53" t="s">
        <v>35</v>
      </c>
      <c r="C32" s="72"/>
      <c r="D32" s="72"/>
      <c r="E32" s="72"/>
      <c r="F32" s="72"/>
      <c r="G32" s="72"/>
      <c r="H32" s="72"/>
      <c r="I32" s="54"/>
    </row>
    <row r="33" spans="2:9" s="13" customFormat="1" ht="37.5" customHeight="1" thickBot="1" x14ac:dyDescent="0.4">
      <c r="B33" s="55" t="s">
        <v>36</v>
      </c>
      <c r="C33" s="56"/>
      <c r="D33" s="56"/>
      <c r="E33" s="56"/>
      <c r="F33" s="56"/>
      <c r="G33" s="56"/>
      <c r="H33" s="56"/>
      <c r="I33" s="57"/>
    </row>
    <row r="34" spans="2:9" s="13" customFormat="1" ht="12.5" x14ac:dyDescent="0.35"/>
  </sheetData>
  <sheetProtection algorithmName="SHA-512" hashValue="whdF82Lf1UGepzaMA4JXFRitpkY+LUROYQgJ3gqh+8FeXK0jByRFc0Qnnk9DLx3taosX0FDijSo7miZ0GdlUrw==" saltValue="78wcIr6X93QPQyO/8CzJoQ==" spinCount="100000" sheet="1" objects="1" scenarios="1"/>
  <mergeCells count="12">
    <mergeCell ref="B31:I31"/>
    <mergeCell ref="B32:I32"/>
    <mergeCell ref="B33:I33"/>
    <mergeCell ref="F14:G14"/>
    <mergeCell ref="D27:E27"/>
    <mergeCell ref="D28:E28"/>
    <mergeCell ref="B27:C27"/>
    <mergeCell ref="B28:C28"/>
    <mergeCell ref="D25:E25"/>
    <mergeCell ref="D26:E26"/>
    <mergeCell ref="B25:C25"/>
    <mergeCell ref="B26:C26"/>
  </mergeCells>
  <conditionalFormatting sqref="H16">
    <cfRule type="cellIs" dxfId="5" priority="6" operator="greaterThan">
      <formula>$G$16</formula>
    </cfRule>
  </conditionalFormatting>
  <conditionalFormatting sqref="H17">
    <cfRule type="cellIs" dxfId="4" priority="7" operator="greaterThan">
      <formula>$G$17</formula>
    </cfRule>
  </conditionalFormatting>
  <conditionalFormatting sqref="H18">
    <cfRule type="cellIs" dxfId="3" priority="5" operator="greaterThan">
      <formula>$G$18</formula>
    </cfRule>
  </conditionalFormatting>
  <conditionalFormatting sqref="H19">
    <cfRule type="cellIs" dxfId="2" priority="4" operator="greaterThan">
      <formula>$G$19</formula>
    </cfRule>
  </conditionalFormatting>
  <conditionalFormatting sqref="H20">
    <cfRule type="cellIs" dxfId="1" priority="3" operator="greaterThan">
      <formula>$G$20</formula>
    </cfRule>
  </conditionalFormatting>
  <conditionalFormatting sqref="H21">
    <cfRule type="cellIs" dxfId="0" priority="2" operator="greaterThan">
      <formula>$G$21</formula>
    </cfRule>
  </conditionalFormatting>
  <pageMargins left="0" right="0" top="0" bottom="0" header="0.31496062992125984" footer="0.31496062992125984"/>
  <pageSetup paperSize="9" scale="80" fitToWidth="0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F93A0AC41C1A34A894E86002F26E37B" ma:contentTypeVersion="3" ma:contentTypeDescription="Een nieuw document maken." ma:contentTypeScope="" ma:versionID="c9f0b398c135bb5c30a38683043d3ebf">
  <xsd:schema xmlns:xsd="http://www.w3.org/2001/XMLSchema" xmlns:xs="http://www.w3.org/2001/XMLSchema" xmlns:p="http://schemas.microsoft.com/office/2006/metadata/properties" xmlns:ns2="c65b4ffc-fa41-4766-8ab1-638d592ca62e" targetNamespace="http://schemas.microsoft.com/office/2006/metadata/properties" ma:root="true" ma:fieldsID="e30f46d1fe29b99311a8dc73ba58202e" ns2:_="">
    <xsd:import namespace="c65b4ffc-fa41-4766-8ab1-638d592ca6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5b4ffc-fa41-4766-8ab1-638d592ca6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E8A8028-C2A8-4095-AC4D-148B9B80330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8382500-07A4-439E-9171-D5A0C21641D6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schemas.microsoft.com/office/infopath/2007/PartnerControls"/>
    <ds:schemaRef ds:uri="c65b4ffc-fa41-4766-8ab1-638d592ca62e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D24D8D88-ADF2-4F64-B728-FFEEF29252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65b4ffc-fa41-4766-8ab1-638d592ca6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4bde8109-f994-4a60-a1d3-5c95e2ff3620}" enabled="1" method="Privileged" siteId="{1321633e-f6b9-44e2-a44f-59b9d264ecb7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>Ministerie van EZ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Groenemeijer-Redelaar, ir. M. (Marjolein)</dc:creator>
  <cp:keywords/>
  <dc:description/>
  <cp:lastModifiedBy>Cheung, H.S.H. (Hely)</cp:lastModifiedBy>
  <cp:revision/>
  <cp:lastPrinted>2026-08-26T17:02:34Z</cp:lastPrinted>
  <dcterms:created xsi:type="dcterms:W3CDTF">2017-03-22T12:01:56Z</dcterms:created>
  <dcterms:modified xsi:type="dcterms:W3CDTF">2026-08-26T17:05:19Z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0x0101008F93A0AC41C1A34A894E86002F26E37B</vt:lpwstr>
  </property>
</Properties>
</file>