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33 IBM &amp; SAP Expertise\04 - BESCHRIJVENDE DOCUMENTEN\"/>
    </mc:Choice>
  </mc:AlternateContent>
  <xr:revisionPtr revIDLastSave="0" documentId="13_ncr:1_{D25F9BA9-6F52-4C8E-A0AA-3D38506AE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formulier" sheetId="3" r:id="rId1"/>
    <sheet name="BPK-Grafiek" sheetId="7" r:id="rId2"/>
    <sheet name="DATA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7" l="1"/>
  <c r="B3" i="7"/>
  <c r="C25" i="8"/>
  <c r="C22" i="8"/>
  <c r="H16" i="7"/>
  <c r="H15" i="7"/>
  <c r="H14" i="7"/>
  <c r="G11" i="7"/>
  <c r="F16" i="3" l="1"/>
  <c r="F22" i="3" s="1"/>
  <c r="H7" i="7" s="1"/>
  <c r="C21" i="8" s="1"/>
  <c r="C24" i="8" s="1"/>
  <c r="H12" i="7" s="1"/>
</calcChain>
</file>

<file path=xl/sharedStrings.xml><?xml version="1.0" encoding="utf-8"?>
<sst xmlns="http://schemas.openxmlformats.org/spreadsheetml/2006/main" count="61" uniqueCount="56">
  <si>
    <t>Vergelijkingswaarde</t>
  </si>
  <si>
    <t>Indicatie eigen score</t>
  </si>
  <si>
    <t>Score Kwaliteit</t>
  </si>
  <si>
    <t>Indicatie BPK-score</t>
  </si>
  <si>
    <t>Score Referentielijn</t>
  </si>
  <si>
    <t xml:space="preserve"> </t>
  </si>
  <si>
    <t>X-as</t>
  </si>
  <si>
    <t>Y-as</t>
  </si>
  <si>
    <t>Qmax (x-as)</t>
  </si>
  <si>
    <t>BPK-Lijnen</t>
  </si>
  <si>
    <t>Qmax (y-as)</t>
  </si>
  <si>
    <t>Qwensen</t>
  </si>
  <si>
    <t>BPK-Lijn -3</t>
  </si>
  <si>
    <t>BPK-Lijn -2</t>
  </si>
  <si>
    <t>BPK-Lijn -1</t>
  </si>
  <si>
    <t>BPK-lijn Ref</t>
  </si>
  <si>
    <t>BPK-Lijn +1</t>
  </si>
  <si>
    <t>BPK-Lijn +2</t>
  </si>
  <si>
    <t>BPK-Lijn +3</t>
  </si>
  <si>
    <t>Plafondprijs (x-as)</t>
  </si>
  <si>
    <t>Plafondprijs (y-as)</t>
  </si>
  <si>
    <t>Stappen</t>
  </si>
  <si>
    <t>Ref</t>
  </si>
  <si>
    <t>Inputwaade</t>
  </si>
  <si>
    <t>Wq</t>
  </si>
  <si>
    <t>Wp</t>
  </si>
  <si>
    <t>Qref</t>
  </si>
  <si>
    <t>Plafondprijs</t>
  </si>
  <si>
    <t>Ondergrens</t>
  </si>
  <si>
    <t>LAQ</t>
  </si>
  <si>
    <t>n-factor</t>
  </si>
  <si>
    <t>Uw kwaliteit</t>
  </si>
  <si>
    <t>Uw score</t>
  </si>
  <si>
    <t>Score referentie</t>
  </si>
  <si>
    <t>Naam</t>
  </si>
  <si>
    <t>Kenmerk</t>
  </si>
  <si>
    <t>(Prijzen en Tarieven exclusief BTW)</t>
  </si>
  <si>
    <t>Kenmerken</t>
  </si>
  <si>
    <t>Onderwerp</t>
  </si>
  <si>
    <t>TOTAAL</t>
  </si>
  <si>
    <t>Tevens geldt dat er geen afnameverplichting is.</t>
  </si>
  <si>
    <t xml:space="preserve">Tarief
</t>
  </si>
  <si>
    <t>Aan de indicatie van het aantal af te nemen uren kunnen geen rechten worden ontleend.</t>
  </si>
  <si>
    <t>Uurtarief inclusief reis- en verblijfkosten</t>
  </si>
  <si>
    <t>Indicatie aantal uren per jaar</t>
  </si>
  <si>
    <t>Knock Out op Prijs                                    &gt;</t>
  </si>
  <si>
    <t xml:space="preserve">Knock Out op Kwaliteit                              &lt; </t>
  </si>
  <si>
    <t>BPK-Grafiek</t>
  </si>
  <si>
    <t>Europese Aanbesteding</t>
  </si>
  <si>
    <r>
      <t>Eigen inschattting score kwaliteit</t>
    </r>
    <r>
      <rPr>
        <vertAlign val="superscript"/>
        <sz val="11"/>
        <color theme="1"/>
        <rFont val="Verdana"/>
        <family val="2"/>
      </rPr>
      <t>*1</t>
    </r>
  </si>
  <si>
    <t>SAP expertise</t>
  </si>
  <si>
    <t>Kenmerk: IUC25-033</t>
  </si>
  <si>
    <t>SLM RIJK IBM en Red Hat licentie expertise (perceel 1)</t>
  </si>
  <si>
    <t>Prijzenformulier</t>
  </si>
  <si>
    <t>Naam Inschrijver:</t>
  </si>
  <si>
    <t>Vergelijkingswaarde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</si>
</sst>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&quot;€&quot;\ #,##0.00"/>
    <numFmt numFmtId="169" formatCode="&quot;€&quot;\ #,##0.00_-"/>
    <numFmt numFmtId="170" formatCode="_-* #,##0.00_-;_-* #,##0.00\-;_-* &quot;-&quot;??_-;_-@_-"/>
    <numFmt numFmtId="171" formatCode="_-* #,##0_-;_-* #,##0\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b/>
      <i/>
      <sz val="8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20"/>
      <color theme="1"/>
      <name val="Verdana"/>
      <family val="2"/>
    </font>
    <font>
      <sz val="10"/>
      <color theme="1"/>
      <name val="Verdana"/>
      <family val="2"/>
    </font>
    <font>
      <b/>
      <strike/>
      <sz val="10"/>
      <name val="Verdana"/>
      <family val="2"/>
    </font>
    <font>
      <vertAlign val="superscript"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9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170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3" fontId="0" fillId="0" borderId="0" xfId="0" applyNumberFormat="1"/>
    <xf numFmtId="0" fontId="0" fillId="0" borderId="0" xfId="1" applyNumberFormat="1" applyFont="1"/>
    <xf numFmtId="0" fontId="0" fillId="0" borderId="0" xfId="0" applyAlignment="1">
      <alignment horizontal="right"/>
    </xf>
    <xf numFmtId="165" fontId="0" fillId="0" borderId="0" xfId="2" applyFont="1"/>
    <xf numFmtId="2" fontId="0" fillId="0" borderId="0" xfId="0" applyNumberFormat="1"/>
    <xf numFmtId="165" fontId="0" fillId="0" borderId="0" xfId="0" applyNumberFormat="1"/>
    <xf numFmtId="9" fontId="0" fillId="0" borderId="0" xfId="3" applyFont="1"/>
    <xf numFmtId="168" fontId="21" fillId="6" borderId="3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1" fontId="8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1" xfId="4" applyFont="1" applyBorder="1" applyAlignment="1" applyProtection="1">
      <alignment horizontal="left" vertical="center"/>
      <protection hidden="1"/>
    </xf>
    <xf numFmtId="165" fontId="2" fillId="0" borderId="0" xfId="2" applyFont="1" applyAlignment="1" applyProtection="1">
      <alignment horizontal="left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4" fillId="2" borderId="0" xfId="0" applyFont="1" applyFill="1" applyAlignment="1" applyProtection="1">
      <alignment vertical="top"/>
      <protection hidden="1"/>
    </xf>
    <xf numFmtId="0" fontId="16" fillId="2" borderId="0" xfId="0" applyFont="1" applyFill="1" applyAlignment="1" applyProtection="1">
      <alignment vertical="top"/>
      <protection hidden="1"/>
    </xf>
    <xf numFmtId="0" fontId="12" fillId="0" borderId="0" xfId="5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169" fontId="15" fillId="2" borderId="0" xfId="0" applyNumberFormat="1" applyFont="1" applyFill="1" applyAlignment="1" applyProtection="1">
      <alignment vertical="top"/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21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8" fillId="0" borderId="0" xfId="5" applyFont="1" applyAlignment="1" applyProtection="1">
      <alignment vertical="top"/>
      <protection hidden="1"/>
    </xf>
    <xf numFmtId="0" fontId="18" fillId="0" borderId="4" xfId="5" applyFont="1" applyBorder="1" applyAlignment="1" applyProtection="1">
      <alignment vertical="top"/>
      <protection hidden="1"/>
    </xf>
    <xf numFmtId="169" fontId="8" fillId="0" borderId="4" xfId="5" applyNumberFormat="1" applyFont="1" applyBorder="1" applyAlignment="1" applyProtection="1">
      <alignment vertical="top"/>
      <protection hidden="1"/>
    </xf>
    <xf numFmtId="171" fontId="19" fillId="0" borderId="4" xfId="6" applyNumberFormat="1" applyFont="1" applyFill="1" applyBorder="1" applyAlignment="1" applyProtection="1">
      <alignment vertical="top"/>
      <protection hidden="1"/>
    </xf>
    <xf numFmtId="171" fontId="8" fillId="0" borderId="4" xfId="6" applyNumberFormat="1" applyFont="1" applyFill="1" applyBorder="1" applyAlignment="1" applyProtection="1">
      <alignment horizontal="center" vertical="top"/>
      <protection hidden="1"/>
    </xf>
    <xf numFmtId="0" fontId="18" fillId="0" borderId="0" xfId="5" applyFont="1" applyAlignment="1" applyProtection="1">
      <alignment vertical="top"/>
      <protection hidden="1"/>
    </xf>
    <xf numFmtId="169" fontId="8" fillId="0" borderId="0" xfId="5" applyNumberFormat="1" applyFont="1" applyAlignment="1" applyProtection="1">
      <alignment horizontal="right" vertical="top"/>
      <protection hidden="1"/>
    </xf>
    <xf numFmtId="0" fontId="8" fillId="0" borderId="0" xfId="5" applyFont="1" applyAlignment="1" applyProtection="1">
      <alignment horizontal="right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9" fontId="5" fillId="2" borderId="0" xfId="0" applyNumberFormat="1" applyFont="1" applyFill="1" applyAlignment="1" applyProtection="1">
      <alignment vertical="top"/>
      <protection hidden="1"/>
    </xf>
    <xf numFmtId="169" fontId="13" fillId="2" borderId="0" xfId="0" applyNumberFormat="1" applyFont="1" applyFill="1" applyAlignment="1" applyProtection="1">
      <alignment vertical="top"/>
      <protection hidden="1"/>
    </xf>
    <xf numFmtId="169" fontId="13" fillId="2" borderId="0" xfId="0" applyNumberFormat="1" applyFont="1" applyFill="1" applyAlignment="1" applyProtection="1">
      <alignment horizontal="right" vertical="top" wrapText="1"/>
      <protection hidden="1"/>
    </xf>
    <xf numFmtId="0" fontId="13" fillId="2" borderId="0" xfId="0" applyFont="1" applyFill="1" applyAlignment="1" applyProtection="1">
      <alignment horizontal="right" vertical="top" wrapText="1"/>
      <protection hidden="1"/>
    </xf>
    <xf numFmtId="169" fontId="13" fillId="2" borderId="0" xfId="0" applyNumberFormat="1" applyFont="1" applyFill="1" applyAlignment="1" applyProtection="1">
      <alignment horizontal="right" vertical="top"/>
      <protection hidden="1"/>
    </xf>
    <xf numFmtId="169" fontId="8" fillId="0" borderId="0" xfId="5" applyNumberFormat="1" applyFont="1" applyAlignment="1" applyProtection="1">
      <alignment vertical="top"/>
      <protection hidden="1"/>
    </xf>
    <xf numFmtId="171" fontId="19" fillId="0" borderId="0" xfId="6" applyNumberFormat="1" applyFont="1" applyFill="1" applyBorder="1" applyAlignment="1" applyProtection="1">
      <alignment vertical="top"/>
      <protection hidden="1"/>
    </xf>
    <xf numFmtId="171" fontId="8" fillId="0" borderId="0" xfId="6" applyNumberFormat="1" applyFont="1" applyFill="1" applyBorder="1" applyAlignment="1" applyProtection="1">
      <alignment horizontal="center" vertical="top"/>
      <protection hidden="1"/>
    </xf>
    <xf numFmtId="169" fontId="13" fillId="2" borderId="1" xfId="0" applyNumberFormat="1" applyFont="1" applyFill="1" applyBorder="1" applyAlignment="1" applyProtection="1">
      <alignment vertical="top"/>
      <protection hidden="1"/>
    </xf>
    <xf numFmtId="169" fontId="13" fillId="2" borderId="3" xfId="0" applyNumberFormat="1" applyFont="1" applyFill="1" applyBorder="1" applyAlignment="1" applyProtection="1">
      <alignment vertical="top"/>
      <protection hidden="1"/>
    </xf>
    <xf numFmtId="3" fontId="21" fillId="0" borderId="2" xfId="0" applyNumberFormat="1" applyFont="1" applyBorder="1" applyAlignment="1" applyProtection="1">
      <alignment horizontal="right" vertical="top"/>
      <protection hidden="1"/>
    </xf>
    <xf numFmtId="168" fontId="21" fillId="7" borderId="2" xfId="0" applyNumberFormat="1" applyFont="1" applyFill="1" applyBorder="1" applyAlignment="1" applyProtection="1">
      <alignment vertical="top"/>
      <protection hidden="1"/>
    </xf>
    <xf numFmtId="169" fontId="10" fillId="2" borderId="0" xfId="0" applyNumberFormat="1" applyFont="1" applyFill="1" applyAlignment="1" applyProtection="1">
      <alignment vertical="top"/>
      <protection hidden="1"/>
    </xf>
    <xf numFmtId="169" fontId="21" fillId="2" borderId="0" xfId="0" applyNumberFormat="1" applyFont="1" applyFill="1" applyAlignment="1" applyProtection="1">
      <alignment vertical="top"/>
      <protection hidden="1"/>
    </xf>
    <xf numFmtId="168" fontId="18" fillId="3" borderId="9" xfId="5" applyNumberFormat="1" applyFont="1" applyFill="1" applyBorder="1" applyAlignment="1" applyProtection="1">
      <alignment horizontal="right" vertical="center"/>
      <protection hidden="1"/>
    </xf>
    <xf numFmtId="0" fontId="22" fillId="0" borderId="4" xfId="5" applyFont="1" applyBorder="1" applyAlignment="1" applyProtection="1">
      <alignment vertical="top"/>
      <protection hidden="1"/>
    </xf>
    <xf numFmtId="43" fontId="3" fillId="0" borderId="0" xfId="7" applyFont="1" applyAlignment="1" applyProtection="1">
      <alignment vertical="top"/>
      <protection hidden="1"/>
    </xf>
    <xf numFmtId="0" fontId="7" fillId="0" borderId="1" xfId="0" applyFont="1" applyBorder="1" applyAlignment="1" applyProtection="1">
      <alignment vertical="center"/>
      <protection hidden="1"/>
    </xf>
    <xf numFmtId="164" fontId="9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vertical="center" wrapText="1"/>
      <protection hidden="1"/>
    </xf>
    <xf numFmtId="0" fontId="7" fillId="2" borderId="3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/>
      <protection hidden="1"/>
    </xf>
    <xf numFmtId="3" fontId="9" fillId="4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4" applyFont="1" applyBorder="1" applyAlignment="1" applyProtection="1">
      <alignment vertical="center"/>
      <protection hidden="1"/>
    </xf>
    <xf numFmtId="167" fontId="7" fillId="5" borderId="2" xfId="0" applyNumberFormat="1" applyFont="1" applyFill="1" applyBorder="1" applyAlignment="1" applyProtection="1">
      <alignment horizontal="right" vertical="center"/>
      <protection hidden="1"/>
    </xf>
    <xf numFmtId="167" fontId="3" fillId="0" borderId="2" xfId="0" applyNumberFormat="1" applyFont="1" applyBorder="1" applyAlignment="1" applyProtection="1">
      <alignment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3" fillId="0" borderId="2" xfId="0" applyNumberFormat="1" applyFont="1" applyBorder="1" applyAlignment="1" applyProtection="1">
      <alignment horizontal="right" vertical="center"/>
      <protection hidden="1"/>
    </xf>
    <xf numFmtId="169" fontId="13" fillId="6" borderId="1" xfId="0" applyNumberFormat="1" applyFont="1" applyFill="1" applyBorder="1" applyAlignment="1" applyProtection="1">
      <alignment horizontal="center" vertical="top"/>
      <protection locked="0"/>
    </xf>
    <xf numFmtId="169" fontId="13" fillId="6" borderId="3" xfId="0" applyNumberFormat="1" applyFont="1" applyFill="1" applyBorder="1" applyAlignment="1" applyProtection="1">
      <alignment horizontal="center" vertical="top"/>
      <protection locked="0"/>
    </xf>
    <xf numFmtId="169" fontId="13" fillId="2" borderId="5" xfId="0" applyNumberFormat="1" applyFont="1" applyFill="1" applyBorder="1" applyAlignment="1" applyProtection="1">
      <alignment horizontal="left" vertical="top"/>
      <protection hidden="1"/>
    </xf>
    <xf numFmtId="169" fontId="13" fillId="2" borderId="6" xfId="0" applyNumberFormat="1" applyFont="1" applyFill="1" applyBorder="1" applyAlignment="1" applyProtection="1">
      <alignment horizontal="left" vertical="top"/>
      <protection hidden="1"/>
    </xf>
    <xf numFmtId="169" fontId="13" fillId="2" borderId="7" xfId="0" applyNumberFormat="1" applyFont="1" applyFill="1" applyBorder="1" applyAlignment="1" applyProtection="1">
      <alignment horizontal="left" vertical="top"/>
      <protection hidden="1"/>
    </xf>
    <xf numFmtId="169" fontId="13" fillId="2" borderId="8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2" xfId="0" applyNumberFormat="1" applyFont="1" applyFill="1" applyBorder="1" applyAlignment="1" applyProtection="1">
      <alignment horizontal="right" vertical="top"/>
      <protection hidden="1"/>
    </xf>
    <xf numFmtId="169" fontId="13" fillId="2" borderId="2" xfId="0" applyNumberFormat="1" applyFont="1" applyFill="1" applyBorder="1" applyAlignment="1" applyProtection="1">
      <alignment horizontal="left" wrapText="1"/>
      <protection hidden="1"/>
    </xf>
    <xf numFmtId="169" fontId="13" fillId="2" borderId="2" xfId="0" applyNumberFormat="1" applyFont="1" applyFill="1" applyBorder="1" applyAlignment="1" applyProtection="1">
      <alignment horizontal="left"/>
      <protection hidden="1"/>
    </xf>
    <xf numFmtId="169" fontId="13" fillId="2" borderId="2" xfId="0" applyNumberFormat="1" applyFont="1" applyFill="1" applyBorder="1" applyAlignment="1" applyProtection="1">
      <alignment horizontal="left" vertical="top" wrapText="1"/>
      <protection hidden="1"/>
    </xf>
    <xf numFmtId="169" fontId="13" fillId="2" borderId="2" xfId="0" applyNumberFormat="1" applyFont="1" applyFill="1" applyBorder="1" applyAlignment="1" applyProtection="1">
      <alignment horizontal="left" vertical="top"/>
      <protection hidden="1"/>
    </xf>
  </cellXfs>
  <cellStyles count="8">
    <cellStyle name="Komma" xfId="1" builtinId="3"/>
    <cellStyle name="Komma 2" xfId="6" xr:uid="{00000000-0005-0000-0000-000001000000}"/>
    <cellStyle name="Komma 3" xfId="7" xr:uid="{00000000-0005-0000-0000-000002000000}"/>
    <cellStyle name="Procent" xfId="3" builtinId="5"/>
    <cellStyle name="Standaard" xfId="0" builtinId="0"/>
    <cellStyle name="Standaard 3" xfId="4" xr:uid="{00000000-0005-0000-0000-000005000000}"/>
    <cellStyle name="Standaard 4" xfId="5" xr:uid="{00000000-0005-0000-0000-000006000000}"/>
    <cellStyle name="Valuta" xfId="2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0094488188976"/>
          <c:y val="3.6357795275590556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185-4FAB-8CAD-D99DD34C2611}"/>
              </c:ext>
            </c:extLst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249750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85-4FAB-8CAD-D99DD34C2611}"/>
            </c:ext>
          </c:extLst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7185-4FAB-8CAD-D99DD34C2611}"/>
              </c:ext>
            </c:extLst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135000</c:v>
                </c:pt>
                <c:pt idx="1">
                  <c:v>135000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185-4FAB-8CAD-D99DD34C2611}"/>
            </c:ext>
          </c:extLst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249750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185-4FAB-8CAD-D99DD34C2611}"/>
            </c:ext>
          </c:extLst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124875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185-4FAB-8CAD-D99DD34C2611}"/>
            </c:ext>
          </c:extLst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1.3703703703703705</c:v>
                </c:pt>
                <c:pt idx="2">
                  <c:v>10.962962962962964</c:v>
                </c:pt>
                <c:pt idx="3">
                  <c:v>37</c:v>
                </c:pt>
                <c:pt idx="4">
                  <c:v>87.703703703703709</c:v>
                </c:pt>
                <c:pt idx="5">
                  <c:v>171.2962962962963</c:v>
                </c:pt>
                <c:pt idx="6">
                  <c:v>296.00000000000017</c:v>
                </c:pt>
                <c:pt idx="7">
                  <c:v>470.03703703703729</c:v>
                </c:pt>
                <c:pt idx="8">
                  <c:v>701.62962962962968</c:v>
                </c:pt>
                <c:pt idx="9">
                  <c:v>999.00000000000011</c:v>
                </c:pt>
                <c:pt idx="10">
                  <c:v>1370.3703703703704</c:v>
                </c:pt>
                <c:pt idx="11">
                  <c:v>1823.9629629629621</c:v>
                </c:pt>
                <c:pt idx="12">
                  <c:v>2367.9999999999991</c:v>
                </c:pt>
                <c:pt idx="13">
                  <c:v>3010.7037037037026</c:v>
                </c:pt>
                <c:pt idx="14">
                  <c:v>3760.2962962962947</c:v>
                </c:pt>
                <c:pt idx="15">
                  <c:v>4625</c:v>
                </c:pt>
                <c:pt idx="16">
                  <c:v>5613.0370370370374</c:v>
                </c:pt>
                <c:pt idx="17">
                  <c:v>6732.6296296296305</c:v>
                </c:pt>
                <c:pt idx="18">
                  <c:v>7992.0000000000055</c:v>
                </c:pt>
                <c:pt idx="19">
                  <c:v>9399.3703703703759</c:v>
                </c:pt>
                <c:pt idx="20">
                  <c:v>10962.962962962969</c:v>
                </c:pt>
                <c:pt idx="21">
                  <c:v>12691.000000000009</c:v>
                </c:pt>
                <c:pt idx="22">
                  <c:v>14591.703703703719</c:v>
                </c:pt>
                <c:pt idx="23">
                  <c:v>16673.296296296314</c:v>
                </c:pt>
                <c:pt idx="24">
                  <c:v>18944.000000000018</c:v>
                </c:pt>
                <c:pt idx="25">
                  <c:v>21412.037037037055</c:v>
                </c:pt>
                <c:pt idx="26">
                  <c:v>24085.62962962965</c:v>
                </c:pt>
                <c:pt idx="27">
                  <c:v>26973.000000000022</c:v>
                </c:pt>
                <c:pt idx="28">
                  <c:v>30082.370370370398</c:v>
                </c:pt>
                <c:pt idx="29">
                  <c:v>33421.962962963</c:v>
                </c:pt>
                <c:pt idx="30">
                  <c:v>37000.000000000044</c:v>
                </c:pt>
                <c:pt idx="31">
                  <c:v>40824.703703703752</c:v>
                </c:pt>
                <c:pt idx="32">
                  <c:v>44904.296296296357</c:v>
                </c:pt>
                <c:pt idx="33">
                  <c:v>49247.000000000065</c:v>
                </c:pt>
                <c:pt idx="34">
                  <c:v>53861.037037037109</c:v>
                </c:pt>
                <c:pt idx="35">
                  <c:v>58754.629629629701</c:v>
                </c:pt>
                <c:pt idx="36">
                  <c:v>63936.000000000073</c:v>
                </c:pt>
                <c:pt idx="37">
                  <c:v>69413.370370370452</c:v>
                </c:pt>
                <c:pt idx="38">
                  <c:v>75194.962962963051</c:v>
                </c:pt>
                <c:pt idx="39">
                  <c:v>81289.000000000131</c:v>
                </c:pt>
                <c:pt idx="40">
                  <c:v>87703.703703703854</c:v>
                </c:pt>
                <c:pt idx="41">
                  <c:v>94447.296296296467</c:v>
                </c:pt>
                <c:pt idx="42">
                  <c:v>101528.00000000016</c:v>
                </c:pt>
                <c:pt idx="43">
                  <c:v>108954.0370370372</c:v>
                </c:pt>
                <c:pt idx="44">
                  <c:v>116733.6296296298</c:v>
                </c:pt>
                <c:pt idx="45">
                  <c:v>124875.00000000019</c:v>
                </c:pt>
                <c:pt idx="46">
                  <c:v>133386.37037037057</c:v>
                </c:pt>
                <c:pt idx="47">
                  <c:v>142275.96296296324</c:v>
                </c:pt>
                <c:pt idx="48">
                  <c:v>151552.00000000029</c:v>
                </c:pt>
                <c:pt idx="49">
                  <c:v>161222.703703704</c:v>
                </c:pt>
                <c:pt idx="50">
                  <c:v>171296.29629629652</c:v>
                </c:pt>
                <c:pt idx="51">
                  <c:v>181781.00000000026</c:v>
                </c:pt>
                <c:pt idx="52">
                  <c:v>192685.03703703728</c:v>
                </c:pt>
                <c:pt idx="53">
                  <c:v>204016.62962963001</c:v>
                </c:pt>
                <c:pt idx="54">
                  <c:v>215784.00000000038</c:v>
                </c:pt>
                <c:pt idx="55">
                  <c:v>227995.37037037074</c:v>
                </c:pt>
                <c:pt idx="56">
                  <c:v>240658.96296296333</c:v>
                </c:pt>
                <c:pt idx="57">
                  <c:v>253783.00000000038</c:v>
                </c:pt>
                <c:pt idx="58">
                  <c:v>267375.70370370412</c:v>
                </c:pt>
                <c:pt idx="59">
                  <c:v>281445.2962962967</c:v>
                </c:pt>
                <c:pt idx="60">
                  <c:v>296000.00000000047</c:v>
                </c:pt>
                <c:pt idx="61">
                  <c:v>311048.03703703749</c:v>
                </c:pt>
                <c:pt idx="62">
                  <c:v>326597.62962963019</c:v>
                </c:pt>
                <c:pt idx="63">
                  <c:v>342657.00000000064</c:v>
                </c:pt>
                <c:pt idx="64">
                  <c:v>359234.37037037086</c:v>
                </c:pt>
                <c:pt idx="65">
                  <c:v>376337.96296296344</c:v>
                </c:pt>
                <c:pt idx="66">
                  <c:v>393976.00000000076</c:v>
                </c:pt>
                <c:pt idx="67">
                  <c:v>412156.70370370452</c:v>
                </c:pt>
                <c:pt idx="68">
                  <c:v>430888.29629629711</c:v>
                </c:pt>
                <c:pt idx="69">
                  <c:v>450179.00000000081</c:v>
                </c:pt>
                <c:pt idx="70">
                  <c:v>470037.03703703795</c:v>
                </c:pt>
                <c:pt idx="71">
                  <c:v>490470.62962963054</c:v>
                </c:pt>
                <c:pt idx="72">
                  <c:v>511488.00000000099</c:v>
                </c:pt>
                <c:pt idx="73">
                  <c:v>533097.37037037138</c:v>
                </c:pt>
                <c:pt idx="74">
                  <c:v>555306.96296296397</c:v>
                </c:pt>
                <c:pt idx="75">
                  <c:v>578125.00000000105</c:v>
                </c:pt>
                <c:pt idx="76">
                  <c:v>601559.70370370476</c:v>
                </c:pt>
                <c:pt idx="77">
                  <c:v>625619.29629629734</c:v>
                </c:pt>
                <c:pt idx="78">
                  <c:v>650312.00000000105</c:v>
                </c:pt>
                <c:pt idx="79">
                  <c:v>675646.03703703813</c:v>
                </c:pt>
                <c:pt idx="80">
                  <c:v>701629.62962963083</c:v>
                </c:pt>
                <c:pt idx="81">
                  <c:v>728271.00000000163</c:v>
                </c:pt>
                <c:pt idx="82">
                  <c:v>755578.37037037197</c:v>
                </c:pt>
                <c:pt idx="83">
                  <c:v>783559.96296296467</c:v>
                </c:pt>
                <c:pt idx="84">
                  <c:v>812224.00000000163</c:v>
                </c:pt>
                <c:pt idx="85">
                  <c:v>841578.70370370557</c:v>
                </c:pt>
                <c:pt idx="86">
                  <c:v>871632.29629629815</c:v>
                </c:pt>
                <c:pt idx="87">
                  <c:v>902393.00000000186</c:v>
                </c:pt>
                <c:pt idx="88">
                  <c:v>933869.03703703883</c:v>
                </c:pt>
                <c:pt idx="89">
                  <c:v>966068.62962963164</c:v>
                </c:pt>
                <c:pt idx="90">
                  <c:v>999000.00000000198</c:v>
                </c:pt>
                <c:pt idx="91">
                  <c:v>1032671.3703703725</c:v>
                </c:pt>
                <c:pt idx="92">
                  <c:v>1067090.962962965</c:v>
                </c:pt>
                <c:pt idx="93">
                  <c:v>1102267.0000000021</c:v>
                </c:pt>
                <c:pt idx="94">
                  <c:v>1138207.7037037059</c:v>
                </c:pt>
                <c:pt idx="95">
                  <c:v>1174921.2962962985</c:v>
                </c:pt>
                <c:pt idx="96">
                  <c:v>1212416.0000000023</c:v>
                </c:pt>
                <c:pt idx="97">
                  <c:v>1250700.0370370394</c:v>
                </c:pt>
                <c:pt idx="98">
                  <c:v>1289781.6296296327</c:v>
                </c:pt>
                <c:pt idx="99">
                  <c:v>1329669.000000003</c:v>
                </c:pt>
                <c:pt idx="100">
                  <c:v>1370370.3703703706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185-4FAB-8CAD-D99DD34C2611}"/>
            </c:ext>
          </c:extLst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0.75056348610067614</c:v>
                </c:pt>
                <c:pt idx="2">
                  <c:v>6.0045078888054091</c:v>
                </c:pt>
                <c:pt idx="3">
                  <c:v>20.265214124718256</c:v>
                </c:pt>
                <c:pt idx="4">
                  <c:v>48.036063110443273</c:v>
                </c:pt>
                <c:pt idx="5">
                  <c:v>93.820435762584523</c:v>
                </c:pt>
                <c:pt idx="6">
                  <c:v>162.12171299774613</c:v>
                </c:pt>
                <c:pt idx="7">
                  <c:v>257.44327573253202</c:v>
                </c:pt>
                <c:pt idx="8">
                  <c:v>384.28850488354618</c:v>
                </c:pt>
                <c:pt idx="9">
                  <c:v>547.16078136739293</c:v>
                </c:pt>
                <c:pt idx="10">
                  <c:v>750.56348610067619</c:v>
                </c:pt>
                <c:pt idx="11">
                  <c:v>998.99999999999943</c:v>
                </c:pt>
                <c:pt idx="12">
                  <c:v>1296.9737039819677</c:v>
                </c:pt>
                <c:pt idx="13">
                  <c:v>1648.9879789631848</c:v>
                </c:pt>
                <c:pt idx="14">
                  <c:v>2059.5462058602543</c:v>
                </c:pt>
                <c:pt idx="15">
                  <c:v>2533.1517655897819</c:v>
                </c:pt>
                <c:pt idx="16">
                  <c:v>3074.3080390683695</c:v>
                </c:pt>
                <c:pt idx="17">
                  <c:v>3687.5184072126217</c:v>
                </c:pt>
                <c:pt idx="18">
                  <c:v>4377.2862509391462</c:v>
                </c:pt>
                <c:pt idx="19">
                  <c:v>5148.1149511645408</c:v>
                </c:pt>
                <c:pt idx="20">
                  <c:v>6004.5078888054122</c:v>
                </c:pt>
                <c:pt idx="21">
                  <c:v>6950.9684447783657</c:v>
                </c:pt>
                <c:pt idx="22">
                  <c:v>7992.0000000000073</c:v>
                </c:pt>
                <c:pt idx="23">
                  <c:v>9132.105935386935</c:v>
                </c:pt>
                <c:pt idx="24">
                  <c:v>10375.789631855756</c:v>
                </c:pt>
                <c:pt idx="25">
                  <c:v>11727.554470323073</c:v>
                </c:pt>
                <c:pt idx="26">
                  <c:v>13191.903831705495</c:v>
                </c:pt>
                <c:pt idx="27">
                  <c:v>14773.341096919619</c:v>
                </c:pt>
                <c:pt idx="28">
                  <c:v>16476.369646882056</c:v>
                </c:pt>
                <c:pt idx="29">
                  <c:v>18305.492862509411</c:v>
                </c:pt>
                <c:pt idx="30">
                  <c:v>20265.214124718277</c:v>
                </c:pt>
                <c:pt idx="31">
                  <c:v>22360.036814425268</c:v>
                </c:pt>
                <c:pt idx="32">
                  <c:v>24594.464312546988</c:v>
                </c:pt>
                <c:pt idx="33">
                  <c:v>26973.000000000033</c:v>
                </c:pt>
                <c:pt idx="34">
                  <c:v>29500.147257701014</c:v>
                </c:pt>
                <c:pt idx="35">
                  <c:v>32180.409466566529</c:v>
                </c:pt>
                <c:pt idx="36">
                  <c:v>35018.290007513184</c:v>
                </c:pt>
                <c:pt idx="37">
                  <c:v>38018.292261457595</c:v>
                </c:pt>
                <c:pt idx="38">
                  <c:v>41184.919609316348</c:v>
                </c:pt>
                <c:pt idx="39">
                  <c:v>44522.675432006079</c:v>
                </c:pt>
                <c:pt idx="40">
                  <c:v>48036.063110443356</c:v>
                </c:pt>
                <c:pt idx="41">
                  <c:v>51729.586025544784</c:v>
                </c:pt>
                <c:pt idx="42">
                  <c:v>55607.747558226984</c:v>
                </c:pt>
                <c:pt idx="43">
                  <c:v>59675.051089406545</c:v>
                </c:pt>
                <c:pt idx="44">
                  <c:v>63936.00000000008</c:v>
                </c:pt>
                <c:pt idx="45">
                  <c:v>68395.09767092421</c:v>
                </c:pt>
                <c:pt idx="46">
                  <c:v>73056.847483095509</c:v>
                </c:pt>
                <c:pt idx="47">
                  <c:v>77925.752817430635</c:v>
                </c:pt>
                <c:pt idx="48">
                  <c:v>83006.317054846135</c:v>
                </c:pt>
                <c:pt idx="49">
                  <c:v>88303.043576258598</c:v>
                </c:pt>
                <c:pt idx="50">
                  <c:v>93820.435762584631</c:v>
                </c:pt>
                <c:pt idx="51">
                  <c:v>99562.996994740926</c:v>
                </c:pt>
                <c:pt idx="52">
                  <c:v>105535.230653644</c:v>
                </c:pt>
                <c:pt idx="53">
                  <c:v>111741.64012021056</c:v>
                </c:pt>
                <c:pt idx="54">
                  <c:v>118186.72877535707</c:v>
                </c:pt>
                <c:pt idx="55">
                  <c:v>124875.00000000019</c:v>
                </c:pt>
                <c:pt idx="56">
                  <c:v>131810.95717505654</c:v>
                </c:pt>
                <c:pt idx="57">
                  <c:v>138999.10368144271</c:v>
                </c:pt>
                <c:pt idx="58">
                  <c:v>146443.94290007534</c:v>
                </c:pt>
                <c:pt idx="59">
                  <c:v>154149.97821187097</c:v>
                </c:pt>
                <c:pt idx="60">
                  <c:v>162121.71299774628</c:v>
                </c:pt>
                <c:pt idx="61">
                  <c:v>170363.65063861781</c:v>
                </c:pt>
                <c:pt idx="62">
                  <c:v>178880.29451540226</c:v>
                </c:pt>
                <c:pt idx="63">
                  <c:v>187676.14800901609</c:v>
                </c:pt>
                <c:pt idx="64">
                  <c:v>196755.71450037591</c:v>
                </c:pt>
                <c:pt idx="65">
                  <c:v>206123.49737039846</c:v>
                </c:pt>
                <c:pt idx="66">
                  <c:v>215784.00000000038</c:v>
                </c:pt>
                <c:pt idx="67">
                  <c:v>225741.7257700981</c:v>
                </c:pt>
                <c:pt idx="68">
                  <c:v>236001.17806160823</c:v>
                </c:pt>
                <c:pt idx="69">
                  <c:v>246566.86025544745</c:v>
                </c:pt>
                <c:pt idx="70">
                  <c:v>257443.27573253241</c:v>
                </c:pt>
                <c:pt idx="71">
                  <c:v>268634.92787377955</c:v>
                </c:pt>
                <c:pt idx="72">
                  <c:v>280146.3200601057</c:v>
                </c:pt>
                <c:pt idx="73">
                  <c:v>291981.95567242726</c:v>
                </c:pt>
                <c:pt idx="74">
                  <c:v>304146.33809166093</c:v>
                </c:pt>
                <c:pt idx="75">
                  <c:v>316643.97069872328</c:v>
                </c:pt>
                <c:pt idx="76">
                  <c:v>329479.35687453096</c:v>
                </c:pt>
                <c:pt idx="77">
                  <c:v>342657.00000000052</c:v>
                </c:pt>
                <c:pt idx="78">
                  <c:v>356181.40345604863</c:v>
                </c:pt>
                <c:pt idx="79">
                  <c:v>370057.07062359183</c:v>
                </c:pt>
                <c:pt idx="80">
                  <c:v>384288.50488354685</c:v>
                </c:pt>
                <c:pt idx="81">
                  <c:v>398880.20961683028</c:v>
                </c:pt>
                <c:pt idx="82">
                  <c:v>413836.68820435845</c:v>
                </c:pt>
                <c:pt idx="83">
                  <c:v>429162.44402704819</c:v>
                </c:pt>
                <c:pt idx="84">
                  <c:v>444861.98046581604</c:v>
                </c:pt>
                <c:pt idx="85">
                  <c:v>460939.80090157868</c:v>
                </c:pt>
                <c:pt idx="86">
                  <c:v>477400.40871525265</c:v>
                </c:pt>
                <c:pt idx="87">
                  <c:v>494248.30728775449</c:v>
                </c:pt>
                <c:pt idx="88">
                  <c:v>511488.00000000093</c:v>
                </c:pt>
                <c:pt idx="89">
                  <c:v>529123.99023290863</c:v>
                </c:pt>
                <c:pt idx="90">
                  <c:v>547160.78136739391</c:v>
                </c:pt>
                <c:pt idx="91">
                  <c:v>565602.87678437377</c:v>
                </c:pt>
                <c:pt idx="92">
                  <c:v>584454.77986476442</c:v>
                </c:pt>
                <c:pt idx="93">
                  <c:v>603720.99398948264</c:v>
                </c:pt>
                <c:pt idx="94">
                  <c:v>623406.02253944508</c:v>
                </c:pt>
                <c:pt idx="95">
                  <c:v>643514.3688955683</c:v>
                </c:pt>
                <c:pt idx="96">
                  <c:v>664050.53643876908</c:v>
                </c:pt>
                <c:pt idx="97">
                  <c:v>685019.02854996361</c:v>
                </c:pt>
                <c:pt idx="98">
                  <c:v>706424.34861006914</c:v>
                </c:pt>
                <c:pt idx="99">
                  <c:v>728271.00000000151</c:v>
                </c:pt>
                <c:pt idx="100">
                  <c:v>750563.48610067612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185-4FAB-8CAD-D99DD34C2611}"/>
            </c:ext>
          </c:extLst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0.45471096950386886</c:v>
                </c:pt>
                <c:pt idx="2">
                  <c:v>3.6376877560309508</c:v>
                </c:pt>
                <c:pt idx="3">
                  <c:v>12.277196176604459</c:v>
                </c:pt>
                <c:pt idx="4">
                  <c:v>29.101502048247607</c:v>
                </c:pt>
                <c:pt idx="5">
                  <c:v>56.838871187983607</c:v>
                </c:pt>
                <c:pt idx="6">
                  <c:v>98.217569412835729</c:v>
                </c:pt>
                <c:pt idx="7">
                  <c:v>155.9658625398271</c:v>
                </c:pt>
                <c:pt idx="8">
                  <c:v>232.81201638598085</c:v>
                </c:pt>
                <c:pt idx="9">
                  <c:v>331.48429676832041</c:v>
                </c:pt>
                <c:pt idx="10">
                  <c:v>454.71096950386885</c:v>
                </c:pt>
                <c:pt idx="11">
                  <c:v>605.2203004096491</c:v>
                </c:pt>
                <c:pt idx="12">
                  <c:v>785.74055530268492</c:v>
                </c:pt>
                <c:pt idx="13">
                  <c:v>998.99999999999943</c:v>
                </c:pt>
                <c:pt idx="14">
                  <c:v>1247.7269003186154</c:v>
                </c:pt>
                <c:pt idx="15">
                  <c:v>1534.6495220755573</c:v>
                </c:pt>
                <c:pt idx="16">
                  <c:v>1862.4961310878468</c:v>
                </c:pt>
                <c:pt idx="17">
                  <c:v>2233.9949931725077</c:v>
                </c:pt>
                <c:pt idx="18">
                  <c:v>2651.8743741465646</c:v>
                </c:pt>
                <c:pt idx="19">
                  <c:v>3118.8625398270383</c:v>
                </c:pt>
                <c:pt idx="20">
                  <c:v>3637.6877560309526</c:v>
                </c:pt>
                <c:pt idx="21">
                  <c:v>4211.0782885753324</c:v>
                </c:pt>
                <c:pt idx="22">
                  <c:v>4841.762403277201</c:v>
                </c:pt>
                <c:pt idx="23">
                  <c:v>5532.4683659535776</c:v>
                </c:pt>
                <c:pt idx="24">
                  <c:v>6285.9244424214885</c:v>
                </c:pt>
                <c:pt idx="25">
                  <c:v>7104.8588984979569</c:v>
                </c:pt>
                <c:pt idx="26">
                  <c:v>7992.0000000000055</c:v>
                </c:pt>
                <c:pt idx="27">
                  <c:v>8950.0760127446574</c:v>
                </c:pt>
                <c:pt idx="28">
                  <c:v>9981.815202548938</c:v>
                </c:pt>
                <c:pt idx="29">
                  <c:v>11089.94583522987</c:v>
                </c:pt>
                <c:pt idx="30">
                  <c:v>12277.196176604471</c:v>
                </c:pt>
                <c:pt idx="31">
                  <c:v>13546.294492489771</c:v>
                </c:pt>
                <c:pt idx="32">
                  <c:v>14899.969048702795</c:v>
                </c:pt>
                <c:pt idx="33">
                  <c:v>16340.948111060556</c:v>
                </c:pt>
                <c:pt idx="34">
                  <c:v>17871.959945380084</c:v>
                </c:pt>
                <c:pt idx="35">
                  <c:v>19495.732817478402</c:v>
                </c:pt>
                <c:pt idx="36">
                  <c:v>21214.994993172528</c:v>
                </c:pt>
                <c:pt idx="37">
                  <c:v>23032.474738279496</c:v>
                </c:pt>
                <c:pt idx="38">
                  <c:v>24950.900318616321</c:v>
                </c:pt>
                <c:pt idx="39">
                  <c:v>26973.00000000004</c:v>
                </c:pt>
                <c:pt idx="40">
                  <c:v>29101.502048247658</c:v>
                </c:pt>
                <c:pt idx="41">
                  <c:v>31339.134729176199</c:v>
                </c:pt>
                <c:pt idx="42">
                  <c:v>33688.626308602688</c:v>
                </c:pt>
                <c:pt idx="43">
                  <c:v>36152.705052344158</c:v>
                </c:pt>
                <c:pt idx="44">
                  <c:v>38734.099226217615</c:v>
                </c:pt>
                <c:pt idx="45">
                  <c:v>41435.537096040112</c:v>
                </c:pt>
                <c:pt idx="46">
                  <c:v>44259.746927628636</c:v>
                </c:pt>
                <c:pt idx="47">
                  <c:v>47209.456986800265</c:v>
                </c:pt>
                <c:pt idx="48">
                  <c:v>50287.395539371959</c:v>
                </c:pt>
                <c:pt idx="49">
                  <c:v>53496.29085116076</c:v>
                </c:pt>
                <c:pt idx="50">
                  <c:v>56838.871187983677</c:v>
                </c:pt>
                <c:pt idx="51">
                  <c:v>60317.864815657784</c:v>
                </c:pt>
                <c:pt idx="52">
                  <c:v>63936.000000000073</c:v>
                </c:pt>
                <c:pt idx="53">
                  <c:v>67696.005006827603</c:v>
                </c:pt>
                <c:pt idx="54">
                  <c:v>71600.608101957318</c:v>
                </c:pt>
                <c:pt idx="55">
                  <c:v>75652.537551206304</c:v>
                </c:pt>
                <c:pt idx="56">
                  <c:v>79854.521620391548</c:v>
                </c:pt>
                <c:pt idx="57">
                  <c:v>84209.288575330109</c:v>
                </c:pt>
                <c:pt idx="58">
                  <c:v>88719.566681838987</c:v>
                </c:pt>
                <c:pt idx="59">
                  <c:v>93388.084205735213</c:v>
                </c:pt>
                <c:pt idx="60">
                  <c:v>98217.569412835815</c:v>
                </c:pt>
                <c:pt idx="61">
                  <c:v>103210.7505689578</c:v>
                </c:pt>
                <c:pt idx="62">
                  <c:v>108370.35593991824</c:v>
                </c:pt>
                <c:pt idx="63">
                  <c:v>113699.1137915341</c:v>
                </c:pt>
                <c:pt idx="64">
                  <c:v>119199.75238962236</c:v>
                </c:pt>
                <c:pt idx="65">
                  <c:v>124875.00000000015</c:v>
                </c:pt>
                <c:pt idx="66">
                  <c:v>130727.58488848452</c:v>
                </c:pt>
                <c:pt idx="67">
                  <c:v>136760.23532089236</c:v>
                </c:pt>
                <c:pt idx="68">
                  <c:v>142975.67956304076</c:v>
                </c:pt>
                <c:pt idx="69">
                  <c:v>149376.64588074671</c:v>
                </c:pt>
                <c:pt idx="70">
                  <c:v>155965.8625398273</c:v>
                </c:pt>
                <c:pt idx="71">
                  <c:v>162746.0578060995</c:v>
                </c:pt>
                <c:pt idx="72">
                  <c:v>169719.95994538037</c:v>
                </c:pt>
                <c:pt idx="73">
                  <c:v>176890.29722348688</c:v>
                </c:pt>
                <c:pt idx="74">
                  <c:v>184259.79790623608</c:v>
                </c:pt>
                <c:pt idx="75">
                  <c:v>191831.19025944499</c:v>
                </c:pt>
                <c:pt idx="76">
                  <c:v>199607.20254893068</c:v>
                </c:pt>
                <c:pt idx="77">
                  <c:v>207590.56304051011</c:v>
                </c:pt>
                <c:pt idx="78">
                  <c:v>215784.00000000032</c:v>
                </c:pt>
                <c:pt idx="79">
                  <c:v>224190.24169321836</c:v>
                </c:pt>
                <c:pt idx="80">
                  <c:v>232812.01638598126</c:v>
                </c:pt>
                <c:pt idx="81">
                  <c:v>241652.05234410611</c:v>
                </c:pt>
                <c:pt idx="82">
                  <c:v>250713.07783340968</c:v>
                </c:pt>
                <c:pt idx="83">
                  <c:v>259997.8211197092</c:v>
                </c:pt>
                <c:pt idx="84">
                  <c:v>269509.01046882162</c:v>
                </c:pt>
                <c:pt idx="85">
                  <c:v>279249.37414656405</c:v>
                </c:pt>
                <c:pt idx="86">
                  <c:v>289221.64041875338</c:v>
                </c:pt>
                <c:pt idx="87">
                  <c:v>299428.53755120671</c:v>
                </c:pt>
                <c:pt idx="88">
                  <c:v>309872.7938097411</c:v>
                </c:pt>
                <c:pt idx="89">
                  <c:v>320557.13746017357</c:v>
                </c:pt>
                <c:pt idx="90">
                  <c:v>331484.29676832102</c:v>
                </c:pt>
                <c:pt idx="91">
                  <c:v>342657.00000000064</c:v>
                </c:pt>
                <c:pt idx="92">
                  <c:v>354077.97542102932</c:v>
                </c:pt>
                <c:pt idx="93">
                  <c:v>365749.95129722415</c:v>
                </c:pt>
                <c:pt idx="94">
                  <c:v>377675.65589440212</c:v>
                </c:pt>
                <c:pt idx="95">
                  <c:v>389857.81747838022</c:v>
                </c:pt>
                <c:pt idx="96">
                  <c:v>402299.16431497567</c:v>
                </c:pt>
                <c:pt idx="97">
                  <c:v>415002.42467000522</c:v>
                </c:pt>
                <c:pt idx="98">
                  <c:v>427970.32680928631</c:v>
                </c:pt>
                <c:pt idx="99">
                  <c:v>441205.59899863543</c:v>
                </c:pt>
                <c:pt idx="100">
                  <c:v>454710.96950386884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185-4FAB-8CAD-D99DD34C2611}"/>
            </c:ext>
          </c:extLst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0.29599999999999999</c:v>
                </c:pt>
                <c:pt idx="2">
                  <c:v>2.3679999999999999</c:v>
                </c:pt>
                <c:pt idx="3">
                  <c:v>7.992</c:v>
                </c:pt>
                <c:pt idx="4">
                  <c:v>18.943999999999999</c:v>
                </c:pt>
                <c:pt idx="5">
                  <c:v>37</c:v>
                </c:pt>
                <c:pt idx="6">
                  <c:v>63.936000000000028</c:v>
                </c:pt>
                <c:pt idx="7">
                  <c:v>101.52800000000005</c:v>
                </c:pt>
                <c:pt idx="8">
                  <c:v>151.55199999999999</c:v>
                </c:pt>
                <c:pt idx="9">
                  <c:v>215.78399999999999</c:v>
                </c:pt>
                <c:pt idx="10">
                  <c:v>296</c:v>
                </c:pt>
                <c:pt idx="11">
                  <c:v>393.97599999999977</c:v>
                </c:pt>
                <c:pt idx="12">
                  <c:v>511.48799999999972</c:v>
                </c:pt>
                <c:pt idx="13">
                  <c:v>650.31199999999967</c:v>
                </c:pt>
                <c:pt idx="14">
                  <c:v>812.22399999999959</c:v>
                </c:pt>
                <c:pt idx="15">
                  <c:v>999</c:v>
                </c:pt>
                <c:pt idx="16">
                  <c:v>1212.4159999999999</c:v>
                </c:pt>
                <c:pt idx="17">
                  <c:v>1454.2479999999998</c:v>
                </c:pt>
                <c:pt idx="18">
                  <c:v>1726.2720000000011</c:v>
                </c:pt>
                <c:pt idx="19">
                  <c:v>2030.264000000001</c:v>
                </c:pt>
                <c:pt idx="20">
                  <c:v>2368.0000000000009</c:v>
                </c:pt>
                <c:pt idx="21">
                  <c:v>2741.2560000000017</c:v>
                </c:pt>
                <c:pt idx="22">
                  <c:v>3151.8080000000032</c:v>
                </c:pt>
                <c:pt idx="23">
                  <c:v>3601.432000000003</c:v>
                </c:pt>
                <c:pt idx="24">
                  <c:v>4091.9040000000036</c:v>
                </c:pt>
                <c:pt idx="25">
                  <c:v>4625.0000000000036</c:v>
                </c:pt>
                <c:pt idx="26">
                  <c:v>5202.4960000000037</c:v>
                </c:pt>
                <c:pt idx="27">
                  <c:v>5826.1680000000042</c:v>
                </c:pt>
                <c:pt idx="28">
                  <c:v>6497.7920000000049</c:v>
                </c:pt>
                <c:pt idx="29">
                  <c:v>7219.1440000000075</c:v>
                </c:pt>
                <c:pt idx="30">
                  <c:v>7992.0000000000082</c:v>
                </c:pt>
                <c:pt idx="31">
                  <c:v>8818.1360000000095</c:v>
                </c:pt>
                <c:pt idx="32">
                  <c:v>9699.3280000000123</c:v>
                </c:pt>
                <c:pt idx="33">
                  <c:v>10637.352000000012</c:v>
                </c:pt>
                <c:pt idx="34">
                  <c:v>11633.984000000015</c:v>
                </c:pt>
                <c:pt idx="35">
                  <c:v>12691.000000000015</c:v>
                </c:pt>
                <c:pt idx="36">
                  <c:v>13810.176000000014</c:v>
                </c:pt>
                <c:pt idx="37">
                  <c:v>14993.288000000017</c:v>
                </c:pt>
                <c:pt idx="38">
                  <c:v>16242.112000000019</c:v>
                </c:pt>
                <c:pt idx="39">
                  <c:v>17558.424000000028</c:v>
                </c:pt>
                <c:pt idx="40">
                  <c:v>18944.000000000033</c:v>
                </c:pt>
                <c:pt idx="41">
                  <c:v>20400.616000000035</c:v>
                </c:pt>
                <c:pt idx="42">
                  <c:v>21930.048000000032</c:v>
                </c:pt>
                <c:pt idx="43">
                  <c:v>23534.072000000033</c:v>
                </c:pt>
                <c:pt idx="44">
                  <c:v>25214.464000000033</c:v>
                </c:pt>
                <c:pt idx="45">
                  <c:v>26973.000000000036</c:v>
                </c:pt>
                <c:pt idx="46">
                  <c:v>28811.456000000038</c:v>
                </c:pt>
                <c:pt idx="47">
                  <c:v>30731.608000000055</c:v>
                </c:pt>
                <c:pt idx="48">
                  <c:v>32735.232000000058</c:v>
                </c:pt>
                <c:pt idx="49">
                  <c:v>34824.104000000058</c:v>
                </c:pt>
                <c:pt idx="50">
                  <c:v>37000.000000000044</c:v>
                </c:pt>
                <c:pt idx="51">
                  <c:v>39264.696000000047</c:v>
                </c:pt>
                <c:pt idx="52">
                  <c:v>41619.968000000052</c:v>
                </c:pt>
                <c:pt idx="53">
                  <c:v>44067.592000000077</c:v>
                </c:pt>
                <c:pt idx="54">
                  <c:v>46609.344000000077</c:v>
                </c:pt>
                <c:pt idx="55">
                  <c:v>49247.000000000073</c:v>
                </c:pt>
                <c:pt idx="56">
                  <c:v>51982.336000000076</c:v>
                </c:pt>
                <c:pt idx="57">
                  <c:v>54817.128000000077</c:v>
                </c:pt>
                <c:pt idx="58">
                  <c:v>57753.152000000082</c:v>
                </c:pt>
                <c:pt idx="59">
                  <c:v>60792.184000000081</c:v>
                </c:pt>
                <c:pt idx="60">
                  <c:v>63936.000000000095</c:v>
                </c:pt>
                <c:pt idx="61">
                  <c:v>67186.376000000091</c:v>
                </c:pt>
                <c:pt idx="62">
                  <c:v>70545.08800000012</c:v>
                </c:pt>
                <c:pt idx="63">
                  <c:v>74013.912000000128</c:v>
                </c:pt>
                <c:pt idx="64">
                  <c:v>77594.624000000098</c:v>
                </c:pt>
                <c:pt idx="65">
                  <c:v>81289.000000000102</c:v>
                </c:pt>
                <c:pt idx="66">
                  <c:v>85098.816000000152</c:v>
                </c:pt>
                <c:pt idx="67">
                  <c:v>89025.848000000173</c:v>
                </c:pt>
                <c:pt idx="68">
                  <c:v>93071.872000000163</c:v>
                </c:pt>
                <c:pt idx="69">
                  <c:v>97238.664000000164</c:v>
                </c:pt>
                <c:pt idx="70">
                  <c:v>101528.00000000019</c:v>
                </c:pt>
                <c:pt idx="71">
                  <c:v>105941.65600000018</c:v>
                </c:pt>
                <c:pt idx="72">
                  <c:v>110481.4080000002</c:v>
                </c:pt>
                <c:pt idx="73">
                  <c:v>115149.0320000002</c:v>
                </c:pt>
                <c:pt idx="74">
                  <c:v>119946.30400000021</c:v>
                </c:pt>
                <c:pt idx="75">
                  <c:v>124875.0000000002</c:v>
                </c:pt>
                <c:pt idx="76">
                  <c:v>129936.89600000021</c:v>
                </c:pt>
                <c:pt idx="77">
                  <c:v>135133.76800000021</c:v>
                </c:pt>
                <c:pt idx="78">
                  <c:v>140467.39200000023</c:v>
                </c:pt>
                <c:pt idx="79">
                  <c:v>145939.54400000023</c:v>
                </c:pt>
                <c:pt idx="80">
                  <c:v>151552.00000000026</c:v>
                </c:pt>
                <c:pt idx="81">
                  <c:v>157306.53600000034</c:v>
                </c:pt>
                <c:pt idx="82">
                  <c:v>163204.92800000033</c:v>
                </c:pt>
                <c:pt idx="83">
                  <c:v>169248.95200000034</c:v>
                </c:pt>
                <c:pt idx="84">
                  <c:v>175440.38400000034</c:v>
                </c:pt>
                <c:pt idx="85">
                  <c:v>181781.00000000038</c:v>
                </c:pt>
                <c:pt idx="86">
                  <c:v>188272.57600000038</c:v>
                </c:pt>
                <c:pt idx="87">
                  <c:v>194916.88800000036</c:v>
                </c:pt>
                <c:pt idx="88">
                  <c:v>201715.71200000038</c:v>
                </c:pt>
                <c:pt idx="89">
                  <c:v>208670.8240000004</c:v>
                </c:pt>
                <c:pt idx="90">
                  <c:v>215784.00000000041</c:v>
                </c:pt>
                <c:pt idx="91">
                  <c:v>223057.01600000044</c:v>
                </c:pt>
                <c:pt idx="92">
                  <c:v>230491.64800000042</c:v>
                </c:pt>
                <c:pt idx="93">
                  <c:v>238089.67200000043</c:v>
                </c:pt>
                <c:pt idx="94">
                  <c:v>245852.86400000044</c:v>
                </c:pt>
                <c:pt idx="95">
                  <c:v>253783.00000000044</c:v>
                </c:pt>
                <c:pt idx="96">
                  <c:v>261881.85600000047</c:v>
                </c:pt>
                <c:pt idx="97">
                  <c:v>270151.20800000045</c:v>
                </c:pt>
                <c:pt idx="98">
                  <c:v>278592.83200000064</c:v>
                </c:pt>
                <c:pt idx="99">
                  <c:v>287208.5040000006</c:v>
                </c:pt>
                <c:pt idx="100">
                  <c:v>296000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185-4FAB-8CAD-D99DD34C2611}"/>
            </c:ext>
          </c:extLst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0.20333808263789949</c:v>
                </c:pt>
                <c:pt idx="2">
                  <c:v>1.6267046611031959</c:v>
                </c:pt>
                <c:pt idx="3">
                  <c:v>5.4901282312232862</c:v>
                </c:pt>
                <c:pt idx="4">
                  <c:v>13.013637288825567</c:v>
                </c:pt>
                <c:pt idx="5">
                  <c:v>25.417260329737434</c:v>
                </c:pt>
                <c:pt idx="6">
                  <c:v>43.921025849786311</c:v>
                </c:pt>
                <c:pt idx="7">
                  <c:v>69.744962344799561</c:v>
                </c:pt>
                <c:pt idx="8">
                  <c:v>104.10909831060454</c:v>
                </c:pt>
                <c:pt idx="9">
                  <c:v>148.23346224302873</c:v>
                </c:pt>
                <c:pt idx="10">
                  <c:v>203.33808263789948</c:v>
                </c:pt>
                <c:pt idx="11">
                  <c:v>270.64298799104409</c:v>
                </c:pt>
                <c:pt idx="12">
                  <c:v>351.36820679829015</c:v>
                </c:pt>
                <c:pt idx="13">
                  <c:v>446.73376755546496</c:v>
                </c:pt>
                <c:pt idx="14">
                  <c:v>557.95969875839592</c:v>
                </c:pt>
                <c:pt idx="15">
                  <c:v>686.26602890291076</c:v>
                </c:pt>
                <c:pt idx="16">
                  <c:v>832.8727864848363</c:v>
                </c:pt>
                <c:pt idx="17">
                  <c:v>999.00000000000023</c:v>
                </c:pt>
                <c:pt idx="18">
                  <c:v>1185.8676979442305</c:v>
                </c:pt>
                <c:pt idx="19">
                  <c:v>1394.6959088133533</c:v>
                </c:pt>
                <c:pt idx="20">
                  <c:v>1626.7046611031967</c:v>
                </c:pt>
                <c:pt idx="21">
                  <c:v>1883.1139833095883</c:v>
                </c:pt>
                <c:pt idx="22">
                  <c:v>2165.1439039283559</c:v>
                </c:pt>
                <c:pt idx="23">
                  <c:v>2474.0144514553253</c:v>
                </c:pt>
                <c:pt idx="24">
                  <c:v>2810.9456543863253</c:v>
                </c:pt>
                <c:pt idx="25">
                  <c:v>3177.1575412171819</c:v>
                </c:pt>
                <c:pt idx="26">
                  <c:v>3573.8701404437243</c:v>
                </c:pt>
                <c:pt idx="27">
                  <c:v>4002.3034805617785</c:v>
                </c:pt>
                <c:pt idx="28">
                  <c:v>4463.6775900671728</c:v>
                </c:pt>
                <c:pt idx="29">
                  <c:v>4959.2124974557355</c:v>
                </c:pt>
                <c:pt idx="30">
                  <c:v>5490.1282312232925</c:v>
                </c:pt>
                <c:pt idx="31">
                  <c:v>6057.6448198656699</c:v>
                </c:pt>
                <c:pt idx="32">
                  <c:v>6662.9822918786995</c:v>
                </c:pt>
                <c:pt idx="33">
                  <c:v>7307.3606757582029</c:v>
                </c:pt>
                <c:pt idx="34">
                  <c:v>7992.0000000000118</c:v>
                </c:pt>
                <c:pt idx="35">
                  <c:v>8718.1202930999516</c:v>
                </c:pt>
                <c:pt idx="36">
                  <c:v>9486.9415835538493</c:v>
                </c:pt>
                <c:pt idx="37">
                  <c:v>10299.683899857535</c:v>
                </c:pt>
                <c:pt idx="38">
                  <c:v>11157.567270506834</c:v>
                </c:pt>
                <c:pt idx="39">
                  <c:v>12061.811723997578</c:v>
                </c:pt>
                <c:pt idx="40">
                  <c:v>13013.63728882559</c:v>
                </c:pt>
                <c:pt idx="41">
                  <c:v>14014.263993486695</c:v>
                </c:pt>
                <c:pt idx="42">
                  <c:v>15064.911866476721</c:v>
                </c:pt>
                <c:pt idx="43">
                  <c:v>16166.800936291498</c:v>
                </c:pt>
                <c:pt idx="44">
                  <c:v>17321.151231426855</c:v>
                </c:pt>
                <c:pt idx="45">
                  <c:v>18529.182780378618</c:v>
                </c:pt>
                <c:pt idx="46">
                  <c:v>19792.11561164261</c:v>
                </c:pt>
                <c:pt idx="47">
                  <c:v>21111.169753714676</c:v>
                </c:pt>
                <c:pt idx="48">
                  <c:v>22487.56523509062</c:v>
                </c:pt>
                <c:pt idx="49">
                  <c:v>23922.522084266278</c:v>
                </c:pt>
                <c:pt idx="50">
                  <c:v>25417.26032973747</c:v>
                </c:pt>
                <c:pt idx="51">
                  <c:v>26973.00000000004</c:v>
                </c:pt>
                <c:pt idx="52">
                  <c:v>28590.961123549805</c:v>
                </c:pt>
                <c:pt idx="53">
                  <c:v>30272.363728882614</c:v>
                </c:pt>
                <c:pt idx="54">
                  <c:v>32018.427844494257</c:v>
                </c:pt>
                <c:pt idx="55">
                  <c:v>33830.373498880581</c:v>
                </c:pt>
                <c:pt idx="56">
                  <c:v>35709.420720537411</c:v>
                </c:pt>
                <c:pt idx="57">
                  <c:v>37656.789537960576</c:v>
                </c:pt>
                <c:pt idx="58">
                  <c:v>39673.699979645906</c:v>
                </c:pt>
                <c:pt idx="59">
                  <c:v>41761.372074089217</c:v>
                </c:pt>
                <c:pt idx="60">
                  <c:v>43921.025849786354</c:v>
                </c:pt>
                <c:pt idx="61">
                  <c:v>46153.881335233127</c:v>
                </c:pt>
                <c:pt idx="62">
                  <c:v>48461.158558925388</c:v>
                </c:pt>
                <c:pt idx="63">
                  <c:v>50844.077549358939</c:v>
                </c:pt>
                <c:pt idx="64">
                  <c:v>53303.858335029596</c:v>
                </c:pt>
                <c:pt idx="65">
                  <c:v>55841.720944433218</c:v>
                </c:pt>
                <c:pt idx="66">
                  <c:v>58458.885406065659</c:v>
                </c:pt>
                <c:pt idx="67">
                  <c:v>61156.571748422684</c:v>
                </c:pt>
                <c:pt idx="68">
                  <c:v>63936.000000000131</c:v>
                </c:pt>
                <c:pt idx="69">
                  <c:v>66798.390189293845</c:v>
                </c:pt>
                <c:pt idx="70">
                  <c:v>69744.962344799656</c:v>
                </c:pt>
                <c:pt idx="71">
                  <c:v>72776.936495013375</c:v>
                </c:pt>
                <c:pt idx="72">
                  <c:v>75895.532668430853</c:v>
                </c:pt>
                <c:pt idx="73">
                  <c:v>79101.970893547885</c:v>
                </c:pt>
                <c:pt idx="74">
                  <c:v>82397.471198860323</c:v>
                </c:pt>
                <c:pt idx="75">
                  <c:v>85783.253612863991</c:v>
                </c:pt>
                <c:pt idx="76">
                  <c:v>89260.538164054713</c:v>
                </c:pt>
                <c:pt idx="77">
                  <c:v>92830.544880928326</c:v>
                </c:pt>
                <c:pt idx="78">
                  <c:v>96494.493791980625</c:v>
                </c:pt>
                <c:pt idx="79">
                  <c:v>100253.60492570748</c:v>
                </c:pt>
                <c:pt idx="80">
                  <c:v>104109.09831060472</c:v>
                </c:pt>
                <c:pt idx="81">
                  <c:v>108062.19397516818</c:v>
                </c:pt>
                <c:pt idx="82">
                  <c:v>112114.1119478936</c:v>
                </c:pt>
                <c:pt idx="83">
                  <c:v>116266.07225727687</c:v>
                </c:pt>
                <c:pt idx="84">
                  <c:v>120519.29493181381</c:v>
                </c:pt>
                <c:pt idx="85">
                  <c:v>124875.00000000028</c:v>
                </c:pt>
                <c:pt idx="86">
                  <c:v>129334.40749033206</c:v>
                </c:pt>
                <c:pt idx="87">
                  <c:v>133898.73743130499</c:v>
                </c:pt>
                <c:pt idx="88">
                  <c:v>138569.2098514149</c:v>
                </c:pt>
                <c:pt idx="89">
                  <c:v>143347.04477915764</c:v>
                </c:pt>
                <c:pt idx="90">
                  <c:v>148233.462243029</c:v>
                </c:pt>
                <c:pt idx="91">
                  <c:v>153229.68227152486</c:v>
                </c:pt>
                <c:pt idx="92">
                  <c:v>158336.924893141</c:v>
                </c:pt>
                <c:pt idx="93">
                  <c:v>163556.41013637322</c:v>
                </c:pt>
                <c:pt idx="94">
                  <c:v>168889.3580297174</c:v>
                </c:pt>
                <c:pt idx="95">
                  <c:v>174336.98860166938</c:v>
                </c:pt>
                <c:pt idx="96">
                  <c:v>179900.52188072496</c:v>
                </c:pt>
                <c:pt idx="97">
                  <c:v>185581.17789537998</c:v>
                </c:pt>
                <c:pt idx="98">
                  <c:v>191380.17667413031</c:v>
                </c:pt>
                <c:pt idx="99">
                  <c:v>197298.73824547167</c:v>
                </c:pt>
                <c:pt idx="100">
                  <c:v>203338.0826378995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185-4FAB-8CAD-D99DD34C2611}"/>
            </c:ext>
          </c:extLst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0.14564805365213587</c:v>
                </c:pt>
                <c:pt idx="2">
                  <c:v>1.165184429217087</c:v>
                </c:pt>
                <c:pt idx="3">
                  <c:v>3.9324974486076685</c:v>
                </c:pt>
                <c:pt idx="4">
                  <c:v>9.3214754337366958</c:v>
                </c:pt>
                <c:pt idx="5">
                  <c:v>18.206006706516984</c:v>
                </c:pt>
                <c:pt idx="6">
                  <c:v>31.459979588861366</c:v>
                </c:pt>
                <c:pt idx="7">
                  <c:v>49.95728240268263</c:v>
                </c:pt>
                <c:pt idx="8">
                  <c:v>74.571803469893567</c:v>
                </c:pt>
                <c:pt idx="9">
                  <c:v>106.17743111240705</c:v>
                </c:pt>
                <c:pt idx="10">
                  <c:v>145.64805365213587</c:v>
                </c:pt>
                <c:pt idx="11">
                  <c:v>193.85755941099274</c:v>
                </c:pt>
                <c:pt idx="12">
                  <c:v>251.67983671089067</c:v>
                </c:pt>
                <c:pt idx="13">
                  <c:v>319.98877387374239</c:v>
                </c:pt>
                <c:pt idx="14">
                  <c:v>399.65825922146064</c:v>
                </c:pt>
                <c:pt idx="15">
                  <c:v>491.56218107595856</c:v>
                </c:pt>
                <c:pt idx="16">
                  <c:v>596.57442775914853</c:v>
                </c:pt>
                <c:pt idx="17">
                  <c:v>715.5688875929435</c:v>
                </c:pt>
                <c:pt idx="18">
                  <c:v>849.41944889925696</c:v>
                </c:pt>
                <c:pt idx="19">
                  <c:v>999.00000000000045</c:v>
                </c:pt>
                <c:pt idx="20">
                  <c:v>1165.1844292170874</c:v>
                </c:pt>
                <c:pt idx="21">
                  <c:v>1348.8466248724312</c:v>
                </c:pt>
                <c:pt idx="22">
                  <c:v>1550.8604752879444</c:v>
                </c:pt>
                <c:pt idx="23">
                  <c:v>1772.0998687855388</c:v>
                </c:pt>
                <c:pt idx="24">
                  <c:v>2013.4386936871281</c:v>
                </c:pt>
                <c:pt idx="25">
                  <c:v>2275.7508383146251</c:v>
                </c:pt>
                <c:pt idx="26">
                  <c:v>2559.9101909899423</c:v>
                </c:pt>
                <c:pt idx="27">
                  <c:v>2866.7906400349925</c:v>
                </c:pt>
                <c:pt idx="28">
                  <c:v>3197.2660737716892</c:v>
                </c:pt>
                <c:pt idx="29">
                  <c:v>3552.2103805219454</c:v>
                </c:pt>
                <c:pt idx="30">
                  <c:v>3932.4974486076726</c:v>
                </c:pt>
                <c:pt idx="31">
                  <c:v>4339.0011663507848</c:v>
                </c:pt>
                <c:pt idx="32">
                  <c:v>4772.5954220731946</c:v>
                </c:pt>
                <c:pt idx="33">
                  <c:v>5234.1541040968132</c:v>
                </c:pt>
                <c:pt idx="34">
                  <c:v>5724.5511007435562</c:v>
                </c:pt>
                <c:pt idx="35">
                  <c:v>6244.660300335333</c:v>
                </c:pt>
                <c:pt idx="36">
                  <c:v>6795.3555911940584</c:v>
                </c:pt>
                <c:pt idx="37">
                  <c:v>7377.5108616416464</c:v>
                </c:pt>
                <c:pt idx="38">
                  <c:v>7992.0000000000091</c:v>
                </c:pt>
                <c:pt idx="39">
                  <c:v>8639.6968945910612</c:v>
                </c:pt>
                <c:pt idx="40">
                  <c:v>9321.4754337367121</c:v>
                </c:pt>
                <c:pt idx="41">
                  <c:v>10038.209505758874</c:v>
                </c:pt>
                <c:pt idx="42">
                  <c:v>10790.772998979459</c:v>
                </c:pt>
                <c:pt idx="43">
                  <c:v>11580.039801720384</c:v>
                </c:pt>
                <c:pt idx="44">
                  <c:v>12406.883802303559</c:v>
                </c:pt>
                <c:pt idx="45">
                  <c:v>13272.1788890509</c:v>
                </c:pt>
                <c:pt idx="46">
                  <c:v>14176.798950284316</c:v>
                </c:pt>
                <c:pt idx="47">
                  <c:v>15121.61787432573</c:v>
                </c:pt>
                <c:pt idx="48">
                  <c:v>16107.509549497041</c:v>
                </c:pt>
                <c:pt idx="49">
                  <c:v>17135.347864120162</c:v>
                </c:pt>
                <c:pt idx="50">
                  <c:v>18206.006706517008</c:v>
                </c:pt>
                <c:pt idx="51">
                  <c:v>19320.359965009502</c:v>
                </c:pt>
                <c:pt idx="52">
                  <c:v>20479.281527919546</c:v>
                </c:pt>
                <c:pt idx="53">
                  <c:v>21683.645283569069</c:v>
                </c:pt>
                <c:pt idx="54">
                  <c:v>22934.325120279962</c:v>
                </c:pt>
                <c:pt idx="55">
                  <c:v>24232.194926374144</c:v>
                </c:pt>
                <c:pt idx="56">
                  <c:v>25578.128590173532</c:v>
                </c:pt>
                <c:pt idx="57">
                  <c:v>26973.000000000036</c:v>
                </c:pt>
                <c:pt idx="58">
                  <c:v>28417.683044175577</c:v>
                </c:pt>
                <c:pt idx="59">
                  <c:v>29913.051611022056</c:v>
                </c:pt>
                <c:pt idx="60">
                  <c:v>31459.979588861395</c:v>
                </c:pt>
                <c:pt idx="61">
                  <c:v>33059.340866015496</c:v>
                </c:pt>
                <c:pt idx="62">
                  <c:v>34712.009330806301</c:v>
                </c:pt>
                <c:pt idx="63">
                  <c:v>36418.858871555683</c:v>
                </c:pt>
                <c:pt idx="64">
                  <c:v>38180.763376585557</c:v>
                </c:pt>
                <c:pt idx="65">
                  <c:v>39998.596734217863</c:v>
                </c:pt>
                <c:pt idx="66">
                  <c:v>41873.232832774534</c:v>
                </c:pt>
                <c:pt idx="67">
                  <c:v>43805.545560577426</c:v>
                </c:pt>
                <c:pt idx="68">
                  <c:v>45796.408805948471</c:v>
                </c:pt>
                <c:pt idx="69">
                  <c:v>47846.696457209589</c:v>
                </c:pt>
                <c:pt idx="70">
                  <c:v>49957.2824026827</c:v>
                </c:pt>
                <c:pt idx="71">
                  <c:v>52129.040530689694</c:v>
                </c:pt>
                <c:pt idx="72">
                  <c:v>54362.844729552511</c:v>
                </c:pt>
                <c:pt idx="73">
                  <c:v>56659.568887593043</c:v>
                </c:pt>
                <c:pt idx="74">
                  <c:v>59020.086893133208</c:v>
                </c:pt>
                <c:pt idx="75">
                  <c:v>61445.272634494926</c:v>
                </c:pt>
                <c:pt idx="76">
                  <c:v>63936.000000000109</c:v>
                </c:pt>
                <c:pt idx="77">
                  <c:v>66493.142877970662</c:v>
                </c:pt>
                <c:pt idx="78">
                  <c:v>69117.57515672849</c:v>
                </c:pt>
                <c:pt idx="79">
                  <c:v>71810.170724595533</c:v>
                </c:pt>
                <c:pt idx="80">
                  <c:v>74571.803469893697</c:v>
                </c:pt>
                <c:pt idx="81">
                  <c:v>77403.347280944916</c:v>
                </c:pt>
                <c:pt idx="82">
                  <c:v>80305.676046071021</c:v>
                </c:pt>
                <c:pt idx="83">
                  <c:v>83279.663653593991</c:v>
                </c:pt>
                <c:pt idx="84">
                  <c:v>86326.183991835715</c:v>
                </c:pt>
                <c:pt idx="85">
                  <c:v>89446.110949118127</c:v>
                </c:pt>
                <c:pt idx="86">
                  <c:v>92640.318413763118</c:v>
                </c:pt>
                <c:pt idx="87">
                  <c:v>95909.680274092621</c:v>
                </c:pt>
                <c:pt idx="88">
                  <c:v>99255.070418428528</c:v>
                </c:pt>
                <c:pt idx="89">
                  <c:v>102677.36273509277</c:v>
                </c:pt>
                <c:pt idx="90">
                  <c:v>106177.43111240726</c:v>
                </c:pt>
                <c:pt idx="91">
                  <c:v>109756.1494386939</c:v>
                </c:pt>
                <c:pt idx="92">
                  <c:v>113414.3916022746</c:v>
                </c:pt>
                <c:pt idx="93">
                  <c:v>117153.03149147128</c:v>
                </c:pt>
                <c:pt idx="94">
                  <c:v>120972.94299460584</c:v>
                </c:pt>
                <c:pt idx="95">
                  <c:v>124875.00000000022</c:v>
                </c:pt>
                <c:pt idx="96">
                  <c:v>128860.07639597633</c:v>
                </c:pt>
                <c:pt idx="97">
                  <c:v>132929.04607085604</c:v>
                </c:pt>
                <c:pt idx="98">
                  <c:v>137082.78291296138</c:v>
                </c:pt>
                <c:pt idx="99">
                  <c:v>141322.16081061409</c:v>
                </c:pt>
                <c:pt idx="100">
                  <c:v>145648.05365213586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185-4FAB-8CAD-D99DD34C2611}"/>
            </c:ext>
          </c:extLst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0.10787172011661808</c:v>
                </c:pt>
                <c:pt idx="2">
                  <c:v>0.86297376093294464</c:v>
                </c:pt>
                <c:pt idx="3">
                  <c:v>2.9125364431486882</c:v>
                </c:pt>
                <c:pt idx="4">
                  <c:v>6.9037900874635572</c:v>
                </c:pt>
                <c:pt idx="5">
                  <c:v>13.48396501457726</c:v>
                </c:pt>
                <c:pt idx="6">
                  <c:v>23.300291545189516</c:v>
                </c:pt>
                <c:pt idx="7">
                  <c:v>37.000000000000021</c:v>
                </c:pt>
                <c:pt idx="8">
                  <c:v>55.230320699708457</c:v>
                </c:pt>
                <c:pt idx="9">
                  <c:v>78.638483965014586</c:v>
                </c:pt>
                <c:pt idx="10">
                  <c:v>107.87172011661808</c:v>
                </c:pt>
                <c:pt idx="11">
                  <c:v>143.5772594752186</c:v>
                </c:pt>
                <c:pt idx="12">
                  <c:v>186.40233236151593</c:v>
                </c:pt>
                <c:pt idx="13">
                  <c:v>236.99416909620982</c:v>
                </c:pt>
                <c:pt idx="14">
                  <c:v>295.99999999999989</c:v>
                </c:pt>
                <c:pt idx="15">
                  <c:v>364.06705539358603</c:v>
                </c:pt>
                <c:pt idx="16">
                  <c:v>441.84256559766766</c:v>
                </c:pt>
                <c:pt idx="17">
                  <c:v>529.97376093294463</c:v>
                </c:pt>
                <c:pt idx="18">
                  <c:v>629.10787172011703</c:v>
                </c:pt>
                <c:pt idx="19">
                  <c:v>739.89212827988376</c:v>
                </c:pt>
                <c:pt idx="20">
                  <c:v>862.97376093294508</c:v>
                </c:pt>
                <c:pt idx="21">
                  <c:v>999.00000000000068</c:v>
                </c:pt>
                <c:pt idx="22">
                  <c:v>1148.6180758017506</c:v>
                </c:pt>
                <c:pt idx="23">
                  <c:v>1312.4752186588933</c:v>
                </c:pt>
                <c:pt idx="24">
                  <c:v>1491.2186588921297</c:v>
                </c:pt>
                <c:pt idx="25">
                  <c:v>1685.4956268221588</c:v>
                </c:pt>
                <c:pt idx="26">
                  <c:v>1895.953352769681</c:v>
                </c:pt>
                <c:pt idx="27">
                  <c:v>2123.239067055395</c:v>
                </c:pt>
                <c:pt idx="28">
                  <c:v>2368.0000000000023</c:v>
                </c:pt>
                <c:pt idx="29">
                  <c:v>2630.8833819242013</c:v>
                </c:pt>
                <c:pt idx="30">
                  <c:v>2912.5364431486914</c:v>
                </c:pt>
                <c:pt idx="31">
                  <c:v>3213.6064139941727</c:v>
                </c:pt>
                <c:pt idx="32">
                  <c:v>3534.7405247813458</c:v>
                </c:pt>
                <c:pt idx="33">
                  <c:v>3876.5860058309086</c:v>
                </c:pt>
                <c:pt idx="34">
                  <c:v>4239.7900874635625</c:v>
                </c:pt>
                <c:pt idx="35">
                  <c:v>4625.0000000000055</c:v>
                </c:pt>
                <c:pt idx="36">
                  <c:v>5032.862973760939</c:v>
                </c:pt>
                <c:pt idx="37">
                  <c:v>5464.0262390670623</c:v>
                </c:pt>
                <c:pt idx="38">
                  <c:v>5919.1370262390747</c:v>
                </c:pt>
                <c:pt idx="39">
                  <c:v>6398.842565597678</c:v>
                </c:pt>
                <c:pt idx="40">
                  <c:v>6903.7900874635689</c:v>
                </c:pt>
                <c:pt idx="41">
                  <c:v>7434.6268221574474</c:v>
                </c:pt>
                <c:pt idx="42">
                  <c:v>7992.0000000000127</c:v>
                </c:pt>
                <c:pt idx="43">
                  <c:v>8576.556851311967</c:v>
                </c:pt>
                <c:pt idx="44">
                  <c:v>9188.9446064140066</c:v>
                </c:pt>
                <c:pt idx="45">
                  <c:v>9829.8104956268362</c:v>
                </c:pt>
                <c:pt idx="46">
                  <c:v>10499.801749271151</c:v>
                </c:pt>
                <c:pt idx="47">
                  <c:v>11199.565597667659</c:v>
                </c:pt>
                <c:pt idx="48">
                  <c:v>11929.749271137049</c:v>
                </c:pt>
                <c:pt idx="49">
                  <c:v>12691.000000000022</c:v>
                </c:pt>
                <c:pt idx="50">
                  <c:v>13483.965014577278</c:v>
                </c:pt>
                <c:pt idx="51">
                  <c:v>14309.291545189524</c:v>
                </c:pt>
                <c:pt idx="52">
                  <c:v>15167.626822157454</c:v>
                </c:pt>
                <c:pt idx="53">
                  <c:v>16059.618075801778</c:v>
                </c:pt>
                <c:pt idx="54">
                  <c:v>16985.912536443178</c:v>
                </c:pt>
                <c:pt idx="55">
                  <c:v>17947.157434402361</c:v>
                </c:pt>
                <c:pt idx="56">
                  <c:v>18944.000000000029</c:v>
                </c:pt>
                <c:pt idx="57">
                  <c:v>19977.08746355688</c:v>
                </c:pt>
                <c:pt idx="58">
                  <c:v>21047.067055393618</c:v>
                </c:pt>
                <c:pt idx="59">
                  <c:v>22154.586005830937</c:v>
                </c:pt>
                <c:pt idx="60">
                  <c:v>23300.291545189539</c:v>
                </c:pt>
                <c:pt idx="61">
                  <c:v>24484.830903790124</c:v>
                </c:pt>
                <c:pt idx="62">
                  <c:v>25708.851311953396</c:v>
                </c:pt>
                <c:pt idx="63">
                  <c:v>26973.000000000047</c:v>
                </c:pt>
                <c:pt idx="64">
                  <c:v>28277.924198250766</c:v>
                </c:pt>
                <c:pt idx="65">
                  <c:v>29624.271137026277</c:v>
                </c:pt>
                <c:pt idx="66">
                  <c:v>31012.688046647287</c:v>
                </c:pt>
                <c:pt idx="67">
                  <c:v>32443.822157434468</c:v>
                </c:pt>
                <c:pt idx="68">
                  <c:v>33918.320699708522</c:v>
                </c:pt>
                <c:pt idx="69">
                  <c:v>35436.830903790149</c:v>
                </c:pt>
                <c:pt idx="70">
                  <c:v>37000.000000000073</c:v>
                </c:pt>
                <c:pt idx="71">
                  <c:v>38608.475218658961</c:v>
                </c:pt>
                <c:pt idx="72">
                  <c:v>40262.903790087541</c:v>
                </c:pt>
                <c:pt idx="73">
                  <c:v>41963.932944606488</c:v>
                </c:pt>
                <c:pt idx="74">
                  <c:v>43712.20991253652</c:v>
                </c:pt>
                <c:pt idx="75">
                  <c:v>45508.381924198329</c:v>
                </c:pt>
                <c:pt idx="76">
                  <c:v>47353.096209912619</c:v>
                </c:pt>
                <c:pt idx="77">
                  <c:v>49247.000000000087</c:v>
                </c:pt>
                <c:pt idx="78">
                  <c:v>51190.740524781424</c:v>
                </c:pt>
                <c:pt idx="79">
                  <c:v>53184.965014577341</c:v>
                </c:pt>
                <c:pt idx="80">
                  <c:v>55230.320699708551</c:v>
                </c:pt>
                <c:pt idx="81">
                  <c:v>57327.454810495758</c:v>
                </c:pt>
                <c:pt idx="82">
                  <c:v>59477.014577259601</c:v>
                </c:pt>
                <c:pt idx="83">
                  <c:v>61679.647230320828</c:v>
                </c:pt>
                <c:pt idx="84">
                  <c:v>63936.000000000131</c:v>
                </c:pt>
                <c:pt idx="85">
                  <c:v>66246.72011661822</c:v>
                </c:pt>
                <c:pt idx="86">
                  <c:v>68612.454810495765</c:v>
                </c:pt>
                <c:pt idx="87">
                  <c:v>71033.851311953491</c:v>
                </c:pt>
                <c:pt idx="88">
                  <c:v>73511.556851312096</c:v>
                </c:pt>
                <c:pt idx="89">
                  <c:v>76046.218658892278</c:v>
                </c:pt>
                <c:pt idx="90">
                  <c:v>78638.483965014733</c:v>
                </c:pt>
                <c:pt idx="91">
                  <c:v>81289.00000000016</c:v>
                </c:pt>
                <c:pt idx="92">
                  <c:v>83998.41399416927</c:v>
                </c:pt>
                <c:pt idx="93">
                  <c:v>86767.373177842732</c:v>
                </c:pt>
                <c:pt idx="94">
                  <c:v>89596.524781341272</c:v>
                </c:pt>
                <c:pt idx="95">
                  <c:v>92486.516034985587</c:v>
                </c:pt>
                <c:pt idx="96">
                  <c:v>95437.99416909639</c:v>
                </c:pt>
                <c:pt idx="97">
                  <c:v>98451.606413994348</c:v>
                </c:pt>
                <c:pt idx="98">
                  <c:v>101528.00000000023</c:v>
                </c:pt>
                <c:pt idx="99">
                  <c:v>104667.82215743464</c:v>
                </c:pt>
                <c:pt idx="100">
                  <c:v>107871.72011661807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185-4FAB-8CAD-D99DD34C2611}"/>
            </c:ext>
          </c:extLst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-10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185-4FAB-8CAD-D99DD34C2611}"/>
            </c:ext>
          </c:extLst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7185-4FAB-8CAD-D99DD34C2611}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'BPK-Grafiek'!$H$10</c:f>
              <c:numCache>
                <c:formatCode>#,##0</c:formatCode>
                <c:ptCount val="1"/>
              </c:numCache>
            </c:numRef>
          </c:xVal>
          <c:yVal>
            <c:numRef>
              <c:f>'BPK-Grafiek'!$H$7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185-4FAB-8CAD-D99DD34C2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33752"/>
        <c:axId val="160934144"/>
        <c:extLst/>
      </c:scatterChart>
      <c:valAx>
        <c:axId val="160933752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0934144"/>
        <c:crosses val="autoZero"/>
        <c:crossBetween val="midCat"/>
        <c:majorUnit val="10"/>
      </c:valAx>
      <c:valAx>
        <c:axId val="160934144"/>
        <c:scaling>
          <c:orientation val="minMax"/>
          <c:max val="24975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60933752"/>
        <c:crosses val="autoZero"/>
        <c:crossBetween val="midCat"/>
        <c:majorUnit val="12487.5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802452</xdr:colOff>
      <xdr:row>1</xdr:row>
      <xdr:rowOff>0</xdr:rowOff>
    </xdr:from>
    <xdr:to>
      <xdr:col>6</xdr:col>
      <xdr:colOff>230097</xdr:colOff>
      <xdr:row>4</xdr:row>
      <xdr:rowOff>102133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873812" y="190500"/>
          <a:ext cx="974505" cy="856513"/>
        </a:xfrm>
        <a:prstGeom prst="rect">
          <a:avLst/>
        </a:prstGeom>
      </xdr:spPr>
    </xdr:pic>
    <xdr:clientData/>
  </xdr:twoCellAnchor>
  <xdr:twoCellAnchor editAs="oneCell">
    <xdr:from>
      <xdr:col>4</xdr:col>
      <xdr:colOff>339764</xdr:colOff>
      <xdr:row>2</xdr:row>
      <xdr:rowOff>222866</xdr:rowOff>
    </xdr:from>
    <xdr:to>
      <xdr:col>5</xdr:col>
      <xdr:colOff>642771</xdr:colOff>
      <xdr:row>5</xdr:row>
      <xdr:rowOff>35971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6031904" y="855326"/>
          <a:ext cx="1651747" cy="49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4706</xdr:colOff>
      <xdr:row>3</xdr:row>
      <xdr:rowOff>18636</xdr:rowOff>
    </xdr:from>
    <xdr:to>
      <xdr:col>8</xdr:col>
      <xdr:colOff>2802</xdr:colOff>
      <xdr:row>4</xdr:row>
      <xdr:rowOff>156939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317035-8FA8-46CE-B2E2-A27338D0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2656" y="818736"/>
          <a:ext cx="1379221" cy="405003"/>
        </a:xfrm>
        <a:prstGeom prst="rect">
          <a:avLst/>
        </a:prstGeom>
      </xdr:spPr>
    </xdr:pic>
    <xdr:clientData/>
  </xdr:twoCellAnchor>
  <xdr:twoCellAnchor>
    <xdr:from>
      <xdr:col>1</xdr:col>
      <xdr:colOff>3969</xdr:colOff>
      <xdr:row>6</xdr:row>
      <xdr:rowOff>28575</xdr:rowOff>
    </xdr:from>
    <xdr:to>
      <xdr:col>5</xdr:col>
      <xdr:colOff>829469</xdr:colOff>
      <xdr:row>26</xdr:row>
      <xdr:rowOff>92075</xdr:rowOff>
    </xdr:to>
    <xdr:graphicFrame macro="">
      <xdr:nvGraphicFramePr>
        <xdr:cNvPr id="3" name="Grafiek1">
          <a:extLst>
            <a:ext uri="{FF2B5EF4-FFF2-40B4-BE49-F238E27FC236}">
              <a16:creationId xmlns:a16="http://schemas.microsoft.com/office/drawing/2014/main" id="{1685909D-E756-4873-B961-DDCFF0A8A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0.83129</cdr:x>
      <cdr:y>0.84839</cdr:y>
    </cdr:from>
    <cdr:to>
      <cdr:x>0.976</cdr:x>
      <cdr:y>0.93445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5278691" y="5354046"/>
          <a:ext cx="918908" cy="543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 u="none" baseline="0">
              <a:solidFill>
                <a:schemeClr val="tx1"/>
              </a:solidFill>
            </a:rPr>
            <a:t>Kwaliteit in</a:t>
          </a:r>
          <a:br>
            <a:rPr lang="nl-NL" sz="1100" b="1" u="none" baseline="0">
              <a:solidFill>
                <a:schemeClr val="tx1"/>
              </a:solidFill>
            </a:rPr>
          </a:br>
          <a:r>
            <a:rPr lang="nl-NL" sz="11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1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D711EABE-C0C7-888B-B682-115628B8997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showGridLines="0" tabSelected="1" zoomScale="80" zoomScaleNormal="80" workbookViewId="0">
      <selection activeCell="D17" sqref="D17"/>
    </sheetView>
  </sheetViews>
  <sheetFormatPr defaultColWidth="9.33203125" defaultRowHeight="0" customHeight="1" zeroHeight="1" x14ac:dyDescent="0.3"/>
  <cols>
    <col min="1" max="1" width="2.6640625" style="24" customWidth="1"/>
    <col min="2" max="2" width="37.5546875" style="24" customWidth="1"/>
    <col min="3" max="3" width="23.33203125" style="24" customWidth="1"/>
    <col min="4" max="5" width="19.6640625" style="24" customWidth="1"/>
    <col min="6" max="6" width="22.5546875" style="24" customWidth="1"/>
    <col min="7" max="7" width="3.6640625" style="24" customWidth="1"/>
    <col min="8" max="9" width="9.33203125" style="24" customWidth="1"/>
    <col min="10" max="16384" width="9.33203125" style="24"/>
  </cols>
  <sheetData>
    <row r="1" spans="1:7" ht="15" customHeight="1" x14ac:dyDescent="0.3">
      <c r="A1" s="23"/>
      <c r="B1" s="23"/>
      <c r="C1" s="23"/>
      <c r="D1" s="23"/>
      <c r="E1" s="23"/>
      <c r="F1" s="23"/>
      <c r="G1" s="23"/>
    </row>
    <row r="2" spans="1:7" ht="19.8" x14ac:dyDescent="0.3">
      <c r="A2" s="23"/>
      <c r="B2" s="21" t="s">
        <v>52</v>
      </c>
      <c r="C2" s="25"/>
      <c r="D2" s="26"/>
      <c r="E2" s="26"/>
      <c r="F2" s="26"/>
      <c r="G2" s="26"/>
    </row>
    <row r="3" spans="1:7" ht="19.8" x14ac:dyDescent="0.3">
      <c r="A3" s="23"/>
      <c r="B3" s="22" t="s">
        <v>53</v>
      </c>
      <c r="C3" s="22"/>
      <c r="D3" s="26"/>
      <c r="E3" s="26"/>
      <c r="F3" s="26"/>
      <c r="G3" s="26"/>
    </row>
    <row r="4" spans="1:7" ht="19.8" x14ac:dyDescent="0.3">
      <c r="A4" s="23"/>
      <c r="B4" s="21" t="s">
        <v>51</v>
      </c>
      <c r="C4" s="27"/>
      <c r="D4" s="26"/>
      <c r="E4" s="26"/>
      <c r="F4" s="26"/>
      <c r="G4" s="26"/>
    </row>
    <row r="5" spans="1:7" ht="13.8" x14ac:dyDescent="0.3">
      <c r="A5" s="23"/>
      <c r="B5" s="28" t="s">
        <v>36</v>
      </c>
      <c r="C5" s="29"/>
      <c r="D5" s="26"/>
      <c r="E5" s="26"/>
      <c r="F5" s="26"/>
      <c r="G5" s="26"/>
    </row>
    <row r="6" spans="1:7" ht="14.4" thickBot="1" x14ac:dyDescent="0.35">
      <c r="A6" s="30"/>
      <c r="B6" s="31"/>
      <c r="C6" s="31"/>
      <c r="D6" s="31"/>
      <c r="E6" s="32"/>
      <c r="F6" s="33"/>
      <c r="G6" s="34"/>
    </row>
    <row r="7" spans="1:7" ht="15" customHeight="1" x14ac:dyDescent="0.3">
      <c r="A7" s="30"/>
      <c r="B7" s="35"/>
      <c r="C7" s="35"/>
      <c r="D7" s="36"/>
      <c r="E7" s="36"/>
      <c r="F7" s="36"/>
      <c r="G7" s="37"/>
    </row>
    <row r="8" spans="1:7" ht="24.6" x14ac:dyDescent="0.3">
      <c r="A8" s="38"/>
      <c r="B8" s="39" t="s">
        <v>37</v>
      </c>
      <c r="C8" s="39"/>
      <c r="D8" s="40"/>
      <c r="E8" s="40"/>
      <c r="F8" s="40"/>
      <c r="G8" s="40"/>
    </row>
    <row r="9" spans="1:7" ht="15" customHeight="1" x14ac:dyDescent="0.3">
      <c r="A9" s="30"/>
      <c r="B9" s="40" t="s">
        <v>54</v>
      </c>
      <c r="C9" s="70"/>
      <c r="D9" s="71"/>
      <c r="E9" s="41"/>
      <c r="F9" s="41"/>
      <c r="G9" s="42"/>
    </row>
    <row r="10" spans="1:7" ht="13.8" x14ac:dyDescent="0.3">
      <c r="B10" s="40"/>
      <c r="C10" s="40"/>
      <c r="D10" s="41"/>
      <c r="E10" s="43" t="s">
        <v>5</v>
      </c>
      <c r="F10" s="41"/>
      <c r="G10" s="42"/>
    </row>
    <row r="11" spans="1:7" ht="14.4" thickBot="1" x14ac:dyDescent="0.35">
      <c r="B11" s="31"/>
      <c r="C11" s="31"/>
      <c r="D11" s="31"/>
      <c r="E11" s="32"/>
      <c r="F11" s="33"/>
      <c r="G11" s="34"/>
    </row>
    <row r="12" spans="1:7" ht="13.8" x14ac:dyDescent="0.3">
      <c r="B12" s="35"/>
      <c r="C12" s="35"/>
      <c r="D12" s="35"/>
      <c r="E12" s="44"/>
      <c r="F12" s="45"/>
      <c r="G12" s="46"/>
    </row>
    <row r="13" spans="1:7" ht="13.8" x14ac:dyDescent="0.3">
      <c r="B13" s="40"/>
      <c r="C13" s="40"/>
      <c r="D13" s="40"/>
      <c r="E13" s="40"/>
      <c r="F13" s="40"/>
      <c r="G13" s="40"/>
    </row>
    <row r="14" spans="1:7" ht="14.25" customHeight="1" x14ac:dyDescent="0.3">
      <c r="B14" s="72" t="s">
        <v>38</v>
      </c>
      <c r="C14" s="73"/>
      <c r="D14" s="76" t="s">
        <v>41</v>
      </c>
      <c r="E14" s="78" t="s">
        <v>44</v>
      </c>
      <c r="F14" s="80" t="s">
        <v>39</v>
      </c>
      <c r="G14" s="40"/>
    </row>
    <row r="15" spans="1:7" ht="13.8" x14ac:dyDescent="0.3">
      <c r="B15" s="74"/>
      <c r="C15" s="75"/>
      <c r="D15" s="77"/>
      <c r="E15" s="79"/>
      <c r="F15" s="81"/>
      <c r="G15" s="40"/>
    </row>
    <row r="16" spans="1:7" ht="13.8" x14ac:dyDescent="0.3">
      <c r="B16" s="47" t="s">
        <v>43</v>
      </c>
      <c r="C16" s="48"/>
      <c r="D16" s="8"/>
      <c r="E16" s="49">
        <v>675</v>
      </c>
      <c r="F16" s="50">
        <f>E16*D16</f>
        <v>0</v>
      </c>
      <c r="G16" s="40"/>
    </row>
    <row r="17" spans="2:7" ht="13.8" x14ac:dyDescent="0.3">
      <c r="B17" s="40"/>
      <c r="C17" s="40"/>
      <c r="D17" s="40"/>
      <c r="E17" s="40" t="s">
        <v>5</v>
      </c>
      <c r="F17" s="40" t="s">
        <v>5</v>
      </c>
      <c r="G17" s="40"/>
    </row>
    <row r="18" spans="2:7" ht="13.8" x14ac:dyDescent="0.3">
      <c r="B18" s="51" t="s">
        <v>42</v>
      </c>
      <c r="C18" s="52"/>
      <c r="D18" s="52"/>
      <c r="E18" s="52"/>
      <c r="F18" s="52"/>
      <c r="G18" s="40"/>
    </row>
    <row r="19" spans="2:7" ht="13.8" x14ac:dyDescent="0.3">
      <c r="B19" s="51" t="s">
        <v>40</v>
      </c>
      <c r="C19" s="40"/>
      <c r="D19" s="40"/>
      <c r="E19" s="40"/>
      <c r="F19" s="40"/>
      <c r="G19" s="40"/>
    </row>
    <row r="20" spans="2:7" ht="14.4" thickBot="1" x14ac:dyDescent="0.35">
      <c r="B20" s="31"/>
      <c r="C20" s="31"/>
      <c r="D20" s="31"/>
      <c r="E20" s="32"/>
      <c r="F20" s="33"/>
      <c r="G20" s="34"/>
    </row>
    <row r="21" spans="2:7" ht="13.8" x14ac:dyDescent="0.3">
      <c r="B21" s="35"/>
      <c r="C21" s="35"/>
      <c r="D21" s="35"/>
      <c r="E21" s="35"/>
      <c r="F21" s="35"/>
      <c r="G21" s="35"/>
    </row>
    <row r="22" spans="2:7" ht="18" thickBot="1" x14ac:dyDescent="0.35">
      <c r="B22" s="39" t="s">
        <v>55</v>
      </c>
      <c r="C22" s="39"/>
      <c r="D22" s="39"/>
      <c r="E22" s="39"/>
      <c r="F22" s="53">
        <f>F16</f>
        <v>0</v>
      </c>
      <c r="G22" s="40"/>
    </row>
    <row r="23" spans="2:7" ht="15" thickTop="1" thickBot="1" x14ac:dyDescent="0.35">
      <c r="B23" s="54"/>
      <c r="C23" s="54"/>
      <c r="D23" s="54"/>
      <c r="E23" s="54"/>
      <c r="F23" s="54"/>
      <c r="G23" s="54"/>
    </row>
    <row r="24" spans="2:7" ht="13.8" x14ac:dyDescent="0.3"/>
    <row r="25" spans="2:7" s="55" customFormat="1" ht="13.8" hidden="1" x14ac:dyDescent="0.3">
      <c r="B25" s="40"/>
      <c r="C25" s="40"/>
      <c r="D25" s="40"/>
      <c r="E25" s="40"/>
      <c r="F25" s="40"/>
      <c r="G25" s="40"/>
    </row>
    <row r="26" spans="2:7" ht="13.8" hidden="1" x14ac:dyDescent="0.3"/>
    <row r="27" spans="2:7" ht="13.8" hidden="1" x14ac:dyDescent="0.3"/>
    <row r="28" spans="2:7" ht="13.8" hidden="1" x14ac:dyDescent="0.3"/>
    <row r="29" spans="2:7" ht="13.8" hidden="1" x14ac:dyDescent="0.3"/>
    <row r="30" spans="2:7" ht="13.8" hidden="1" x14ac:dyDescent="0.3"/>
    <row r="31" spans="2:7" ht="13.8" hidden="1" x14ac:dyDescent="0.3"/>
    <row r="32" spans="2:7" ht="13.8" hidden="1" x14ac:dyDescent="0.3"/>
    <row r="33" ht="13.8" hidden="1" x14ac:dyDescent="0.3"/>
    <row r="34" ht="13.8" hidden="1" x14ac:dyDescent="0.3"/>
    <row r="35" ht="13.8" hidden="1" x14ac:dyDescent="0.3"/>
    <row r="36" ht="13.8" hidden="1" x14ac:dyDescent="0.3"/>
    <row r="37" ht="13.8" hidden="1" x14ac:dyDescent="0.3"/>
    <row r="38" ht="13.8" hidden="1" x14ac:dyDescent="0.3"/>
    <row r="39" ht="13.8" hidden="1" x14ac:dyDescent="0.3"/>
    <row r="40" ht="13.8" hidden="1" x14ac:dyDescent="0.3"/>
    <row r="41" ht="13.8" hidden="1" x14ac:dyDescent="0.3"/>
    <row r="42" ht="13.8" hidden="1" x14ac:dyDescent="0.3"/>
    <row r="43" ht="13.8" hidden="1" x14ac:dyDescent="0.3"/>
    <row r="44" ht="13.8" hidden="1" x14ac:dyDescent="0.3"/>
    <row r="45" ht="13.8" hidden="1" x14ac:dyDescent="0.3"/>
    <row r="46" ht="13.8" hidden="1" x14ac:dyDescent="0.3"/>
    <row r="47" ht="13.8" hidden="1" x14ac:dyDescent="0.3"/>
    <row r="48" ht="13.8" hidden="1" x14ac:dyDescent="0.3"/>
    <row r="49" ht="13.8" hidden="1" x14ac:dyDescent="0.3"/>
    <row r="50" ht="13.8" hidden="1" x14ac:dyDescent="0.3"/>
    <row r="51" ht="13.8" hidden="1" x14ac:dyDescent="0.3"/>
    <row r="52" ht="13.8" hidden="1" x14ac:dyDescent="0.3"/>
    <row r="53" ht="13.8" hidden="1" x14ac:dyDescent="0.3"/>
    <row r="54" ht="13.8" hidden="1" x14ac:dyDescent="0.3"/>
    <row r="55" ht="13.8" hidden="1" x14ac:dyDescent="0.3"/>
    <row r="56" ht="13.8" hidden="1" x14ac:dyDescent="0.3"/>
    <row r="57" ht="13.8" hidden="1" x14ac:dyDescent="0.3"/>
    <row r="58" ht="13.8" hidden="1" x14ac:dyDescent="0.3"/>
    <row r="59" ht="13.8" hidden="1" x14ac:dyDescent="0.3"/>
    <row r="60" ht="13.8" hidden="1" x14ac:dyDescent="0.3"/>
    <row r="61" ht="13.8" hidden="1" x14ac:dyDescent="0.3"/>
    <row r="62" ht="13.8" hidden="1" x14ac:dyDescent="0.3"/>
    <row r="63" ht="13.8" hidden="1" x14ac:dyDescent="0.3"/>
    <row r="64" ht="13.8" hidden="1" x14ac:dyDescent="0.3"/>
    <row r="65" ht="13.8" hidden="1" x14ac:dyDescent="0.3"/>
    <row r="66" ht="13.8" hidden="1" x14ac:dyDescent="0.3"/>
    <row r="67" ht="13.8" hidden="1" x14ac:dyDescent="0.3"/>
    <row r="68" ht="13.8" hidden="1" x14ac:dyDescent="0.3"/>
    <row r="69" ht="13.8" hidden="1" x14ac:dyDescent="0.3"/>
    <row r="70" ht="13.8" hidden="1" x14ac:dyDescent="0.3"/>
    <row r="71" ht="13.8" hidden="1" x14ac:dyDescent="0.3"/>
    <row r="72" ht="13.8" hidden="1" x14ac:dyDescent="0.3"/>
    <row r="73" ht="13.8" hidden="1" x14ac:dyDescent="0.3"/>
    <row r="74" ht="13.8" hidden="1" x14ac:dyDescent="0.3"/>
    <row r="75" ht="13.8" hidden="1" x14ac:dyDescent="0.3"/>
    <row r="76" ht="13.8" hidden="1" x14ac:dyDescent="0.3"/>
    <row r="77" ht="13.8" hidden="1" x14ac:dyDescent="0.3"/>
    <row r="78" ht="13.8" hidden="1" x14ac:dyDescent="0.3"/>
    <row r="79" ht="13.8" hidden="1" x14ac:dyDescent="0.3"/>
    <row r="80" ht="13.8" hidden="1" x14ac:dyDescent="0.3"/>
  </sheetData>
  <sheetProtection algorithmName="SHA-512" hashValue="bG3YYUMbom+P6tXO6CQD+CLKiNQ7VB2o8XC8DwuS+nK5x14VaBY8ft8KUJVNLHByeQT+fvq6I81h2C6sGahHNA==" saltValue="PBOKwuuAyijKH3zcDTIa7Q==" spinCount="100000" sheet="1" objects="1" scenarios="1"/>
  <mergeCells count="5">
    <mergeCell ref="C9:D9"/>
    <mergeCell ref="B14:C15"/>
    <mergeCell ref="D14:D15"/>
    <mergeCell ref="E14:E15"/>
    <mergeCell ref="F14:F15"/>
  </mergeCells>
  <dataValidations count="2">
    <dataValidation type="decimal" allowBlank="1" showInputMessage="1" showErrorMessage="1" errorTitle="Maximum tarief overschreven" error="Het aangeboden tarief mag maximaal € 200,00 zijn." sqref="D16" xr:uid="{00000000-0002-0000-0000-000000000000}">
      <formula1>0</formula1>
      <formula2>200</formula2>
    </dataValidation>
    <dataValidation type="decimal" showInputMessage="1" showErrorMessage="1" sqref="F16" xr:uid="{00000000-0002-0000-0000-000001000000}">
      <formula1>0</formula1>
      <formula2>75000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3E54-BFFC-4FCB-9EE0-0D63C2752F38}">
  <sheetPr>
    <tabColor theme="0" tint="-0.499984740745262"/>
    <pageSetUpPr fitToPage="1"/>
  </sheetPr>
  <dimension ref="A1:P102"/>
  <sheetViews>
    <sheetView showGridLines="0" zoomScale="80" zoomScaleNormal="80" workbookViewId="0">
      <selection activeCell="D5" sqref="D5"/>
    </sheetView>
  </sheetViews>
  <sheetFormatPr defaultColWidth="0" defaultRowHeight="0" customHeight="1" zeroHeight="1" x14ac:dyDescent="0.3"/>
  <cols>
    <col min="1" max="1" width="3.6640625" style="9" customWidth="1"/>
    <col min="2" max="6" width="20.6640625" style="9" customWidth="1"/>
    <col min="7" max="7" width="46.6640625" style="9" customWidth="1"/>
    <col min="8" max="8" width="20.6640625" style="9" customWidth="1"/>
    <col min="9" max="9" width="3.6640625" style="9" customWidth="1"/>
    <col min="10" max="16384" width="9.109375" style="9" hidden="1"/>
  </cols>
  <sheetData>
    <row r="1" spans="1:10" s="10" customFormat="1" ht="21" customHeight="1" x14ac:dyDescent="0.25">
      <c r="A1" s="13"/>
      <c r="B1" s="13"/>
      <c r="C1" s="13"/>
      <c r="D1" s="13"/>
      <c r="E1" s="13"/>
      <c r="F1" s="13"/>
      <c r="G1" s="13"/>
      <c r="H1" s="13"/>
    </row>
    <row r="2" spans="1:10" s="10" customFormat="1" ht="21" customHeight="1" x14ac:dyDescent="0.35">
      <c r="A2" s="13"/>
      <c r="B2" s="20" t="s">
        <v>48</v>
      </c>
      <c r="C2" s="20"/>
      <c r="D2" s="20"/>
      <c r="E2" s="20"/>
      <c r="F2" s="20"/>
      <c r="G2" s="20"/>
      <c r="H2" s="20"/>
    </row>
    <row r="3" spans="1:10" s="10" customFormat="1" ht="21" customHeight="1" x14ac:dyDescent="0.3">
      <c r="A3" s="13"/>
      <c r="B3" s="19" t="str">
        <f>Prijzenformulier!B2</f>
        <v>SLM RIJK IBM en Red Hat licentie expertise (perceel 1)</v>
      </c>
      <c r="C3" s="19"/>
      <c r="D3" s="19"/>
      <c r="E3" s="19"/>
      <c r="F3" s="19"/>
      <c r="G3" s="19"/>
      <c r="H3" s="19"/>
    </row>
    <row r="4" spans="1:10" s="10" customFormat="1" ht="21" customHeight="1" x14ac:dyDescent="0.35">
      <c r="A4" s="13"/>
      <c r="B4" s="18" t="s">
        <v>47</v>
      </c>
      <c r="C4" s="18"/>
      <c r="D4" s="18"/>
      <c r="E4" s="18"/>
      <c r="F4" s="18"/>
      <c r="G4" s="18"/>
      <c r="H4" s="18"/>
    </row>
    <row r="5" spans="1:10" s="10" customFormat="1" ht="21" customHeight="1" x14ac:dyDescent="0.25">
      <c r="A5" s="13"/>
      <c r="B5" s="17" t="str">
        <f>Prijzenformulier!B4</f>
        <v>Kenmerk: IUC25-033</v>
      </c>
      <c r="C5" s="17"/>
      <c r="D5" s="17"/>
      <c r="E5" s="17"/>
      <c r="F5" s="17"/>
      <c r="G5" s="17"/>
      <c r="H5" s="17"/>
    </row>
    <row r="6" spans="1:10" s="13" customFormat="1" ht="21" customHeight="1" x14ac:dyDescent="0.2">
      <c r="B6" s="12"/>
      <c r="C6" s="12"/>
      <c r="D6" s="12"/>
      <c r="E6" s="12"/>
      <c r="F6" s="12"/>
      <c r="G6" s="12"/>
      <c r="H6" s="12"/>
      <c r="J6" s="16"/>
    </row>
    <row r="7" spans="1:10" s="10" customFormat="1" ht="21" customHeight="1" x14ac:dyDescent="0.25">
      <c r="A7" s="13"/>
      <c r="G7" s="56" t="s">
        <v>0</v>
      </c>
      <c r="H7" s="57">
        <f>Prijzenformulier!F22</f>
        <v>0</v>
      </c>
    </row>
    <row r="8" spans="1:10" s="10" customFormat="1" ht="21" customHeight="1" x14ac:dyDescent="0.25">
      <c r="A8" s="11"/>
      <c r="B8" s="11"/>
      <c r="C8" s="11"/>
      <c r="D8" s="11"/>
      <c r="E8" s="11"/>
      <c r="F8" s="11"/>
      <c r="G8" s="58"/>
      <c r="H8" s="58"/>
    </row>
    <row r="9" spans="1:10" s="10" customFormat="1" ht="21" customHeight="1" x14ac:dyDescent="0.25">
      <c r="B9" s="11"/>
      <c r="C9" s="11"/>
      <c r="D9" s="11"/>
      <c r="E9" s="11"/>
      <c r="F9" s="11"/>
      <c r="G9" s="59" t="s">
        <v>1</v>
      </c>
      <c r="H9" s="60" t="s">
        <v>2</v>
      </c>
    </row>
    <row r="10" spans="1:10" s="10" customFormat="1" ht="21" customHeight="1" x14ac:dyDescent="0.25">
      <c r="A10" s="61"/>
      <c r="B10" s="62"/>
      <c r="C10" s="62"/>
      <c r="D10" s="62"/>
      <c r="E10" s="62"/>
      <c r="F10" s="62"/>
      <c r="G10" s="63" t="s">
        <v>49</v>
      </c>
      <c r="H10" s="64"/>
    </row>
    <row r="11" spans="1:10" s="10" customFormat="1" ht="21" customHeight="1" x14ac:dyDescent="0.25">
      <c r="A11" s="61"/>
      <c r="B11" s="62"/>
      <c r="C11" s="62"/>
      <c r="D11" s="62"/>
      <c r="E11" s="62"/>
      <c r="F11" s="62"/>
      <c r="G11" s="15" t="str">
        <f>" * Eigen inschatting door Inschrijver. Waarde tussen 0 en "&amp; DATA!C9 &amp;" punten."</f>
        <v xml:space="preserve"> * Eigen inschatting door Inschrijver. Waarde tussen 0 en 100 punten.</v>
      </c>
      <c r="H11" s="65"/>
    </row>
    <row r="12" spans="1:10" s="10" customFormat="1" ht="21" customHeight="1" x14ac:dyDescent="0.25">
      <c r="A12" s="61"/>
      <c r="B12" s="62"/>
      <c r="C12" s="62"/>
      <c r="D12" s="62"/>
      <c r="E12" s="62"/>
      <c r="F12" s="62"/>
      <c r="G12" s="56" t="s">
        <v>3</v>
      </c>
      <c r="H12" s="66" t="str">
        <f>IF(ISERROR(+DATA!C24)," ",+DATA!C24)</f>
        <v xml:space="preserve"> </v>
      </c>
    </row>
    <row r="13" spans="1:10" s="10" customFormat="1" ht="21" customHeight="1" x14ac:dyDescent="0.25">
      <c r="A13" s="61"/>
      <c r="B13" s="61"/>
      <c r="C13" s="61"/>
      <c r="D13" s="61"/>
      <c r="E13" s="61"/>
      <c r="F13" s="61"/>
      <c r="G13" s="58"/>
      <c r="H13" s="58"/>
    </row>
    <row r="14" spans="1:10" s="10" customFormat="1" ht="21" customHeight="1" x14ac:dyDescent="0.25">
      <c r="A14" s="61"/>
      <c r="B14" s="61"/>
      <c r="C14" s="61"/>
      <c r="D14" s="61"/>
      <c r="E14" s="61"/>
      <c r="F14" s="61"/>
      <c r="G14" s="63" t="s">
        <v>4</v>
      </c>
      <c r="H14" s="67">
        <f>+DATA!C25</f>
        <v>2.96</v>
      </c>
    </row>
    <row r="15" spans="1:10" s="10" customFormat="1" ht="21" customHeight="1" x14ac:dyDescent="0.25">
      <c r="A15" s="61"/>
      <c r="B15" s="62"/>
      <c r="C15" s="62"/>
      <c r="D15" s="62"/>
      <c r="E15" s="62"/>
      <c r="F15" s="62"/>
      <c r="G15" s="63" t="s">
        <v>46</v>
      </c>
      <c r="H15" s="68" t="str">
        <f>IF(DATA!C18&lt;0,"",DATA!C18 &amp; " punten.")</f>
        <v/>
      </c>
    </row>
    <row r="16" spans="1:10" s="10" customFormat="1" ht="27.9" customHeight="1" x14ac:dyDescent="0.25">
      <c r="A16" s="61"/>
      <c r="B16" s="61"/>
      <c r="C16" s="61"/>
      <c r="D16" s="61"/>
      <c r="E16" s="61"/>
      <c r="F16" s="61"/>
      <c r="G16" s="63" t="s">
        <v>45</v>
      </c>
      <c r="H16" s="69">
        <f>+DATA!C16</f>
        <v>135000</v>
      </c>
    </row>
    <row r="17" spans="1:12" s="10" customFormat="1" ht="27.9" customHeight="1" x14ac:dyDescent="0.25">
      <c r="A17" s="61"/>
      <c r="B17" s="61"/>
      <c r="C17" s="61"/>
      <c r="D17" s="61"/>
      <c r="E17" s="61"/>
      <c r="F17" s="61"/>
      <c r="G17" s="61"/>
      <c r="H17" s="61"/>
    </row>
    <row r="18" spans="1:12" s="10" customFormat="1" ht="27.9" customHeight="1" x14ac:dyDescent="0.25">
      <c r="A18" s="61"/>
      <c r="B18" s="61"/>
      <c r="C18" s="61"/>
      <c r="D18" s="61"/>
      <c r="E18" s="61"/>
      <c r="F18" s="61"/>
      <c r="G18" s="61"/>
      <c r="H18" s="61"/>
    </row>
    <row r="19" spans="1:12" s="10" customFormat="1" ht="27.9" customHeight="1" x14ac:dyDescent="0.25">
      <c r="A19" s="61"/>
      <c r="B19" s="61"/>
      <c r="C19" s="61"/>
      <c r="D19" s="61"/>
      <c r="E19" s="61"/>
      <c r="F19" s="61"/>
      <c r="G19" s="62"/>
      <c r="H19" s="62"/>
      <c r="J19" s="14"/>
      <c r="K19" s="14"/>
      <c r="L19" s="14"/>
    </row>
    <row r="20" spans="1:12" s="10" customFormat="1" ht="27.9" customHeight="1" x14ac:dyDescent="0.25">
      <c r="A20" s="61"/>
      <c r="B20" s="62"/>
      <c r="C20" s="62"/>
      <c r="D20" s="62"/>
      <c r="E20" s="62"/>
      <c r="F20" s="62"/>
      <c r="G20" s="62"/>
      <c r="H20" s="62"/>
    </row>
    <row r="21" spans="1:12" s="10" customFormat="1" ht="27.9" customHeight="1" x14ac:dyDescent="0.25">
      <c r="A21" s="61"/>
      <c r="B21" s="62"/>
      <c r="C21" s="62"/>
      <c r="D21" s="62"/>
      <c r="E21" s="62"/>
      <c r="F21" s="62"/>
      <c r="G21" s="62"/>
      <c r="H21" s="62"/>
    </row>
    <row r="22" spans="1:12" s="10" customFormat="1" ht="27.9" customHeight="1" x14ac:dyDescent="0.25">
      <c r="A22" s="61"/>
      <c r="B22" s="62"/>
      <c r="C22" s="62"/>
      <c r="D22" s="62"/>
      <c r="E22" s="62"/>
      <c r="F22" s="62"/>
      <c r="G22" s="62"/>
      <c r="H22" s="62"/>
    </row>
    <row r="23" spans="1:12" s="10" customFormat="1" ht="27.9" customHeight="1" x14ac:dyDescent="0.25">
      <c r="A23" s="61"/>
      <c r="B23" s="62"/>
      <c r="C23" s="62"/>
      <c r="D23" s="62"/>
      <c r="E23" s="62"/>
      <c r="F23" s="62"/>
      <c r="G23" s="62"/>
      <c r="H23" s="62"/>
    </row>
    <row r="24" spans="1:12" s="10" customFormat="1" ht="27.9" customHeight="1" x14ac:dyDescent="0.25">
      <c r="A24" s="61"/>
      <c r="B24" s="62"/>
      <c r="C24" s="62"/>
      <c r="D24" s="62"/>
      <c r="E24" s="62"/>
      <c r="F24" s="62"/>
      <c r="G24" s="62"/>
      <c r="H24" s="62"/>
    </row>
    <row r="25" spans="1:12" s="10" customFormat="1" ht="27.9" customHeight="1" x14ac:dyDescent="0.25">
      <c r="A25" s="61"/>
      <c r="B25" s="62"/>
      <c r="C25" s="62"/>
      <c r="D25" s="62"/>
      <c r="E25" s="62"/>
      <c r="F25" s="62"/>
      <c r="G25" s="62"/>
      <c r="H25" s="62"/>
    </row>
    <row r="26" spans="1:12" s="10" customFormat="1" ht="27.9" customHeight="1" x14ac:dyDescent="0.25">
      <c r="A26" s="61"/>
      <c r="B26" s="62"/>
      <c r="C26" s="62"/>
      <c r="D26" s="62"/>
      <c r="E26" s="62"/>
      <c r="F26" s="62"/>
      <c r="G26" s="62"/>
      <c r="H26" s="62"/>
    </row>
    <row r="27" spans="1:12" s="10" customFormat="1" ht="27.9" customHeight="1" x14ac:dyDescent="0.25">
      <c r="A27" s="61"/>
      <c r="B27" s="62"/>
      <c r="C27" s="62"/>
      <c r="D27" s="62"/>
      <c r="E27" s="62"/>
      <c r="F27" s="62"/>
      <c r="G27" s="62"/>
      <c r="H27" s="62"/>
    </row>
    <row r="28" spans="1:12" s="10" customFormat="1" ht="27.9" customHeight="1" x14ac:dyDescent="0.25">
      <c r="A28" s="61"/>
      <c r="B28" s="62"/>
      <c r="C28" s="62"/>
      <c r="D28" s="62"/>
      <c r="E28" s="62"/>
      <c r="F28" s="62"/>
      <c r="G28" s="62"/>
      <c r="H28" s="62"/>
    </row>
    <row r="29" spans="1:12" s="10" customFormat="1" ht="27.9" customHeight="1" x14ac:dyDescent="0.25">
      <c r="A29" s="61"/>
      <c r="B29" s="62"/>
      <c r="C29" s="62"/>
      <c r="D29" s="62"/>
      <c r="E29" s="62"/>
      <c r="F29" s="62"/>
      <c r="G29" s="62"/>
      <c r="H29" s="62"/>
    </row>
    <row r="30" spans="1:12" s="10" customFormat="1" ht="27.9" customHeight="1" x14ac:dyDescent="0.25">
      <c r="A30" s="61"/>
      <c r="B30" s="62"/>
      <c r="C30" s="62"/>
      <c r="D30" s="62"/>
      <c r="E30" s="62"/>
      <c r="F30" s="62"/>
      <c r="G30" s="62"/>
      <c r="H30" s="62"/>
    </row>
    <row r="31" spans="1:12" s="10" customFormat="1" ht="27.9" customHeight="1" x14ac:dyDescent="0.25">
      <c r="A31" s="61"/>
      <c r="B31" s="62"/>
      <c r="C31" s="62"/>
      <c r="D31" s="62"/>
      <c r="E31" s="62"/>
      <c r="F31" s="62"/>
      <c r="G31" s="12"/>
      <c r="H31" s="12"/>
    </row>
    <row r="32" spans="1:12" s="10" customFormat="1" ht="27.9" customHeight="1" x14ac:dyDescent="0.25">
      <c r="A32" s="61"/>
      <c r="B32" s="12"/>
      <c r="C32" s="12"/>
      <c r="D32" s="12"/>
      <c r="E32" s="12"/>
      <c r="F32" s="12"/>
    </row>
    <row r="33" spans="1:16" s="10" customFormat="1" ht="27.9" customHeight="1" x14ac:dyDescent="0.25">
      <c r="A33" s="61"/>
      <c r="G33" s="62"/>
      <c r="H33" s="62"/>
    </row>
    <row r="34" spans="1:16" s="10" customFormat="1" ht="27.75" hidden="1" customHeight="1" x14ac:dyDescent="0.25">
      <c r="A34" s="13"/>
      <c r="B34" s="62"/>
      <c r="C34" s="62"/>
      <c r="D34" s="62"/>
      <c r="E34" s="62"/>
      <c r="F34" s="62"/>
      <c r="G34" s="12"/>
      <c r="H34" s="12"/>
    </row>
    <row r="35" spans="1:16" s="10" customFormat="1" ht="15" hidden="1" customHeight="1" x14ac:dyDescent="0.25">
      <c r="A35" s="13"/>
      <c r="B35" s="12"/>
      <c r="C35" s="12"/>
      <c r="D35" s="12"/>
      <c r="E35" s="12"/>
      <c r="F35" s="12"/>
    </row>
    <row r="36" spans="1:16" s="10" customFormat="1" ht="15" hidden="1" customHeight="1" x14ac:dyDescent="0.25">
      <c r="G36" s="11"/>
      <c r="H36" s="11"/>
    </row>
    <row r="37" spans="1:16" s="10" customFormat="1" ht="27.9" hidden="1" customHeight="1" x14ac:dyDescent="0.25">
      <c r="B37" s="11"/>
      <c r="C37" s="11"/>
      <c r="D37" s="11"/>
      <c r="E37" s="11"/>
      <c r="F37" s="11"/>
      <c r="G37" s="11"/>
      <c r="H37" s="11"/>
    </row>
    <row r="38" spans="1:16" s="10" customFormat="1" ht="27.9" hidden="1" customHeight="1" x14ac:dyDescent="0.25">
      <c r="B38" s="11"/>
      <c r="C38" s="11"/>
      <c r="D38" s="11"/>
      <c r="E38" s="11"/>
      <c r="F38" s="11"/>
      <c r="G38" s="11"/>
      <c r="H38" s="11"/>
    </row>
    <row r="39" spans="1:16" s="10" customFormat="1" ht="27.9" hidden="1" customHeight="1" x14ac:dyDescent="0.25">
      <c r="B39" s="11"/>
      <c r="C39" s="11"/>
      <c r="D39" s="11"/>
      <c r="E39" s="11"/>
      <c r="F39" s="11"/>
      <c r="G39" s="11"/>
      <c r="H39" s="11"/>
    </row>
    <row r="40" spans="1:16" s="10" customFormat="1" ht="27.9" hidden="1" customHeight="1" x14ac:dyDescent="0.25">
      <c r="B40" s="11"/>
      <c r="C40" s="11"/>
      <c r="D40" s="11"/>
      <c r="E40" s="11"/>
      <c r="F40" s="11"/>
      <c r="G40" s="11"/>
      <c r="H40" s="11"/>
    </row>
    <row r="41" spans="1:16" s="10" customFormat="1" ht="27.9" hidden="1" customHeight="1" x14ac:dyDescent="0.25">
      <c r="B41" s="11"/>
      <c r="C41" s="11"/>
      <c r="D41" s="11"/>
      <c r="E41" s="11"/>
      <c r="F41" s="11"/>
      <c r="G41" s="11"/>
      <c r="H41" s="11"/>
    </row>
    <row r="42" spans="1:16" s="10" customFormat="1" ht="27.9" hidden="1" customHeight="1" x14ac:dyDescent="0.25">
      <c r="B42" s="11"/>
      <c r="C42" s="11"/>
      <c r="D42" s="11"/>
      <c r="E42" s="11"/>
      <c r="F42" s="11"/>
      <c r="G42" s="11"/>
      <c r="H42" s="11"/>
      <c r="P42" s="10" t="s">
        <v>5</v>
      </c>
    </row>
    <row r="43" spans="1:16" s="10" customFormat="1" ht="27.9" hidden="1" customHeight="1" x14ac:dyDescent="0.25">
      <c r="B43" s="11"/>
      <c r="C43" s="11"/>
      <c r="D43" s="11"/>
      <c r="E43" s="11"/>
      <c r="F43" s="11"/>
      <c r="G43" s="11"/>
      <c r="H43" s="11"/>
    </row>
    <row r="44" spans="1:16" s="10" customFormat="1" ht="27.9" hidden="1" customHeight="1" x14ac:dyDescent="0.25">
      <c r="B44" s="11"/>
      <c r="C44" s="11"/>
      <c r="D44" s="11"/>
      <c r="E44" s="11"/>
      <c r="F44" s="11"/>
      <c r="G44" s="11"/>
      <c r="H44" s="11"/>
    </row>
    <row r="45" spans="1:16" s="10" customFormat="1" ht="27.9" hidden="1" customHeight="1" x14ac:dyDescent="0.25">
      <c r="B45" s="11"/>
      <c r="C45" s="11"/>
      <c r="D45" s="11"/>
      <c r="E45" s="11"/>
      <c r="F45" s="11"/>
    </row>
    <row r="46" spans="1:16" s="10" customFormat="1" ht="27.9" hidden="1" customHeight="1" x14ac:dyDescent="0.3">
      <c r="G46" s="9"/>
      <c r="H46" s="9"/>
    </row>
    <row r="47" spans="1:16" ht="15" hidden="1" customHeight="1" x14ac:dyDescent="0.3"/>
    <row r="48" spans="1:16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</sheetData>
  <sheetProtection algorithmName="SHA-512" hashValue="xq8fPovQWGXJJtJcmxJ/FDslXfjdJK/VMe5WcQGQ/XgNj/g67UtnUr+8YMAYQJxBE1fVTaivYplmIboVqfIbYg==" saltValue="94x22h7YXSqMJYgSKDrb4Q==" spinCount="100000" sheet="1" objects="1" scenarios="1"/>
  <conditionalFormatting sqref="H15">
    <cfRule type="expression" dxfId="1" priority="2">
      <formula>$H$10&lt;40</formula>
    </cfRule>
  </conditionalFormatting>
  <conditionalFormatting sqref="H16">
    <cfRule type="expression" dxfId="0" priority="1">
      <formula>$H$7&gt;1800000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FD49-CB84-48A3-A877-D906E3C57AC3}">
  <dimension ref="B2:Q105"/>
  <sheetViews>
    <sheetView workbookViewId="0">
      <selection activeCell="H10" sqref="H10"/>
    </sheetView>
  </sheetViews>
  <sheetFormatPr defaultRowHeight="14.4" x14ac:dyDescent="0.3"/>
  <cols>
    <col min="2" max="2" width="20.33203125" customWidth="1"/>
    <col min="3" max="4" width="15.5546875" customWidth="1"/>
    <col min="6" max="6" width="8.5546875" bestFit="1" customWidth="1"/>
    <col min="7" max="7" width="0" hidden="1" customWidth="1"/>
    <col min="8" max="14" width="17.44140625" customWidth="1"/>
  </cols>
  <sheetData>
    <row r="2" spans="2:17" x14ac:dyDescent="0.3">
      <c r="F2" t="s">
        <v>6</v>
      </c>
      <c r="H2" t="s">
        <v>7</v>
      </c>
    </row>
    <row r="3" spans="2:17" x14ac:dyDescent="0.3">
      <c r="B3" t="s">
        <v>8</v>
      </c>
      <c r="C3" s="1">
        <v>100</v>
      </c>
      <c r="D3" s="2">
        <v>100</v>
      </c>
      <c r="F3" s="3"/>
      <c r="G3" s="3"/>
      <c r="H3" s="3" t="s">
        <v>9</v>
      </c>
      <c r="I3" s="3"/>
      <c r="J3" s="3"/>
      <c r="K3" s="3"/>
      <c r="L3" s="3"/>
      <c r="M3" s="3"/>
      <c r="N3" s="3"/>
      <c r="O3" s="3"/>
      <c r="P3" s="3"/>
    </row>
    <row r="4" spans="2:17" x14ac:dyDescent="0.3">
      <c r="B4" t="s">
        <v>10</v>
      </c>
      <c r="C4">
        <v>0</v>
      </c>
      <c r="D4" s="4">
        <v>249750</v>
      </c>
      <c r="F4" s="3" t="s">
        <v>11</v>
      </c>
      <c r="G4" s="3"/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/>
      <c r="P4" s="3"/>
    </row>
    <row r="5" spans="2:17" x14ac:dyDescent="0.3">
      <c r="B5" t="s">
        <v>19</v>
      </c>
      <c r="C5">
        <v>0</v>
      </c>
      <c r="D5" s="2">
        <v>100</v>
      </c>
      <c r="F5" s="5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/>
      <c r="P5" s="4"/>
      <c r="Q5" s="4"/>
    </row>
    <row r="6" spans="2:17" x14ac:dyDescent="0.3">
      <c r="B6" t="s">
        <v>20</v>
      </c>
      <c r="C6" s="6">
        <v>135000</v>
      </c>
      <c r="D6" s="4">
        <v>135000</v>
      </c>
      <c r="F6" s="5">
        <v>1</v>
      </c>
      <c r="H6" s="4">
        <v>1.3703703703703705</v>
      </c>
      <c r="I6" s="4">
        <v>0.75056348610067614</v>
      </c>
      <c r="J6" s="4">
        <v>0.45471096950386886</v>
      </c>
      <c r="K6" s="4">
        <v>0.29599999999999999</v>
      </c>
      <c r="L6" s="4">
        <v>0.20333808263789949</v>
      </c>
      <c r="M6" s="4">
        <v>0.14564805365213587</v>
      </c>
      <c r="N6" s="4">
        <v>0.10787172011661808</v>
      </c>
      <c r="O6" s="4"/>
      <c r="P6" s="4"/>
      <c r="Q6" s="4"/>
    </row>
    <row r="7" spans="2:17" x14ac:dyDescent="0.3">
      <c r="D7" s="7"/>
      <c r="F7" s="5">
        <v>2</v>
      </c>
      <c r="H7" s="4">
        <v>10.962962962962964</v>
      </c>
      <c r="I7" s="4">
        <v>6.0045078888054091</v>
      </c>
      <c r="J7" s="4">
        <v>3.6376877560309508</v>
      </c>
      <c r="K7" s="4">
        <v>2.3679999999999999</v>
      </c>
      <c r="L7" s="4">
        <v>1.6267046611031959</v>
      </c>
      <c r="M7" s="4">
        <v>1.165184429217087</v>
      </c>
      <c r="N7" s="4">
        <v>0.86297376093294464</v>
      </c>
      <c r="O7" s="4"/>
      <c r="P7" s="4"/>
      <c r="Q7" s="4"/>
    </row>
    <row r="8" spans="2:17" x14ac:dyDescent="0.3">
      <c r="D8" s="7"/>
      <c r="F8" s="5">
        <v>3</v>
      </c>
      <c r="H8" s="4">
        <v>37</v>
      </c>
      <c r="I8" s="4">
        <v>20.265214124718256</v>
      </c>
      <c r="J8" s="4">
        <v>12.277196176604459</v>
      </c>
      <c r="K8" s="4">
        <v>7.992</v>
      </c>
      <c r="L8" s="4">
        <v>5.4901282312232862</v>
      </c>
      <c r="M8" s="4">
        <v>3.9324974486076685</v>
      </c>
      <c r="N8" s="4">
        <v>2.9125364431486882</v>
      </c>
      <c r="O8" s="4"/>
      <c r="P8" s="4"/>
      <c r="Q8" s="4"/>
    </row>
    <row r="9" spans="2:17" x14ac:dyDescent="0.3">
      <c r="B9" t="s">
        <v>8</v>
      </c>
      <c r="C9" s="1">
        <v>100</v>
      </c>
      <c r="D9" s="1"/>
      <c r="F9" s="5">
        <v>4</v>
      </c>
      <c r="H9" s="4">
        <v>87.703703703703709</v>
      </c>
      <c r="I9" s="4">
        <v>48.036063110443273</v>
      </c>
      <c r="J9" s="4">
        <v>29.101502048247607</v>
      </c>
      <c r="K9" s="4">
        <v>18.943999999999999</v>
      </c>
      <c r="L9" s="4">
        <v>13.013637288825567</v>
      </c>
      <c r="M9" s="4">
        <v>9.3214754337366958</v>
      </c>
      <c r="N9" s="4">
        <v>6.9037900874635572</v>
      </c>
      <c r="O9" s="4"/>
      <c r="P9" s="4"/>
      <c r="Q9" s="4"/>
    </row>
    <row r="10" spans="2:17" x14ac:dyDescent="0.3">
      <c r="B10" t="s">
        <v>21</v>
      </c>
      <c r="C10" s="1">
        <v>10</v>
      </c>
      <c r="D10" s="4"/>
      <c r="F10" s="5">
        <v>5</v>
      </c>
      <c r="H10" s="4">
        <v>171.2962962962963</v>
      </c>
      <c r="I10" s="4">
        <v>93.820435762584523</v>
      </c>
      <c r="J10" s="4">
        <v>56.838871187983607</v>
      </c>
      <c r="K10" s="4">
        <v>37</v>
      </c>
      <c r="L10" s="4">
        <v>25.417260329737434</v>
      </c>
      <c r="M10" s="4">
        <v>18.206006706516984</v>
      </c>
      <c r="N10" s="4">
        <v>13.48396501457726</v>
      </c>
      <c r="O10" s="4"/>
      <c r="P10" s="4"/>
      <c r="Q10" s="4"/>
    </row>
    <row r="11" spans="2:17" x14ac:dyDescent="0.3">
      <c r="B11" t="s">
        <v>22</v>
      </c>
      <c r="C11" s="4">
        <v>124875</v>
      </c>
      <c r="D11" s="4"/>
      <c r="F11" s="5">
        <v>6.0000000000000009</v>
      </c>
      <c r="H11" s="4">
        <v>296.00000000000017</v>
      </c>
      <c r="I11" s="4">
        <v>162.12171299774613</v>
      </c>
      <c r="J11" s="4">
        <v>98.217569412835729</v>
      </c>
      <c r="K11" s="4">
        <v>63.936000000000028</v>
      </c>
      <c r="L11" s="4">
        <v>43.921025849786311</v>
      </c>
      <c r="M11" s="4">
        <v>31.459979588861366</v>
      </c>
      <c r="N11" s="4">
        <v>23.300291545189516</v>
      </c>
      <c r="O11" s="4"/>
      <c r="P11" s="4"/>
      <c r="Q11" s="4"/>
    </row>
    <row r="12" spans="2:17" x14ac:dyDescent="0.3">
      <c r="B12" t="s">
        <v>23</v>
      </c>
      <c r="C12" s="1">
        <v>75</v>
      </c>
      <c r="D12" s="1"/>
      <c r="F12" s="5">
        <v>7.0000000000000009</v>
      </c>
      <c r="H12" s="4">
        <v>470.03703703703729</v>
      </c>
      <c r="I12" s="4">
        <v>257.44327573253202</v>
      </c>
      <c r="J12" s="4">
        <v>155.9658625398271</v>
      </c>
      <c r="K12" s="4">
        <v>101.52800000000005</v>
      </c>
      <c r="L12" s="4">
        <v>69.744962344799561</v>
      </c>
      <c r="M12" s="4">
        <v>49.95728240268263</v>
      </c>
      <c r="N12" s="4">
        <v>37.000000000000021</v>
      </c>
      <c r="O12" s="4"/>
      <c r="P12" s="4"/>
      <c r="Q12" s="4"/>
    </row>
    <row r="13" spans="2:17" x14ac:dyDescent="0.3">
      <c r="B13" t="s">
        <v>24</v>
      </c>
      <c r="C13" s="7">
        <v>0.75</v>
      </c>
      <c r="D13" s="1"/>
      <c r="F13" s="5">
        <v>8</v>
      </c>
      <c r="H13" s="4">
        <v>701.62962962962968</v>
      </c>
      <c r="I13" s="4">
        <v>384.28850488354618</v>
      </c>
      <c r="J13" s="4">
        <v>232.81201638598085</v>
      </c>
      <c r="K13" s="4">
        <v>151.55199999999999</v>
      </c>
      <c r="L13" s="4">
        <v>104.10909831060454</v>
      </c>
      <c r="M13" s="4">
        <v>74.571803469893567</v>
      </c>
      <c r="N13" s="4">
        <v>55.230320699708457</v>
      </c>
      <c r="O13" s="4"/>
      <c r="P13" s="4"/>
      <c r="Q13" s="4"/>
    </row>
    <row r="14" spans="2:17" x14ac:dyDescent="0.3">
      <c r="B14" t="s">
        <v>25</v>
      </c>
      <c r="C14" s="7">
        <v>0.25</v>
      </c>
      <c r="F14" s="5">
        <v>9</v>
      </c>
      <c r="H14" s="4">
        <v>999.00000000000011</v>
      </c>
      <c r="I14" s="4">
        <v>547.16078136739293</v>
      </c>
      <c r="J14" s="4">
        <v>331.48429676832041</v>
      </c>
      <c r="K14" s="4">
        <v>215.78399999999999</v>
      </c>
      <c r="L14" s="4">
        <v>148.23346224302873</v>
      </c>
      <c r="M14" s="4">
        <v>106.17743111240705</v>
      </c>
      <c r="N14" s="4">
        <v>78.638483965014586</v>
      </c>
      <c r="O14" s="4"/>
      <c r="P14" s="4"/>
      <c r="Q14" s="4"/>
    </row>
    <row r="15" spans="2:17" x14ac:dyDescent="0.3">
      <c r="B15" t="s">
        <v>26</v>
      </c>
      <c r="C15" s="1">
        <v>75</v>
      </c>
      <c r="D15" s="4"/>
      <c r="F15" s="5">
        <v>10</v>
      </c>
      <c r="H15" s="4">
        <v>1370.3703703703704</v>
      </c>
      <c r="I15" s="4">
        <v>750.56348610067619</v>
      </c>
      <c r="J15" s="4">
        <v>454.71096950386885</v>
      </c>
      <c r="K15" s="4">
        <v>296</v>
      </c>
      <c r="L15" s="4">
        <v>203.33808263789948</v>
      </c>
      <c r="M15" s="4">
        <v>145.64805365213587</v>
      </c>
      <c r="N15" s="4">
        <v>107.87172011661808</v>
      </c>
      <c r="O15" s="4"/>
      <c r="P15" s="4"/>
      <c r="Q15" s="4"/>
    </row>
    <row r="16" spans="2:17" x14ac:dyDescent="0.3">
      <c r="B16" t="s">
        <v>27</v>
      </c>
      <c r="C16" s="4">
        <v>135000</v>
      </c>
      <c r="D16" s="1"/>
      <c r="F16" s="5">
        <v>10.999999999999998</v>
      </c>
      <c r="H16" s="4">
        <v>1823.9629629629621</v>
      </c>
      <c r="I16" s="4">
        <v>998.99999999999943</v>
      </c>
      <c r="J16" s="4">
        <v>605.2203004096491</v>
      </c>
      <c r="K16" s="4">
        <v>393.97599999999977</v>
      </c>
      <c r="L16" s="4">
        <v>270.64298799104409</v>
      </c>
      <c r="M16" s="4">
        <v>193.85755941099274</v>
      </c>
      <c r="N16" s="4">
        <v>143.5772594752186</v>
      </c>
      <c r="O16" s="4"/>
      <c r="P16" s="4"/>
      <c r="Q16" s="4"/>
    </row>
    <row r="17" spans="2:17" x14ac:dyDescent="0.3">
      <c r="B17" t="s">
        <v>28</v>
      </c>
      <c r="C17" s="4">
        <v>0</v>
      </c>
      <c r="F17" s="5">
        <v>11.999999999999998</v>
      </c>
      <c r="H17" s="4">
        <v>2367.9999999999991</v>
      </c>
      <c r="I17" s="4">
        <v>1296.9737039819677</v>
      </c>
      <c r="J17" s="4">
        <v>785.74055530268492</v>
      </c>
      <c r="K17" s="4">
        <v>511.48799999999972</v>
      </c>
      <c r="L17" s="4">
        <v>351.36820679829015</v>
      </c>
      <c r="M17" s="4">
        <v>251.67983671089067</v>
      </c>
      <c r="N17" s="4">
        <v>186.40233236151593</v>
      </c>
      <c r="O17" s="4"/>
      <c r="P17" s="4"/>
      <c r="Q17" s="4"/>
    </row>
    <row r="18" spans="2:17" x14ac:dyDescent="0.3">
      <c r="B18" t="s">
        <v>29</v>
      </c>
      <c r="C18" s="1">
        <v>-10</v>
      </c>
      <c r="D18" s="5"/>
      <c r="F18" s="5">
        <v>12.999999999999998</v>
      </c>
      <c r="H18" s="4">
        <v>3010.7037037037026</v>
      </c>
      <c r="I18" s="4">
        <v>1648.9879789631848</v>
      </c>
      <c r="J18" s="4">
        <v>998.99999999999943</v>
      </c>
      <c r="K18" s="4">
        <v>650.31199999999967</v>
      </c>
      <c r="L18" s="4">
        <v>446.73376755546496</v>
      </c>
      <c r="M18" s="4">
        <v>319.98877387374239</v>
      </c>
      <c r="N18" s="4">
        <v>236.99416909620982</v>
      </c>
      <c r="O18" s="4"/>
      <c r="P18" s="4"/>
      <c r="Q18" s="4"/>
    </row>
    <row r="19" spans="2:17" x14ac:dyDescent="0.3">
      <c r="B19" t="s">
        <v>30</v>
      </c>
      <c r="C19" s="1">
        <v>1</v>
      </c>
      <c r="D19" s="5"/>
      <c r="F19" s="5">
        <v>13.999999999999998</v>
      </c>
      <c r="H19" s="4">
        <v>3760.2962962962947</v>
      </c>
      <c r="I19" s="4">
        <v>2059.5462058602543</v>
      </c>
      <c r="J19" s="4">
        <v>1247.7269003186154</v>
      </c>
      <c r="K19" s="4">
        <v>812.22399999999959</v>
      </c>
      <c r="L19" s="4">
        <v>557.95969875839592</v>
      </c>
      <c r="M19" s="4">
        <v>399.65825922146064</v>
      </c>
      <c r="N19" s="4">
        <v>295.99999999999989</v>
      </c>
      <c r="O19" s="4"/>
      <c r="P19" s="4"/>
      <c r="Q19" s="4"/>
    </row>
    <row r="20" spans="2:17" x14ac:dyDescent="0.3">
      <c r="F20" s="5">
        <v>15</v>
      </c>
      <c r="H20" s="4">
        <v>4625</v>
      </c>
      <c r="I20" s="4">
        <v>2533.1517655897819</v>
      </c>
      <c r="J20" s="4">
        <v>1534.6495220755573</v>
      </c>
      <c r="K20" s="4">
        <v>999</v>
      </c>
      <c r="L20" s="4">
        <v>686.26602890291076</v>
      </c>
      <c r="M20" s="4">
        <v>491.56218107595856</v>
      </c>
      <c r="N20" s="4">
        <v>364.06705539358603</v>
      </c>
      <c r="O20" s="4"/>
      <c r="P20" s="4"/>
      <c r="Q20" s="4"/>
    </row>
    <row r="21" spans="2:17" x14ac:dyDescent="0.3">
      <c r="B21" t="s">
        <v>0</v>
      </c>
      <c r="C21" s="4">
        <f>+'BPK-Grafiek'!H7</f>
        <v>0</v>
      </c>
      <c r="F21" s="5">
        <v>16</v>
      </c>
      <c r="H21" s="4">
        <v>5613.0370370370374</v>
      </c>
      <c r="I21" s="4">
        <v>3074.3080390683695</v>
      </c>
      <c r="J21" s="4">
        <v>1862.4961310878468</v>
      </c>
      <c r="K21" s="4">
        <v>1212.4159999999999</v>
      </c>
      <c r="L21" s="4">
        <v>832.8727864848363</v>
      </c>
      <c r="M21" s="4">
        <v>596.57442775914853</v>
      </c>
      <c r="N21" s="4">
        <v>441.84256559766766</v>
      </c>
      <c r="O21" s="4"/>
      <c r="P21" s="4"/>
      <c r="Q21" s="4"/>
    </row>
    <row r="22" spans="2:17" x14ac:dyDescent="0.3">
      <c r="B22" t="s">
        <v>31</v>
      </c>
      <c r="C22" s="1">
        <f>+'BPK-Grafiek'!H10</f>
        <v>0</v>
      </c>
      <c r="F22" s="5">
        <v>17</v>
      </c>
      <c r="H22" s="4">
        <v>6732.6296296296305</v>
      </c>
      <c r="I22" s="4">
        <v>3687.5184072126217</v>
      </c>
      <c r="J22" s="4">
        <v>2233.9949931725077</v>
      </c>
      <c r="K22" s="4">
        <v>1454.2479999999998</v>
      </c>
      <c r="L22" s="4">
        <v>999.00000000000023</v>
      </c>
      <c r="M22" s="4">
        <v>715.5688875929435</v>
      </c>
      <c r="N22" s="4">
        <v>529.97376093294463</v>
      </c>
      <c r="O22" s="4"/>
      <c r="P22" s="4"/>
      <c r="Q22" s="4"/>
    </row>
    <row r="23" spans="2:17" x14ac:dyDescent="0.3">
      <c r="F23" s="5">
        <v>18.000000000000004</v>
      </c>
      <c r="H23" s="4">
        <v>7992.0000000000055</v>
      </c>
      <c r="I23" s="4">
        <v>4377.2862509391462</v>
      </c>
      <c r="J23" s="4">
        <v>2651.8743741465646</v>
      </c>
      <c r="K23" s="4">
        <v>1726.2720000000011</v>
      </c>
      <c r="L23" s="4">
        <v>1185.8676979442305</v>
      </c>
      <c r="M23" s="4">
        <v>849.41944889925696</v>
      </c>
      <c r="N23" s="4">
        <v>629.10787172011703</v>
      </c>
      <c r="O23" s="4"/>
      <c r="P23" s="4"/>
      <c r="Q23" s="4"/>
    </row>
    <row r="24" spans="2:17" x14ac:dyDescent="0.3">
      <c r="B24" t="s">
        <v>32</v>
      </c>
      <c r="C24" s="5" t="e">
        <f>(+C21/C22^($C$13/$C$14))*10^$C$19</f>
        <v>#DIV/0!</v>
      </c>
      <c r="F24" s="5">
        <v>19.000000000000004</v>
      </c>
      <c r="H24" s="4">
        <v>9399.3703703703759</v>
      </c>
      <c r="I24" s="4">
        <v>5148.1149511645408</v>
      </c>
      <c r="J24" s="4">
        <v>3118.8625398270383</v>
      </c>
      <c r="K24" s="4">
        <v>2030.264000000001</v>
      </c>
      <c r="L24" s="4">
        <v>1394.6959088133533</v>
      </c>
      <c r="M24" s="4">
        <v>999.00000000000045</v>
      </c>
      <c r="N24" s="4">
        <v>739.89212827988376</v>
      </c>
      <c r="O24" s="4"/>
      <c r="P24" s="4"/>
      <c r="Q24" s="4"/>
    </row>
    <row r="25" spans="2:17" x14ac:dyDescent="0.3">
      <c r="B25" t="s">
        <v>33</v>
      </c>
      <c r="C25" s="5">
        <f>(C11/C15^($C$13/$C$14))*10^$C$19</f>
        <v>2.96</v>
      </c>
      <c r="F25" s="5">
        <v>20.000000000000004</v>
      </c>
      <c r="H25" s="4">
        <v>10962.962962962969</v>
      </c>
      <c r="I25" s="4">
        <v>6004.5078888054122</v>
      </c>
      <c r="J25" s="4">
        <v>3637.6877560309526</v>
      </c>
      <c r="K25" s="4">
        <v>2368.0000000000009</v>
      </c>
      <c r="L25" s="4">
        <v>1626.7046611031967</v>
      </c>
      <c r="M25" s="4">
        <v>1165.1844292170874</v>
      </c>
      <c r="N25" s="4">
        <v>862.97376093294508</v>
      </c>
      <c r="O25" s="4"/>
      <c r="P25" s="4"/>
      <c r="Q25" s="4"/>
    </row>
    <row r="26" spans="2:17" x14ac:dyDescent="0.3">
      <c r="F26" s="5">
        <v>21.000000000000004</v>
      </c>
      <c r="H26" s="4">
        <v>12691.000000000009</v>
      </c>
      <c r="I26" s="4">
        <v>6950.9684447783657</v>
      </c>
      <c r="J26" s="4">
        <v>4211.0782885753324</v>
      </c>
      <c r="K26" s="4">
        <v>2741.2560000000017</v>
      </c>
      <c r="L26" s="4">
        <v>1883.1139833095883</v>
      </c>
      <c r="M26" s="4">
        <v>1348.8466248724312</v>
      </c>
      <c r="N26" s="4">
        <v>999.00000000000068</v>
      </c>
    </row>
    <row r="27" spans="2:17" x14ac:dyDescent="0.3">
      <c r="F27" s="5">
        <v>22.000000000000007</v>
      </c>
      <c r="H27" s="4">
        <v>14591.703703703719</v>
      </c>
      <c r="I27" s="4">
        <v>7992.0000000000073</v>
      </c>
      <c r="J27" s="4">
        <v>4841.762403277201</v>
      </c>
      <c r="K27" s="4">
        <v>3151.8080000000032</v>
      </c>
      <c r="L27" s="4">
        <v>2165.1439039283559</v>
      </c>
      <c r="M27" s="4">
        <v>1550.8604752879444</v>
      </c>
      <c r="N27" s="4">
        <v>1148.6180758017506</v>
      </c>
    </row>
    <row r="28" spans="2:17" x14ac:dyDescent="0.3">
      <c r="B28" t="s">
        <v>34</v>
      </c>
      <c r="C28" t="s">
        <v>50</v>
      </c>
      <c r="F28" s="5">
        <v>23.000000000000007</v>
      </c>
      <c r="H28" s="4">
        <v>16673.296296296314</v>
      </c>
      <c r="I28" s="4">
        <v>9132.105935386935</v>
      </c>
      <c r="J28" s="4">
        <v>5532.4683659535776</v>
      </c>
      <c r="K28" s="4">
        <v>3601.432000000003</v>
      </c>
      <c r="L28" s="4">
        <v>2474.0144514553253</v>
      </c>
      <c r="M28" s="4">
        <v>1772.0998687855388</v>
      </c>
      <c r="N28" s="4">
        <v>1312.4752186588933</v>
      </c>
    </row>
    <row r="29" spans="2:17" x14ac:dyDescent="0.3">
      <c r="B29" t="s">
        <v>35</v>
      </c>
      <c r="C29">
        <v>25</v>
      </c>
      <c r="F29" s="5">
        <v>24.000000000000007</v>
      </c>
      <c r="H29" s="4">
        <v>18944.000000000018</v>
      </c>
      <c r="I29" s="4">
        <v>10375.789631855756</v>
      </c>
      <c r="J29" s="4">
        <v>6285.9244424214885</v>
      </c>
      <c r="K29" s="4">
        <v>4091.9040000000036</v>
      </c>
      <c r="L29" s="4">
        <v>2810.9456543863253</v>
      </c>
      <c r="M29" s="4">
        <v>2013.4386936871281</v>
      </c>
      <c r="N29" s="4">
        <v>1491.2186588921297</v>
      </c>
    </row>
    <row r="30" spans="2:17" x14ac:dyDescent="0.3">
      <c r="F30" s="5">
        <v>25.000000000000007</v>
      </c>
      <c r="H30" s="4">
        <v>21412.037037037055</v>
      </c>
      <c r="I30" s="4">
        <v>11727.554470323073</v>
      </c>
      <c r="J30" s="4">
        <v>7104.8588984979569</v>
      </c>
      <c r="K30" s="4">
        <v>4625.0000000000036</v>
      </c>
      <c r="L30" s="4">
        <v>3177.1575412171819</v>
      </c>
      <c r="M30" s="4">
        <v>2275.7508383146251</v>
      </c>
      <c r="N30" s="4">
        <v>1685.4956268221588</v>
      </c>
    </row>
    <row r="31" spans="2:17" x14ac:dyDescent="0.3">
      <c r="F31" s="5">
        <v>26.000000000000007</v>
      </c>
      <c r="H31" s="4">
        <v>24085.62962962965</v>
      </c>
      <c r="I31" s="4">
        <v>13191.903831705495</v>
      </c>
      <c r="J31" s="4">
        <v>7992.0000000000055</v>
      </c>
      <c r="K31" s="4">
        <v>5202.4960000000037</v>
      </c>
      <c r="L31" s="4">
        <v>3573.8701404437243</v>
      </c>
      <c r="M31" s="4">
        <v>2559.9101909899423</v>
      </c>
      <c r="N31" s="4">
        <v>1895.953352769681</v>
      </c>
    </row>
    <row r="32" spans="2:17" x14ac:dyDescent="0.3">
      <c r="F32" s="5">
        <v>27.000000000000007</v>
      </c>
      <c r="H32" s="4">
        <v>26973.000000000022</v>
      </c>
      <c r="I32" s="4">
        <v>14773.341096919619</v>
      </c>
      <c r="J32" s="4">
        <v>8950.0760127446574</v>
      </c>
      <c r="K32" s="4">
        <v>5826.1680000000042</v>
      </c>
      <c r="L32" s="4">
        <v>4002.3034805617785</v>
      </c>
      <c r="M32" s="4">
        <v>2866.7906400349925</v>
      </c>
      <c r="N32" s="4">
        <v>2123.239067055395</v>
      </c>
    </row>
    <row r="33" spans="6:14" x14ac:dyDescent="0.3">
      <c r="F33" s="5">
        <v>28.000000000000007</v>
      </c>
      <c r="H33" s="4">
        <v>30082.370370370398</v>
      </c>
      <c r="I33" s="4">
        <v>16476.369646882056</v>
      </c>
      <c r="J33" s="4">
        <v>9981.815202548938</v>
      </c>
      <c r="K33" s="4">
        <v>6497.7920000000049</v>
      </c>
      <c r="L33" s="4">
        <v>4463.6775900671728</v>
      </c>
      <c r="M33" s="4">
        <v>3197.2660737716892</v>
      </c>
      <c r="N33" s="4">
        <v>2368.0000000000023</v>
      </c>
    </row>
    <row r="34" spans="6:14" x14ac:dyDescent="0.3">
      <c r="F34" s="5">
        <v>29.000000000000011</v>
      </c>
      <c r="H34" s="4">
        <v>33421.962962963</v>
      </c>
      <c r="I34" s="4">
        <v>18305.492862509411</v>
      </c>
      <c r="J34" s="4">
        <v>11089.94583522987</v>
      </c>
      <c r="K34" s="4">
        <v>7219.1440000000075</v>
      </c>
      <c r="L34" s="4">
        <v>4959.2124974557355</v>
      </c>
      <c r="M34" s="4">
        <v>3552.2103805219454</v>
      </c>
      <c r="N34" s="4">
        <v>2630.8833819242013</v>
      </c>
    </row>
    <row r="35" spans="6:14" x14ac:dyDescent="0.3">
      <c r="F35" s="5">
        <v>30.000000000000011</v>
      </c>
      <c r="H35" s="4">
        <v>37000.000000000044</v>
      </c>
      <c r="I35" s="4">
        <v>20265.214124718277</v>
      </c>
      <c r="J35" s="4">
        <v>12277.196176604471</v>
      </c>
      <c r="K35" s="4">
        <v>7992.0000000000082</v>
      </c>
      <c r="L35" s="4">
        <v>5490.1282312232925</v>
      </c>
      <c r="M35" s="4">
        <v>3932.4974486076726</v>
      </c>
      <c r="N35" s="4">
        <v>2912.5364431486914</v>
      </c>
    </row>
    <row r="36" spans="6:14" x14ac:dyDescent="0.3">
      <c r="F36" s="5">
        <v>31.000000000000011</v>
      </c>
      <c r="H36" s="4">
        <v>40824.703703703752</v>
      </c>
      <c r="I36" s="4">
        <v>22360.036814425268</v>
      </c>
      <c r="J36" s="4">
        <v>13546.294492489771</v>
      </c>
      <c r="K36" s="4">
        <v>8818.1360000000095</v>
      </c>
      <c r="L36" s="4">
        <v>6057.6448198656699</v>
      </c>
      <c r="M36" s="4">
        <v>4339.0011663507848</v>
      </c>
      <c r="N36" s="4">
        <v>3213.6064139941727</v>
      </c>
    </row>
    <row r="37" spans="6:14" x14ac:dyDescent="0.3">
      <c r="F37" s="5">
        <v>32.000000000000014</v>
      </c>
      <c r="H37" s="4">
        <v>44904.296296296357</v>
      </c>
      <c r="I37" s="4">
        <v>24594.464312546988</v>
      </c>
      <c r="J37" s="4">
        <v>14899.969048702795</v>
      </c>
      <c r="K37" s="4">
        <v>9699.3280000000123</v>
      </c>
      <c r="L37" s="4">
        <v>6662.9822918786995</v>
      </c>
      <c r="M37" s="4">
        <v>4772.5954220731946</v>
      </c>
      <c r="N37" s="4">
        <v>3534.7405247813458</v>
      </c>
    </row>
    <row r="38" spans="6:14" x14ac:dyDescent="0.3">
      <c r="F38" s="5">
        <v>33.000000000000014</v>
      </c>
      <c r="H38" s="4">
        <v>49247.000000000065</v>
      </c>
      <c r="I38" s="4">
        <v>26973.000000000033</v>
      </c>
      <c r="J38" s="4">
        <v>16340.948111060556</v>
      </c>
      <c r="K38" s="4">
        <v>10637.352000000012</v>
      </c>
      <c r="L38" s="4">
        <v>7307.3606757582029</v>
      </c>
      <c r="M38" s="4">
        <v>5234.1541040968132</v>
      </c>
      <c r="N38" s="4">
        <v>3876.5860058309086</v>
      </c>
    </row>
    <row r="39" spans="6:14" x14ac:dyDescent="0.3">
      <c r="F39" s="5">
        <v>34.000000000000014</v>
      </c>
      <c r="H39" s="4">
        <v>53861.037037037109</v>
      </c>
      <c r="I39" s="4">
        <v>29500.147257701014</v>
      </c>
      <c r="J39" s="4">
        <v>17871.959945380084</v>
      </c>
      <c r="K39" s="4">
        <v>11633.984000000015</v>
      </c>
      <c r="L39" s="4">
        <v>7992.0000000000118</v>
      </c>
      <c r="M39" s="4">
        <v>5724.5511007435562</v>
      </c>
      <c r="N39" s="4">
        <v>4239.7900874635625</v>
      </c>
    </row>
    <row r="40" spans="6:14" x14ac:dyDescent="0.3">
      <c r="F40" s="5">
        <v>35.000000000000014</v>
      </c>
      <c r="H40" s="4">
        <v>58754.629629629701</v>
      </c>
      <c r="I40" s="4">
        <v>32180.409466566529</v>
      </c>
      <c r="J40" s="4">
        <v>19495.732817478402</v>
      </c>
      <c r="K40" s="4">
        <v>12691.000000000015</v>
      </c>
      <c r="L40" s="4">
        <v>8718.1202930999516</v>
      </c>
      <c r="M40" s="4">
        <v>6244.660300335333</v>
      </c>
      <c r="N40" s="4">
        <v>4625.0000000000055</v>
      </c>
    </row>
    <row r="41" spans="6:14" x14ac:dyDescent="0.3">
      <c r="F41" s="5">
        <v>36.000000000000014</v>
      </c>
      <c r="H41" s="4">
        <v>63936.000000000073</v>
      </c>
      <c r="I41" s="4">
        <v>35018.290007513184</v>
      </c>
      <c r="J41" s="4">
        <v>21214.994993172528</v>
      </c>
      <c r="K41" s="4">
        <v>13810.176000000014</v>
      </c>
      <c r="L41" s="4">
        <v>9486.9415835538493</v>
      </c>
      <c r="M41" s="4">
        <v>6795.3555911940584</v>
      </c>
      <c r="N41" s="4">
        <v>5032.862973760939</v>
      </c>
    </row>
    <row r="42" spans="6:14" x14ac:dyDescent="0.3">
      <c r="F42" s="5">
        <v>37.000000000000014</v>
      </c>
      <c r="H42" s="4">
        <v>69413.370370370452</v>
      </c>
      <c r="I42" s="4">
        <v>38018.292261457595</v>
      </c>
      <c r="J42" s="4">
        <v>23032.474738279496</v>
      </c>
      <c r="K42" s="4">
        <v>14993.288000000017</v>
      </c>
      <c r="L42" s="4">
        <v>10299.683899857535</v>
      </c>
      <c r="M42" s="4">
        <v>7377.5108616416464</v>
      </c>
      <c r="N42" s="4">
        <v>5464.0262390670623</v>
      </c>
    </row>
    <row r="43" spans="6:14" x14ac:dyDescent="0.3">
      <c r="F43" s="5">
        <v>38.000000000000014</v>
      </c>
      <c r="H43" s="4">
        <v>75194.962962963051</v>
      </c>
      <c r="I43" s="4">
        <v>41184.919609316348</v>
      </c>
      <c r="J43" s="4">
        <v>24950.900318616321</v>
      </c>
      <c r="K43" s="4">
        <v>16242.112000000019</v>
      </c>
      <c r="L43" s="4">
        <v>11157.567270506834</v>
      </c>
      <c r="M43" s="4">
        <v>7992.0000000000091</v>
      </c>
      <c r="N43" s="4">
        <v>5919.1370262390747</v>
      </c>
    </row>
    <row r="44" spans="6:14" x14ac:dyDescent="0.3">
      <c r="F44" s="5">
        <v>39.000000000000021</v>
      </c>
      <c r="H44" s="4">
        <v>81289.000000000131</v>
      </c>
      <c r="I44" s="4">
        <v>44522.675432006079</v>
      </c>
      <c r="J44" s="4">
        <v>26973.00000000004</v>
      </c>
      <c r="K44" s="4">
        <v>17558.424000000028</v>
      </c>
      <c r="L44" s="4">
        <v>12061.811723997578</v>
      </c>
      <c r="M44" s="4">
        <v>8639.6968945910612</v>
      </c>
      <c r="N44" s="4">
        <v>6398.842565597678</v>
      </c>
    </row>
    <row r="45" spans="6:14" x14ac:dyDescent="0.3">
      <c r="F45" s="5">
        <v>40.000000000000021</v>
      </c>
      <c r="H45" s="4">
        <v>87703.703703703854</v>
      </c>
      <c r="I45" s="4">
        <v>48036.063110443356</v>
      </c>
      <c r="J45" s="4">
        <v>29101.502048247658</v>
      </c>
      <c r="K45" s="4">
        <v>18944.000000000033</v>
      </c>
      <c r="L45" s="4">
        <v>13013.63728882559</v>
      </c>
      <c r="M45" s="4">
        <v>9321.4754337367121</v>
      </c>
      <c r="N45" s="4">
        <v>6903.7900874635689</v>
      </c>
    </row>
    <row r="46" spans="6:14" x14ac:dyDescent="0.3">
      <c r="F46" s="5">
        <v>41.000000000000021</v>
      </c>
      <c r="H46" s="4">
        <v>94447.296296296467</v>
      </c>
      <c r="I46" s="4">
        <v>51729.586025544784</v>
      </c>
      <c r="J46" s="4">
        <v>31339.134729176199</v>
      </c>
      <c r="K46" s="4">
        <v>20400.616000000035</v>
      </c>
      <c r="L46" s="4">
        <v>14014.263993486695</v>
      </c>
      <c r="M46" s="4">
        <v>10038.209505758874</v>
      </c>
      <c r="N46" s="4">
        <v>7434.6268221574474</v>
      </c>
    </row>
    <row r="47" spans="6:14" x14ac:dyDescent="0.3">
      <c r="F47" s="5">
        <v>42.000000000000021</v>
      </c>
      <c r="H47" s="4">
        <v>101528.00000000016</v>
      </c>
      <c r="I47" s="4">
        <v>55607.747558226984</v>
      </c>
      <c r="J47" s="4">
        <v>33688.626308602688</v>
      </c>
      <c r="K47" s="4">
        <v>21930.048000000032</v>
      </c>
      <c r="L47" s="4">
        <v>15064.911866476721</v>
      </c>
      <c r="M47" s="4">
        <v>10790.772998979459</v>
      </c>
      <c r="N47" s="4">
        <v>7992.0000000000127</v>
      </c>
    </row>
    <row r="48" spans="6:14" x14ac:dyDescent="0.3">
      <c r="F48" s="5">
        <v>43.000000000000021</v>
      </c>
      <c r="H48" s="4">
        <v>108954.0370370372</v>
      </c>
      <c r="I48" s="4">
        <v>59675.051089406545</v>
      </c>
      <c r="J48" s="4">
        <v>36152.705052344158</v>
      </c>
      <c r="K48" s="4">
        <v>23534.072000000033</v>
      </c>
      <c r="L48" s="4">
        <v>16166.800936291498</v>
      </c>
      <c r="M48" s="4">
        <v>11580.039801720384</v>
      </c>
      <c r="N48" s="4">
        <v>8576.556851311967</v>
      </c>
    </row>
    <row r="49" spans="6:14" x14ac:dyDescent="0.3">
      <c r="F49" s="5">
        <v>44.000000000000021</v>
      </c>
      <c r="H49" s="4">
        <v>116733.6296296298</v>
      </c>
      <c r="I49" s="4">
        <v>63936.00000000008</v>
      </c>
      <c r="J49" s="4">
        <v>38734.099226217615</v>
      </c>
      <c r="K49" s="4">
        <v>25214.464000000033</v>
      </c>
      <c r="L49" s="4">
        <v>17321.151231426855</v>
      </c>
      <c r="M49" s="4">
        <v>12406.883802303559</v>
      </c>
      <c r="N49" s="4">
        <v>9188.9446064140066</v>
      </c>
    </row>
    <row r="50" spans="6:14" x14ac:dyDescent="0.3">
      <c r="F50" s="5">
        <v>45.000000000000021</v>
      </c>
      <c r="H50" s="4">
        <v>124875.00000000019</v>
      </c>
      <c r="I50" s="4">
        <v>68395.09767092421</v>
      </c>
      <c r="J50" s="4">
        <v>41435.537096040112</v>
      </c>
      <c r="K50" s="4">
        <v>26973.000000000036</v>
      </c>
      <c r="L50" s="4">
        <v>18529.182780378618</v>
      </c>
      <c r="M50" s="4">
        <v>13272.1788890509</v>
      </c>
      <c r="N50" s="4">
        <v>9829.8104956268362</v>
      </c>
    </row>
    <row r="51" spans="6:14" x14ac:dyDescent="0.3">
      <c r="F51" s="5">
        <v>46.000000000000021</v>
      </c>
      <c r="H51" s="4">
        <v>133386.37037037057</v>
      </c>
      <c r="I51" s="4">
        <v>73056.847483095509</v>
      </c>
      <c r="J51" s="4">
        <v>44259.746927628636</v>
      </c>
      <c r="K51" s="4">
        <v>28811.456000000038</v>
      </c>
      <c r="L51" s="4">
        <v>19792.11561164261</v>
      </c>
      <c r="M51" s="4">
        <v>14176.798950284316</v>
      </c>
      <c r="N51" s="4">
        <v>10499.801749271151</v>
      </c>
    </row>
    <row r="52" spans="6:14" x14ac:dyDescent="0.3">
      <c r="F52" s="5">
        <v>47.000000000000028</v>
      </c>
      <c r="H52" s="4">
        <v>142275.96296296324</v>
      </c>
      <c r="I52" s="4">
        <v>77925.752817430635</v>
      </c>
      <c r="J52" s="4">
        <v>47209.456986800265</v>
      </c>
      <c r="K52" s="4">
        <v>30731.608000000055</v>
      </c>
      <c r="L52" s="4">
        <v>21111.169753714676</v>
      </c>
      <c r="M52" s="4">
        <v>15121.61787432573</v>
      </c>
      <c r="N52" s="4">
        <v>11199.565597667659</v>
      </c>
    </row>
    <row r="53" spans="6:14" x14ac:dyDescent="0.3">
      <c r="F53" s="5">
        <v>48.000000000000028</v>
      </c>
      <c r="H53" s="4">
        <v>151552.00000000029</v>
      </c>
      <c r="I53" s="4">
        <v>83006.317054846135</v>
      </c>
      <c r="J53" s="4">
        <v>50287.395539371959</v>
      </c>
      <c r="K53" s="4">
        <v>32735.232000000058</v>
      </c>
      <c r="L53" s="4">
        <v>22487.56523509062</v>
      </c>
      <c r="M53" s="4">
        <v>16107.509549497041</v>
      </c>
      <c r="N53" s="4">
        <v>11929.749271137049</v>
      </c>
    </row>
    <row r="54" spans="6:14" x14ac:dyDescent="0.3">
      <c r="F54" s="5">
        <v>49.000000000000028</v>
      </c>
      <c r="H54" s="4">
        <v>161222.703703704</v>
      </c>
      <c r="I54" s="4">
        <v>88303.043576258598</v>
      </c>
      <c r="J54" s="4">
        <v>53496.29085116076</v>
      </c>
      <c r="K54" s="4">
        <v>34824.104000000058</v>
      </c>
      <c r="L54" s="4">
        <v>23922.522084266278</v>
      </c>
      <c r="M54" s="4">
        <v>17135.347864120162</v>
      </c>
      <c r="N54" s="4">
        <v>12691.000000000022</v>
      </c>
    </row>
    <row r="55" spans="6:14" x14ac:dyDescent="0.3">
      <c r="F55" s="5">
        <v>50.000000000000021</v>
      </c>
      <c r="H55" s="4">
        <v>171296.29629629652</v>
      </c>
      <c r="I55" s="4">
        <v>93820.435762584631</v>
      </c>
      <c r="J55" s="4">
        <v>56838.871187983677</v>
      </c>
      <c r="K55" s="4">
        <v>37000.000000000044</v>
      </c>
      <c r="L55" s="4">
        <v>25417.26032973747</v>
      </c>
      <c r="M55" s="4">
        <v>18206.006706517008</v>
      </c>
      <c r="N55" s="4">
        <v>13483.965014577278</v>
      </c>
    </row>
    <row r="56" spans="6:14" x14ac:dyDescent="0.3">
      <c r="F56" s="5">
        <v>51.000000000000021</v>
      </c>
      <c r="H56" s="4">
        <v>181781.00000000026</v>
      </c>
      <c r="I56" s="4">
        <v>99562.996994740926</v>
      </c>
      <c r="J56" s="4">
        <v>60317.864815657784</v>
      </c>
      <c r="K56" s="4">
        <v>39264.696000000047</v>
      </c>
      <c r="L56" s="4">
        <v>26973.00000000004</v>
      </c>
      <c r="M56" s="4">
        <v>19320.359965009502</v>
      </c>
      <c r="N56" s="4">
        <v>14309.291545189524</v>
      </c>
    </row>
    <row r="57" spans="6:14" x14ac:dyDescent="0.3">
      <c r="F57" s="5">
        <v>52.000000000000021</v>
      </c>
      <c r="H57" s="4">
        <v>192685.03703703728</v>
      </c>
      <c r="I57" s="4">
        <v>105535.230653644</v>
      </c>
      <c r="J57" s="4">
        <v>63936.000000000073</v>
      </c>
      <c r="K57" s="4">
        <v>41619.968000000052</v>
      </c>
      <c r="L57" s="4">
        <v>28590.961123549805</v>
      </c>
      <c r="M57" s="4">
        <v>20479.281527919546</v>
      </c>
      <c r="N57" s="4">
        <v>15167.626822157454</v>
      </c>
    </row>
    <row r="58" spans="6:14" x14ac:dyDescent="0.3">
      <c r="F58" s="5">
        <v>53.000000000000028</v>
      </c>
      <c r="H58" s="4">
        <v>204016.62962963001</v>
      </c>
      <c r="I58" s="4">
        <v>111741.64012021056</v>
      </c>
      <c r="J58" s="4">
        <v>67696.005006827603</v>
      </c>
      <c r="K58" s="4">
        <v>44067.592000000077</v>
      </c>
      <c r="L58" s="4">
        <v>30272.363728882614</v>
      </c>
      <c r="M58" s="4">
        <v>21683.645283569069</v>
      </c>
      <c r="N58" s="4">
        <v>16059.618075801778</v>
      </c>
    </row>
    <row r="59" spans="6:14" x14ac:dyDescent="0.3">
      <c r="F59" s="5">
        <v>54.000000000000028</v>
      </c>
      <c r="H59" s="4">
        <v>215784.00000000038</v>
      </c>
      <c r="I59" s="4">
        <v>118186.72877535707</v>
      </c>
      <c r="J59" s="4">
        <v>71600.608101957318</v>
      </c>
      <c r="K59" s="4">
        <v>46609.344000000077</v>
      </c>
      <c r="L59" s="4">
        <v>32018.427844494257</v>
      </c>
      <c r="M59" s="4">
        <v>22934.325120279962</v>
      </c>
      <c r="N59" s="4">
        <v>16985.912536443178</v>
      </c>
    </row>
    <row r="60" spans="6:14" x14ac:dyDescent="0.3">
      <c r="F60" s="5">
        <v>55.000000000000028</v>
      </c>
      <c r="H60" s="4">
        <v>227995.37037037074</v>
      </c>
      <c r="I60" s="4">
        <v>124875.00000000019</v>
      </c>
      <c r="J60" s="4">
        <v>75652.537551206304</v>
      </c>
      <c r="K60" s="4">
        <v>49247.000000000073</v>
      </c>
      <c r="L60" s="4">
        <v>33830.373498880581</v>
      </c>
      <c r="M60" s="4">
        <v>24232.194926374144</v>
      </c>
      <c r="N60" s="4">
        <v>17947.157434402361</v>
      </c>
    </row>
    <row r="61" spans="6:14" x14ac:dyDescent="0.3">
      <c r="F61" s="5">
        <v>56.000000000000028</v>
      </c>
      <c r="H61" s="4">
        <v>240658.96296296333</v>
      </c>
      <c r="I61" s="4">
        <v>131810.95717505654</v>
      </c>
      <c r="J61" s="4">
        <v>79854.521620391548</v>
      </c>
      <c r="K61" s="4">
        <v>51982.336000000076</v>
      </c>
      <c r="L61" s="4">
        <v>35709.420720537411</v>
      </c>
      <c r="M61" s="4">
        <v>25578.128590173532</v>
      </c>
      <c r="N61" s="4">
        <v>18944.000000000029</v>
      </c>
    </row>
    <row r="62" spans="6:14" x14ac:dyDescent="0.3">
      <c r="F62" s="5">
        <v>57.000000000000028</v>
      </c>
      <c r="H62" s="4">
        <v>253783.00000000038</v>
      </c>
      <c r="I62" s="4">
        <v>138999.10368144271</v>
      </c>
      <c r="J62" s="4">
        <v>84209.288575330109</v>
      </c>
      <c r="K62" s="4">
        <v>54817.128000000077</v>
      </c>
      <c r="L62" s="4">
        <v>37656.789537960576</v>
      </c>
      <c r="M62" s="4">
        <v>26973.000000000036</v>
      </c>
      <c r="N62" s="4">
        <v>19977.08746355688</v>
      </c>
    </row>
    <row r="63" spans="6:14" x14ac:dyDescent="0.3">
      <c r="F63" s="5">
        <v>58.000000000000028</v>
      </c>
      <c r="H63" s="4">
        <v>267375.70370370412</v>
      </c>
      <c r="I63" s="4">
        <v>146443.94290007534</v>
      </c>
      <c r="J63" s="4">
        <v>88719.566681838987</v>
      </c>
      <c r="K63" s="4">
        <v>57753.152000000082</v>
      </c>
      <c r="L63" s="4">
        <v>39673.699979645906</v>
      </c>
      <c r="M63" s="4">
        <v>28417.683044175577</v>
      </c>
      <c r="N63" s="4">
        <v>21047.067055393618</v>
      </c>
    </row>
    <row r="64" spans="6:14" x14ac:dyDescent="0.3">
      <c r="F64" s="5">
        <v>59.000000000000028</v>
      </c>
      <c r="H64" s="4">
        <v>281445.2962962967</v>
      </c>
      <c r="I64" s="4">
        <v>154149.97821187097</v>
      </c>
      <c r="J64" s="4">
        <v>93388.084205735213</v>
      </c>
      <c r="K64" s="4">
        <v>60792.184000000081</v>
      </c>
      <c r="L64" s="4">
        <v>41761.372074089217</v>
      </c>
      <c r="M64" s="4">
        <v>29913.051611022056</v>
      </c>
      <c r="N64" s="4">
        <v>22154.586005830937</v>
      </c>
    </row>
    <row r="65" spans="6:14" x14ac:dyDescent="0.3">
      <c r="F65" s="5">
        <v>60.000000000000028</v>
      </c>
      <c r="H65" s="4">
        <v>296000.00000000047</v>
      </c>
      <c r="I65" s="4">
        <v>162121.71299774628</v>
      </c>
      <c r="J65" s="4">
        <v>98217.569412835815</v>
      </c>
      <c r="K65" s="4">
        <v>63936.000000000095</v>
      </c>
      <c r="L65" s="4">
        <v>43921.025849786354</v>
      </c>
      <c r="M65" s="4">
        <v>31459.979588861395</v>
      </c>
      <c r="N65" s="4">
        <v>23300.291545189539</v>
      </c>
    </row>
    <row r="66" spans="6:14" x14ac:dyDescent="0.3">
      <c r="F66" s="5">
        <v>61.000000000000028</v>
      </c>
      <c r="H66" s="4">
        <v>311048.03703703749</v>
      </c>
      <c r="I66" s="4">
        <v>170363.65063861781</v>
      </c>
      <c r="J66" s="4">
        <v>103210.7505689578</v>
      </c>
      <c r="K66" s="4">
        <v>67186.376000000091</v>
      </c>
      <c r="L66" s="4">
        <v>46153.881335233127</v>
      </c>
      <c r="M66" s="4">
        <v>33059.340866015496</v>
      </c>
      <c r="N66" s="4">
        <v>24484.830903790124</v>
      </c>
    </row>
    <row r="67" spans="6:14" x14ac:dyDescent="0.3">
      <c r="F67" s="5">
        <v>62.000000000000036</v>
      </c>
      <c r="H67" s="4">
        <v>326597.62962963019</v>
      </c>
      <c r="I67" s="4">
        <v>178880.29451540226</v>
      </c>
      <c r="J67" s="4">
        <v>108370.35593991824</v>
      </c>
      <c r="K67" s="4">
        <v>70545.08800000012</v>
      </c>
      <c r="L67" s="4">
        <v>48461.158558925388</v>
      </c>
      <c r="M67" s="4">
        <v>34712.009330806301</v>
      </c>
      <c r="N67" s="4">
        <v>25708.851311953396</v>
      </c>
    </row>
    <row r="68" spans="6:14" x14ac:dyDescent="0.3">
      <c r="F68" s="5">
        <v>63.000000000000036</v>
      </c>
      <c r="H68" s="4">
        <v>342657.00000000064</v>
      </c>
      <c r="I68" s="4">
        <v>187676.14800901609</v>
      </c>
      <c r="J68" s="4">
        <v>113699.1137915341</v>
      </c>
      <c r="K68" s="4">
        <v>74013.912000000128</v>
      </c>
      <c r="L68" s="4">
        <v>50844.077549358939</v>
      </c>
      <c r="M68" s="4">
        <v>36418.858871555683</v>
      </c>
      <c r="N68" s="4">
        <v>26973.000000000047</v>
      </c>
    </row>
    <row r="69" spans="6:14" x14ac:dyDescent="0.3">
      <c r="F69" s="5">
        <v>64.000000000000028</v>
      </c>
      <c r="H69" s="4">
        <v>359234.37037037086</v>
      </c>
      <c r="I69" s="4">
        <v>196755.71450037591</v>
      </c>
      <c r="J69" s="4">
        <v>119199.75238962236</v>
      </c>
      <c r="K69" s="4">
        <v>77594.624000000098</v>
      </c>
      <c r="L69" s="4">
        <v>53303.858335029596</v>
      </c>
      <c r="M69" s="4">
        <v>38180.763376585557</v>
      </c>
      <c r="N69" s="4">
        <v>28277.924198250766</v>
      </c>
    </row>
    <row r="70" spans="6:14" x14ac:dyDescent="0.3">
      <c r="F70" s="5">
        <v>65.000000000000028</v>
      </c>
      <c r="H70" s="4">
        <v>376337.96296296344</v>
      </c>
      <c r="I70" s="4">
        <v>206123.49737039846</v>
      </c>
      <c r="J70" s="4">
        <v>124875.00000000015</v>
      </c>
      <c r="K70" s="4">
        <v>81289.000000000102</v>
      </c>
      <c r="L70" s="4">
        <v>55841.720944433218</v>
      </c>
      <c r="M70" s="4">
        <v>39998.596734217863</v>
      </c>
      <c r="N70" s="4">
        <v>29624.271137026277</v>
      </c>
    </row>
    <row r="71" spans="6:14" x14ac:dyDescent="0.3">
      <c r="F71" s="5">
        <v>66.000000000000043</v>
      </c>
      <c r="H71" s="4">
        <v>393976.00000000076</v>
      </c>
      <c r="I71" s="4">
        <v>215784.00000000038</v>
      </c>
      <c r="J71" s="4">
        <v>130727.58488848452</v>
      </c>
      <c r="K71" s="4">
        <v>85098.816000000152</v>
      </c>
      <c r="L71" s="4">
        <v>58458.885406065659</v>
      </c>
      <c r="M71" s="4">
        <v>41873.232832774534</v>
      </c>
      <c r="N71" s="4">
        <v>31012.688046647287</v>
      </c>
    </row>
    <row r="72" spans="6:14" x14ac:dyDescent="0.3">
      <c r="F72" s="5">
        <v>67.000000000000043</v>
      </c>
      <c r="H72" s="4">
        <v>412156.70370370452</v>
      </c>
      <c r="I72" s="4">
        <v>225741.7257700981</v>
      </c>
      <c r="J72" s="4">
        <v>136760.23532089236</v>
      </c>
      <c r="K72" s="4">
        <v>89025.848000000173</v>
      </c>
      <c r="L72" s="4">
        <v>61156.571748422684</v>
      </c>
      <c r="M72" s="4">
        <v>43805.545560577426</v>
      </c>
      <c r="N72" s="4">
        <v>32443.822157434468</v>
      </c>
    </row>
    <row r="73" spans="6:14" x14ac:dyDescent="0.3">
      <c r="F73" s="5">
        <v>68.000000000000043</v>
      </c>
      <c r="H73" s="4">
        <v>430888.29629629711</v>
      </c>
      <c r="I73" s="4">
        <v>236001.17806160823</v>
      </c>
      <c r="J73" s="4">
        <v>142975.67956304076</v>
      </c>
      <c r="K73" s="4">
        <v>93071.872000000163</v>
      </c>
      <c r="L73" s="4">
        <v>63936.000000000131</v>
      </c>
      <c r="M73" s="4">
        <v>45796.408805948471</v>
      </c>
      <c r="N73" s="4">
        <v>33918.320699708522</v>
      </c>
    </row>
    <row r="74" spans="6:14" x14ac:dyDescent="0.3">
      <c r="F74" s="5">
        <v>69.000000000000043</v>
      </c>
      <c r="H74" s="4">
        <v>450179.00000000081</v>
      </c>
      <c r="I74" s="4">
        <v>246566.86025544745</v>
      </c>
      <c r="J74" s="4">
        <v>149376.64588074671</v>
      </c>
      <c r="K74" s="4">
        <v>97238.664000000164</v>
      </c>
      <c r="L74" s="4">
        <v>66798.390189293845</v>
      </c>
      <c r="M74" s="4">
        <v>47846.696457209589</v>
      </c>
      <c r="N74" s="4">
        <v>35436.830903790149</v>
      </c>
    </row>
    <row r="75" spans="6:14" x14ac:dyDescent="0.3">
      <c r="F75" s="5">
        <v>70.000000000000043</v>
      </c>
      <c r="H75" s="4">
        <v>470037.03703703795</v>
      </c>
      <c r="I75" s="4">
        <v>257443.27573253241</v>
      </c>
      <c r="J75" s="4">
        <v>155965.8625398273</v>
      </c>
      <c r="K75" s="4">
        <v>101528.00000000019</v>
      </c>
      <c r="L75" s="4">
        <v>69744.962344799656</v>
      </c>
      <c r="M75" s="4">
        <v>49957.2824026827</v>
      </c>
      <c r="N75" s="4">
        <v>37000.000000000073</v>
      </c>
    </row>
    <row r="76" spans="6:14" x14ac:dyDescent="0.3">
      <c r="F76" s="5">
        <v>71.000000000000043</v>
      </c>
      <c r="H76" s="4">
        <v>490470.62962963054</v>
      </c>
      <c r="I76" s="4">
        <v>268634.92787377955</v>
      </c>
      <c r="J76" s="4">
        <v>162746.0578060995</v>
      </c>
      <c r="K76" s="4">
        <v>105941.65600000018</v>
      </c>
      <c r="L76" s="4">
        <v>72776.936495013375</v>
      </c>
      <c r="M76" s="4">
        <v>52129.040530689694</v>
      </c>
      <c r="N76" s="4">
        <v>38608.475218658961</v>
      </c>
    </row>
    <row r="77" spans="6:14" x14ac:dyDescent="0.3">
      <c r="F77" s="5">
        <v>72.000000000000043</v>
      </c>
      <c r="H77" s="4">
        <v>511488.00000000099</v>
      </c>
      <c r="I77" s="4">
        <v>280146.3200601057</v>
      </c>
      <c r="J77" s="4">
        <v>169719.95994538037</v>
      </c>
      <c r="K77" s="4">
        <v>110481.4080000002</v>
      </c>
      <c r="L77" s="4">
        <v>75895.532668430853</v>
      </c>
      <c r="M77" s="4">
        <v>54362.844729552511</v>
      </c>
      <c r="N77" s="4">
        <v>40262.903790087541</v>
      </c>
    </row>
    <row r="78" spans="6:14" x14ac:dyDescent="0.3">
      <c r="F78" s="5">
        <v>73.000000000000043</v>
      </c>
      <c r="H78" s="4">
        <v>533097.37037037138</v>
      </c>
      <c r="I78" s="4">
        <v>291981.95567242726</v>
      </c>
      <c r="J78" s="4">
        <v>176890.29722348688</v>
      </c>
      <c r="K78" s="4">
        <v>115149.0320000002</v>
      </c>
      <c r="L78" s="4">
        <v>79101.970893547885</v>
      </c>
      <c r="M78" s="4">
        <v>56659.568887593043</v>
      </c>
      <c r="N78" s="4">
        <v>41963.932944606488</v>
      </c>
    </row>
    <row r="79" spans="6:14" x14ac:dyDescent="0.3">
      <c r="F79" s="5">
        <v>74.000000000000043</v>
      </c>
      <c r="H79" s="4">
        <v>555306.96296296397</v>
      </c>
      <c r="I79" s="4">
        <v>304146.33809166093</v>
      </c>
      <c r="J79" s="4">
        <v>184259.79790623608</v>
      </c>
      <c r="K79" s="4">
        <v>119946.30400000021</v>
      </c>
      <c r="L79" s="4">
        <v>82397.471198860323</v>
      </c>
      <c r="M79" s="4">
        <v>59020.086893133208</v>
      </c>
      <c r="N79" s="4">
        <v>43712.20991253652</v>
      </c>
    </row>
    <row r="80" spans="6:14" x14ac:dyDescent="0.3">
      <c r="F80" s="5">
        <v>75.000000000000043</v>
      </c>
      <c r="H80" s="4">
        <v>578125.00000000105</v>
      </c>
      <c r="I80" s="4">
        <v>316643.97069872328</v>
      </c>
      <c r="J80" s="4">
        <v>191831.19025944499</v>
      </c>
      <c r="K80" s="4">
        <v>124875.0000000002</v>
      </c>
      <c r="L80" s="4">
        <v>85783.253612863991</v>
      </c>
      <c r="M80" s="4">
        <v>61445.272634494926</v>
      </c>
      <c r="N80" s="4">
        <v>45508.381924198329</v>
      </c>
    </row>
    <row r="81" spans="6:14" x14ac:dyDescent="0.3">
      <c r="F81" s="5">
        <v>76.000000000000043</v>
      </c>
      <c r="H81" s="4">
        <v>601559.70370370476</v>
      </c>
      <c r="I81" s="4">
        <v>329479.35687453096</v>
      </c>
      <c r="J81" s="4">
        <v>199607.20254893068</v>
      </c>
      <c r="K81" s="4">
        <v>129936.89600000021</v>
      </c>
      <c r="L81" s="4">
        <v>89260.538164054713</v>
      </c>
      <c r="M81" s="4">
        <v>63936.000000000109</v>
      </c>
      <c r="N81" s="4">
        <v>47353.096209912619</v>
      </c>
    </row>
    <row r="82" spans="6:14" x14ac:dyDescent="0.3">
      <c r="F82" s="5">
        <v>77.000000000000043</v>
      </c>
      <c r="H82" s="4">
        <v>625619.29629629734</v>
      </c>
      <c r="I82" s="4">
        <v>342657.00000000052</v>
      </c>
      <c r="J82" s="4">
        <v>207590.56304051011</v>
      </c>
      <c r="K82" s="4">
        <v>135133.76800000021</v>
      </c>
      <c r="L82" s="4">
        <v>92830.544880928326</v>
      </c>
      <c r="M82" s="4">
        <v>66493.142877970662</v>
      </c>
      <c r="N82" s="4">
        <v>49247.000000000087</v>
      </c>
    </row>
    <row r="83" spans="6:14" x14ac:dyDescent="0.3">
      <c r="F83" s="5">
        <v>78.000000000000043</v>
      </c>
      <c r="H83" s="4">
        <v>650312.00000000105</v>
      </c>
      <c r="I83" s="4">
        <v>356181.40345604863</v>
      </c>
      <c r="J83" s="4">
        <v>215784.00000000032</v>
      </c>
      <c r="K83" s="4">
        <v>140467.39200000023</v>
      </c>
      <c r="L83" s="4">
        <v>96494.493791980625</v>
      </c>
      <c r="M83" s="4">
        <v>69117.57515672849</v>
      </c>
      <c r="N83" s="4">
        <v>51190.740524781424</v>
      </c>
    </row>
    <row r="84" spans="6:14" x14ac:dyDescent="0.3">
      <c r="F84" s="5">
        <v>79.000000000000043</v>
      </c>
      <c r="H84" s="4">
        <v>675646.03703703813</v>
      </c>
      <c r="I84" s="4">
        <v>370057.07062359183</v>
      </c>
      <c r="J84" s="4">
        <v>224190.24169321836</v>
      </c>
      <c r="K84" s="4">
        <v>145939.54400000023</v>
      </c>
      <c r="L84" s="4">
        <v>100253.60492570748</v>
      </c>
      <c r="M84" s="4">
        <v>71810.170724595533</v>
      </c>
      <c r="N84" s="4">
        <v>53184.965014577341</v>
      </c>
    </row>
    <row r="85" spans="6:14" x14ac:dyDescent="0.3">
      <c r="F85" s="5">
        <v>80.000000000000043</v>
      </c>
      <c r="H85" s="4">
        <v>701629.62962963083</v>
      </c>
      <c r="I85" s="4">
        <v>384288.50488354685</v>
      </c>
      <c r="J85" s="4">
        <v>232812.01638598126</v>
      </c>
      <c r="K85" s="4">
        <v>151552.00000000026</v>
      </c>
      <c r="L85" s="4">
        <v>104109.09831060472</v>
      </c>
      <c r="M85" s="4">
        <v>74571.803469893697</v>
      </c>
      <c r="N85" s="4">
        <v>55230.320699708551</v>
      </c>
    </row>
    <row r="86" spans="6:14" x14ac:dyDescent="0.3">
      <c r="F86" s="5">
        <v>81.000000000000057</v>
      </c>
      <c r="H86" s="4">
        <v>728271.00000000163</v>
      </c>
      <c r="I86" s="4">
        <v>398880.20961683028</v>
      </c>
      <c r="J86" s="4">
        <v>241652.05234410611</v>
      </c>
      <c r="K86" s="4">
        <v>157306.53600000034</v>
      </c>
      <c r="L86" s="4">
        <v>108062.19397516818</v>
      </c>
      <c r="M86" s="4">
        <v>77403.347280944916</v>
      </c>
      <c r="N86" s="4">
        <v>57327.454810495758</v>
      </c>
    </row>
    <row r="87" spans="6:14" x14ac:dyDescent="0.3">
      <c r="F87" s="5">
        <v>82.000000000000057</v>
      </c>
      <c r="H87" s="4">
        <v>755578.37037037197</v>
      </c>
      <c r="I87" s="4">
        <v>413836.68820435845</v>
      </c>
      <c r="J87" s="4">
        <v>250713.07783340968</v>
      </c>
      <c r="K87" s="4">
        <v>163204.92800000033</v>
      </c>
      <c r="L87" s="4">
        <v>112114.1119478936</v>
      </c>
      <c r="M87" s="4">
        <v>80305.676046071021</v>
      </c>
      <c r="N87" s="4">
        <v>59477.014577259601</v>
      </c>
    </row>
    <row r="88" spans="6:14" x14ac:dyDescent="0.3">
      <c r="F88" s="5">
        <v>83.000000000000057</v>
      </c>
      <c r="H88" s="4">
        <v>783559.96296296467</v>
      </c>
      <c r="I88" s="4">
        <v>429162.44402704819</v>
      </c>
      <c r="J88" s="4">
        <v>259997.8211197092</v>
      </c>
      <c r="K88" s="4">
        <v>169248.95200000034</v>
      </c>
      <c r="L88" s="4">
        <v>116266.07225727687</v>
      </c>
      <c r="M88" s="4">
        <v>83279.663653593991</v>
      </c>
      <c r="N88" s="4">
        <v>61679.647230320828</v>
      </c>
    </row>
    <row r="89" spans="6:14" x14ac:dyDescent="0.3">
      <c r="F89" s="5">
        <v>84.000000000000057</v>
      </c>
      <c r="H89" s="4">
        <v>812224.00000000163</v>
      </c>
      <c r="I89" s="4">
        <v>444861.98046581604</v>
      </c>
      <c r="J89" s="4">
        <v>269509.01046882162</v>
      </c>
      <c r="K89" s="4">
        <v>175440.38400000034</v>
      </c>
      <c r="L89" s="4">
        <v>120519.29493181381</v>
      </c>
      <c r="M89" s="4">
        <v>86326.183991835715</v>
      </c>
      <c r="N89" s="4">
        <v>63936.000000000131</v>
      </c>
    </row>
    <row r="90" spans="6:14" x14ac:dyDescent="0.3">
      <c r="F90" s="5">
        <v>85.000000000000057</v>
      </c>
      <c r="H90" s="4">
        <v>841578.70370370557</v>
      </c>
      <c r="I90" s="4">
        <v>460939.80090157868</v>
      </c>
      <c r="J90" s="4">
        <v>279249.37414656405</v>
      </c>
      <c r="K90" s="4">
        <v>181781.00000000038</v>
      </c>
      <c r="L90" s="4">
        <v>124875.00000000028</v>
      </c>
      <c r="M90" s="4">
        <v>89446.110949118127</v>
      </c>
      <c r="N90" s="4">
        <v>66246.72011661822</v>
      </c>
    </row>
    <row r="91" spans="6:14" x14ac:dyDescent="0.3">
      <c r="F91" s="5">
        <v>86.000000000000057</v>
      </c>
      <c r="H91" s="4">
        <v>871632.29629629815</v>
      </c>
      <c r="I91" s="4">
        <v>477400.40871525265</v>
      </c>
      <c r="J91" s="4">
        <v>289221.64041875338</v>
      </c>
      <c r="K91" s="4">
        <v>188272.57600000038</v>
      </c>
      <c r="L91" s="4">
        <v>129334.40749033206</v>
      </c>
      <c r="M91" s="4">
        <v>92640.318413763118</v>
      </c>
      <c r="N91" s="4">
        <v>68612.454810495765</v>
      </c>
    </row>
    <row r="92" spans="6:14" x14ac:dyDescent="0.3">
      <c r="F92" s="5">
        <v>87.000000000000057</v>
      </c>
      <c r="H92" s="4">
        <v>902393.00000000186</v>
      </c>
      <c r="I92" s="4">
        <v>494248.30728775449</v>
      </c>
      <c r="J92" s="4">
        <v>299428.53755120671</v>
      </c>
      <c r="K92" s="4">
        <v>194916.88800000036</v>
      </c>
      <c r="L92" s="4">
        <v>133898.73743130499</v>
      </c>
      <c r="M92" s="4">
        <v>95909.680274092621</v>
      </c>
      <c r="N92" s="4">
        <v>71033.851311953491</v>
      </c>
    </row>
    <row r="93" spans="6:14" x14ac:dyDescent="0.3">
      <c r="F93" s="5">
        <v>88.000000000000057</v>
      </c>
      <c r="H93" s="4">
        <v>933869.03703703883</v>
      </c>
      <c r="I93" s="4">
        <v>511488.00000000093</v>
      </c>
      <c r="J93" s="4">
        <v>309872.7938097411</v>
      </c>
      <c r="K93" s="4">
        <v>201715.71200000038</v>
      </c>
      <c r="L93" s="4">
        <v>138569.2098514149</v>
      </c>
      <c r="M93" s="4">
        <v>99255.070418428528</v>
      </c>
      <c r="N93" s="4">
        <v>73511.556851312096</v>
      </c>
    </row>
    <row r="94" spans="6:14" x14ac:dyDescent="0.3">
      <c r="F94" s="5">
        <v>89.000000000000057</v>
      </c>
      <c r="H94" s="4">
        <v>966068.62962963164</v>
      </c>
      <c r="I94" s="4">
        <v>529123.99023290863</v>
      </c>
      <c r="J94" s="4">
        <v>320557.13746017357</v>
      </c>
      <c r="K94" s="4">
        <v>208670.8240000004</v>
      </c>
      <c r="L94" s="4">
        <v>143347.04477915764</v>
      </c>
      <c r="M94" s="4">
        <v>102677.36273509277</v>
      </c>
      <c r="N94" s="4">
        <v>76046.218658892278</v>
      </c>
    </row>
    <row r="95" spans="6:14" x14ac:dyDescent="0.3">
      <c r="F95" s="5">
        <v>90.000000000000057</v>
      </c>
      <c r="H95" s="4">
        <v>999000.00000000198</v>
      </c>
      <c r="I95" s="4">
        <v>547160.78136739391</v>
      </c>
      <c r="J95" s="4">
        <v>331484.29676832102</v>
      </c>
      <c r="K95" s="4">
        <v>215784.00000000041</v>
      </c>
      <c r="L95" s="4">
        <v>148233.462243029</v>
      </c>
      <c r="M95" s="4">
        <v>106177.43111240726</v>
      </c>
      <c r="N95" s="4">
        <v>78638.483965014733</v>
      </c>
    </row>
    <row r="96" spans="6:14" x14ac:dyDescent="0.3">
      <c r="F96" s="5">
        <v>91.000000000000057</v>
      </c>
      <c r="H96" s="4">
        <v>1032671.3703703725</v>
      </c>
      <c r="I96" s="4">
        <v>565602.87678437377</v>
      </c>
      <c r="J96" s="4">
        <v>342657.00000000064</v>
      </c>
      <c r="K96" s="4">
        <v>223057.01600000044</v>
      </c>
      <c r="L96" s="4">
        <v>153229.68227152486</v>
      </c>
      <c r="M96" s="4">
        <v>109756.1494386939</v>
      </c>
      <c r="N96" s="4">
        <v>81289.00000000016</v>
      </c>
    </row>
    <row r="97" spans="6:14" x14ac:dyDescent="0.3">
      <c r="F97" s="5">
        <v>92.000000000000057</v>
      </c>
      <c r="H97" s="4">
        <v>1067090.962962965</v>
      </c>
      <c r="I97" s="4">
        <v>584454.77986476442</v>
      </c>
      <c r="J97" s="4">
        <v>354077.97542102932</v>
      </c>
      <c r="K97" s="4">
        <v>230491.64800000042</v>
      </c>
      <c r="L97" s="4">
        <v>158336.924893141</v>
      </c>
      <c r="M97" s="4">
        <v>113414.3916022746</v>
      </c>
      <c r="N97" s="4">
        <v>83998.41399416927</v>
      </c>
    </row>
    <row r="98" spans="6:14" x14ac:dyDescent="0.3">
      <c r="F98" s="5">
        <v>93.000000000000057</v>
      </c>
      <c r="H98" s="4">
        <v>1102267.0000000021</v>
      </c>
      <c r="I98" s="4">
        <v>603720.99398948264</v>
      </c>
      <c r="J98" s="4">
        <v>365749.95129722415</v>
      </c>
      <c r="K98" s="4">
        <v>238089.67200000043</v>
      </c>
      <c r="L98" s="4">
        <v>163556.41013637322</v>
      </c>
      <c r="M98" s="4">
        <v>117153.03149147128</v>
      </c>
      <c r="N98" s="4">
        <v>86767.373177842732</v>
      </c>
    </row>
    <row r="99" spans="6:14" x14ac:dyDescent="0.3">
      <c r="F99" s="5">
        <v>94.000000000000057</v>
      </c>
      <c r="H99" s="4">
        <v>1138207.7037037059</v>
      </c>
      <c r="I99" s="4">
        <v>623406.02253944508</v>
      </c>
      <c r="J99" s="4">
        <v>377675.65589440212</v>
      </c>
      <c r="K99" s="4">
        <v>245852.86400000044</v>
      </c>
      <c r="L99" s="4">
        <v>168889.3580297174</v>
      </c>
      <c r="M99" s="4">
        <v>120972.94299460584</v>
      </c>
      <c r="N99" s="4">
        <v>89596.524781341272</v>
      </c>
    </row>
    <row r="100" spans="6:14" x14ac:dyDescent="0.3">
      <c r="F100" s="5">
        <v>95.000000000000057</v>
      </c>
      <c r="H100" s="4">
        <v>1174921.2962962985</v>
      </c>
      <c r="I100" s="4">
        <v>643514.3688955683</v>
      </c>
      <c r="J100" s="4">
        <v>389857.81747838022</v>
      </c>
      <c r="K100" s="4">
        <v>253783.00000000044</v>
      </c>
      <c r="L100" s="4">
        <v>174336.98860166938</v>
      </c>
      <c r="M100" s="4">
        <v>124875.00000000022</v>
      </c>
      <c r="N100" s="4">
        <v>92486.516034985587</v>
      </c>
    </row>
    <row r="101" spans="6:14" x14ac:dyDescent="0.3">
      <c r="F101" s="5">
        <v>96.000000000000057</v>
      </c>
      <c r="H101" s="4">
        <v>1212416.0000000023</v>
      </c>
      <c r="I101" s="4">
        <v>664050.53643876908</v>
      </c>
      <c r="J101" s="4">
        <v>402299.16431497567</v>
      </c>
      <c r="K101" s="4">
        <v>261881.85600000047</v>
      </c>
      <c r="L101" s="4">
        <v>179900.52188072496</v>
      </c>
      <c r="M101" s="4">
        <v>128860.07639597633</v>
      </c>
      <c r="N101" s="4">
        <v>95437.99416909639</v>
      </c>
    </row>
    <row r="102" spans="6:14" x14ac:dyDescent="0.3">
      <c r="F102" s="5">
        <v>97.000000000000057</v>
      </c>
      <c r="H102" s="4">
        <v>1250700.0370370394</v>
      </c>
      <c r="I102" s="4">
        <v>685019.02854996361</v>
      </c>
      <c r="J102" s="4">
        <v>415002.42467000522</v>
      </c>
      <c r="K102" s="4">
        <v>270151.20800000045</v>
      </c>
      <c r="L102" s="4">
        <v>185581.17789537998</v>
      </c>
      <c r="M102" s="4">
        <v>132929.04607085604</v>
      </c>
      <c r="N102" s="4">
        <v>98451.606413994348</v>
      </c>
    </row>
    <row r="103" spans="6:14" x14ac:dyDescent="0.3">
      <c r="F103" s="5">
        <v>98.000000000000071</v>
      </c>
      <c r="H103" s="4">
        <v>1289781.6296296327</v>
      </c>
      <c r="I103" s="4">
        <v>706424.34861006914</v>
      </c>
      <c r="J103" s="4">
        <v>427970.32680928631</v>
      </c>
      <c r="K103" s="4">
        <v>278592.83200000064</v>
      </c>
      <c r="L103" s="4">
        <v>191380.17667413031</v>
      </c>
      <c r="M103" s="4">
        <v>137082.78291296138</v>
      </c>
      <c r="N103" s="4">
        <v>101528.00000000023</v>
      </c>
    </row>
    <row r="104" spans="6:14" x14ac:dyDescent="0.3">
      <c r="F104" s="5">
        <v>99.000000000000071</v>
      </c>
      <c r="H104" s="4">
        <v>1329669.000000003</v>
      </c>
      <c r="I104" s="4">
        <v>728271.00000000151</v>
      </c>
      <c r="J104" s="4">
        <v>441205.59899863543</v>
      </c>
      <c r="K104" s="4">
        <v>287208.5040000006</v>
      </c>
      <c r="L104" s="4">
        <v>197298.73824547167</v>
      </c>
      <c r="M104" s="4">
        <v>141322.16081061409</v>
      </c>
      <c r="N104" s="4">
        <v>104667.82215743464</v>
      </c>
    </row>
    <row r="105" spans="6:14" x14ac:dyDescent="0.3">
      <c r="F105" s="5">
        <v>100</v>
      </c>
      <c r="H105" s="4">
        <v>1370370.3703703706</v>
      </c>
      <c r="I105" s="4">
        <v>750563.48610067612</v>
      </c>
      <c r="J105" s="4">
        <v>454710.96950386884</v>
      </c>
      <c r="K105" s="4">
        <v>296000</v>
      </c>
      <c r="L105" s="4">
        <v>203338.0826378995</v>
      </c>
      <c r="M105" s="4">
        <v>145648.05365213586</v>
      </c>
      <c r="N105" s="4">
        <v>107871.72011661807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Prijzenformulier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Danique D.A. ten Have</cp:lastModifiedBy>
  <dcterms:created xsi:type="dcterms:W3CDTF">2021-04-20T14:33:39Z</dcterms:created>
  <dcterms:modified xsi:type="dcterms:W3CDTF">2026-08-13T10:39:53Z</dcterms:modified>
</cp:coreProperties>
</file>