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Toegangscontrole systeem - advies - P\3. Aanbestedingsdocument\Finaal\"/>
    </mc:Choice>
  </mc:AlternateContent>
  <xr:revisionPtr revIDLastSave="0" documentId="8_{738264CF-CE53-4846-982E-75A8F158CBC4}" xr6:coauthVersionLast="47" xr6:coauthVersionMax="47" xr10:uidLastSave="{00000000-0000-0000-0000-000000000000}"/>
  <bookViews>
    <workbookView xWindow="-110" yWindow="-110" windowWidth="19420" windowHeight="10420" xr2:uid="{39350BA5-C88D-444C-BD45-9833094BB456}"/>
  </bookViews>
  <sheets>
    <sheet name="Overzicht." sheetId="1" r:id="rId1"/>
    <sheet name="Transitie (Open calculatie)" sheetId="2" r:id="rId2"/>
    <sheet name="Beheer, onderhoud en licenties" sheetId="3" r:id="rId3"/>
    <sheet name="Uitgangspunten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1" l="1"/>
  <c r="D36" i="1"/>
  <c r="E81" i="2"/>
  <c r="D22" i="1"/>
  <c r="D23" i="1"/>
  <c r="D34" i="1"/>
  <c r="D32" i="1"/>
  <c r="D33" i="1"/>
  <c r="D31" i="1"/>
  <c r="D30" i="1"/>
  <c r="D28" i="1"/>
  <c r="D27" i="1"/>
  <c r="E41" i="2"/>
  <c r="E64" i="2"/>
  <c r="E65" i="2"/>
  <c r="E62" i="2"/>
  <c r="E60" i="2"/>
  <c r="E61" i="2"/>
  <c r="E10" i="3"/>
  <c r="E7" i="3"/>
  <c r="E8" i="3"/>
  <c r="E9" i="3"/>
  <c r="E6" i="3"/>
  <c r="E5" i="3"/>
  <c r="E4" i="3"/>
  <c r="E72" i="2"/>
  <c r="E73" i="2"/>
  <c r="E74" i="2"/>
  <c r="E75" i="2"/>
  <c r="E76" i="2"/>
  <c r="E77" i="2"/>
  <c r="E71" i="2"/>
  <c r="E59" i="2"/>
  <c r="E63" i="2"/>
  <c r="E66" i="2"/>
  <c r="E67" i="2"/>
  <c r="E68" i="2"/>
  <c r="E58" i="2"/>
  <c r="E48" i="2"/>
  <c r="E49" i="2"/>
  <c r="E50" i="2"/>
  <c r="E51" i="2"/>
  <c r="E52" i="2"/>
  <c r="E53" i="2"/>
  <c r="E54" i="2"/>
  <c r="E55" i="2"/>
  <c r="E47" i="2"/>
  <c r="E29" i="2"/>
  <c r="E30" i="2"/>
  <c r="E31" i="2"/>
  <c r="E32" i="2"/>
  <c r="E33" i="2"/>
  <c r="E34" i="2"/>
  <c r="E35" i="2"/>
  <c r="E36" i="2"/>
  <c r="E37" i="2"/>
  <c r="E38" i="2"/>
  <c r="E39" i="2"/>
  <c r="E40" i="2"/>
  <c r="E42" i="2"/>
  <c r="E43" i="2"/>
  <c r="E44" i="2"/>
  <c r="E28" i="2"/>
  <c r="E20" i="2"/>
  <c r="E21" i="2"/>
  <c r="E22" i="2"/>
  <c r="E23" i="2"/>
  <c r="E24" i="2"/>
  <c r="E25" i="2"/>
  <c r="E19" i="2"/>
  <c r="E8" i="2"/>
  <c r="E9" i="2"/>
  <c r="E10" i="2"/>
  <c r="E11" i="2"/>
  <c r="E12" i="2"/>
  <c r="E13" i="2"/>
  <c r="E14" i="2"/>
  <c r="E15" i="2"/>
  <c r="E16" i="2"/>
  <c r="E7" i="2"/>
  <c r="E17" i="3" l="1"/>
  <c r="E18" i="3"/>
  <c r="E19" i="3"/>
  <c r="E20" i="3"/>
  <c r="E13" i="3"/>
  <c r="E14" i="3" s="1"/>
  <c r="B22" i="1"/>
  <c r="E21" i="3" l="1"/>
  <c r="E23" i="3" l="1"/>
  <c r="B23" i="1"/>
  <c r="D24" i="1" s="1"/>
</calcChain>
</file>

<file path=xl/sharedStrings.xml><?xml version="1.0" encoding="utf-8"?>
<sst xmlns="http://schemas.openxmlformats.org/spreadsheetml/2006/main" count="165" uniqueCount="115">
  <si>
    <t>Prijzenblad gemeente Purmerend</t>
  </si>
  <si>
    <t>Bedrijfsnaam:</t>
  </si>
  <si>
    <t>Instructie invullen prijzenblad</t>
  </si>
  <si>
    <t>Het prijzenblad omvat:</t>
  </si>
  <si>
    <t>Kostenpost</t>
  </si>
  <si>
    <t>Jaarlijkse kosten (€)</t>
  </si>
  <si>
    <t>Eenmalige kosten (€)</t>
  </si>
  <si>
    <t>Totaal (20%)</t>
  </si>
  <si>
    <t>Inschrijfprijs</t>
  </si>
  <si>
    <t>Totaal (€)</t>
  </si>
  <si>
    <t xml:space="preserve">Naar waarheid onderterkend door tekenbevoegde functionaris: </t>
  </si>
  <si>
    <t>Datum ondertekening:</t>
  </si>
  <si>
    <t>Onderdeel</t>
  </si>
  <si>
    <t>Eenmalige kosten</t>
  </si>
  <si>
    <t>Oplevering</t>
  </si>
  <si>
    <t>€</t>
  </si>
  <si>
    <t>Software</t>
  </si>
  <si>
    <t>Configuratie rollen</t>
  </si>
  <si>
    <t>Configuratie autorisaties</t>
  </si>
  <si>
    <t>Configuratie zonering</t>
  </si>
  <si>
    <t>Hardware</t>
  </si>
  <si>
    <t>Controllers</t>
  </si>
  <si>
    <t>Controllerkasten</t>
  </si>
  <si>
    <t>Kaartlezers</t>
  </si>
  <si>
    <t>Pincodepanelen</t>
  </si>
  <si>
    <t>Elektronische deurvergrendeling</t>
  </si>
  <si>
    <t>Elektrische sluitplaten</t>
  </si>
  <si>
    <t>Motorsloten</t>
  </si>
  <si>
    <t>Magneetsloten</t>
  </si>
  <si>
    <t>Deurcontacten</t>
  </si>
  <si>
    <t>REX-knoppen / sensoren</t>
  </si>
  <si>
    <t>Kaartprinter</t>
  </si>
  <si>
    <t>Encoder</t>
  </si>
  <si>
    <t>Toegangspassen</t>
  </si>
  <si>
    <t>Bekabeling</t>
  </si>
  <si>
    <t>Montage</t>
  </si>
  <si>
    <t>Afmontage</t>
  </si>
  <si>
    <t>Testen</t>
  </si>
  <si>
    <t>Certificeren</t>
  </si>
  <si>
    <t>Revisietekeningen</t>
  </si>
  <si>
    <t>Integraties</t>
  </si>
  <si>
    <t>Active Directory / Entra ID</t>
  </si>
  <si>
    <t>API / Webservices</t>
  </si>
  <si>
    <t>Beheerdersopleiding</t>
  </si>
  <si>
    <t>Gebruikerstraining</t>
  </si>
  <si>
    <t>Documentatie</t>
  </si>
  <si>
    <t>Nazorg</t>
  </si>
  <si>
    <t>Onderhoud</t>
  </si>
  <si>
    <t>Aantal</t>
  </si>
  <si>
    <t>Geschat aantal</t>
  </si>
  <si>
    <t>Jaarprijs per stuk (€)</t>
  </si>
  <si>
    <t>Totale jaarprijs (€)</t>
  </si>
  <si>
    <t>SLA</t>
  </si>
  <si>
    <t>Toelichting</t>
  </si>
  <si>
    <t>Bezoekerspassen</t>
  </si>
  <si>
    <t>Externe gebruikers</t>
  </si>
  <si>
    <t>Medewerkers</t>
  </si>
  <si>
    <t>Deuren</t>
  </si>
  <si>
    <t>Basisopdracht</t>
  </si>
  <si>
    <t>Stadhuis</t>
  </si>
  <si>
    <t>Gebouw</t>
  </si>
  <si>
    <t>Opmerking</t>
  </si>
  <si>
    <t>Totaal</t>
  </si>
  <si>
    <t>Subtotaal</t>
  </si>
  <si>
    <t>Totale contractwaarde (€)</t>
  </si>
  <si>
    <t>Jaarlijkse licentiekosten</t>
  </si>
  <si>
    <t>Jaarlijkse onderhoudskosten</t>
  </si>
  <si>
    <t>Contractduur</t>
  </si>
  <si>
    <t>Totale contractwaarde (80%)</t>
  </si>
  <si>
    <t>Uurtarief servicemonteur kantooruren*</t>
  </si>
  <si>
    <t>Uurtarief servicemonteur buiten kantooruren*</t>
  </si>
  <si>
    <t>Uurtarief servicemonteur weekend/feestdagen*</t>
  </si>
  <si>
    <t>Preventief onderhoudscontract</t>
  </si>
  <si>
    <t>Prijs per uur</t>
  </si>
  <si>
    <t>Totaal prijs</t>
  </si>
  <si>
    <t xml:space="preserve">*Inschrijvers dienen uitsluitend de geel en blauw gemarkeerde velden in alle tabbladen in te vullen. </t>
  </si>
  <si>
    <t>*Alle prijzen dienen te worden opgegeven in euro's (€), exclusief btw.</t>
  </si>
  <si>
    <t>*De opgegeven prijzen dienen vast, volledig en all-in te zijn, inclusief alle kosten die noodzakelijk zijn voor een correcte uitvoering van de opdracht, waaronder (maar niet uitsluitend) reis-, verblijf-, transport-, engineering-, configuratie-, test-, oplever- en documentatiekosten.</t>
  </si>
  <si>
    <t>*De uitgangspunten en aantallen zijn opgenomen in het tabblad "Uitgangspunten".</t>
  </si>
  <si>
    <t>*De inschrijver is verantwoordelijk voor het controleren van de verstrekte informatie en dient eventuele onduidelijkheden tijdens de Nota van Inlichtingen kenbaar te maken.</t>
  </si>
  <si>
    <t>*De open calculatie dient uitsluitend ter onderbouwing van de aangeboden prijs. De inschrijver blijft verantwoordelijk voor een volledige, werkende en aan het Programma van Eisen conforme oplossing.</t>
  </si>
  <si>
    <t>*Alle prijzen dienen gedurende de contractduur te gelden conform de bepalingen in de overeenkomst, tenzij in de overeenkomst anders is bepaald.</t>
  </si>
  <si>
    <t>*Jaarlijkse kosten voor beheer, onderhoud, licenties en ondersteuning</t>
  </si>
  <si>
    <t>*Eenmalige kosten voor transitie, bestaande uit engineering, migratie, implementatie, configuratie, testen, oplevering en projectactiviteiten</t>
  </si>
  <si>
    <t>*Een open calculatie ter onderbouwing van de aangeboden totaalprijs</t>
  </si>
  <si>
    <t>Projectmanagement</t>
  </si>
  <si>
    <t>Engineering</t>
  </si>
  <si>
    <t>Detailontwerp</t>
  </si>
  <si>
    <t>Werkvoorbereiding</t>
  </si>
  <si>
    <t>Planning</t>
  </si>
  <si>
    <t>Acceptatietesten</t>
  </si>
  <si>
    <t>Open calculatie project toegangssysteem stadhuis gemeente Purmerend</t>
  </si>
  <si>
    <t>Helpdesk conform PvE*</t>
  </si>
  <si>
    <t>*Dit zijn fictieve uren en dienen incl. reis- en verblijfskosten te zijn</t>
  </si>
  <si>
    <t>Prijs per stuk (€)</t>
  </si>
  <si>
    <t>Bekabeling controller → deur per meter</t>
  </si>
  <si>
    <t>Uurtarief (€)</t>
  </si>
  <si>
    <t xml:space="preserve">Uitgangspunt is de meest optimale plaatsing. Hier wordt uitgegaan van 8 deuren per controller. </t>
  </si>
  <si>
    <t xml:space="preserve">*Binnen het blad "Transitie (Open calculatie)" zijn extra optionele velden opgenomen om onderdelen mee te nemen die niet zijn toegevoegd. </t>
  </si>
  <si>
    <t>Optioneel veld</t>
  </si>
  <si>
    <t>Eenmalige transitiekosten</t>
  </si>
  <si>
    <t>Implementatie toegangssysteem (functionaliteiten zoals aangegeven in het PvE)</t>
  </si>
  <si>
    <t>Licentie onderdeel</t>
  </si>
  <si>
    <t>Softwarelicenties toegangssysteem</t>
  </si>
  <si>
    <t>Subtotaal (totaalprijs licenties toegangssysteem)</t>
  </si>
  <si>
    <t>HR-systeem (AFAS)</t>
  </si>
  <si>
    <t>Sleutelkasten (Traka)</t>
  </si>
  <si>
    <t>Server hardware on-premise</t>
  </si>
  <si>
    <t xml:space="preserve">*De in dit tabblad opgegeven prijzen gelden voor de basisimplementatie van het stadhuis. De opgegeven eenheidsprijzen en uurtarieven worden tevens </t>
  </si>
  <si>
    <t>gebruikt voor het bepalen van de kosten van toekomstige uitbreidingen, aanvullende werkzaamheden en implementaties op overige gemeentelijke locaties.</t>
  </si>
  <si>
    <t>Prijs per uur (€)</t>
  </si>
  <si>
    <t>Inbraaksysteem (Nox)</t>
  </si>
  <si>
    <t>Brandmeldsysteem (Siemens)</t>
  </si>
  <si>
    <t>Printers (Canon)</t>
  </si>
  <si>
    <t>Kluisjes (Vecos)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</si>
</sst>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name val="Corbel"/>
      <family val="2"/>
    </font>
    <font>
      <b/>
      <sz val="18"/>
      <color theme="1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  <family val="2"/>
    </font>
    <font>
      <i/>
      <sz val="11"/>
      <color theme="1"/>
      <name val="Corbel"/>
      <family val="2"/>
    </font>
    <font>
      <b/>
      <i/>
      <sz val="11"/>
      <color theme="1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D3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0" fillId="2" borderId="0" xfId="0" applyFill="1"/>
    <xf numFmtId="0" fontId="0" fillId="2" borderId="3" xfId="0" applyFill="1" applyBorder="1"/>
    <xf numFmtId="44" fontId="0" fillId="0" borderId="4" xfId="1" applyFont="1" applyFill="1" applyBorder="1" applyProtection="1"/>
    <xf numFmtId="9" fontId="0" fillId="2" borderId="0" xfId="0" applyNumberFormat="1" applyFill="1"/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2" borderId="4" xfId="0" applyFill="1" applyBorder="1"/>
    <xf numFmtId="0" fontId="3" fillId="0" borderId="0" xfId="2"/>
    <xf numFmtId="0" fontId="4" fillId="5" borderId="0" xfId="2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2" fillId="2" borderId="6" xfId="0" applyFont="1" applyFill="1" applyBorder="1" applyAlignment="1">
      <alignment horizontal="center" vertical="center"/>
    </xf>
    <xf numFmtId="44" fontId="2" fillId="2" borderId="7" xfId="0" applyNumberFormat="1" applyFont="1" applyFill="1" applyBorder="1"/>
    <xf numFmtId="10" fontId="0" fillId="0" borderId="0" xfId="0" applyNumberForma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/>
    <xf numFmtId="0" fontId="7" fillId="2" borderId="0" xfId="0" applyFont="1" applyFill="1"/>
    <xf numFmtId="0" fontId="7" fillId="0" borderId="0" xfId="0" applyFont="1" applyAlignment="1">
      <alignment vertical="top"/>
    </xf>
    <xf numFmtId="0" fontId="2" fillId="2" borderId="4" xfId="0" applyFont="1" applyFill="1" applyBorder="1"/>
    <xf numFmtId="44" fontId="0" fillId="2" borderId="4" xfId="1" applyFont="1" applyFill="1" applyBorder="1" applyProtection="1"/>
    <xf numFmtId="44" fontId="0" fillId="0" borderId="4" xfId="0" applyNumberFormat="1" applyBorder="1"/>
    <xf numFmtId="0" fontId="2" fillId="2" borderId="4" xfId="0" applyFont="1" applyFill="1" applyBorder="1" applyAlignment="1">
      <alignment horizontal="left"/>
    </xf>
    <xf numFmtId="0" fontId="0" fillId="0" borderId="4" xfId="0" applyBorder="1" applyAlignment="1">
      <alignment vertical="center" wrapText="1"/>
    </xf>
    <xf numFmtId="44" fontId="0" fillId="0" borderId="4" xfId="0" applyNumberFormat="1" applyBorder="1" applyAlignment="1">
      <alignment vertical="center" wrapText="1"/>
    </xf>
    <xf numFmtId="44" fontId="0" fillId="6" borderId="4" xfId="0" applyNumberFormat="1" applyFill="1" applyBorder="1" applyAlignment="1">
      <alignment vertical="center" wrapText="1"/>
    </xf>
    <xf numFmtId="0" fontId="7" fillId="2" borderId="0" xfId="0" applyFont="1" applyFill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/>
    <xf numFmtId="0" fontId="2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4" fontId="0" fillId="4" borderId="4" xfId="0" applyNumberFormat="1" applyFill="1" applyBorder="1" applyAlignment="1">
      <alignment horizontal="left" vertical="center"/>
    </xf>
    <xf numFmtId="44" fontId="0" fillId="0" borderId="4" xfId="0" applyNumberFormat="1" applyBorder="1" applyAlignment="1">
      <alignment horizontal="left" vertical="center"/>
    </xf>
    <xf numFmtId="44" fontId="1" fillId="3" borderId="4" xfId="1" applyFill="1" applyBorder="1" applyAlignment="1" applyProtection="1">
      <alignment horizontal="left" vertical="center" wrapText="1"/>
      <protection locked="0"/>
    </xf>
    <xf numFmtId="4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" fontId="0" fillId="4" borderId="4" xfId="0" applyNumberFormat="1" applyFill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4" fontId="2" fillId="0" borderId="0" xfId="0" applyNumberFormat="1" applyFont="1" applyAlignment="1">
      <alignment horizontal="left" vertical="center"/>
    </xf>
    <xf numFmtId="44" fontId="2" fillId="2" borderId="4" xfId="0" applyNumberFormat="1" applyFont="1" applyFill="1" applyBorder="1" applyAlignment="1">
      <alignment horizontal="center" vertical="center"/>
    </xf>
    <xf numFmtId="44" fontId="0" fillId="2" borderId="4" xfId="0" applyNumberFormat="1" applyFill="1" applyBorder="1"/>
    <xf numFmtId="0" fontId="9" fillId="4" borderId="4" xfId="0" applyFont="1" applyFill="1" applyBorder="1" applyAlignment="1">
      <alignment horizontal="left" vertical="center"/>
    </xf>
    <xf numFmtId="0" fontId="10" fillId="2" borderId="0" xfId="0" applyFont="1" applyFill="1"/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3">
    <cellStyle name="Standaard" xfId="0" builtinId="0"/>
    <cellStyle name="Standaard 2" xfId="2" xr:uid="{52A4A8E9-8B30-4584-AA81-FC5265FFC2D8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4D88-7B0B-4640-A8D5-663E7DB115C0}">
  <dimension ref="A1:F40"/>
  <sheetViews>
    <sheetView tabSelected="1" zoomScale="110" zoomScaleNormal="110" workbookViewId="0">
      <selection activeCell="E24" sqref="E24"/>
    </sheetView>
  </sheetViews>
  <sheetFormatPr defaultRowHeight="14.5" x14ac:dyDescent="0.35"/>
  <cols>
    <col min="1" max="1" width="32.08203125" customWidth="1"/>
    <col min="2" max="2" width="16.5" customWidth="1"/>
    <col min="3" max="3" width="17.58203125" bestFit="1" customWidth="1"/>
    <col min="4" max="4" width="23.5" customWidth="1"/>
    <col min="5" max="5" width="35.58203125" customWidth="1"/>
    <col min="6" max="6" width="8.203125E-2" hidden="1" customWidth="1"/>
  </cols>
  <sheetData>
    <row r="1" spans="1:6" ht="24" thickBot="1" x14ac:dyDescent="0.6">
      <c r="A1" s="18" t="s">
        <v>0</v>
      </c>
      <c r="B1" s="1"/>
      <c r="C1" s="1"/>
      <c r="D1" s="28" t="s">
        <v>1</v>
      </c>
      <c r="E1" s="51"/>
      <c r="F1" s="52"/>
    </row>
    <row r="2" spans="1:6" ht="23.5" x14ac:dyDescent="0.55000000000000004">
      <c r="A2" s="18"/>
      <c r="B2" s="1"/>
      <c r="C2" s="1"/>
      <c r="D2" s="28"/>
      <c r="E2" s="30"/>
      <c r="F2" s="29"/>
    </row>
    <row r="3" spans="1:6" ht="18.5" x14ac:dyDescent="0.45">
      <c r="A3" s="19"/>
      <c r="B3" s="1"/>
      <c r="C3" s="1"/>
      <c r="D3" s="31" t="s">
        <v>67</v>
      </c>
      <c r="E3" s="32">
        <v>4</v>
      </c>
      <c r="F3" s="1"/>
    </row>
    <row r="4" spans="1:6" ht="18.5" x14ac:dyDescent="0.35">
      <c r="A4" s="20" t="s">
        <v>2</v>
      </c>
      <c r="B4" s="1"/>
      <c r="C4" s="1"/>
      <c r="D4" s="1"/>
      <c r="E4" s="2"/>
      <c r="F4" s="1"/>
    </row>
    <row r="5" spans="1:6" x14ac:dyDescent="0.35">
      <c r="A5" s="1"/>
      <c r="B5" s="1"/>
      <c r="C5" s="1"/>
      <c r="D5" s="1"/>
      <c r="E5" s="2"/>
      <c r="F5" s="1"/>
    </row>
    <row r="6" spans="1:6" x14ac:dyDescent="0.35">
      <c r="A6" t="s">
        <v>75</v>
      </c>
      <c r="B6" s="1"/>
      <c r="C6" s="1"/>
      <c r="D6" s="1"/>
      <c r="E6" s="2"/>
      <c r="F6" s="1"/>
    </row>
    <row r="7" spans="1:6" x14ac:dyDescent="0.35">
      <c r="A7" t="s">
        <v>76</v>
      </c>
      <c r="B7" s="1"/>
      <c r="C7" s="1"/>
      <c r="D7" s="1"/>
      <c r="E7" s="2"/>
      <c r="F7" s="1"/>
    </row>
    <row r="8" spans="1:6" x14ac:dyDescent="0.35">
      <c r="A8" t="s">
        <v>77</v>
      </c>
      <c r="B8" s="1"/>
      <c r="C8" s="1"/>
      <c r="D8" s="1"/>
      <c r="E8" s="2"/>
      <c r="F8" s="1"/>
    </row>
    <row r="9" spans="1:6" x14ac:dyDescent="0.35">
      <c r="A9" t="s">
        <v>78</v>
      </c>
      <c r="B9" s="1"/>
      <c r="C9" s="1"/>
      <c r="D9" s="1"/>
      <c r="E9" s="2"/>
      <c r="F9" s="1"/>
    </row>
    <row r="10" spans="1:6" x14ac:dyDescent="0.35">
      <c r="A10" t="s">
        <v>79</v>
      </c>
      <c r="B10" s="1"/>
      <c r="C10" s="1"/>
      <c r="D10" s="1"/>
      <c r="E10" s="2"/>
      <c r="F10" s="1"/>
    </row>
    <row r="11" spans="1:6" x14ac:dyDescent="0.35">
      <c r="A11" t="s">
        <v>80</v>
      </c>
      <c r="B11" s="1"/>
      <c r="C11" s="1"/>
      <c r="D11" s="1"/>
      <c r="E11" s="2"/>
      <c r="F11" s="1"/>
    </row>
    <row r="12" spans="1:6" x14ac:dyDescent="0.35">
      <c r="A12" t="s">
        <v>98</v>
      </c>
      <c r="B12" s="1"/>
      <c r="C12" s="1"/>
      <c r="D12" s="1"/>
      <c r="E12" s="2"/>
      <c r="F12" s="1"/>
    </row>
    <row r="13" spans="1:6" x14ac:dyDescent="0.35">
      <c r="A13" t="s">
        <v>81</v>
      </c>
      <c r="B13" s="1"/>
      <c r="C13" s="1"/>
      <c r="D13" s="1"/>
      <c r="E13" s="2"/>
      <c r="F13" s="1"/>
    </row>
    <row r="14" spans="1:6" x14ac:dyDescent="0.35">
      <c r="A14" s="1"/>
      <c r="C14" s="1"/>
      <c r="D14" s="1"/>
      <c r="E14" s="2"/>
      <c r="F14" s="1"/>
    </row>
    <row r="15" spans="1:6" x14ac:dyDescent="0.35">
      <c r="A15" s="1" t="s">
        <v>3</v>
      </c>
      <c r="B15" s="1"/>
      <c r="C15" s="1"/>
      <c r="D15" s="1"/>
      <c r="E15" s="2"/>
      <c r="F15" s="1"/>
    </row>
    <row r="16" spans="1:6" x14ac:dyDescent="0.35">
      <c r="A16" t="s">
        <v>82</v>
      </c>
      <c r="B16" s="1"/>
      <c r="C16" s="1"/>
      <c r="D16" s="1"/>
      <c r="E16" s="2"/>
      <c r="F16" s="1"/>
    </row>
    <row r="17" spans="1:6" x14ac:dyDescent="0.35">
      <c r="A17" t="s">
        <v>83</v>
      </c>
      <c r="B17" s="1"/>
      <c r="C17" s="1"/>
      <c r="D17" s="1"/>
      <c r="E17" s="2"/>
      <c r="F17" s="1"/>
    </row>
    <row r="18" spans="1:6" x14ac:dyDescent="0.35">
      <c r="A18" t="s">
        <v>84</v>
      </c>
      <c r="B18" s="1"/>
      <c r="C18" s="1"/>
      <c r="D18" s="1"/>
      <c r="E18" s="2"/>
      <c r="F18" s="1"/>
    </row>
    <row r="19" spans="1:6" x14ac:dyDescent="0.35">
      <c r="A19" s="1"/>
      <c r="B19" s="1"/>
      <c r="C19" s="1"/>
      <c r="D19" s="1"/>
      <c r="E19" s="2"/>
      <c r="F19" s="1"/>
    </row>
    <row r="20" spans="1:6" x14ac:dyDescent="0.35">
      <c r="A20" s="10" t="s">
        <v>4</v>
      </c>
      <c r="B20" s="10" t="s">
        <v>5</v>
      </c>
      <c r="C20" s="10" t="s">
        <v>6</v>
      </c>
      <c r="D20" s="10" t="s">
        <v>64</v>
      </c>
      <c r="E20" s="2"/>
      <c r="F20" s="1"/>
    </row>
    <row r="21" spans="1:6" x14ac:dyDescent="0.35">
      <c r="A21" s="25" t="s">
        <v>100</v>
      </c>
      <c r="B21" s="27"/>
      <c r="C21" s="26" t="s">
        <v>15</v>
      </c>
      <c r="D21" s="26" t="s">
        <v>15</v>
      </c>
      <c r="E21" s="2"/>
      <c r="F21" s="1"/>
    </row>
    <row r="22" spans="1:6" x14ac:dyDescent="0.35">
      <c r="A22" s="25" t="s">
        <v>65</v>
      </c>
      <c r="B22" s="26">
        <f>'Beheer, onderhoud en licenties'!E10</f>
        <v>0</v>
      </c>
      <c r="C22" s="27"/>
      <c r="D22" s="26">
        <f>B22*E3</f>
        <v>0</v>
      </c>
      <c r="E22" s="2"/>
      <c r="F22" s="1"/>
    </row>
    <row r="23" spans="1:6" x14ac:dyDescent="0.35">
      <c r="A23" s="25" t="s">
        <v>66</v>
      </c>
      <c r="B23" s="26">
        <f>'Beheer, onderhoud en licenties'!E14+'Beheer, onderhoud en licenties'!E21</f>
        <v>0</v>
      </c>
      <c r="C23" s="27"/>
      <c r="D23" s="26">
        <f>B23*E3</f>
        <v>0</v>
      </c>
      <c r="E23" s="2"/>
      <c r="F23" s="1"/>
    </row>
    <row r="24" spans="1:6" x14ac:dyDescent="0.35">
      <c r="A24" s="24" t="s">
        <v>68</v>
      </c>
      <c r="B24" s="22"/>
      <c r="C24" s="3"/>
      <c r="D24" s="3">
        <f>SUM(D21:D23)</f>
        <v>0</v>
      </c>
      <c r="E24" s="2"/>
      <c r="F24" s="1"/>
    </row>
    <row r="25" spans="1:6" x14ac:dyDescent="0.35">
      <c r="A25" s="1"/>
      <c r="B25" s="1"/>
      <c r="C25" s="1"/>
      <c r="D25" s="1"/>
      <c r="E25" s="2"/>
      <c r="F25" s="1"/>
    </row>
    <row r="26" spans="1:6" x14ac:dyDescent="0.35">
      <c r="A26" s="10" t="s">
        <v>4</v>
      </c>
      <c r="B26" s="10"/>
      <c r="C26" s="10"/>
      <c r="D26" s="47" t="s">
        <v>96</v>
      </c>
      <c r="E26" s="2"/>
      <c r="F26" s="1"/>
    </row>
    <row r="27" spans="1:6" x14ac:dyDescent="0.35">
      <c r="A27" s="6" t="s">
        <v>85</v>
      </c>
      <c r="B27" s="7"/>
      <c r="C27" s="7"/>
      <c r="D27" s="48">
        <f t="shared" ref="D27:D33" si="0">D7</f>
        <v>0</v>
      </c>
      <c r="E27" s="2"/>
      <c r="F27" s="4"/>
    </row>
    <row r="28" spans="1:6" x14ac:dyDescent="0.35">
      <c r="A28" s="6" t="s">
        <v>86</v>
      </c>
      <c r="B28" s="7"/>
      <c r="C28" s="7"/>
      <c r="D28" s="48">
        <f t="shared" si="0"/>
        <v>0</v>
      </c>
      <c r="E28" s="2"/>
      <c r="F28" s="1"/>
    </row>
    <row r="29" spans="1:6" x14ac:dyDescent="0.35">
      <c r="A29" s="6" t="s">
        <v>87</v>
      </c>
      <c r="B29" s="7"/>
      <c r="C29" s="7"/>
      <c r="D29" s="48">
        <f>D9</f>
        <v>0</v>
      </c>
      <c r="E29" s="2"/>
      <c r="F29" s="1"/>
    </row>
    <row r="30" spans="1:6" x14ac:dyDescent="0.35">
      <c r="A30" s="6" t="s">
        <v>88</v>
      </c>
      <c r="B30" s="7"/>
      <c r="C30" s="7"/>
      <c r="D30" s="48">
        <f t="shared" si="0"/>
        <v>0</v>
      </c>
      <c r="E30" s="2"/>
      <c r="F30" s="1"/>
    </row>
    <row r="31" spans="1:6" x14ac:dyDescent="0.35">
      <c r="A31" s="6" t="s">
        <v>89</v>
      </c>
      <c r="B31" s="7"/>
      <c r="C31" s="7"/>
      <c r="D31" s="48">
        <f t="shared" si="0"/>
        <v>0</v>
      </c>
      <c r="E31" s="2"/>
      <c r="F31" s="1"/>
    </row>
    <row r="32" spans="1:6" x14ac:dyDescent="0.35">
      <c r="A32" s="6" t="s">
        <v>90</v>
      </c>
      <c r="B32" s="7"/>
      <c r="C32" s="7"/>
      <c r="D32" s="23">
        <f t="shared" si="0"/>
        <v>0</v>
      </c>
      <c r="E32" s="2"/>
      <c r="F32" s="1"/>
    </row>
    <row r="33" spans="1:6" x14ac:dyDescent="0.35">
      <c r="A33" s="6" t="s">
        <v>14</v>
      </c>
      <c r="B33" s="5"/>
      <c r="C33" s="5"/>
      <c r="D33" s="23">
        <f t="shared" si="0"/>
        <v>0</v>
      </c>
      <c r="E33" s="2"/>
    </row>
    <row r="34" spans="1:6" x14ac:dyDescent="0.35">
      <c r="A34" s="21" t="s">
        <v>7</v>
      </c>
      <c r="B34" s="22"/>
      <c r="C34" s="22"/>
      <c r="D34" s="22">
        <f>SUM(D27:D33)</f>
        <v>0</v>
      </c>
      <c r="E34" s="2"/>
    </row>
    <row r="35" spans="1:6" ht="15" thickBot="1" x14ac:dyDescent="0.4">
      <c r="A35" s="1"/>
      <c r="B35" s="1"/>
      <c r="C35" s="1"/>
      <c r="D35" s="1"/>
      <c r="E35" s="2"/>
    </row>
    <row r="36" spans="1:6" ht="15" thickBot="1" x14ac:dyDescent="0.4">
      <c r="A36" s="11" t="s">
        <v>8</v>
      </c>
      <c r="B36" s="12"/>
      <c r="C36" s="13" t="s">
        <v>9</v>
      </c>
      <c r="D36" s="14">
        <f>D24+D34</f>
        <v>0</v>
      </c>
      <c r="E36" s="2"/>
    </row>
    <row r="37" spans="1:6" ht="15" thickBot="1" x14ac:dyDescent="0.4">
      <c r="A37" s="1"/>
      <c r="B37" s="1"/>
      <c r="C37" s="1"/>
      <c r="D37" s="1"/>
    </row>
    <row r="38" spans="1:6" ht="26.5" customHeight="1" thickBot="1" x14ac:dyDescent="0.4">
      <c r="A38" s="1"/>
      <c r="B38" s="1"/>
      <c r="C38" s="15"/>
      <c r="D38" s="16" t="s">
        <v>10</v>
      </c>
      <c r="E38" s="51"/>
      <c r="F38" s="53"/>
    </row>
    <row r="39" spans="1:6" ht="27.5" customHeight="1" thickBot="1" x14ac:dyDescent="0.4">
      <c r="A39" s="1"/>
      <c r="B39" s="1"/>
      <c r="C39" s="1"/>
      <c r="D39" s="17" t="s">
        <v>11</v>
      </c>
      <c r="E39" s="51"/>
      <c r="F39" s="53"/>
    </row>
    <row r="40" spans="1:6" x14ac:dyDescent="0.35">
      <c r="B40" s="1"/>
      <c r="C40" s="1"/>
      <c r="D40" s="1"/>
      <c r="E40" s="1"/>
    </row>
  </sheetData>
  <mergeCells count="3">
    <mergeCell ref="E1:F1"/>
    <mergeCell ref="E38:F38"/>
    <mergeCell ref="E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116CC-DB97-441F-8789-4F986C9F228D}">
  <dimension ref="B1:F81"/>
  <sheetViews>
    <sheetView zoomScaleNormal="100" workbookViewId="0">
      <selection activeCell="D8" sqref="D8"/>
    </sheetView>
  </sheetViews>
  <sheetFormatPr defaultRowHeight="14.5" x14ac:dyDescent="0.35"/>
  <cols>
    <col min="1" max="1" width="8.6640625" style="35"/>
    <col min="2" max="2" width="31.5" style="35" customWidth="1"/>
    <col min="3" max="3" width="13" style="35" customWidth="1"/>
    <col min="4" max="4" width="12.58203125" style="35" customWidth="1"/>
    <col min="5" max="5" width="16.08203125" style="35" customWidth="1"/>
    <col min="6" max="6" width="57.83203125" style="35" customWidth="1"/>
    <col min="7" max="16384" width="8.6640625" style="35"/>
  </cols>
  <sheetData>
    <row r="1" spans="2:6" x14ac:dyDescent="0.35">
      <c r="B1" s="34" t="s">
        <v>91</v>
      </c>
    </row>
    <row r="2" spans="2:6" x14ac:dyDescent="0.35">
      <c r="B2" s="34"/>
    </row>
    <row r="3" spans="2:6" x14ac:dyDescent="0.35">
      <c r="B3" s="50" t="s">
        <v>108</v>
      </c>
    </row>
    <row r="4" spans="2:6" x14ac:dyDescent="0.35">
      <c r="B4" s="50" t="s">
        <v>109</v>
      </c>
    </row>
    <row r="5" spans="2:6" x14ac:dyDescent="0.35">
      <c r="B5" s="34"/>
      <c r="C5" s="34"/>
    </row>
    <row r="6" spans="2:6" x14ac:dyDescent="0.35">
      <c r="B6" s="36" t="s">
        <v>12</v>
      </c>
      <c r="C6" s="36" t="s">
        <v>48</v>
      </c>
      <c r="D6" s="36" t="s">
        <v>110</v>
      </c>
      <c r="E6" s="36" t="s">
        <v>13</v>
      </c>
      <c r="F6" s="36" t="s">
        <v>53</v>
      </c>
    </row>
    <row r="7" spans="2:6" x14ac:dyDescent="0.35">
      <c r="B7" s="6" t="s">
        <v>85</v>
      </c>
      <c r="C7" s="43"/>
      <c r="D7" s="37">
        <v>0</v>
      </c>
      <c r="E7" s="38">
        <f>C7*D7</f>
        <v>0</v>
      </c>
      <c r="F7" s="39"/>
    </row>
    <row r="8" spans="2:6" x14ac:dyDescent="0.35">
      <c r="B8" s="6" t="s">
        <v>86</v>
      </c>
      <c r="C8" s="43"/>
      <c r="D8" s="37">
        <v>0</v>
      </c>
      <c r="E8" s="38">
        <f t="shared" ref="E8:E16" si="0">C8*D8</f>
        <v>0</v>
      </c>
      <c r="F8" s="39"/>
    </row>
    <row r="9" spans="2:6" x14ac:dyDescent="0.35">
      <c r="B9" s="6" t="s">
        <v>87</v>
      </c>
      <c r="C9" s="43"/>
      <c r="D9" s="37">
        <v>0</v>
      </c>
      <c r="E9" s="38">
        <f t="shared" si="0"/>
        <v>0</v>
      </c>
      <c r="F9" s="39"/>
    </row>
    <row r="10" spans="2:6" x14ac:dyDescent="0.35">
      <c r="B10" s="6" t="s">
        <v>88</v>
      </c>
      <c r="C10" s="43"/>
      <c r="D10" s="37">
        <v>0</v>
      </c>
      <c r="E10" s="38">
        <f t="shared" si="0"/>
        <v>0</v>
      </c>
      <c r="F10" s="39"/>
    </row>
    <row r="11" spans="2:6" x14ac:dyDescent="0.35">
      <c r="B11" s="6" t="s">
        <v>89</v>
      </c>
      <c r="C11" s="43"/>
      <c r="D11" s="37">
        <v>0</v>
      </c>
      <c r="E11" s="38">
        <f t="shared" si="0"/>
        <v>0</v>
      </c>
      <c r="F11" s="39"/>
    </row>
    <row r="12" spans="2:6" x14ac:dyDescent="0.35">
      <c r="B12" s="6" t="s">
        <v>90</v>
      </c>
      <c r="C12" s="43"/>
      <c r="D12" s="37">
        <v>0</v>
      </c>
      <c r="E12" s="38">
        <f t="shared" si="0"/>
        <v>0</v>
      </c>
      <c r="F12" s="39"/>
    </row>
    <row r="13" spans="2:6" x14ac:dyDescent="0.35">
      <c r="B13" s="6" t="s">
        <v>14</v>
      </c>
      <c r="C13" s="43"/>
      <c r="D13" s="37">
        <v>0</v>
      </c>
      <c r="E13" s="38">
        <f t="shared" si="0"/>
        <v>0</v>
      </c>
      <c r="F13" s="39"/>
    </row>
    <row r="14" spans="2:6" x14ac:dyDescent="0.35">
      <c r="B14" s="49" t="s">
        <v>99</v>
      </c>
      <c r="C14" s="43"/>
      <c r="D14" s="37">
        <v>0</v>
      </c>
      <c r="E14" s="38">
        <f t="shared" si="0"/>
        <v>0</v>
      </c>
      <c r="F14" s="39"/>
    </row>
    <row r="15" spans="2:6" x14ac:dyDescent="0.35">
      <c r="B15" s="49" t="s">
        <v>99</v>
      </c>
      <c r="C15" s="43"/>
      <c r="D15" s="37">
        <v>0</v>
      </c>
      <c r="E15" s="38">
        <f t="shared" si="0"/>
        <v>0</v>
      </c>
      <c r="F15" s="39"/>
    </row>
    <row r="16" spans="2:6" x14ac:dyDescent="0.35">
      <c r="B16" s="49" t="s">
        <v>99</v>
      </c>
      <c r="C16" s="43"/>
      <c r="D16" s="37">
        <v>0</v>
      </c>
      <c r="E16" s="38">
        <f t="shared" si="0"/>
        <v>0</v>
      </c>
      <c r="F16" s="39"/>
    </row>
    <row r="17" spans="2:6" x14ac:dyDescent="0.35">
      <c r="C17" s="44"/>
      <c r="D17" s="40"/>
      <c r="E17" s="40"/>
      <c r="F17" s="39"/>
    </row>
    <row r="18" spans="2:6" x14ac:dyDescent="0.35">
      <c r="B18" s="34" t="s">
        <v>16</v>
      </c>
      <c r="C18" s="45" t="s">
        <v>48</v>
      </c>
      <c r="D18" s="46" t="s">
        <v>94</v>
      </c>
      <c r="E18" s="40"/>
      <c r="F18" s="39"/>
    </row>
    <row r="19" spans="2:6" ht="43.5" x14ac:dyDescent="0.35">
      <c r="B19" s="41" t="s">
        <v>101</v>
      </c>
      <c r="C19" s="43"/>
      <c r="D19" s="37">
        <v>0</v>
      </c>
      <c r="E19" s="38">
        <f t="shared" ref="E19" si="1">C19*D19</f>
        <v>0</v>
      </c>
      <c r="F19" s="39"/>
    </row>
    <row r="20" spans="2:6" x14ac:dyDescent="0.35">
      <c r="B20" s="6" t="s">
        <v>17</v>
      </c>
      <c r="C20" s="43"/>
      <c r="D20" s="37">
        <v>0</v>
      </c>
      <c r="E20" s="38">
        <f t="shared" ref="E20:E25" si="2">C20*D20</f>
        <v>0</v>
      </c>
      <c r="F20" s="39"/>
    </row>
    <row r="21" spans="2:6" x14ac:dyDescent="0.35">
      <c r="B21" s="6" t="s">
        <v>18</v>
      </c>
      <c r="C21" s="43"/>
      <c r="D21" s="37">
        <v>0</v>
      </c>
      <c r="E21" s="38">
        <f t="shared" si="2"/>
        <v>0</v>
      </c>
      <c r="F21" s="39"/>
    </row>
    <row r="22" spans="2:6" x14ac:dyDescent="0.35">
      <c r="B22" s="6" t="s">
        <v>19</v>
      </c>
      <c r="C22" s="43"/>
      <c r="D22" s="37">
        <v>0</v>
      </c>
      <c r="E22" s="38">
        <f t="shared" si="2"/>
        <v>0</v>
      </c>
      <c r="F22" s="39"/>
    </row>
    <row r="23" spans="2:6" x14ac:dyDescent="0.35">
      <c r="B23" s="49" t="s">
        <v>99</v>
      </c>
      <c r="C23" s="43"/>
      <c r="D23" s="37">
        <v>0</v>
      </c>
      <c r="E23" s="38">
        <f t="shared" si="2"/>
        <v>0</v>
      </c>
      <c r="F23" s="39"/>
    </row>
    <row r="24" spans="2:6" x14ac:dyDescent="0.35">
      <c r="B24" s="49" t="s">
        <v>99</v>
      </c>
      <c r="C24" s="43"/>
      <c r="D24" s="37">
        <v>0</v>
      </c>
      <c r="E24" s="38">
        <f t="shared" si="2"/>
        <v>0</v>
      </c>
      <c r="F24" s="39"/>
    </row>
    <row r="25" spans="2:6" x14ac:dyDescent="0.35">
      <c r="B25" s="49" t="s">
        <v>99</v>
      </c>
      <c r="C25" s="43"/>
      <c r="D25" s="37">
        <v>0</v>
      </c>
      <c r="E25" s="38">
        <f t="shared" si="2"/>
        <v>0</v>
      </c>
      <c r="F25" s="39"/>
    </row>
    <row r="26" spans="2:6" x14ac:dyDescent="0.35">
      <c r="C26" s="44"/>
      <c r="D26" s="40"/>
      <c r="E26" s="40"/>
      <c r="F26" s="39"/>
    </row>
    <row r="27" spans="2:6" x14ac:dyDescent="0.35">
      <c r="B27" s="34" t="s">
        <v>20</v>
      </c>
      <c r="C27" s="45" t="s">
        <v>48</v>
      </c>
      <c r="D27" s="46" t="s">
        <v>94</v>
      </c>
      <c r="E27" s="40"/>
      <c r="F27" s="39"/>
    </row>
    <row r="28" spans="2:6" x14ac:dyDescent="0.35">
      <c r="B28" s="6" t="s">
        <v>21</v>
      </c>
      <c r="C28" s="43"/>
      <c r="D28" s="37">
        <v>0</v>
      </c>
      <c r="E28" s="38">
        <f t="shared" ref="E28" si="3">C28*D28</f>
        <v>0</v>
      </c>
      <c r="F28" s="39"/>
    </row>
    <row r="29" spans="2:6" x14ac:dyDescent="0.35">
      <c r="B29" s="6" t="s">
        <v>22</v>
      </c>
      <c r="C29" s="43"/>
      <c r="D29" s="37">
        <v>0</v>
      </c>
      <c r="E29" s="38">
        <f t="shared" ref="E29:E44" si="4">C29*D29</f>
        <v>0</v>
      </c>
      <c r="F29" s="39"/>
    </row>
    <row r="30" spans="2:6" x14ac:dyDescent="0.35">
      <c r="B30" s="6" t="s">
        <v>23</v>
      </c>
      <c r="C30" s="43"/>
      <c r="D30" s="37">
        <v>0</v>
      </c>
      <c r="E30" s="38">
        <f t="shared" si="4"/>
        <v>0</v>
      </c>
      <c r="F30" s="39"/>
    </row>
    <row r="31" spans="2:6" x14ac:dyDescent="0.35">
      <c r="B31" s="6" t="s">
        <v>24</v>
      </c>
      <c r="C31" s="43"/>
      <c r="D31" s="37">
        <v>0</v>
      </c>
      <c r="E31" s="38">
        <f t="shared" si="4"/>
        <v>0</v>
      </c>
      <c r="F31" s="39"/>
    </row>
    <row r="32" spans="2:6" x14ac:dyDescent="0.35">
      <c r="B32" s="6" t="s">
        <v>25</v>
      </c>
      <c r="C32" s="43"/>
      <c r="D32" s="37">
        <v>0</v>
      </c>
      <c r="E32" s="38">
        <f t="shared" si="4"/>
        <v>0</v>
      </c>
      <c r="F32" s="39"/>
    </row>
    <row r="33" spans="2:6" x14ac:dyDescent="0.35">
      <c r="B33" s="6" t="s">
        <v>26</v>
      </c>
      <c r="C33" s="43"/>
      <c r="D33" s="37">
        <v>0</v>
      </c>
      <c r="E33" s="38">
        <f t="shared" si="4"/>
        <v>0</v>
      </c>
      <c r="F33" s="39"/>
    </row>
    <row r="34" spans="2:6" x14ac:dyDescent="0.35">
      <c r="B34" s="6" t="s">
        <v>27</v>
      </c>
      <c r="C34" s="43"/>
      <c r="D34" s="37">
        <v>0</v>
      </c>
      <c r="E34" s="38">
        <f t="shared" si="4"/>
        <v>0</v>
      </c>
      <c r="F34" s="39"/>
    </row>
    <row r="35" spans="2:6" x14ac:dyDescent="0.35">
      <c r="B35" s="6" t="s">
        <v>28</v>
      </c>
      <c r="C35" s="43"/>
      <c r="D35" s="37">
        <v>0</v>
      </c>
      <c r="E35" s="38">
        <f t="shared" si="4"/>
        <v>0</v>
      </c>
      <c r="F35" s="39"/>
    </row>
    <row r="36" spans="2:6" x14ac:dyDescent="0.35">
      <c r="B36" s="6" t="s">
        <v>29</v>
      </c>
      <c r="C36" s="43"/>
      <c r="D36" s="37">
        <v>0</v>
      </c>
      <c r="E36" s="38">
        <f t="shared" si="4"/>
        <v>0</v>
      </c>
      <c r="F36" s="39"/>
    </row>
    <row r="37" spans="2:6" x14ac:dyDescent="0.35">
      <c r="B37" s="6" t="s">
        <v>30</v>
      </c>
      <c r="C37" s="43"/>
      <c r="D37" s="37">
        <v>0</v>
      </c>
      <c r="E37" s="38">
        <f t="shared" si="4"/>
        <v>0</v>
      </c>
      <c r="F37" s="39"/>
    </row>
    <row r="38" spans="2:6" x14ac:dyDescent="0.35">
      <c r="B38" s="6" t="s">
        <v>31</v>
      </c>
      <c r="C38" s="43"/>
      <c r="D38" s="37">
        <v>0</v>
      </c>
      <c r="E38" s="38">
        <f t="shared" si="4"/>
        <v>0</v>
      </c>
      <c r="F38" s="39"/>
    </row>
    <row r="39" spans="2:6" x14ac:dyDescent="0.35">
      <c r="B39" s="6" t="s">
        <v>32</v>
      </c>
      <c r="C39" s="43"/>
      <c r="D39" s="37">
        <v>0</v>
      </c>
      <c r="E39" s="38">
        <f t="shared" si="4"/>
        <v>0</v>
      </c>
      <c r="F39" s="39"/>
    </row>
    <row r="40" spans="2:6" x14ac:dyDescent="0.35">
      <c r="B40" s="6" t="s">
        <v>33</v>
      </c>
      <c r="C40" s="43"/>
      <c r="D40" s="37">
        <v>0</v>
      </c>
      <c r="E40" s="38">
        <f t="shared" si="4"/>
        <v>0</v>
      </c>
      <c r="F40" s="39"/>
    </row>
    <row r="41" spans="2:6" x14ac:dyDescent="0.35">
      <c r="B41" s="6" t="s">
        <v>107</v>
      </c>
      <c r="C41" s="43"/>
      <c r="D41" s="37">
        <v>0</v>
      </c>
      <c r="E41" s="38">
        <f t="shared" ref="E41" si="5">C41*D41</f>
        <v>0</v>
      </c>
      <c r="F41" s="39"/>
    </row>
    <row r="42" spans="2:6" x14ac:dyDescent="0.35">
      <c r="B42" s="49" t="s">
        <v>99</v>
      </c>
      <c r="C42" s="43"/>
      <c r="D42" s="37">
        <v>0</v>
      </c>
      <c r="E42" s="38">
        <f t="shared" si="4"/>
        <v>0</v>
      </c>
      <c r="F42" s="39"/>
    </row>
    <row r="43" spans="2:6" x14ac:dyDescent="0.35">
      <c r="B43" s="49" t="s">
        <v>99</v>
      </c>
      <c r="C43" s="43"/>
      <c r="D43" s="37">
        <v>0</v>
      </c>
      <c r="E43" s="38">
        <f t="shared" si="4"/>
        <v>0</v>
      </c>
      <c r="F43" s="39"/>
    </row>
    <row r="44" spans="2:6" x14ac:dyDescent="0.35">
      <c r="B44" s="49" t="s">
        <v>99</v>
      </c>
      <c r="C44" s="43"/>
      <c r="D44" s="37">
        <v>0</v>
      </c>
      <c r="E44" s="38">
        <f t="shared" si="4"/>
        <v>0</v>
      </c>
      <c r="F44" s="39"/>
    </row>
    <row r="45" spans="2:6" x14ac:dyDescent="0.35">
      <c r="C45" s="44"/>
      <c r="D45" s="40"/>
      <c r="E45" s="40"/>
      <c r="F45" s="39"/>
    </row>
    <row r="46" spans="2:6" x14ac:dyDescent="0.35">
      <c r="B46" s="34" t="s">
        <v>34</v>
      </c>
      <c r="C46" s="45" t="s">
        <v>48</v>
      </c>
      <c r="D46" s="46" t="s">
        <v>94</v>
      </c>
      <c r="E46" s="40"/>
      <c r="F46" s="39"/>
    </row>
    <row r="47" spans="2:6" x14ac:dyDescent="0.35">
      <c r="B47" s="6" t="s">
        <v>95</v>
      </c>
      <c r="C47" s="43"/>
      <c r="D47" s="37">
        <v>0</v>
      </c>
      <c r="E47" s="38">
        <f t="shared" ref="E47" si="6">C47*D47</f>
        <v>0</v>
      </c>
      <c r="F47" s="39"/>
    </row>
    <row r="48" spans="2:6" x14ac:dyDescent="0.35">
      <c r="B48" s="6" t="s">
        <v>35</v>
      </c>
      <c r="C48" s="43"/>
      <c r="D48" s="37">
        <v>0</v>
      </c>
      <c r="E48" s="38">
        <f t="shared" ref="E48:E55" si="7">C48*D48</f>
        <v>0</v>
      </c>
      <c r="F48" s="39"/>
    </row>
    <row r="49" spans="2:6" x14ac:dyDescent="0.35">
      <c r="B49" s="6" t="s">
        <v>36</v>
      </c>
      <c r="C49" s="43"/>
      <c r="D49" s="37">
        <v>0</v>
      </c>
      <c r="E49" s="38">
        <f t="shared" si="7"/>
        <v>0</v>
      </c>
      <c r="F49" s="39"/>
    </row>
    <row r="50" spans="2:6" x14ac:dyDescent="0.35">
      <c r="B50" s="6" t="s">
        <v>37</v>
      </c>
      <c r="C50" s="43"/>
      <c r="D50" s="37">
        <v>0</v>
      </c>
      <c r="E50" s="38">
        <f t="shared" si="7"/>
        <v>0</v>
      </c>
      <c r="F50" s="39"/>
    </row>
    <row r="51" spans="2:6" x14ac:dyDescent="0.35">
      <c r="B51" s="6" t="s">
        <v>38</v>
      </c>
      <c r="C51" s="43"/>
      <c r="D51" s="37">
        <v>0</v>
      </c>
      <c r="E51" s="38">
        <f t="shared" si="7"/>
        <v>0</v>
      </c>
      <c r="F51" s="39"/>
    </row>
    <row r="52" spans="2:6" x14ac:dyDescent="0.35">
      <c r="B52" s="6" t="s">
        <v>39</v>
      </c>
      <c r="C52" s="43"/>
      <c r="D52" s="37">
        <v>0</v>
      </c>
      <c r="E52" s="38">
        <f t="shared" si="7"/>
        <v>0</v>
      </c>
      <c r="F52" s="39"/>
    </row>
    <row r="53" spans="2:6" x14ac:dyDescent="0.35">
      <c r="B53" s="49" t="s">
        <v>99</v>
      </c>
      <c r="C53" s="43"/>
      <c r="D53" s="37">
        <v>0</v>
      </c>
      <c r="E53" s="38">
        <f t="shared" si="7"/>
        <v>0</v>
      </c>
      <c r="F53" s="39"/>
    </row>
    <row r="54" spans="2:6" x14ac:dyDescent="0.35">
      <c r="B54" s="49" t="s">
        <v>99</v>
      </c>
      <c r="C54" s="43"/>
      <c r="D54" s="37">
        <v>0</v>
      </c>
      <c r="E54" s="38">
        <f t="shared" si="7"/>
        <v>0</v>
      </c>
      <c r="F54" s="39"/>
    </row>
    <row r="55" spans="2:6" x14ac:dyDescent="0.35">
      <c r="B55" s="49" t="s">
        <v>99</v>
      </c>
      <c r="C55" s="43"/>
      <c r="D55" s="37">
        <v>0</v>
      </c>
      <c r="E55" s="38">
        <f t="shared" si="7"/>
        <v>0</v>
      </c>
      <c r="F55" s="39"/>
    </row>
    <row r="56" spans="2:6" x14ac:dyDescent="0.35">
      <c r="C56" s="44"/>
      <c r="D56" s="40"/>
      <c r="E56" s="40"/>
      <c r="F56" s="39"/>
    </row>
    <row r="57" spans="2:6" x14ac:dyDescent="0.35">
      <c r="B57" s="34" t="s">
        <v>40</v>
      </c>
      <c r="C57" s="45" t="s">
        <v>48</v>
      </c>
      <c r="D57" s="46" t="s">
        <v>94</v>
      </c>
      <c r="E57" s="40"/>
      <c r="F57" s="39"/>
    </row>
    <row r="58" spans="2:6" x14ac:dyDescent="0.35">
      <c r="B58" s="6" t="s">
        <v>105</v>
      </c>
      <c r="C58" s="43"/>
      <c r="D58" s="37">
        <v>0</v>
      </c>
      <c r="E58" s="38">
        <f t="shared" ref="E58" si="8">C58*D58</f>
        <v>0</v>
      </c>
      <c r="F58" s="39"/>
    </row>
    <row r="59" spans="2:6" x14ac:dyDescent="0.35">
      <c r="B59" s="6" t="s">
        <v>41</v>
      </c>
      <c r="C59" s="43"/>
      <c r="D59" s="37">
        <v>0</v>
      </c>
      <c r="E59" s="38">
        <f t="shared" ref="E59:E68" si="9">C59*D59</f>
        <v>0</v>
      </c>
      <c r="F59" s="39"/>
    </row>
    <row r="60" spans="2:6" x14ac:dyDescent="0.35">
      <c r="B60" s="6" t="s">
        <v>42</v>
      </c>
      <c r="C60" s="43"/>
      <c r="D60" s="37">
        <v>0</v>
      </c>
      <c r="E60" s="38">
        <f t="shared" ref="E60:E61" si="10">C60*D60</f>
        <v>0</v>
      </c>
      <c r="F60" s="39"/>
    </row>
    <row r="61" spans="2:6" x14ac:dyDescent="0.35">
      <c r="B61" s="6" t="s">
        <v>114</v>
      </c>
      <c r="C61" s="43"/>
      <c r="D61" s="37">
        <v>0</v>
      </c>
      <c r="E61" s="38">
        <f t="shared" si="10"/>
        <v>0</v>
      </c>
      <c r="F61" s="39"/>
    </row>
    <row r="62" spans="2:6" x14ac:dyDescent="0.35">
      <c r="B62" s="6" t="s">
        <v>106</v>
      </c>
      <c r="C62" s="43"/>
      <c r="D62" s="37">
        <v>0</v>
      </c>
      <c r="E62" s="38">
        <f t="shared" ref="E62" si="11">C62*D62</f>
        <v>0</v>
      </c>
      <c r="F62" s="39"/>
    </row>
    <row r="63" spans="2:6" x14ac:dyDescent="0.35">
      <c r="B63" s="6" t="s">
        <v>113</v>
      </c>
      <c r="C63" s="43"/>
      <c r="D63" s="37">
        <v>0</v>
      </c>
      <c r="E63" s="38">
        <f>C63*D63</f>
        <v>0</v>
      </c>
      <c r="F63" s="39"/>
    </row>
    <row r="64" spans="2:6" x14ac:dyDescent="0.35">
      <c r="B64" s="6" t="s">
        <v>112</v>
      </c>
      <c r="C64" s="43"/>
      <c r="D64" s="37">
        <v>0</v>
      </c>
      <c r="E64" s="38">
        <f t="shared" ref="E64:E65" si="12">C64*D64</f>
        <v>0</v>
      </c>
      <c r="F64" s="39"/>
    </row>
    <row r="65" spans="2:6" x14ac:dyDescent="0.35">
      <c r="B65" s="6" t="s">
        <v>111</v>
      </c>
      <c r="C65" s="43"/>
      <c r="D65" s="37">
        <v>0</v>
      </c>
      <c r="E65" s="38">
        <f t="shared" si="12"/>
        <v>0</v>
      </c>
      <c r="F65" s="39"/>
    </row>
    <row r="66" spans="2:6" x14ac:dyDescent="0.35">
      <c r="B66" s="49" t="s">
        <v>99</v>
      </c>
      <c r="C66" s="43"/>
      <c r="D66" s="37">
        <v>0</v>
      </c>
      <c r="E66" s="38">
        <f t="shared" si="9"/>
        <v>0</v>
      </c>
      <c r="F66" s="39"/>
    </row>
    <row r="67" spans="2:6" x14ac:dyDescent="0.35">
      <c r="B67" s="49" t="s">
        <v>99</v>
      </c>
      <c r="C67" s="43"/>
      <c r="D67" s="37">
        <v>0</v>
      </c>
      <c r="E67" s="38">
        <f t="shared" si="9"/>
        <v>0</v>
      </c>
      <c r="F67" s="39"/>
    </row>
    <row r="68" spans="2:6" x14ac:dyDescent="0.35">
      <c r="B68" s="49" t="s">
        <v>99</v>
      </c>
      <c r="C68" s="43"/>
      <c r="D68" s="37">
        <v>0</v>
      </c>
      <c r="E68" s="38">
        <f t="shared" si="9"/>
        <v>0</v>
      </c>
      <c r="F68" s="39"/>
    </row>
    <row r="69" spans="2:6" x14ac:dyDescent="0.35">
      <c r="C69" s="44"/>
      <c r="D69" s="40"/>
      <c r="E69" s="40"/>
      <c r="F69" s="39"/>
    </row>
    <row r="70" spans="2:6" x14ac:dyDescent="0.35">
      <c r="B70" s="34" t="s">
        <v>14</v>
      </c>
      <c r="C70" s="45" t="s">
        <v>48</v>
      </c>
      <c r="D70" s="46" t="s">
        <v>110</v>
      </c>
      <c r="E70" s="40"/>
      <c r="F70" s="39"/>
    </row>
    <row r="71" spans="2:6" x14ac:dyDescent="0.35">
      <c r="B71" s="6" t="s">
        <v>43</v>
      </c>
      <c r="C71" s="43"/>
      <c r="D71" s="37">
        <v>0</v>
      </c>
      <c r="E71" s="38">
        <f t="shared" ref="E71" si="13">C71*D71</f>
        <v>0</v>
      </c>
      <c r="F71" s="39"/>
    </row>
    <row r="72" spans="2:6" x14ac:dyDescent="0.35">
      <c r="B72" s="6" t="s">
        <v>44</v>
      </c>
      <c r="C72" s="43"/>
      <c r="D72" s="37">
        <v>0</v>
      </c>
      <c r="E72" s="38">
        <f t="shared" ref="E72:E77" si="14">C72*D72</f>
        <v>0</v>
      </c>
      <c r="F72" s="39"/>
    </row>
    <row r="73" spans="2:6" x14ac:dyDescent="0.35">
      <c r="B73" s="6" t="s">
        <v>45</v>
      </c>
      <c r="C73" s="43"/>
      <c r="D73" s="37">
        <v>0</v>
      </c>
      <c r="E73" s="38">
        <f t="shared" si="14"/>
        <v>0</v>
      </c>
      <c r="F73" s="39"/>
    </row>
    <row r="74" spans="2:6" x14ac:dyDescent="0.35">
      <c r="B74" s="6" t="s">
        <v>46</v>
      </c>
      <c r="C74" s="43"/>
      <c r="D74" s="37">
        <v>0</v>
      </c>
      <c r="E74" s="38">
        <f t="shared" si="14"/>
        <v>0</v>
      </c>
      <c r="F74" s="39"/>
    </row>
    <row r="75" spans="2:6" x14ac:dyDescent="0.35">
      <c r="B75" s="49" t="s">
        <v>99</v>
      </c>
      <c r="C75" s="43"/>
      <c r="D75" s="37">
        <v>0</v>
      </c>
      <c r="E75" s="38">
        <f t="shared" si="14"/>
        <v>0</v>
      </c>
      <c r="F75" s="39"/>
    </row>
    <row r="76" spans="2:6" x14ac:dyDescent="0.35">
      <c r="B76" s="49" t="s">
        <v>99</v>
      </c>
      <c r="C76" s="43"/>
      <c r="D76" s="37">
        <v>0</v>
      </c>
      <c r="E76" s="38">
        <f t="shared" si="14"/>
        <v>0</v>
      </c>
      <c r="F76" s="39"/>
    </row>
    <row r="77" spans="2:6" x14ac:dyDescent="0.35">
      <c r="B77" s="49" t="s">
        <v>99</v>
      </c>
      <c r="C77" s="43"/>
      <c r="D77" s="37">
        <v>0</v>
      </c>
      <c r="E77" s="38">
        <f t="shared" si="14"/>
        <v>0</v>
      </c>
      <c r="F77" s="39"/>
    </row>
    <row r="78" spans="2:6" x14ac:dyDescent="0.35">
      <c r="E78" s="42"/>
    </row>
    <row r="79" spans="2:6" x14ac:dyDescent="0.35">
      <c r="E79" s="42"/>
    </row>
    <row r="80" spans="2:6" x14ac:dyDescent="0.35">
      <c r="E80" s="42"/>
    </row>
    <row r="81" spans="2:5" x14ac:dyDescent="0.35">
      <c r="B81" s="34" t="s">
        <v>62</v>
      </c>
      <c r="D81" s="40"/>
      <c r="E81" s="38">
        <f>SUM(E7:E80)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E843-59B9-4A21-B240-0EE815352B21}">
  <dimension ref="B2:F25"/>
  <sheetViews>
    <sheetView topLeftCell="A4" zoomScaleNormal="100" workbookViewId="0">
      <selection activeCell="D16" sqref="D16"/>
    </sheetView>
  </sheetViews>
  <sheetFormatPr defaultRowHeight="14.5" x14ac:dyDescent="0.35"/>
  <cols>
    <col min="1" max="1" width="8.6640625" style="35"/>
    <col min="2" max="2" width="42.08203125" style="35" customWidth="1"/>
    <col min="3" max="3" width="14.83203125" style="35" customWidth="1"/>
    <col min="4" max="4" width="18.08203125" style="35" customWidth="1"/>
    <col min="5" max="5" width="15.58203125" style="35" bestFit="1" customWidth="1"/>
    <col min="6" max="6" width="54.58203125" style="35" customWidth="1"/>
    <col min="7" max="16384" width="8.6640625" style="35"/>
  </cols>
  <sheetData>
    <row r="2" spans="2:6" x14ac:dyDescent="0.35">
      <c r="B2" s="34" t="s">
        <v>103</v>
      </c>
      <c r="C2" s="34"/>
      <c r="D2" s="34"/>
    </row>
    <row r="3" spans="2:6" x14ac:dyDescent="0.35">
      <c r="B3" s="36" t="s">
        <v>12</v>
      </c>
      <c r="C3" s="36" t="s">
        <v>49</v>
      </c>
      <c r="D3" s="36" t="s">
        <v>50</v>
      </c>
      <c r="E3" s="36" t="s">
        <v>51</v>
      </c>
      <c r="F3" s="36" t="s">
        <v>53</v>
      </c>
    </row>
    <row r="4" spans="2:6" x14ac:dyDescent="0.35">
      <c r="B4" s="49" t="s">
        <v>102</v>
      </c>
      <c r="C4" s="33"/>
      <c r="D4" s="37">
        <v>0</v>
      </c>
      <c r="E4" s="38">
        <f>C4*D4</f>
        <v>0</v>
      </c>
      <c r="F4" s="39"/>
    </row>
    <row r="5" spans="2:6" x14ac:dyDescent="0.35">
      <c r="B5" s="49" t="s">
        <v>102</v>
      </c>
      <c r="C5" s="33"/>
      <c r="D5" s="37">
        <v>0</v>
      </c>
      <c r="E5" s="38">
        <f>C5*D5</f>
        <v>0</v>
      </c>
      <c r="F5" s="39"/>
    </row>
    <row r="6" spans="2:6" x14ac:dyDescent="0.35">
      <c r="B6" s="49" t="s">
        <v>102</v>
      </c>
      <c r="C6" s="33"/>
      <c r="D6" s="37">
        <v>0</v>
      </c>
      <c r="E6" s="38">
        <f>C6*D6</f>
        <v>0</v>
      </c>
      <c r="F6" s="39"/>
    </row>
    <row r="7" spans="2:6" x14ac:dyDescent="0.35">
      <c r="B7" s="49" t="s">
        <v>102</v>
      </c>
      <c r="C7" s="33"/>
      <c r="D7" s="37">
        <v>0</v>
      </c>
      <c r="E7" s="38">
        <f t="shared" ref="E7:E9" si="0">C7*D7</f>
        <v>0</v>
      </c>
      <c r="F7" s="39"/>
    </row>
    <row r="8" spans="2:6" x14ac:dyDescent="0.35">
      <c r="B8" s="49" t="s">
        <v>102</v>
      </c>
      <c r="C8" s="33"/>
      <c r="D8" s="37">
        <v>0</v>
      </c>
      <c r="E8" s="38">
        <f t="shared" si="0"/>
        <v>0</v>
      </c>
      <c r="F8" s="39"/>
    </row>
    <row r="9" spans="2:6" x14ac:dyDescent="0.35">
      <c r="B9" s="49" t="s">
        <v>102</v>
      </c>
      <c r="C9" s="33"/>
      <c r="D9" s="37">
        <v>0</v>
      </c>
      <c r="E9" s="38">
        <f t="shared" si="0"/>
        <v>0</v>
      </c>
      <c r="F9" s="39"/>
    </row>
    <row r="10" spans="2:6" x14ac:dyDescent="0.35">
      <c r="B10" s="34" t="s">
        <v>104</v>
      </c>
      <c r="D10" s="42"/>
      <c r="E10" s="40">
        <f>E4+E5+E6+E7+E8+E9</f>
        <v>0</v>
      </c>
      <c r="F10" s="39"/>
    </row>
    <row r="11" spans="2:6" x14ac:dyDescent="0.35">
      <c r="F11" s="39"/>
    </row>
    <row r="12" spans="2:6" x14ac:dyDescent="0.35">
      <c r="B12" s="34" t="s">
        <v>47</v>
      </c>
      <c r="C12" s="34"/>
      <c r="F12" s="39"/>
    </row>
    <row r="13" spans="2:6" x14ac:dyDescent="0.35">
      <c r="B13" s="6" t="s">
        <v>72</v>
      </c>
      <c r="C13" s="33"/>
      <c r="D13" s="37">
        <v>0</v>
      </c>
      <c r="E13" s="38">
        <f>C13*D13</f>
        <v>0</v>
      </c>
      <c r="F13" s="39"/>
    </row>
    <row r="14" spans="2:6" x14ac:dyDescent="0.35">
      <c r="B14" s="34" t="s">
        <v>63</v>
      </c>
      <c r="D14" s="42"/>
      <c r="E14" s="40">
        <f>E13</f>
        <v>0</v>
      </c>
      <c r="F14" s="39"/>
    </row>
    <row r="15" spans="2:6" x14ac:dyDescent="0.35">
      <c r="D15" s="42"/>
      <c r="E15" s="42"/>
      <c r="F15" s="39"/>
    </row>
    <row r="16" spans="2:6" x14ac:dyDescent="0.35">
      <c r="B16" s="34" t="s">
        <v>52</v>
      </c>
      <c r="D16" s="35" t="s">
        <v>73</v>
      </c>
      <c r="E16" s="35" t="s">
        <v>74</v>
      </c>
      <c r="F16" s="39"/>
    </row>
    <row r="17" spans="2:6" x14ac:dyDescent="0.35">
      <c r="B17" s="41" t="s">
        <v>92</v>
      </c>
      <c r="C17" s="6">
        <v>50</v>
      </c>
      <c r="D17" s="37">
        <v>0</v>
      </c>
      <c r="E17" s="38">
        <f>C17*D17</f>
        <v>0</v>
      </c>
      <c r="F17" s="39"/>
    </row>
    <row r="18" spans="2:6" x14ac:dyDescent="0.35">
      <c r="B18" s="41" t="s">
        <v>69</v>
      </c>
      <c r="C18" s="6">
        <v>50</v>
      </c>
      <c r="D18" s="37">
        <v>0</v>
      </c>
      <c r="E18" s="38">
        <f>C18*D18</f>
        <v>0</v>
      </c>
      <c r="F18" s="39"/>
    </row>
    <row r="19" spans="2:6" x14ac:dyDescent="0.35">
      <c r="B19" s="41" t="s">
        <v>70</v>
      </c>
      <c r="C19" s="6">
        <v>50</v>
      </c>
      <c r="D19" s="37">
        <v>0</v>
      </c>
      <c r="E19" s="38">
        <f>C19*D19</f>
        <v>0</v>
      </c>
      <c r="F19" s="39"/>
    </row>
    <row r="20" spans="2:6" x14ac:dyDescent="0.35">
      <c r="B20" s="41" t="s">
        <v>71</v>
      </c>
      <c r="C20" s="6">
        <v>50</v>
      </c>
      <c r="D20" s="37">
        <v>0</v>
      </c>
      <c r="E20" s="38">
        <f>C20*D20</f>
        <v>0</v>
      </c>
      <c r="F20" s="39"/>
    </row>
    <row r="21" spans="2:6" x14ac:dyDescent="0.35">
      <c r="B21" s="34" t="s">
        <v>63</v>
      </c>
      <c r="E21" s="40">
        <f>SUM(E17:E20)</f>
        <v>0</v>
      </c>
      <c r="F21" s="39"/>
    </row>
    <row r="22" spans="2:6" x14ac:dyDescent="0.35">
      <c r="F22" s="39"/>
    </row>
    <row r="23" spans="2:6" x14ac:dyDescent="0.35">
      <c r="B23" s="34" t="s">
        <v>62</v>
      </c>
      <c r="E23" s="40">
        <f>E10+E14+E21</f>
        <v>0</v>
      </c>
      <c r="F23" s="39"/>
    </row>
    <row r="25" spans="2:6" x14ac:dyDescent="0.35">
      <c r="B25" s="35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5BB8-16E0-4A0C-BC0E-60CAB031AB9B}">
  <dimension ref="A1:C9"/>
  <sheetViews>
    <sheetView zoomScaleNormal="100" workbookViewId="0">
      <selection activeCell="B3" sqref="B3"/>
    </sheetView>
  </sheetViews>
  <sheetFormatPr defaultColWidth="7.75" defaultRowHeight="14.5" x14ac:dyDescent="0.35"/>
  <cols>
    <col min="1" max="1" width="15.75" style="8" bestFit="1" customWidth="1"/>
    <col min="2" max="2" width="57.08203125" style="8" customWidth="1"/>
    <col min="3" max="3" width="15.83203125" style="8" bestFit="1" customWidth="1"/>
    <col min="4" max="16384" width="7.75" style="8"/>
  </cols>
  <sheetData>
    <row r="1" spans="1:3" x14ac:dyDescent="0.35">
      <c r="A1" s="9" t="s">
        <v>12</v>
      </c>
      <c r="B1" s="9" t="s">
        <v>48</v>
      </c>
      <c r="C1" s="9" t="s">
        <v>61</v>
      </c>
    </row>
    <row r="2" spans="1:3" x14ac:dyDescent="0.35">
      <c r="A2" s="8" t="s">
        <v>60</v>
      </c>
      <c r="B2" s="8" t="s">
        <v>59</v>
      </c>
      <c r="C2" s="8" t="s">
        <v>58</v>
      </c>
    </row>
    <row r="3" spans="1:3" x14ac:dyDescent="0.35">
      <c r="A3" s="8" t="s">
        <v>57</v>
      </c>
      <c r="B3" s="8">
        <v>100</v>
      </c>
    </row>
    <row r="4" spans="1:3" x14ac:dyDescent="0.35">
      <c r="A4" s="8" t="s">
        <v>21</v>
      </c>
      <c r="B4" s="8">
        <v>15</v>
      </c>
      <c r="C4" s="8" t="s">
        <v>97</v>
      </c>
    </row>
    <row r="5" spans="1:3" x14ac:dyDescent="0.35">
      <c r="A5" s="8" t="s">
        <v>23</v>
      </c>
      <c r="B5" s="8">
        <v>120</v>
      </c>
    </row>
    <row r="6" spans="1:3" x14ac:dyDescent="0.35">
      <c r="A6" s="8" t="s">
        <v>24</v>
      </c>
      <c r="B6" s="8">
        <v>15</v>
      </c>
    </row>
    <row r="7" spans="1:3" x14ac:dyDescent="0.35">
      <c r="A7" s="8" t="s">
        <v>56</v>
      </c>
      <c r="B7" s="8">
        <v>1400</v>
      </c>
    </row>
    <row r="8" spans="1:3" x14ac:dyDescent="0.35">
      <c r="A8" s="8" t="s">
        <v>55</v>
      </c>
      <c r="B8" s="8">
        <v>200</v>
      </c>
    </row>
    <row r="9" spans="1:3" x14ac:dyDescent="0.35">
      <c r="A9" s="8" t="s">
        <v>54</v>
      </c>
      <c r="B9" s="8">
        <v>100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41c42a1-109b-45df-b61d-0bbb26ded7c5}" enabled="1" method="Standard" siteId="{851dd4e8-7293-4f0e-8225-760969fdcd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Overzicht.</vt:lpstr>
      <vt:lpstr>Transitie (Open calculatie)</vt:lpstr>
      <vt:lpstr>Beheer, onderhoud en licenties</vt:lpstr>
      <vt:lpstr>Uitgangspunten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 Egstorf</dc:creator>
  <cp:lastModifiedBy>Steven Roos</cp:lastModifiedBy>
  <dcterms:created xsi:type="dcterms:W3CDTF">2026-08-17T08:22:44Z</dcterms:created>
  <dcterms:modified xsi:type="dcterms:W3CDTF">2026-08-21T11:35:04Z</dcterms:modified>
</cp:coreProperties>
</file>