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ttendiz/Inhuur Personeel 2026/4. Leidraad/"/>
    </mc:Choice>
  </mc:AlternateContent>
  <xr:revisionPtr revIDLastSave="460" documentId="8_{C95E39A9-991B-4B13-9542-AD5F716D11B4}" xr6:coauthVersionLast="47" xr6:coauthVersionMax="47" xr10:uidLastSave="{CFE97321-BD18-4EF6-81A5-85D6CFB87CDC}"/>
  <bookViews>
    <workbookView xWindow="-120" yWindow="-120" windowWidth="29040" windowHeight="15720" activeTab="2" xr2:uid="{64669403-B46F-44E6-8E5C-BF071E560D57}"/>
  </bookViews>
  <sheets>
    <sheet name="Prijzenblad - tm schaal 8 PO" sheetId="1" r:id="rId1"/>
    <sheet name="Prijzenblad - schaal 9&gt; PO" sheetId="4" r:id="rId2"/>
    <sheet name="Totaalbla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" l="1"/>
  <c r="G15" i="4" l="1"/>
  <c r="D15" i="4"/>
  <c r="G14" i="4"/>
  <c r="D14" i="4"/>
  <c r="G13" i="4"/>
  <c r="D13" i="4"/>
  <c r="G12" i="4"/>
  <c r="D12" i="4"/>
  <c r="D16" i="4" s="1"/>
  <c r="D21" i="4" s="1"/>
  <c r="G11" i="4"/>
  <c r="G16" i="4" s="1"/>
  <c r="G21" i="4" s="1"/>
  <c r="D11" i="4"/>
  <c r="G10" i="4"/>
  <c r="D10" i="4"/>
  <c r="D20" i="4" l="1"/>
  <c r="D19" i="4"/>
  <c r="G20" i="4"/>
  <c r="G19" i="4"/>
  <c r="G11" i="1" l="1"/>
  <c r="G12" i="1"/>
  <c r="G13" i="1"/>
  <c r="G14" i="1"/>
  <c r="G15" i="1"/>
  <c r="G10" i="1"/>
  <c r="D11" i="1"/>
  <c r="D12" i="1"/>
  <c r="D13" i="1"/>
  <c r="D14" i="1"/>
  <c r="D15" i="1"/>
  <c r="D10" i="1"/>
  <c r="G16" i="1" l="1"/>
  <c r="G21" i="1" s="1"/>
  <c r="G19" i="1" l="1"/>
  <c r="G20" i="1"/>
  <c r="D16" i="1"/>
  <c r="D21" i="1" s="1"/>
  <c r="D20" i="1" l="1"/>
  <c r="D19" i="1"/>
  <c r="D22" i="1"/>
  <c r="D33" i="1" s="1"/>
  <c r="D28" i="1" l="1"/>
  <c r="D25" i="1"/>
  <c r="D32" i="1"/>
  <c r="D27" i="1"/>
  <c r="D35" i="1"/>
  <c r="D26" i="1"/>
  <c r="D29" i="1"/>
  <c r="D31" i="1"/>
  <c r="D34" i="1"/>
  <c r="D30" i="1"/>
  <c r="D36" i="1" s="1"/>
  <c r="D38" i="1" s="1"/>
  <c r="D40" i="1" s="1"/>
  <c r="G22" i="1"/>
  <c r="G33" i="1" s="1"/>
  <c r="G31" i="1" l="1"/>
  <c r="G25" i="1"/>
  <c r="G28" i="1"/>
  <c r="G34" i="1"/>
  <c r="G26" i="1"/>
  <c r="G30" i="1"/>
  <c r="G27" i="1"/>
  <c r="G36" i="1"/>
  <c r="G38" i="1" s="1"/>
  <c r="G40" i="1" s="1"/>
  <c r="D43" i="1" s="1"/>
  <c r="E6" i="5" s="1"/>
  <c r="E13" i="5" s="1"/>
  <c r="G32" i="1"/>
  <c r="G35" i="1"/>
  <c r="G29" i="1"/>
  <c r="D22" i="4"/>
  <c r="D30" i="4" s="1"/>
  <c r="D31" i="4" l="1"/>
  <c r="D35" i="4"/>
  <c r="D28" i="4"/>
  <c r="D27" i="4"/>
  <c r="D29" i="4"/>
  <c r="D32" i="4"/>
  <c r="D26" i="4"/>
  <c r="D25" i="4"/>
  <c r="D33" i="4"/>
  <c r="D34" i="4"/>
  <c r="G22" i="4"/>
  <c r="G29" i="4" s="1"/>
  <c r="G28" i="4" l="1"/>
  <c r="G30" i="4"/>
  <c r="G31" i="4"/>
  <c r="G26" i="4"/>
  <c r="G25" i="4"/>
  <c r="G27" i="4"/>
  <c r="D36" i="4"/>
  <c r="D38" i="4" s="1"/>
  <c r="D40" i="4" s="1"/>
  <c r="G32" i="4"/>
  <c r="G36" i="4" s="1"/>
  <c r="G38" i="4" s="1"/>
  <c r="G40" i="4" s="1"/>
  <c r="D43" i="4" s="1"/>
  <c r="G35" i="4"/>
  <c r="G34" i="4"/>
  <c r="G33" i="4"/>
</calcChain>
</file>

<file path=xl/sharedStrings.xml><?xml version="1.0" encoding="utf-8"?>
<sst xmlns="http://schemas.openxmlformats.org/spreadsheetml/2006/main" count="131" uniqueCount="49">
  <si>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</si>
  <si>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</si>
  <si>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</si>
  <si>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</si>
  <si>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</si>
  <si>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</si>
  <si>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</si>
  <si>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</si>
  <si>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</si>
  <si>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</si>
  <si>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ZVW</t>
  </si>
  <si>
    <t>Pensioen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</si>
  <si>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</si>
  <si>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</si>
  <si>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</si>
  <si>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</si>
  <si>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</si>
  <si>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</si>
  <si>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</si>
  <si>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Leegloopdagen</t>
  </si>
  <si>
    <t>ABU FASE A  / NBBU FASE 1-2</t>
  </si>
  <si>
    <t>ABU FASE B of C / NBBU FASE 3-4</t>
  </si>
  <si>
    <t xml:space="preserve">Weging:   </t>
  </si>
  <si>
    <t>PAWW</t>
  </si>
  <si>
    <t xml:space="preserve">Marge:   </t>
  </si>
  <si>
    <t>Wettelijke/cao inhoudingen</t>
  </si>
  <si>
    <t xml:space="preserve">Kostprijsfactor: </t>
  </si>
  <si>
    <t xml:space="preserve">Omrekenfactor:  </t>
  </si>
  <si>
    <t>Oktobertoelage</t>
  </si>
  <si>
    <t>PDI-budget</t>
  </si>
  <si>
    <t>WW/AWF</t>
  </si>
  <si>
    <t>AOF (incl. Kinderopvang)</t>
  </si>
  <si>
    <t>ZW aanvullend</t>
  </si>
  <si>
    <t>Transitievergoeding</t>
  </si>
  <si>
    <t>WGA</t>
  </si>
  <si>
    <t>Vakantiegeld &amp; Eindejaarsuitkering</t>
  </si>
  <si>
    <t xml:space="preserve">Basisloon </t>
  </si>
  <si>
    <t>Scholing</t>
  </si>
  <si>
    <t>Sociaal fonds</t>
  </si>
  <si>
    <t>Door inschrijver in te vullen</t>
  </si>
  <si>
    <t>Aanbesteding 'Inhuur personeel' - Stichting Attendiz</t>
  </si>
  <si>
    <t xml:space="preserve">Gemiddelde ORF:   </t>
  </si>
  <si>
    <t>Totaalblad</t>
  </si>
  <si>
    <t xml:space="preserve">Gewogen Gemiddelde Omrekenfactor (= Inschrijfprijs):   </t>
  </si>
  <si>
    <t>Bijlage 4 Prijzenblad Attendiz</t>
  </si>
  <si>
    <t xml:space="preserve">schaal 9 en hoger </t>
  </si>
  <si>
    <t>tot en met schaal 8</t>
  </si>
  <si>
    <t xml:space="preserve">Omrekenfactor t/m schaal 8:   </t>
  </si>
  <si>
    <t xml:space="preserve">Omrekenfactor vanaf schaal 9: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</si>
</sst>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4" fillId="0" borderId="0" xfId="0" applyFont="1"/>
    <xf numFmtId="10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7" borderId="1" xfId="0" applyFont="1" applyFill="1" applyBorder="1" applyAlignment="1">
      <alignment horizontal="left"/>
    </xf>
    <xf numFmtId="2" fontId="0" fillId="0" borderId="1" xfId="0" applyNumberFormat="1" applyBorder="1" applyAlignment="1" applyProtection="1">
      <alignment horizontal="center"/>
      <protection hidden="1"/>
    </xf>
    <xf numFmtId="2" fontId="2" fillId="0" borderId="1" xfId="0" applyNumberFormat="1" applyFont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4" fontId="5" fillId="3" borderId="2" xfId="0" applyNumberFormat="1" applyFont="1" applyFill="1" applyBorder="1" applyAlignment="1" applyProtection="1">
      <alignment horizontal="center" vertical="center"/>
      <protection hidden="1"/>
    </xf>
    <xf numFmtId="2" fontId="10" fillId="0" borderId="0" xfId="0" applyNumberFormat="1" applyFont="1" applyAlignment="1" applyProtection="1">
      <alignment horizontal="center" vertical="center"/>
      <protection hidden="1"/>
    </xf>
    <xf numFmtId="9" fontId="8" fillId="6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7" fillId="0" borderId="7" xfId="0" applyFont="1" applyBorder="1"/>
    <xf numFmtId="0" fontId="9" fillId="0" borderId="0" xfId="0" applyFont="1"/>
    <xf numFmtId="0" fontId="13" fillId="0" borderId="0" xfId="0" applyFont="1"/>
    <xf numFmtId="10" fontId="2" fillId="2" borderId="1" xfId="0" applyNumberFormat="1" applyFont="1" applyFill="1" applyBorder="1" applyAlignment="1">
      <alignment horizontal="center" wrapText="1"/>
    </xf>
    <xf numFmtId="2" fontId="14" fillId="3" borderId="3" xfId="0" applyNumberFormat="1" applyFont="1" applyFill="1" applyBorder="1" applyAlignment="1">
      <alignment horizontal="center" vertical="center"/>
    </xf>
    <xf numFmtId="2" fontId="14" fillId="3" borderId="4" xfId="0" applyNumberFormat="1" applyFont="1" applyFill="1" applyBorder="1" applyAlignment="1">
      <alignment horizontal="center" vertical="center"/>
    </xf>
    <xf numFmtId="2" fontId="14" fillId="3" borderId="5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5" fillId="0" borderId="0" xfId="0" applyFont="1" applyAlignment="1">
      <alignment horizontal="right"/>
    </xf>
    <xf numFmtId="2" fontId="15" fillId="3" borderId="3" xfId="0" applyNumberFormat="1" applyFont="1" applyFill="1" applyBorder="1" applyAlignment="1" applyProtection="1">
      <alignment horizontal="center" vertical="center"/>
      <protection hidden="1"/>
    </xf>
    <xf numFmtId="2" fontId="15" fillId="3" borderId="4" xfId="0" applyNumberFormat="1" applyFont="1" applyFill="1" applyBorder="1" applyAlignment="1" applyProtection="1">
      <alignment horizontal="center" vertical="center"/>
      <protection hidden="1"/>
    </xf>
    <xf numFmtId="2" fontId="15" fillId="3" borderId="5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9" fontId="16" fillId="6" borderId="3" xfId="0" applyNumberFormat="1" applyFont="1" applyFill="1" applyBorder="1" applyAlignment="1">
      <alignment horizontal="center" vertical="center"/>
    </xf>
    <xf numFmtId="9" fontId="16" fillId="6" borderId="4" xfId="0" applyNumberFormat="1" applyFont="1" applyFill="1" applyBorder="1" applyAlignment="1">
      <alignment horizontal="center" vertical="center"/>
    </xf>
    <xf numFmtId="9" fontId="16" fillId="6" borderId="5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9" fontId="10" fillId="2" borderId="3" xfId="2" applyFont="1" applyFill="1" applyBorder="1" applyAlignment="1" applyProtection="1">
      <alignment horizontal="center" vertical="center"/>
      <protection locked="0"/>
    </xf>
    <xf numFmtId="9" fontId="10" fillId="2" borderId="5" xfId="2" applyFont="1" applyFill="1" applyBorder="1" applyAlignment="1" applyProtection="1">
      <alignment horizontal="center" vertical="center"/>
      <protection locked="0"/>
    </xf>
    <xf numFmtId="2" fontId="5" fillId="3" borderId="3" xfId="0" applyNumberFormat="1" applyFont="1" applyFill="1" applyBorder="1" applyAlignment="1" applyProtection="1">
      <alignment horizontal="center" vertical="center"/>
      <protection hidden="1"/>
    </xf>
    <xf numFmtId="2" fontId="5" fillId="3" borderId="4" xfId="0" applyNumberFormat="1" applyFont="1" applyFill="1" applyBorder="1" applyAlignment="1" applyProtection="1">
      <alignment horizontal="center" vertical="center"/>
      <protection hidden="1"/>
    </xf>
    <xf numFmtId="2" fontId="5" fillId="3" borderId="5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114301</xdr:colOff>
      <xdr:row>0</xdr:row>
      <xdr:rowOff>57151</xdr:rowOff>
    </xdr:from>
    <xdr:to>
      <xdr:col>7</xdr:col>
      <xdr:colOff>19051</xdr:colOff>
      <xdr:row>2</xdr:row>
      <xdr:rowOff>63540</xdr:rowOff>
    </xdr:to>
    <xdr:pic>
      <xdr:nvPicPr>
        <xdr:cNvPr id="2" name="Afbeelding 1" descr="Afbeelding met Graphics, grafische vormgeving, Lettertype&#10;&#10;Door AI gegenereerde inhoud is mogelijk onjuist.">
          <a:extLst>
            <a:ext uri="{FF2B5EF4-FFF2-40B4-BE49-F238E27FC236}">
              <a16:creationId xmlns:a16="http://schemas.microsoft.com/office/drawing/2014/main" id="{0489E0F6-D6A5-69F2-1273-904142E23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1" y="57151"/>
          <a:ext cx="1447800" cy="5912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114301</xdr:colOff>
      <xdr:row>0</xdr:row>
      <xdr:rowOff>57151</xdr:rowOff>
    </xdr:from>
    <xdr:to>
      <xdr:col>7</xdr:col>
      <xdr:colOff>19051</xdr:colOff>
      <xdr:row>2</xdr:row>
      <xdr:rowOff>63540</xdr:rowOff>
    </xdr:to>
    <xdr:pic>
      <xdr:nvPicPr>
        <xdr:cNvPr id="2" name="Afbeelding 1" descr="Afbeelding met Graphics, grafische vormgeving, Lettertype&#10;&#10;Door AI gegenereerde inhoud is mogelijk onjuist.">
          <a:extLst>
            <a:ext uri="{FF2B5EF4-FFF2-40B4-BE49-F238E27FC236}">
              <a16:creationId xmlns:a16="http://schemas.microsoft.com/office/drawing/2014/main" id="{FA85EFB2-B03E-4EE7-8645-0FD9D49A6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6" y="53341"/>
          <a:ext cx="1482090" cy="57788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114301</xdr:colOff>
      <xdr:row>0</xdr:row>
      <xdr:rowOff>57151</xdr:rowOff>
    </xdr:from>
    <xdr:to>
      <xdr:col>8</xdr:col>
      <xdr:colOff>19051</xdr:colOff>
      <xdr:row>2</xdr:row>
      <xdr:rowOff>168315</xdr:rowOff>
    </xdr:to>
    <xdr:pic>
      <xdr:nvPicPr>
        <xdr:cNvPr id="2" name="Afbeelding 1" descr="Afbeelding met Graphics, grafische vormgeving, Lettertype&#10;&#10;Door AI gegenereerde inhoud is mogelijk onjuist.">
          <a:extLst>
            <a:ext uri="{FF2B5EF4-FFF2-40B4-BE49-F238E27FC236}">
              <a16:creationId xmlns:a16="http://schemas.microsoft.com/office/drawing/2014/main" id="{6B7FF44E-FBEF-4136-ACEF-B628C399B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6" y="53341"/>
          <a:ext cx="1482090" cy="58550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M46"/>
  <sheetViews>
    <sheetView showGridLines="0" topLeftCell="A21" zoomScaleNormal="100" zoomScaleSheetLayoutView="130" workbookViewId="0">
      <selection activeCell="I49" sqref="I49"/>
    </sheetView>
  </sheetViews>
  <sheetFormatPr defaultRowHeight="15" x14ac:dyDescent="0.25"/>
  <cols>
    <col min="1" max="1" width="3.28515625" customWidth="1"/>
    <col min="2" max="2" width="45.28515625" customWidth="1"/>
    <col min="3" max="3" width="19.140625" bestFit="1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1" spans="2:7" ht="23.25" x14ac:dyDescent="0.35">
      <c r="B1" s="3" t="s">
        <v>44</v>
      </c>
    </row>
    <row r="2" spans="2:7" ht="23.25" customHeight="1" x14ac:dyDescent="0.35">
      <c r="B2" s="33" t="s">
        <v>46</v>
      </c>
      <c r="C2" s="3"/>
      <c r="D2" s="34" t="s">
        <v>39</v>
      </c>
      <c r="E2" s="34"/>
      <c r="G2"/>
    </row>
    <row r="3" spans="2:7" x14ac:dyDescent="0.25">
      <c r="B3" s="5" t="s">
        <v>40</v>
      </c>
      <c r="D3" s="34"/>
      <c r="E3" s="34"/>
      <c r="G3"/>
    </row>
    <row r="4" spans="2:7" ht="9" customHeight="1" x14ac:dyDescent="0.25">
      <c r="B4" s="5"/>
      <c r="D4" s="4"/>
      <c r="G4"/>
    </row>
    <row r="5" spans="2:7" x14ac:dyDescent="0.25">
      <c r="C5" s="48" t="s">
        <v>20</v>
      </c>
      <c r="D5" s="48"/>
      <c r="F5" s="48" t="s">
        <v>21</v>
      </c>
      <c r="G5" s="48"/>
    </row>
    <row r="6" spans="2:7" ht="15.75" x14ac:dyDescent="0.25">
      <c r="B6" s="6" t="s">
        <v>1</v>
      </c>
      <c r="C6" s="7" t="s">
        <v>0</v>
      </c>
      <c r="D6" s="7" t="s">
        <v>3</v>
      </c>
      <c r="F6" s="7" t="s">
        <v>0</v>
      </c>
      <c r="G6" s="7" t="s">
        <v>3</v>
      </c>
    </row>
    <row r="7" spans="2:7" x14ac:dyDescent="0.25">
      <c r="B7" s="8" t="s">
        <v>36</v>
      </c>
      <c r="C7" s="9">
        <v>1</v>
      </c>
      <c r="D7" s="10">
        <v>100</v>
      </c>
      <c r="F7" s="9">
        <v>1</v>
      </c>
      <c r="G7" s="10">
        <v>100</v>
      </c>
    </row>
    <row r="8" spans="2:7" x14ac:dyDescent="0.25">
      <c r="B8" s="11"/>
      <c r="C8" s="12"/>
      <c r="D8" s="13"/>
      <c r="F8" s="12"/>
      <c r="G8" s="13"/>
    </row>
    <row r="9" spans="2:7" ht="15.75" x14ac:dyDescent="0.25">
      <c r="B9" s="6" t="s">
        <v>2</v>
      </c>
      <c r="C9" s="7" t="s">
        <v>0</v>
      </c>
      <c r="D9" s="7" t="s">
        <v>3</v>
      </c>
      <c r="F9" s="7" t="s">
        <v>0</v>
      </c>
      <c r="G9" s="7" t="s">
        <v>3</v>
      </c>
    </row>
    <row r="10" spans="2:7" x14ac:dyDescent="0.25">
      <c r="B10" s="8" t="s">
        <v>13</v>
      </c>
      <c r="C10" s="2">
        <v>0</v>
      </c>
      <c r="D10" s="22">
        <f>C10*$D$7</f>
        <v>0</v>
      </c>
      <c r="F10" s="2">
        <v>0</v>
      </c>
      <c r="G10" s="22">
        <f>F10*$G$7</f>
        <v>0</v>
      </c>
    </row>
    <row r="11" spans="2:7" x14ac:dyDescent="0.25">
      <c r="B11" s="8" t="s">
        <v>4</v>
      </c>
      <c r="C11" s="2">
        <v>0</v>
      </c>
      <c r="D11" s="22">
        <f t="shared" ref="D11:D15" si="0">C11*$D$7</f>
        <v>0</v>
      </c>
      <c r="F11" s="2">
        <v>0</v>
      </c>
      <c r="G11" s="22">
        <f t="shared" ref="G11:G15" si="1">F11*$G$7</f>
        <v>0</v>
      </c>
    </row>
    <row r="12" spans="2:7" x14ac:dyDescent="0.25">
      <c r="B12" s="8" t="s">
        <v>8</v>
      </c>
      <c r="C12" s="2">
        <v>0</v>
      </c>
      <c r="D12" s="22">
        <f t="shared" si="0"/>
        <v>0</v>
      </c>
      <c r="F12" s="2">
        <v>0</v>
      </c>
      <c r="G12" s="22">
        <f t="shared" si="1"/>
        <v>0</v>
      </c>
    </row>
    <row r="13" spans="2:7" x14ac:dyDescent="0.25">
      <c r="B13" s="8" t="s">
        <v>5</v>
      </c>
      <c r="C13" s="2">
        <v>0</v>
      </c>
      <c r="D13" s="22">
        <f t="shared" si="0"/>
        <v>0</v>
      </c>
      <c r="F13" s="2">
        <v>0</v>
      </c>
      <c r="G13" s="22">
        <f t="shared" si="1"/>
        <v>0</v>
      </c>
    </row>
    <row r="14" spans="2:7" x14ac:dyDescent="0.25">
      <c r="B14" s="8" t="s">
        <v>7</v>
      </c>
      <c r="C14" s="2">
        <v>0</v>
      </c>
      <c r="D14" s="22">
        <f t="shared" si="0"/>
        <v>0</v>
      </c>
      <c r="F14" s="2">
        <v>0</v>
      </c>
      <c r="G14" s="22">
        <f t="shared" si="1"/>
        <v>0</v>
      </c>
    </row>
    <row r="15" spans="2:7" x14ac:dyDescent="0.25">
      <c r="B15" s="8" t="s">
        <v>19</v>
      </c>
      <c r="C15" s="2">
        <v>0</v>
      </c>
      <c r="D15" s="22">
        <f t="shared" si="0"/>
        <v>0</v>
      </c>
      <c r="F15" s="2">
        <v>0</v>
      </c>
      <c r="G15" s="22">
        <f t="shared" si="1"/>
        <v>0</v>
      </c>
    </row>
    <row r="16" spans="2:7" x14ac:dyDescent="0.25">
      <c r="B16" s="11"/>
      <c r="C16" s="14" t="s">
        <v>12</v>
      </c>
      <c r="D16" s="23">
        <f>SUM(D7,D10:D15)</f>
        <v>100</v>
      </c>
      <c r="F16" s="14" t="s">
        <v>12</v>
      </c>
      <c r="G16" s="23">
        <f>SUM(G7,G10:G15)</f>
        <v>100</v>
      </c>
    </row>
    <row r="17" spans="2:7" x14ac:dyDescent="0.25">
      <c r="B17" s="11"/>
      <c r="C17" s="12"/>
      <c r="D17" s="13"/>
      <c r="F17" s="12"/>
      <c r="G17" s="13"/>
    </row>
    <row r="18" spans="2:7" ht="15.75" x14ac:dyDescent="0.25">
      <c r="B18" s="6" t="s">
        <v>35</v>
      </c>
      <c r="C18" s="7" t="s">
        <v>0</v>
      </c>
      <c r="D18" s="7" t="s">
        <v>3</v>
      </c>
      <c r="F18" s="7" t="s">
        <v>0</v>
      </c>
      <c r="G18" s="7" t="s">
        <v>3</v>
      </c>
    </row>
    <row r="19" spans="2:7" x14ac:dyDescent="0.25">
      <c r="B19" s="8" t="s">
        <v>6</v>
      </c>
      <c r="C19" s="9">
        <v>0.08</v>
      </c>
      <c r="D19" s="22">
        <f>C19*$D$16</f>
        <v>8</v>
      </c>
      <c r="F19" s="9">
        <v>0.08</v>
      </c>
      <c r="G19" s="22">
        <f>F19*$G$16</f>
        <v>8</v>
      </c>
    </row>
    <row r="20" spans="2:7" x14ac:dyDescent="0.25">
      <c r="B20" s="8" t="s">
        <v>9</v>
      </c>
      <c r="C20" s="9">
        <v>8.3299999999999999E-2</v>
      </c>
      <c r="D20" s="22">
        <f>C20*$D$16</f>
        <v>8.33</v>
      </c>
      <c r="F20" s="9">
        <v>8.3299999999999999E-2</v>
      </c>
      <c r="G20" s="22">
        <f>F20*$G$16</f>
        <v>8.33</v>
      </c>
    </row>
    <row r="21" spans="2:7" x14ac:dyDescent="0.25">
      <c r="B21" s="8" t="s">
        <v>28</v>
      </c>
      <c r="C21" s="2">
        <v>0</v>
      </c>
      <c r="D21" s="22">
        <f>C21*$D$16</f>
        <v>0</v>
      </c>
      <c r="F21" s="2">
        <v>0</v>
      </c>
      <c r="G21" s="22">
        <f>F21*$G$16</f>
        <v>0</v>
      </c>
    </row>
    <row r="22" spans="2:7" x14ac:dyDescent="0.25">
      <c r="B22" s="15"/>
      <c r="C22" s="14" t="s">
        <v>12</v>
      </c>
      <c r="D22" s="23">
        <f>SUM(D16,D19:D21)</f>
        <v>116.33</v>
      </c>
      <c r="F22" s="14" t="s">
        <v>12</v>
      </c>
      <c r="G22" s="23">
        <f>SUM(G16,G19:G21)</f>
        <v>116.33</v>
      </c>
    </row>
    <row r="23" spans="2:7" x14ac:dyDescent="0.25">
      <c r="B23" s="15"/>
      <c r="C23" s="12"/>
      <c r="D23" s="13"/>
      <c r="F23" s="12"/>
      <c r="G23" s="24"/>
    </row>
    <row r="24" spans="2:7" ht="15.75" x14ac:dyDescent="0.25">
      <c r="B24" s="6" t="s">
        <v>25</v>
      </c>
      <c r="C24" s="7" t="s">
        <v>0</v>
      </c>
      <c r="D24" s="7" t="s">
        <v>3</v>
      </c>
      <c r="F24" s="7" t="s">
        <v>0</v>
      </c>
      <c r="G24" s="7" t="s">
        <v>3</v>
      </c>
    </row>
    <row r="25" spans="2:7" x14ac:dyDescent="0.25">
      <c r="B25" s="8" t="s">
        <v>10</v>
      </c>
      <c r="C25" s="9">
        <v>6.0999999999999999E-2</v>
      </c>
      <c r="D25" s="22">
        <f>C25*$D$22</f>
        <v>7.0961299999999996</v>
      </c>
      <c r="F25" s="9">
        <v>6.0999999999999999E-2</v>
      </c>
      <c r="G25" s="22">
        <f>F25*$G$22</f>
        <v>7.0961299999999996</v>
      </c>
    </row>
    <row r="26" spans="2:7" x14ac:dyDescent="0.25">
      <c r="B26" s="8" t="s">
        <v>30</v>
      </c>
      <c r="C26" s="9">
        <v>7.7399999999999997E-2</v>
      </c>
      <c r="D26" s="22">
        <f t="shared" ref="D26:D35" si="2">C26*$D$22</f>
        <v>9.0039420000000003</v>
      </c>
      <c r="F26" s="9">
        <v>7.7399999999999997E-2</v>
      </c>
      <c r="G26" s="22">
        <f t="shared" ref="G26:G35" si="3">F26*$G$22</f>
        <v>9.0039420000000003</v>
      </c>
    </row>
    <row r="27" spans="2:7" x14ac:dyDescent="0.25">
      <c r="B27" s="8" t="s">
        <v>31</v>
      </c>
      <c r="C27" s="9">
        <v>8.1299999999999997E-2</v>
      </c>
      <c r="D27" s="22">
        <f t="shared" si="2"/>
        <v>9.457628999999999</v>
      </c>
      <c r="F27" s="9">
        <v>8.1299999999999997E-2</v>
      </c>
      <c r="G27" s="22">
        <f t="shared" si="3"/>
        <v>9.457628999999999</v>
      </c>
    </row>
    <row r="28" spans="2:7" x14ac:dyDescent="0.25">
      <c r="B28" s="8" t="s">
        <v>11</v>
      </c>
      <c r="C28" s="2">
        <v>0</v>
      </c>
      <c r="D28" s="22">
        <f t="shared" si="2"/>
        <v>0</v>
      </c>
      <c r="F28" s="2">
        <v>0</v>
      </c>
      <c r="G28" s="22">
        <f t="shared" si="3"/>
        <v>0</v>
      </c>
    </row>
    <row r="29" spans="2:7" x14ac:dyDescent="0.25">
      <c r="B29" s="8" t="s">
        <v>29</v>
      </c>
      <c r="C29" s="2">
        <v>0</v>
      </c>
      <c r="D29" s="22">
        <f t="shared" si="2"/>
        <v>0</v>
      </c>
      <c r="F29" s="2">
        <v>0</v>
      </c>
      <c r="G29" s="22">
        <f t="shared" si="3"/>
        <v>0</v>
      </c>
    </row>
    <row r="30" spans="2:7" x14ac:dyDescent="0.25">
      <c r="B30" s="8" t="s">
        <v>37</v>
      </c>
      <c r="C30" s="2">
        <v>0</v>
      </c>
      <c r="D30" s="22">
        <f t="shared" si="2"/>
        <v>0</v>
      </c>
      <c r="F30" s="2">
        <v>0</v>
      </c>
      <c r="G30" s="22">
        <f t="shared" si="3"/>
        <v>0</v>
      </c>
    </row>
    <row r="31" spans="2:7" x14ac:dyDescent="0.25">
      <c r="B31" s="8" t="s">
        <v>38</v>
      </c>
      <c r="C31" s="2">
        <v>0</v>
      </c>
      <c r="D31" s="22">
        <f t="shared" si="2"/>
        <v>0</v>
      </c>
      <c r="F31" s="2">
        <v>0</v>
      </c>
      <c r="G31" s="22">
        <f t="shared" si="3"/>
        <v>0</v>
      </c>
    </row>
    <row r="32" spans="2:7" x14ac:dyDescent="0.25">
      <c r="B32" s="8" t="s">
        <v>34</v>
      </c>
      <c r="C32" s="2">
        <v>0</v>
      </c>
      <c r="D32" s="22">
        <f t="shared" si="2"/>
        <v>0</v>
      </c>
      <c r="F32" s="2">
        <v>0</v>
      </c>
      <c r="G32" s="22">
        <f t="shared" si="3"/>
        <v>0</v>
      </c>
    </row>
    <row r="33" spans="2:13" x14ac:dyDescent="0.25">
      <c r="B33" s="8" t="s">
        <v>32</v>
      </c>
      <c r="C33" s="2">
        <v>0</v>
      </c>
      <c r="D33" s="22">
        <f t="shared" si="2"/>
        <v>0</v>
      </c>
      <c r="F33" s="2">
        <v>0</v>
      </c>
      <c r="G33" s="22">
        <f t="shared" si="3"/>
        <v>0</v>
      </c>
    </row>
    <row r="34" spans="2:13" x14ac:dyDescent="0.25">
      <c r="B34" s="8" t="s">
        <v>23</v>
      </c>
      <c r="C34" s="2">
        <v>0</v>
      </c>
      <c r="D34" s="22">
        <f t="shared" si="2"/>
        <v>0</v>
      </c>
      <c r="F34" s="2">
        <v>0</v>
      </c>
      <c r="G34" s="22">
        <f t="shared" si="3"/>
        <v>0</v>
      </c>
    </row>
    <row r="35" spans="2:13" x14ac:dyDescent="0.25">
      <c r="B35" s="8" t="s">
        <v>33</v>
      </c>
      <c r="C35" s="2">
        <v>0</v>
      </c>
      <c r="D35" s="22">
        <f t="shared" si="2"/>
        <v>0</v>
      </c>
      <c r="F35" s="2">
        <v>0</v>
      </c>
      <c r="G35" s="22">
        <f t="shared" si="3"/>
        <v>0</v>
      </c>
    </row>
    <row r="36" spans="2:13" x14ac:dyDescent="0.25">
      <c r="C36" s="14" t="s">
        <v>12</v>
      </c>
      <c r="D36" s="23">
        <f>SUM(D22,D25:D35)</f>
        <v>141.88770099999999</v>
      </c>
      <c r="F36" s="14" t="s">
        <v>12</v>
      </c>
      <c r="G36" s="23">
        <f>SUM(G22,G25:G35)</f>
        <v>141.88770099999999</v>
      </c>
      <c r="M36" s="16"/>
    </row>
    <row r="37" spans="2:13" ht="15.75" thickBot="1" x14ac:dyDescent="0.3">
      <c r="D37" s="25"/>
      <c r="G37" s="25"/>
    </row>
    <row r="38" spans="2:13" ht="28.9" customHeight="1" thickBot="1" x14ac:dyDescent="0.4">
      <c r="B38" s="49" t="s">
        <v>26</v>
      </c>
      <c r="C38" s="49"/>
      <c r="D38" s="26">
        <f>D36/100</f>
        <v>1.4188770099999999</v>
      </c>
      <c r="G38" s="26">
        <f>G36/100</f>
        <v>1.4188770099999999</v>
      </c>
    </row>
    <row r="39" spans="2:13" ht="28.9" customHeight="1" thickBot="1" x14ac:dyDescent="0.35">
      <c r="B39" s="56" t="s">
        <v>24</v>
      </c>
      <c r="C39" s="56"/>
      <c r="D39" s="27"/>
      <c r="E39" s="51"/>
      <c r="F39" s="52"/>
      <c r="G39" s="27"/>
    </row>
    <row r="40" spans="2:13" ht="28.9" customHeight="1" thickBot="1" x14ac:dyDescent="0.4">
      <c r="B40" s="49" t="s">
        <v>27</v>
      </c>
      <c r="C40" s="49"/>
      <c r="D40" s="26">
        <f>D38*(1+$E$39)</f>
        <v>1.4188770099999999</v>
      </c>
      <c r="G40" s="26">
        <f>G38*(1+$E$39)</f>
        <v>1.4188770099999999</v>
      </c>
    </row>
    <row r="41" spans="2:13" ht="18.75" customHeight="1" thickBot="1" x14ac:dyDescent="0.3">
      <c r="B41" s="50" t="s">
        <v>22</v>
      </c>
      <c r="C41" s="50"/>
      <c r="D41" s="28">
        <v>0.5</v>
      </c>
      <c r="E41" s="18"/>
      <c r="F41" s="18"/>
      <c r="G41" s="28">
        <v>0.5</v>
      </c>
    </row>
    <row r="42" spans="2:13" ht="12" customHeight="1" thickBot="1" x14ac:dyDescent="0.4">
      <c r="B42" s="17"/>
      <c r="C42" s="17"/>
      <c r="D42"/>
      <c r="G42"/>
    </row>
    <row r="43" spans="2:13" ht="28.9" customHeight="1" thickBot="1" x14ac:dyDescent="0.4">
      <c r="B43" s="49" t="s">
        <v>41</v>
      </c>
      <c r="C43" s="49"/>
      <c r="D43" s="53">
        <f>(D40*D41)+(G40*G41)</f>
        <v>1.4188770099999999</v>
      </c>
      <c r="E43" s="54"/>
      <c r="F43" s="54"/>
      <c r="G43" s="55"/>
      <c r="H43" s="19"/>
    </row>
    <row r="44" spans="2:13" ht="20.85" customHeight="1" x14ac:dyDescent="0.35">
      <c r="B44" s="17"/>
      <c r="C44" s="17"/>
      <c r="D44"/>
      <c r="G44"/>
    </row>
    <row r="45" spans="2:13" ht="20.85" customHeight="1" x14ac:dyDescent="0.35">
      <c r="B45" s="17"/>
      <c r="C45" s="17"/>
      <c r="D45"/>
      <c r="G45"/>
    </row>
    <row r="46" spans="2:13" x14ac:dyDescent="0.25">
      <c r="B46" s="21" t="s">
        <v>15</v>
      </c>
      <c r="C46" s="44"/>
      <c r="D46" s="44"/>
      <c r="G46"/>
    </row>
  </sheetData>
  <sheetProtection algorithmName="SHA-512" hashValue="e++cHdl4yUuoSHGYaL5X0zW2dYGpa0QZwroFwtdbc8n+IKcZyyarO1hX2xkCPZwD+nc6PFVVh7qD79Z3XXS1jw==" saltValue="Qkthfpn65ntNLtzFvO2eQQ==" spinCount="100000" sheet="1" objects="1" scenarios="1"/>
  <mergeCells count="11">
    <mergeCell ref="C46:D46"/>
    <mergeCell ref="D2:E3"/>
    <mergeCell ref="F5:G5"/>
    <mergeCell ref="B38:C38"/>
    <mergeCell ref="C5:D5"/>
    <mergeCell ref="B43:C43"/>
    <mergeCell ref="B40:C40"/>
    <mergeCell ref="B41:C41"/>
    <mergeCell ref="E39:F39"/>
    <mergeCell ref="D43:G43"/>
    <mergeCell ref="B39:C39"/>
  </mergeCells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33ED-A277-47D4-9112-4FC1BE7D5B7C}">
  <dimension ref="B1:M46"/>
  <sheetViews>
    <sheetView showGridLines="0" topLeftCell="A12" zoomScaleNormal="100" zoomScaleSheetLayoutView="130" workbookViewId="0">
      <selection activeCell="J38" sqref="J38"/>
    </sheetView>
  </sheetViews>
  <sheetFormatPr defaultRowHeight="15" x14ac:dyDescent="0.25"/>
  <cols>
    <col min="1" max="1" width="3.28515625" customWidth="1"/>
    <col min="2" max="2" width="44" bestFit="1" customWidth="1"/>
    <col min="3" max="3" width="19.140625" bestFit="1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1" spans="2:7" ht="23.25" x14ac:dyDescent="0.35">
      <c r="B1" s="3" t="s">
        <v>44</v>
      </c>
    </row>
    <row r="2" spans="2:7" ht="23.25" customHeight="1" x14ac:dyDescent="0.35">
      <c r="B2" s="33" t="s">
        <v>45</v>
      </c>
      <c r="C2" s="3"/>
      <c r="D2" s="34" t="s">
        <v>39</v>
      </c>
      <c r="E2" s="34"/>
      <c r="G2"/>
    </row>
    <row r="3" spans="2:7" x14ac:dyDescent="0.25">
      <c r="B3" s="5" t="s">
        <v>40</v>
      </c>
      <c r="D3" s="34"/>
      <c r="E3" s="34"/>
      <c r="G3"/>
    </row>
    <row r="4" spans="2:7" ht="9" customHeight="1" x14ac:dyDescent="0.25">
      <c r="B4" s="5"/>
      <c r="D4" s="4"/>
      <c r="G4"/>
    </row>
    <row r="5" spans="2:7" x14ac:dyDescent="0.25">
      <c r="C5" s="48" t="s">
        <v>20</v>
      </c>
      <c r="D5" s="48"/>
      <c r="F5" s="48" t="s">
        <v>21</v>
      </c>
      <c r="G5" s="48"/>
    </row>
    <row r="6" spans="2:7" ht="15.75" x14ac:dyDescent="0.25">
      <c r="B6" s="6" t="s">
        <v>1</v>
      </c>
      <c r="C6" s="7" t="s">
        <v>0</v>
      </c>
      <c r="D6" s="7" t="s">
        <v>3</v>
      </c>
      <c r="F6" s="7" t="s">
        <v>0</v>
      </c>
      <c r="G6" s="7" t="s">
        <v>3</v>
      </c>
    </row>
    <row r="7" spans="2:7" x14ac:dyDescent="0.25">
      <c r="B7" s="8" t="s">
        <v>36</v>
      </c>
      <c r="C7" s="9">
        <v>1</v>
      </c>
      <c r="D7" s="10">
        <v>100</v>
      </c>
      <c r="F7" s="9">
        <v>1</v>
      </c>
      <c r="G7" s="10">
        <v>100</v>
      </c>
    </row>
    <row r="8" spans="2:7" x14ac:dyDescent="0.25">
      <c r="B8" s="11"/>
      <c r="C8" s="12"/>
      <c r="D8" s="13"/>
      <c r="F8" s="12"/>
      <c r="G8" s="13"/>
    </row>
    <row r="9" spans="2:7" ht="15.75" x14ac:dyDescent="0.25">
      <c r="B9" s="6" t="s">
        <v>2</v>
      </c>
      <c r="C9" s="7" t="s">
        <v>0</v>
      </c>
      <c r="D9" s="7" t="s">
        <v>3</v>
      </c>
      <c r="F9" s="7" t="s">
        <v>0</v>
      </c>
      <c r="G9" s="7" t="s">
        <v>3</v>
      </c>
    </row>
    <row r="10" spans="2:7" x14ac:dyDescent="0.25">
      <c r="B10" s="8" t="s">
        <v>13</v>
      </c>
      <c r="C10" s="2">
        <v>0</v>
      </c>
      <c r="D10" s="22">
        <f>C10*$D$7</f>
        <v>0</v>
      </c>
      <c r="F10" s="2">
        <v>0</v>
      </c>
      <c r="G10" s="22">
        <f>F10*$G$7</f>
        <v>0</v>
      </c>
    </row>
    <row r="11" spans="2:7" x14ac:dyDescent="0.25">
      <c r="B11" s="8" t="s">
        <v>4</v>
      </c>
      <c r="C11" s="2">
        <v>0</v>
      </c>
      <c r="D11" s="22">
        <f t="shared" ref="D11:D15" si="0">C11*$D$7</f>
        <v>0</v>
      </c>
      <c r="F11" s="2">
        <v>0</v>
      </c>
      <c r="G11" s="22">
        <f t="shared" ref="G11:G15" si="1">F11*$G$7</f>
        <v>0</v>
      </c>
    </row>
    <row r="12" spans="2:7" x14ac:dyDescent="0.25">
      <c r="B12" s="8" t="s">
        <v>8</v>
      </c>
      <c r="C12" s="2">
        <v>0</v>
      </c>
      <c r="D12" s="22">
        <f t="shared" si="0"/>
        <v>0</v>
      </c>
      <c r="F12" s="2">
        <v>0</v>
      </c>
      <c r="G12" s="22">
        <f t="shared" si="1"/>
        <v>0</v>
      </c>
    </row>
    <row r="13" spans="2:7" x14ac:dyDescent="0.25">
      <c r="B13" s="8" t="s">
        <v>5</v>
      </c>
      <c r="C13" s="2">
        <v>0</v>
      </c>
      <c r="D13" s="22">
        <f t="shared" si="0"/>
        <v>0</v>
      </c>
      <c r="F13" s="2">
        <v>0</v>
      </c>
      <c r="G13" s="22">
        <f t="shared" si="1"/>
        <v>0</v>
      </c>
    </row>
    <row r="14" spans="2:7" x14ac:dyDescent="0.25">
      <c r="B14" s="8" t="s">
        <v>7</v>
      </c>
      <c r="C14" s="2">
        <v>0</v>
      </c>
      <c r="D14" s="22">
        <f t="shared" si="0"/>
        <v>0</v>
      </c>
      <c r="F14" s="2">
        <v>0</v>
      </c>
      <c r="G14" s="22">
        <f t="shared" si="1"/>
        <v>0</v>
      </c>
    </row>
    <row r="15" spans="2:7" x14ac:dyDescent="0.25">
      <c r="B15" s="8" t="s">
        <v>19</v>
      </c>
      <c r="C15" s="2">
        <v>0</v>
      </c>
      <c r="D15" s="22">
        <f t="shared" si="0"/>
        <v>0</v>
      </c>
      <c r="F15" s="2">
        <v>0</v>
      </c>
      <c r="G15" s="22">
        <f t="shared" si="1"/>
        <v>0</v>
      </c>
    </row>
    <row r="16" spans="2:7" x14ac:dyDescent="0.25">
      <c r="B16" s="11"/>
      <c r="C16" s="14" t="s">
        <v>12</v>
      </c>
      <c r="D16" s="23">
        <f>SUM(D7,D10:D15)</f>
        <v>100</v>
      </c>
      <c r="F16" s="14" t="s">
        <v>12</v>
      </c>
      <c r="G16" s="23">
        <f>SUM(G7,G10:G15)</f>
        <v>100</v>
      </c>
    </row>
    <row r="17" spans="2:7" x14ac:dyDescent="0.25">
      <c r="B17" s="11"/>
      <c r="C17" s="12"/>
      <c r="D17" s="13"/>
      <c r="F17" s="12"/>
      <c r="G17" s="13"/>
    </row>
    <row r="18" spans="2:7" ht="15.75" x14ac:dyDescent="0.25">
      <c r="B18" s="6" t="s">
        <v>35</v>
      </c>
      <c r="C18" s="7" t="s">
        <v>0</v>
      </c>
      <c r="D18" s="7" t="s">
        <v>3</v>
      </c>
      <c r="F18" s="7" t="s">
        <v>0</v>
      </c>
      <c r="G18" s="7" t="s">
        <v>3</v>
      </c>
    </row>
    <row r="19" spans="2:7" x14ac:dyDescent="0.25">
      <c r="B19" s="8" t="s">
        <v>6</v>
      </c>
      <c r="C19" s="9">
        <v>0.08</v>
      </c>
      <c r="D19" s="22">
        <f>C19*$D$16</f>
        <v>8</v>
      </c>
      <c r="F19" s="9">
        <v>0.08</v>
      </c>
      <c r="G19" s="22">
        <f>F19*$G$16</f>
        <v>8</v>
      </c>
    </row>
    <row r="20" spans="2:7" x14ac:dyDescent="0.25">
      <c r="B20" s="8" t="s">
        <v>9</v>
      </c>
      <c r="C20" s="9">
        <v>8.3299999999999999E-2</v>
      </c>
      <c r="D20" s="22">
        <f>C20*$D$16</f>
        <v>8.33</v>
      </c>
      <c r="F20" s="9">
        <v>8.3299999999999999E-2</v>
      </c>
      <c r="G20" s="22">
        <f>F20*$G$16</f>
        <v>8.33</v>
      </c>
    </row>
    <row r="21" spans="2:7" x14ac:dyDescent="0.25">
      <c r="B21" s="8" t="s">
        <v>28</v>
      </c>
      <c r="C21" s="2">
        <v>0</v>
      </c>
      <c r="D21" s="22">
        <f>C21*$D$16</f>
        <v>0</v>
      </c>
      <c r="F21" s="2">
        <v>0</v>
      </c>
      <c r="G21" s="22">
        <f>F21*$G$16</f>
        <v>0</v>
      </c>
    </row>
    <row r="22" spans="2:7" x14ac:dyDescent="0.25">
      <c r="B22" s="15"/>
      <c r="C22" s="14" t="s">
        <v>12</v>
      </c>
      <c r="D22" s="23">
        <f>SUM(D16,D19:D21)</f>
        <v>116.33</v>
      </c>
      <c r="F22" s="14" t="s">
        <v>12</v>
      </c>
      <c r="G22" s="23">
        <f>SUM(G16,G19:G21)</f>
        <v>116.33</v>
      </c>
    </row>
    <row r="23" spans="2:7" x14ac:dyDescent="0.25">
      <c r="B23" s="15"/>
      <c r="C23" s="12"/>
      <c r="D23" s="13"/>
      <c r="F23" s="12"/>
      <c r="G23" s="24"/>
    </row>
    <row r="24" spans="2:7" ht="15.75" x14ac:dyDescent="0.25">
      <c r="B24" s="6" t="s">
        <v>25</v>
      </c>
      <c r="C24" s="7" t="s">
        <v>0</v>
      </c>
      <c r="D24" s="7" t="s">
        <v>3</v>
      </c>
      <c r="F24" s="7" t="s">
        <v>0</v>
      </c>
      <c r="G24" s="7" t="s">
        <v>3</v>
      </c>
    </row>
    <row r="25" spans="2:7" x14ac:dyDescent="0.25">
      <c r="B25" s="8" t="s">
        <v>10</v>
      </c>
      <c r="C25" s="9">
        <v>6.0999999999999999E-2</v>
      </c>
      <c r="D25" s="22">
        <f>C25*$D$22</f>
        <v>7.0961299999999996</v>
      </c>
      <c r="F25" s="9">
        <v>6.0999999999999999E-2</v>
      </c>
      <c r="G25" s="22">
        <f>F25*$G$22</f>
        <v>7.0961299999999996</v>
      </c>
    </row>
    <row r="26" spans="2:7" x14ac:dyDescent="0.25">
      <c r="B26" s="8" t="s">
        <v>30</v>
      </c>
      <c r="C26" s="9">
        <v>7.7399999999999997E-2</v>
      </c>
      <c r="D26" s="22">
        <f t="shared" ref="D26:D35" si="2">C26*$D$22</f>
        <v>9.0039420000000003</v>
      </c>
      <c r="F26" s="9">
        <v>7.7399999999999997E-2</v>
      </c>
      <c r="G26" s="22">
        <f t="shared" ref="G26:G35" si="3">F26*$G$22</f>
        <v>9.0039420000000003</v>
      </c>
    </row>
    <row r="27" spans="2:7" x14ac:dyDescent="0.25">
      <c r="B27" s="8" t="s">
        <v>31</v>
      </c>
      <c r="C27" s="9">
        <v>8.1299999999999997E-2</v>
      </c>
      <c r="D27" s="22">
        <f t="shared" si="2"/>
        <v>9.457628999999999</v>
      </c>
      <c r="F27" s="9">
        <v>8.1299999999999997E-2</v>
      </c>
      <c r="G27" s="22">
        <f t="shared" si="3"/>
        <v>9.457628999999999</v>
      </c>
    </row>
    <row r="28" spans="2:7" x14ac:dyDescent="0.25">
      <c r="B28" s="8" t="s">
        <v>11</v>
      </c>
      <c r="C28" s="2">
        <v>0</v>
      </c>
      <c r="D28" s="22">
        <f t="shared" si="2"/>
        <v>0</v>
      </c>
      <c r="F28" s="2">
        <v>0</v>
      </c>
      <c r="G28" s="22">
        <f t="shared" si="3"/>
        <v>0</v>
      </c>
    </row>
    <row r="29" spans="2:7" x14ac:dyDescent="0.25">
      <c r="B29" s="8" t="s">
        <v>29</v>
      </c>
      <c r="C29" s="2">
        <v>0</v>
      </c>
      <c r="D29" s="22">
        <f t="shared" si="2"/>
        <v>0</v>
      </c>
      <c r="F29" s="2">
        <v>0</v>
      </c>
      <c r="G29" s="22">
        <f t="shared" si="3"/>
        <v>0</v>
      </c>
    </row>
    <row r="30" spans="2:7" x14ac:dyDescent="0.25">
      <c r="B30" s="8" t="s">
        <v>37</v>
      </c>
      <c r="C30" s="2">
        <v>0</v>
      </c>
      <c r="D30" s="22">
        <f t="shared" si="2"/>
        <v>0</v>
      </c>
      <c r="F30" s="2">
        <v>0</v>
      </c>
      <c r="G30" s="22">
        <f t="shared" si="3"/>
        <v>0</v>
      </c>
    </row>
    <row r="31" spans="2:7" x14ac:dyDescent="0.25">
      <c r="B31" s="8" t="s">
        <v>38</v>
      </c>
      <c r="C31" s="2">
        <v>0</v>
      </c>
      <c r="D31" s="22">
        <f t="shared" si="2"/>
        <v>0</v>
      </c>
      <c r="F31" s="2">
        <v>0</v>
      </c>
      <c r="G31" s="22">
        <f t="shared" si="3"/>
        <v>0</v>
      </c>
    </row>
    <row r="32" spans="2:7" x14ac:dyDescent="0.25">
      <c r="B32" s="8" t="s">
        <v>34</v>
      </c>
      <c r="C32" s="2">
        <v>0</v>
      </c>
      <c r="D32" s="22">
        <f t="shared" si="2"/>
        <v>0</v>
      </c>
      <c r="F32" s="2">
        <v>0</v>
      </c>
      <c r="G32" s="22">
        <f t="shared" si="3"/>
        <v>0</v>
      </c>
    </row>
    <row r="33" spans="2:13" x14ac:dyDescent="0.25">
      <c r="B33" s="8" t="s">
        <v>32</v>
      </c>
      <c r="C33" s="2">
        <v>0</v>
      </c>
      <c r="D33" s="22">
        <f t="shared" si="2"/>
        <v>0</v>
      </c>
      <c r="F33" s="2">
        <v>0</v>
      </c>
      <c r="G33" s="22">
        <f t="shared" si="3"/>
        <v>0</v>
      </c>
    </row>
    <row r="34" spans="2:13" x14ac:dyDescent="0.25">
      <c r="B34" s="8" t="s">
        <v>23</v>
      </c>
      <c r="C34" s="2">
        <v>0</v>
      </c>
      <c r="D34" s="22">
        <f t="shared" si="2"/>
        <v>0</v>
      </c>
      <c r="F34" s="2">
        <v>0</v>
      </c>
      <c r="G34" s="22">
        <f t="shared" si="3"/>
        <v>0</v>
      </c>
    </row>
    <row r="35" spans="2:13" x14ac:dyDescent="0.25">
      <c r="B35" s="8" t="s">
        <v>33</v>
      </c>
      <c r="C35" s="2">
        <v>0</v>
      </c>
      <c r="D35" s="22">
        <f t="shared" si="2"/>
        <v>0</v>
      </c>
      <c r="F35" s="2">
        <v>0</v>
      </c>
      <c r="G35" s="22">
        <f t="shared" si="3"/>
        <v>0</v>
      </c>
    </row>
    <row r="36" spans="2:13" x14ac:dyDescent="0.25">
      <c r="C36" s="14" t="s">
        <v>12</v>
      </c>
      <c r="D36" s="23">
        <f>SUM(D22,D25:D35)</f>
        <v>141.88770099999999</v>
      </c>
      <c r="F36" s="14" t="s">
        <v>12</v>
      </c>
      <c r="G36" s="23">
        <f>SUM(G22,G25:G35)</f>
        <v>141.88770099999999</v>
      </c>
      <c r="M36" s="16"/>
    </row>
    <row r="37" spans="2:13" ht="15.75" thickBot="1" x14ac:dyDescent="0.3">
      <c r="D37" s="25"/>
      <c r="G37" s="25"/>
    </row>
    <row r="38" spans="2:13" ht="28.9" customHeight="1" thickBot="1" x14ac:dyDescent="0.4">
      <c r="B38" s="49" t="s">
        <v>26</v>
      </c>
      <c r="C38" s="49"/>
      <c r="D38" s="26">
        <f>D36/100</f>
        <v>1.4188770099999999</v>
      </c>
      <c r="G38" s="26">
        <f>G36/100</f>
        <v>1.4188770099999999</v>
      </c>
    </row>
    <row r="39" spans="2:13" ht="28.9" customHeight="1" thickBot="1" x14ac:dyDescent="0.35">
      <c r="B39" s="56" t="s">
        <v>24</v>
      </c>
      <c r="C39" s="56"/>
      <c r="D39" s="27"/>
      <c r="E39" s="51"/>
      <c r="F39" s="52"/>
      <c r="G39" s="27"/>
    </row>
    <row r="40" spans="2:13" ht="28.9" customHeight="1" thickBot="1" x14ac:dyDescent="0.4">
      <c r="B40" s="49" t="s">
        <v>27</v>
      </c>
      <c r="C40" s="49"/>
      <c r="D40" s="26">
        <f>D38*(1+$E$39)</f>
        <v>1.4188770099999999</v>
      </c>
      <c r="G40" s="26">
        <f>G38*(1+$E$39)</f>
        <v>1.4188770099999999</v>
      </c>
    </row>
    <row r="41" spans="2:13" ht="18.75" customHeight="1" thickBot="1" x14ac:dyDescent="0.3">
      <c r="B41" s="50" t="s">
        <v>22</v>
      </c>
      <c r="C41" s="50"/>
      <c r="D41" s="28">
        <v>0.5</v>
      </c>
      <c r="E41" s="18"/>
      <c r="F41" s="18"/>
      <c r="G41" s="28">
        <v>0.5</v>
      </c>
    </row>
    <row r="42" spans="2:13" ht="12" customHeight="1" thickBot="1" x14ac:dyDescent="0.4">
      <c r="B42" s="17"/>
      <c r="C42" s="17"/>
      <c r="D42"/>
      <c r="G42"/>
    </row>
    <row r="43" spans="2:13" ht="28.9" customHeight="1" thickBot="1" x14ac:dyDescent="0.4">
      <c r="B43" s="49" t="s">
        <v>41</v>
      </c>
      <c r="C43" s="49"/>
      <c r="D43" s="53">
        <f>(D40*D41)+(G40*G41)</f>
        <v>1.4188770099999999</v>
      </c>
      <c r="E43" s="54"/>
      <c r="F43" s="54"/>
      <c r="G43" s="55"/>
      <c r="H43" s="19"/>
    </row>
    <row r="44" spans="2:13" ht="20.85" customHeight="1" x14ac:dyDescent="0.35">
      <c r="B44" s="17"/>
      <c r="C44" s="17"/>
      <c r="D44"/>
      <c r="G44"/>
    </row>
    <row r="45" spans="2:13" ht="20.85" customHeight="1" x14ac:dyDescent="0.35">
      <c r="B45" s="17"/>
      <c r="C45" s="17"/>
      <c r="D45"/>
      <c r="G45"/>
    </row>
    <row r="46" spans="2:13" x14ac:dyDescent="0.25">
      <c r="B46" s="21" t="s">
        <v>15</v>
      </c>
      <c r="C46" s="44"/>
      <c r="D46" s="44"/>
      <c r="G46"/>
    </row>
  </sheetData>
  <sheetProtection algorithmName="SHA-512" hashValue="2KpMjs/tgAhm2+QqD+oUVAnqBjK94njFchpT7MLUOpcC9A2j/Kh1hQ1I54PnOGRueS8Qja6s5bpEqe9MRUZCKw==" saltValue="0ybFoUN8rpbLoYRUY53sAg==" spinCount="100000" sheet="1" objects="1" scenarios="1"/>
  <mergeCells count="11">
    <mergeCell ref="D2:E3"/>
    <mergeCell ref="C5:D5"/>
    <mergeCell ref="F5:G5"/>
    <mergeCell ref="B38:C38"/>
    <mergeCell ref="B39:C39"/>
    <mergeCell ref="E39:F39"/>
    <mergeCell ref="B40:C40"/>
    <mergeCell ref="B41:C41"/>
    <mergeCell ref="B43:C43"/>
    <mergeCell ref="D43:G43"/>
    <mergeCell ref="C46:D46"/>
  </mergeCells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28D7-9D07-4A0E-84A6-464BDBD57CE5}">
  <dimension ref="C2:J22"/>
  <sheetViews>
    <sheetView showGridLines="0" tabSelected="1" zoomScaleNormal="100" zoomScaleSheetLayoutView="130" workbookViewId="0">
      <selection activeCell="E10" sqref="E10:H10"/>
    </sheetView>
  </sheetViews>
  <sheetFormatPr defaultRowHeight="15" x14ac:dyDescent="0.25"/>
  <cols>
    <col min="1" max="1" width="3.28515625" customWidth="1"/>
    <col min="2" max="2" width="2.85546875" customWidth="1"/>
    <col min="3" max="3" width="51.42578125" customWidth="1"/>
    <col min="4" max="4" width="12.7109375" customWidth="1"/>
    <col min="5" max="5" width="26.28515625" style="1" customWidth="1"/>
    <col min="6" max="6" width="2.5703125" customWidth="1"/>
    <col min="7" max="7" width="17.42578125" customWidth="1"/>
    <col min="8" max="8" width="23.140625" style="1" customWidth="1"/>
    <col min="9" max="9" width="2.5703125" customWidth="1"/>
    <col min="10" max="10" width="30" customWidth="1"/>
  </cols>
  <sheetData>
    <row r="2" spans="3:10" ht="23.25" customHeight="1" x14ac:dyDescent="0.35">
      <c r="C2" s="3" t="s">
        <v>42</v>
      </c>
      <c r="D2" s="3"/>
      <c r="E2" s="34" t="s">
        <v>39</v>
      </c>
      <c r="F2" s="34"/>
      <c r="H2"/>
    </row>
    <row r="3" spans="3:10" x14ac:dyDescent="0.25">
      <c r="C3" s="5" t="s">
        <v>40</v>
      </c>
      <c r="E3" s="34"/>
      <c r="F3" s="34"/>
      <c r="H3"/>
    </row>
    <row r="4" spans="3:10" ht="9" customHeight="1" x14ac:dyDescent="0.25">
      <c r="C4" s="5"/>
      <c r="E4" s="4"/>
      <c r="H4"/>
    </row>
    <row r="5" spans="3:10" ht="9" customHeight="1" thickBot="1" x14ac:dyDescent="0.3">
      <c r="C5" s="5"/>
      <c r="E5" s="4"/>
      <c r="H5"/>
    </row>
    <row r="6" spans="3:10" ht="28.9" customHeight="1" thickBot="1" x14ac:dyDescent="0.4">
      <c r="C6" s="40" t="s">
        <v>47</v>
      </c>
      <c r="D6" s="40"/>
      <c r="E6" s="41">
        <f>'Prijzenblad - tm schaal 8 PO'!D43</f>
        <v>1.4188770099999999</v>
      </c>
      <c r="F6" s="42"/>
      <c r="G6" s="42"/>
      <c r="H6" s="43"/>
      <c r="I6" s="19"/>
    </row>
    <row r="7" spans="3:10" ht="19.5" thickBot="1" x14ac:dyDescent="0.3">
      <c r="C7" s="5"/>
      <c r="D7" s="30" t="s">
        <v>22</v>
      </c>
      <c r="E7" s="45">
        <v>0.5</v>
      </c>
      <c r="F7" s="46"/>
      <c r="G7" s="46"/>
      <c r="H7" s="47"/>
      <c r="J7" s="5"/>
    </row>
    <row r="8" spans="3:10" ht="15" customHeight="1" x14ac:dyDescent="0.25">
      <c r="E8" s="25"/>
      <c r="H8" s="25"/>
    </row>
    <row r="9" spans="3:10" ht="12" customHeight="1" thickBot="1" x14ac:dyDescent="0.4">
      <c r="C9" s="29"/>
      <c r="D9" s="29"/>
      <c r="E9"/>
      <c r="H9"/>
      <c r="J9" s="29"/>
    </row>
    <row r="10" spans="3:10" ht="28.9" customHeight="1" thickBot="1" x14ac:dyDescent="0.4">
      <c r="C10" s="40" t="s">
        <v>48</v>
      </c>
      <c r="D10" s="40"/>
      <c r="E10" s="41">
        <f>'Prijzenblad - schaal 9&gt; PO'!D43</f>
        <v>1.4188770099999999</v>
      </c>
      <c r="F10" s="42"/>
      <c r="G10" s="42"/>
      <c r="H10" s="43"/>
      <c r="I10" s="19"/>
    </row>
    <row r="11" spans="3:10" ht="18.600000000000001" customHeight="1" thickBot="1" x14ac:dyDescent="0.3">
      <c r="C11" s="5"/>
      <c r="D11" s="30" t="s">
        <v>22</v>
      </c>
      <c r="E11" s="45">
        <v>0.5</v>
      </c>
      <c r="F11" s="46"/>
      <c r="G11" s="46"/>
      <c r="H11" s="47"/>
      <c r="J11" s="5"/>
    </row>
    <row r="12" spans="3:10" ht="20.85" customHeight="1" thickBot="1" x14ac:dyDescent="0.4">
      <c r="C12" s="17"/>
      <c r="D12" s="17"/>
      <c r="E12"/>
      <c r="H12"/>
      <c r="J12" s="17"/>
    </row>
    <row r="13" spans="3:10" ht="20.85" customHeight="1" thickBot="1" x14ac:dyDescent="0.35">
      <c r="C13" s="32" t="s">
        <v>43</v>
      </c>
      <c r="D13" s="31"/>
      <c r="E13" s="35">
        <f>(E6*E7)+(E10*E11)</f>
        <v>1.4188770099999999</v>
      </c>
      <c r="F13" s="36"/>
      <c r="G13" s="36"/>
      <c r="H13" s="37"/>
    </row>
    <row r="14" spans="3:10" ht="20.85" customHeight="1" x14ac:dyDescent="0.35">
      <c r="C14" s="17"/>
      <c r="D14" s="17"/>
      <c r="E14"/>
      <c r="H14"/>
    </row>
    <row r="15" spans="3:10" ht="20.85" customHeight="1" x14ac:dyDescent="0.35">
      <c r="C15" s="17"/>
      <c r="D15" s="17"/>
      <c r="E15"/>
      <c r="H15"/>
    </row>
    <row r="16" spans="3:10" ht="20.25" customHeight="1" x14ac:dyDescent="0.3">
      <c r="C16" s="20"/>
    </row>
    <row r="17" spans="3:8" ht="20.25" customHeight="1" x14ac:dyDescent="0.3">
      <c r="C17" s="20" t="s">
        <v>14</v>
      </c>
    </row>
    <row r="18" spans="3:8" x14ac:dyDescent="0.25">
      <c r="C18" s="21" t="s">
        <v>15</v>
      </c>
      <c r="D18" s="44"/>
      <c r="E18" s="44"/>
      <c r="H18"/>
    </row>
    <row r="19" spans="3:8" x14ac:dyDescent="0.25">
      <c r="C19" s="21" t="s">
        <v>16</v>
      </c>
      <c r="D19" s="44"/>
      <c r="E19" s="44"/>
      <c r="H19"/>
    </row>
    <row r="20" spans="3:8" x14ac:dyDescent="0.25">
      <c r="C20" s="21" t="s">
        <v>17</v>
      </c>
      <c r="D20" s="44"/>
      <c r="E20" s="44"/>
      <c r="H20"/>
    </row>
    <row r="21" spans="3:8" x14ac:dyDescent="0.25">
      <c r="C21" s="38" t="s">
        <v>18</v>
      </c>
      <c r="D21" s="39"/>
      <c r="E21" s="39"/>
      <c r="H21"/>
    </row>
    <row r="22" spans="3:8" ht="37.5" customHeight="1" x14ac:dyDescent="0.25">
      <c r="C22" s="38"/>
      <c r="D22" s="39"/>
      <c r="E22" s="39"/>
      <c r="H22"/>
    </row>
  </sheetData>
  <sheetProtection algorithmName="SHA-512" hashValue="Gt2wM/j5+uknSGrcivxtAMUzsnHHgXpRBtRLalSukoBeqQI/w88dEyNUY2mJaZ2d7JFNMQpG7WEQZt8ShM+GWA==" saltValue="bfswAsDFIQDULgiZsY1McQ==" spinCount="100000" sheet="1" objects="1" scenarios="1"/>
  <mergeCells count="13">
    <mergeCell ref="E2:F3"/>
    <mergeCell ref="E13:H13"/>
    <mergeCell ref="C21:C22"/>
    <mergeCell ref="D21:E22"/>
    <mergeCell ref="C6:D6"/>
    <mergeCell ref="E6:H6"/>
    <mergeCell ref="C10:D10"/>
    <mergeCell ref="E10:H10"/>
    <mergeCell ref="D18:E18"/>
    <mergeCell ref="D19:E19"/>
    <mergeCell ref="E7:H7"/>
    <mergeCell ref="E11:H11"/>
    <mergeCell ref="D20:E2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www.w3.org/XML/1998/namespace"/>
    <ds:schemaRef ds:uri="e7fee12f-7364-4350-a58e-b9a3dabb10bc"/>
    <ds:schemaRef ds:uri="http://purl.org/dc/dcmitype/"/>
    <ds:schemaRef ds:uri="http://schemas.microsoft.com/office/2006/documentManagement/types"/>
    <ds:schemaRef ds:uri="http://schemas.microsoft.com/office/infopath/2007/PartnerControls"/>
    <ds:schemaRef ds:uri="4f7a1ba3-2415-40f8-897f-cbc9e8918319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A21DB8-A9F6-495B-AC44-8DD071B44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- tm schaal 8 PO</vt:lpstr>
      <vt:lpstr>Prijzenblad - schaal 9&gt; PO</vt:lpstr>
      <vt:lpstr>Totaalblad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Nikki Wonnink | Inkada</cp:lastModifiedBy>
  <dcterms:created xsi:type="dcterms:W3CDTF">2020-03-18T12:14:38Z</dcterms:created>
  <dcterms:modified xsi:type="dcterms:W3CDTF">2026-08-21T07:58:43Z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