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rooster-enplanningsoftware/Shared Documents/03 Beschrijvend Document en bijlagen Definitief/"/>
    </mc:Choice>
  </mc:AlternateContent>
  <xr:revisionPtr revIDLastSave="1077" documentId="8_{5F2A46FF-D95D-4A36-A364-30BC310A3A10}" xr6:coauthVersionLast="47" xr6:coauthVersionMax="47" xr10:uidLastSave="{96696F3B-04AE-4ACE-85A1-CEF2CC6BA9A2}"/>
  <bookViews>
    <workbookView xWindow="-110" yWindow="-110" windowWidth="19420" windowHeight="11500" xr2:uid="{D30EFC87-6997-4AD3-88F9-8B477A42A846}"/>
  </bookViews>
  <sheets>
    <sheet name="Totale inschrijfprijs" sheetId="4" r:id="rId1"/>
    <sheet name="Abonnementen en extra ledging " sheetId="1" r:id="rId2"/>
    <sheet name="Huur en afroep" sheetId="2" r:id="rId3"/>
    <sheet name="Overige diensten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H19" i="2"/>
  <c r="K14" i="2"/>
  <c r="K15" i="2"/>
  <c r="K16" i="2"/>
  <c r="K17" i="2"/>
  <c r="K18" i="2"/>
  <c r="H7" i="2"/>
  <c r="H5" i="3"/>
  <c r="H14" i="2"/>
  <c r="H15" i="2"/>
  <c r="H16" i="2"/>
  <c r="H17" i="2"/>
  <c r="H18" i="2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" i="1"/>
  <c r="K10" i="2" l="1"/>
  <c r="H10" i="2"/>
  <c r="H8" i="2"/>
  <c r="H9" i="2"/>
  <c r="H11" i="2"/>
  <c r="H12" i="2"/>
  <c r="H13" i="2"/>
  <c r="K13" i="2"/>
  <c r="K8" i="2" l="1"/>
  <c r="K9" i="2"/>
  <c r="K11" i="2"/>
  <c r="K12" i="2"/>
  <c r="K7" i="2"/>
  <c r="K19" i="2" l="1"/>
  <c r="M21" i="2" s="1"/>
  <c r="H6" i="3"/>
  <c r="G7" i="4" s="1"/>
  <c r="G57" i="1" l="1"/>
  <c r="G5" i="4" s="1"/>
  <c r="G6" i="4"/>
  <c r="G8" i="4" l="1"/>
</calcChain>
</file>

<file path=xl/sharedStrings.xml><?xml version="1.0" encoding="utf-8"?>
<sst xmlns="http://schemas.openxmlformats.org/spreadsheetml/2006/main" count="241" uniqueCount="73">
  <si>
    <t xml:space="preserve">Bijlage 7 Prijzenblad - Europese aanbesteding afvalinzameling </t>
  </si>
  <si>
    <t>Prijzenblad V1</t>
  </si>
  <si>
    <t>Totaalblad prijs</t>
  </si>
  <si>
    <t xml:space="preserve">Tabblad Abonnementen en extra ledging </t>
  </si>
  <si>
    <t>Tabblad Huur afroep - huur</t>
  </si>
  <si>
    <t>Tabblad Overige diensten</t>
  </si>
  <si>
    <t>Totale inschrijfprijs</t>
  </si>
  <si>
    <t>Organisatie</t>
  </si>
  <si>
    <t>Naam</t>
  </si>
  <si>
    <t>Functie</t>
  </si>
  <si>
    <t>Datum</t>
  </si>
  <si>
    <t>Tabblad - Abonnementen en extra ledegingen</t>
  </si>
  <si>
    <t>Invulinstructie</t>
  </si>
  <si>
    <t>Afvalsoort</t>
  </si>
  <si>
    <t>Soort container</t>
  </si>
  <si>
    <t>Inhoud</t>
  </si>
  <si>
    <t xml:space="preserve">Aantal </t>
  </si>
  <si>
    <t>Eenheid</t>
  </si>
  <si>
    <t xml:space="preserve">Prijs per eenheid </t>
  </si>
  <si>
    <t>Totale prijs per jaar</t>
  </si>
  <si>
    <t>Restafval</t>
  </si>
  <si>
    <t>rolcontainer
(kunstof)</t>
  </si>
  <si>
    <t xml:space="preserve">All-in abonnementstarief per maand (incl. lediging 1x per week)
</t>
  </si>
  <si>
    <t xml:space="preserve">All-in abonnementstarief per maand (incl. lediging 2x per week)
</t>
  </si>
  <si>
    <t xml:space="preserve">All-in abonnementstarief per maand (incl. lediging 3x per week)
</t>
  </si>
  <si>
    <t xml:space="preserve">All-in abonnementstarief per maand (incl. lediging 1x per 2 weken) 
</t>
  </si>
  <si>
    <t xml:space="preserve">All-in abonnementstarief per maand (incl. lediging 1x per 4 weken) 
</t>
  </si>
  <si>
    <t xml:space="preserve">Extra lediging op locatie
</t>
  </si>
  <si>
    <t>Papier/karton</t>
  </si>
  <si>
    <t xml:space="preserve">Extra lediging
</t>
  </si>
  <si>
    <t xml:space="preserve">All-in abonnementstarief per maand (incl. lediging 1x per 2 weken)
 </t>
  </si>
  <si>
    <t>Ondergrondse container</t>
  </si>
  <si>
    <t xml:space="preserve">PMD 
</t>
  </si>
  <si>
    <t>Glas</t>
  </si>
  <si>
    <t>Swill</t>
  </si>
  <si>
    <t>Tabblad - Huur en afroep</t>
  </si>
  <si>
    <t>Instructie</t>
  </si>
  <si>
    <t>Aantal
containers</t>
  </si>
  <si>
    <t xml:space="preserve">Huur
per maand </t>
  </si>
  <si>
    <t>Kosten huur per jaar</t>
  </si>
  <si>
    <t>Aantal ledigingen</t>
  </si>
  <si>
    <t>Kosten ledigingen per jaar</t>
  </si>
  <si>
    <t xml:space="preserve">PMD
</t>
  </si>
  <si>
    <t>Kosten huur</t>
  </si>
  <si>
    <t>Kosten extra lediging</t>
  </si>
  <si>
    <t>Tabblad - Overige diensten</t>
  </si>
  <si>
    <t>Transportkosten 
per rit heen/terug</t>
  </si>
  <si>
    <t>Totale kosten</t>
  </si>
  <si>
    <t>Grofvuil</t>
  </si>
  <si>
    <t>Afzetcontainer</t>
  </si>
  <si>
    <t>10m³</t>
  </si>
  <si>
    <t>6m³</t>
  </si>
  <si>
    <t>Hout</t>
  </si>
  <si>
    <t>Perscontainer</t>
  </si>
  <si>
    <t>Elektrische apparatuur</t>
  </si>
  <si>
    <t>Per stuk</t>
  </si>
  <si>
    <t>Totaal</t>
  </si>
  <si>
    <t>Glas (afval goed geregeld)</t>
  </si>
  <si>
    <t xml:space="preserve">PMD  (afval goed geregeld)
</t>
  </si>
  <si>
    <t>Verwerkingskosten per ton</t>
  </si>
  <si>
    <t>Lediging
(op afroep) incl transportkosten</t>
  </si>
  <si>
    <t>Inschrijver</t>
  </si>
  <si>
    <t>Verwerkingskosten per stuk</t>
  </si>
  <si>
    <t>Aantal keer</t>
  </si>
  <si>
    <t xml:space="preserve">Inschrijver houdt zich aan de volgende invulinstructies:
&gt;Inschrijver vult enkel de gele cellen in;
&gt;Genoemde aantallen zijn indicatief;
&gt;De ingevulde prijzen zijn in euro's exclusief WMB en BTW;
&gt;Transportkosten per rit is o.b.v. een maximale reisafstand van 30 km vanaf centrum Rotterdam; 
</t>
  </si>
  <si>
    <t>Totaal huur, verwerking per ton en afroep ledigingen</t>
  </si>
  <si>
    <t>Aantal ton</t>
  </si>
  <si>
    <t>Lediging opafroep</t>
  </si>
  <si>
    <t>Kosten verwerking per ton</t>
  </si>
  <si>
    <t xml:space="preserve">Inschrijver houdt zich aan de volgende invulinstructies:
&gt;Inschrijver vult enkel de gele cellen in;
&gt;De ingevulde prijzen zijn in euro's inclusief WMB en exclusief BTW;
&gt;Het all-in abonnementstarief voor een rolcontainer is inclusief kosten voor plaatsing en verwijdering, onderhoud en lediging van het inzamelmiddel alsook de verwerking van de afvalstoffen.
&gt;Genoemde aantallen zijn fictief. Inschrijver kan zich hier geen rechten aan ontlenen. 
&gt;Onder een extra lediging wordt verstaan; het ledigen van een extra container ten opzichte van het bestaande abonnement. Inschrijver hoeft hier niet extra voor te rijden.
</t>
  </si>
  <si>
    <t xml:space="preserve">Huur per maand </t>
  </si>
  <si>
    <t xml:space="preserve">Inschrijver houdt zich aan de volgende invulinstructies:
&gt;Inschrijver vult enkel de gele cellen in;
&gt;De ingevulde prijzen zijn in euro's inclusief WMB en exclusief BTW;
&gt;Het huurtarief voor een container is inclusief kosten voor plaatsing en verwijdering, onderhoud;
&gt;Het ledigingstarief is inclusief lediging van het inzamelmiddel alsook de verwerking van de afvalstoffen;
&gt;Onder een lediging wordt verstaan; het ledigen van een container buiten het bestaande abonnement om. Waarvoor Inschrijver extra naar de locatie moet rijden. 
&gt;Genoemde aantallen zijn indicatief. inschrijver kan zich hier geen rechten aan ontlenen. </t>
  </si>
  <si>
    <t>Inhoud (liter)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</si>
</sst>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* #,##0_ ;_ * \-#,##0_ ;_ * &quot;-&quot;??_ ;_ @_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 tint="0.14999847407452621"/>
      <name val="Aptos Narrow"/>
      <family val="2"/>
      <scheme val="minor"/>
    </font>
    <font>
      <sz val="10"/>
      <color theme="9" tint="-0.499984740745262"/>
      <name val="Aptos Narrow"/>
      <family val="2"/>
      <scheme val="minor"/>
    </font>
    <font>
      <b/>
      <sz val="10"/>
      <color theme="0"/>
      <name val="Martel"/>
    </font>
    <font>
      <sz val="10"/>
      <name val="Martel"/>
    </font>
    <font>
      <b/>
      <sz val="10"/>
      <color theme="1" tint="0.14999847407452621"/>
      <name val="Martel"/>
    </font>
    <font>
      <sz val="10"/>
      <color theme="1" tint="0.14999847407452621"/>
      <name val="Martel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24"/>
      <color rgb="FF0B3041"/>
      <name val="Martel"/>
    </font>
    <font>
      <sz val="14"/>
      <color rgb="FFFF0000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 tint="0.1499984740745262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ck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4" fontId="4" fillId="2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vertical="center"/>
      <protection locked="0"/>
    </xf>
    <xf numFmtId="44" fontId="6" fillId="4" borderId="6" xfId="1" applyFont="1" applyFill="1" applyBorder="1" applyAlignment="1" applyProtection="1">
      <alignment vertical="center"/>
      <protection locked="0"/>
    </xf>
    <xf numFmtId="44" fontId="6" fillId="4" borderId="2" xfId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2" fillId="0" borderId="0" xfId="0" applyFont="1"/>
    <xf numFmtId="0" fontId="14" fillId="0" borderId="0" xfId="0" applyFont="1"/>
    <xf numFmtId="0" fontId="15" fillId="0" borderId="0" xfId="0" applyFont="1"/>
    <xf numFmtId="44" fontId="6" fillId="0" borderId="0" xfId="0" applyNumberFormat="1" applyFont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4" fontId="6" fillId="0" borderId="2" xfId="0" applyNumberFormat="1" applyFont="1" applyBorder="1" applyAlignment="1">
      <alignment vertical="center"/>
    </xf>
    <xf numFmtId="14" fontId="6" fillId="0" borderId="2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4" fontId="6" fillId="0" borderId="3" xfId="0" applyNumberFormat="1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4" fontId="4" fillId="2" borderId="5" xfId="0" applyNumberFormat="1" applyFont="1" applyFill="1" applyBorder="1" applyAlignment="1">
      <alignment vertical="center" wrapText="1"/>
    </xf>
    <xf numFmtId="44" fontId="4" fillId="2" borderId="3" xfId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44" fontId="18" fillId="0" borderId="7" xfId="0" applyNumberFormat="1" applyFont="1" applyBorder="1"/>
    <xf numFmtId="44" fontId="18" fillId="0" borderId="7" xfId="1" applyFont="1" applyBorder="1"/>
    <xf numFmtId="44" fontId="19" fillId="0" borderId="7" xfId="0" applyNumberFormat="1" applyFont="1" applyBorder="1"/>
    <xf numFmtId="44" fontId="4" fillId="2" borderId="10" xfId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4" fontId="6" fillId="4" borderId="14" xfId="1" applyFont="1" applyFill="1" applyBorder="1" applyAlignment="1" applyProtection="1">
      <alignment vertical="center"/>
      <protection locked="0"/>
    </xf>
    <xf numFmtId="44" fontId="6" fillId="4" borderId="16" xfId="1" applyFont="1" applyFill="1" applyBorder="1" applyAlignment="1" applyProtection="1">
      <alignment vertical="center"/>
      <protection locked="0"/>
    </xf>
    <xf numFmtId="44" fontId="6" fillId="0" borderId="18" xfId="1" applyFont="1" applyBorder="1" applyAlignment="1">
      <alignment vertical="center"/>
    </xf>
    <xf numFmtId="44" fontId="6" fillId="0" borderId="19" xfId="1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44" fontId="6" fillId="4" borderId="15" xfId="1" applyFont="1" applyFill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4" fontId="6" fillId="5" borderId="15" xfId="1" applyFont="1" applyFill="1" applyBorder="1" applyAlignment="1" applyProtection="1">
      <alignment vertical="center"/>
    </xf>
    <xf numFmtId="165" fontId="6" fillId="5" borderId="25" xfId="2" applyNumberFormat="1" applyFont="1" applyFill="1" applyBorder="1" applyAlignment="1" applyProtection="1">
      <alignment horizontal="center" vertical="center"/>
    </xf>
    <xf numFmtId="44" fontId="6" fillId="5" borderId="17" xfId="1" applyFont="1" applyFill="1" applyBorder="1" applyAlignment="1" applyProtection="1">
      <alignment vertical="center"/>
    </xf>
    <xf numFmtId="165" fontId="6" fillId="5" borderId="26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4" fontId="4" fillId="2" borderId="13" xfId="1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4" borderId="7" xfId="0" applyFont="1" applyFill="1" applyBorder="1" applyAlignment="1" applyProtection="1">
      <alignment horizontal="center"/>
      <protection locked="0"/>
    </xf>
    <xf numFmtId="14" fontId="5" fillId="3" borderId="9" xfId="0" applyNumberFormat="1" applyFont="1" applyFill="1" applyBorder="1" applyAlignment="1">
      <alignment horizontal="left" vertical="top" wrapText="1"/>
    </xf>
    <xf numFmtId="14" fontId="5" fillId="3" borderId="10" xfId="0" applyNumberFormat="1" applyFont="1" applyFill="1" applyBorder="1" applyAlignment="1">
      <alignment horizontal="left" vertical="top" wrapText="1"/>
    </xf>
    <xf numFmtId="0" fontId="16" fillId="0" borderId="0" xfId="0" applyFont="1" applyAlignment="1">
      <alignment horizontal="left"/>
    </xf>
    <xf numFmtId="14" fontId="6" fillId="0" borderId="3" xfId="0" applyNumberFormat="1" applyFont="1" applyBorder="1" applyAlignment="1">
      <alignment horizontal="center" vertical="center"/>
    </xf>
    <xf numFmtId="14" fontId="5" fillId="3" borderId="0" xfId="0" applyNumberFormat="1" applyFont="1" applyFill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5" xfId="1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44" fontId="4" fillId="2" borderId="10" xfId="1" applyFont="1" applyFill="1" applyBorder="1" applyAlignment="1">
      <alignment horizontal="right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283037</xdr:colOff>
      <xdr:row>0</xdr:row>
      <xdr:rowOff>97223</xdr:rowOff>
    </xdr:from>
    <xdr:to>
      <xdr:col>6</xdr:col>
      <xdr:colOff>2022186</xdr:colOff>
      <xdr:row>2</xdr:row>
      <xdr:rowOff>1030835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9C521B4-8447-493A-9B62-BA071974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5387" y="97223"/>
          <a:ext cx="1739149" cy="1724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476251</xdr:colOff>
      <xdr:row>1</xdr:row>
      <xdr:rowOff>57150</xdr:rowOff>
    </xdr:from>
    <xdr:to>
      <xdr:col>8</xdr:col>
      <xdr:colOff>92011</xdr:colOff>
      <xdr:row>3</xdr:row>
      <xdr:rowOff>130337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025CC3-44CB-45B8-88F6-5672C99F0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1" y="438150"/>
          <a:ext cx="1444560" cy="1432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363856</xdr:colOff>
      <xdr:row>0</xdr:row>
      <xdr:rowOff>221798</xdr:rowOff>
    </xdr:from>
    <xdr:to>
      <xdr:col>9</xdr:col>
      <xdr:colOff>568325</xdr:colOff>
      <xdr:row>2</xdr:row>
      <xdr:rowOff>1154429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BFAE13A-F027-4095-83AD-E70F1DC2C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9631" y="221798"/>
          <a:ext cx="1642744" cy="173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598D-56D6-43FE-8021-EAB5CC354094}">
  <dimension ref="A1:G15"/>
  <sheetViews>
    <sheetView tabSelected="1" workbookViewId="0">
      <selection activeCell="J9" sqref="J9"/>
    </sheetView>
  </sheetViews>
  <sheetFormatPr defaultRowHeight="14.5"/>
  <cols>
    <col min="7" max="7" width="22.54296875" customWidth="1"/>
  </cols>
  <sheetData>
    <row r="1" spans="1:7" ht="23.5">
      <c r="A1" s="24" t="s">
        <v>0</v>
      </c>
      <c r="B1" s="23"/>
      <c r="C1" s="23"/>
      <c r="D1" s="23"/>
      <c r="E1" s="23"/>
      <c r="F1" s="23"/>
    </row>
    <row r="2" spans="1:7" ht="23.5">
      <c r="A2" s="66" t="s">
        <v>1</v>
      </c>
      <c r="B2" s="66"/>
      <c r="C2" s="66"/>
      <c r="D2" s="66"/>
      <c r="E2" s="66"/>
      <c r="F2" s="66"/>
    </row>
    <row r="3" spans="1:7">
      <c r="A3" s="23"/>
      <c r="B3" s="23"/>
      <c r="C3" s="23"/>
      <c r="D3" s="23"/>
      <c r="E3" s="23"/>
      <c r="F3" s="23"/>
    </row>
    <row r="4" spans="1:7" ht="38.25" customHeight="1">
      <c r="A4" s="69" t="s">
        <v>2</v>
      </c>
      <c r="B4" s="69"/>
      <c r="C4" s="69"/>
      <c r="D4" s="69"/>
      <c r="E4" s="69"/>
      <c r="F4" s="69"/>
      <c r="G4" s="69"/>
    </row>
    <row r="5" spans="1:7">
      <c r="A5" s="67" t="s">
        <v>3</v>
      </c>
      <c r="B5" s="67"/>
      <c r="C5" s="67"/>
      <c r="D5" s="67"/>
      <c r="E5" s="67"/>
      <c r="F5" s="67"/>
      <c r="G5" s="43">
        <f>'Abonnementen en extra ledging '!G57</f>
        <v>0</v>
      </c>
    </row>
    <row r="6" spans="1:7">
      <c r="A6" s="67" t="s">
        <v>4</v>
      </c>
      <c r="B6" s="67"/>
      <c r="C6" s="67"/>
      <c r="D6" s="67"/>
      <c r="E6" s="67"/>
      <c r="F6" s="67"/>
      <c r="G6" s="44">
        <f>'Huur en afroep'!M21</f>
        <v>0</v>
      </c>
    </row>
    <row r="7" spans="1:7">
      <c r="A7" s="67" t="s">
        <v>5</v>
      </c>
      <c r="B7" s="67"/>
      <c r="C7" s="67"/>
      <c r="D7" s="67"/>
      <c r="E7" s="67"/>
      <c r="F7" s="67"/>
      <c r="G7" s="44">
        <f>'Overige diensten'!H6</f>
        <v>0</v>
      </c>
    </row>
    <row r="8" spans="1:7">
      <c r="A8" s="68" t="s">
        <v>6</v>
      </c>
      <c r="B8" s="68"/>
      <c r="C8" s="68"/>
      <c r="D8" s="68"/>
      <c r="E8" s="68"/>
      <c r="F8" s="68"/>
      <c r="G8" s="45">
        <f>SUM(G5:G7)</f>
        <v>0</v>
      </c>
    </row>
    <row r="9" spans="1:7" ht="18.5">
      <c r="A9" s="23"/>
      <c r="B9" s="26"/>
      <c r="C9" s="27"/>
      <c r="D9" s="25"/>
      <c r="E9" s="23"/>
      <c r="F9" s="23"/>
    </row>
    <row r="10" spans="1:7">
      <c r="A10" s="23"/>
      <c r="B10" s="25"/>
      <c r="C10" s="25"/>
      <c r="D10" s="25"/>
      <c r="E10" s="23"/>
      <c r="F10" s="23"/>
    </row>
    <row r="11" spans="1:7">
      <c r="A11" s="69" t="s">
        <v>61</v>
      </c>
      <c r="B11" s="69"/>
      <c r="C11" s="69"/>
      <c r="D11" s="69"/>
      <c r="E11" s="69"/>
      <c r="F11" s="69"/>
      <c r="G11" s="69"/>
    </row>
    <row r="12" spans="1:7">
      <c r="A12" s="70" t="s">
        <v>7</v>
      </c>
      <c r="B12" s="71"/>
      <c r="C12" s="72"/>
      <c r="D12" s="72"/>
      <c r="E12" s="72"/>
      <c r="F12" s="72"/>
      <c r="G12" s="72"/>
    </row>
    <row r="13" spans="1:7">
      <c r="A13" s="70" t="s">
        <v>8</v>
      </c>
      <c r="B13" s="71"/>
      <c r="C13" s="72"/>
      <c r="D13" s="72"/>
      <c r="E13" s="72"/>
      <c r="F13" s="72"/>
      <c r="G13" s="72"/>
    </row>
    <row r="14" spans="1:7">
      <c r="A14" s="70" t="s">
        <v>9</v>
      </c>
      <c r="B14" s="71"/>
      <c r="C14" s="72"/>
      <c r="D14" s="72"/>
      <c r="E14" s="72"/>
      <c r="F14" s="72"/>
      <c r="G14" s="72"/>
    </row>
    <row r="15" spans="1:7">
      <c r="A15" s="70" t="s">
        <v>10</v>
      </c>
      <c r="B15" s="71"/>
      <c r="C15" s="72"/>
      <c r="D15" s="72"/>
      <c r="E15" s="72"/>
      <c r="F15" s="72"/>
      <c r="G15" s="72"/>
    </row>
  </sheetData>
  <sheetProtection algorithmName="SHA-512" hashValue="zxL3F3O9zyITKb1zTtTnJ6tDJUbInclHvSemQrZqqljUG3cHbyRoTvLXnvxac1vHr0ROSwqYBQ1Wc6aMhnfwBQ==" saltValue="pc0c52ubTk86/Y63YHf+wQ==" spinCount="100000" sheet="1" objects="1" scenarios="1"/>
  <mergeCells count="15">
    <mergeCell ref="A13:B13"/>
    <mergeCell ref="A14:B14"/>
    <mergeCell ref="A15:B15"/>
    <mergeCell ref="A11:G11"/>
    <mergeCell ref="C12:G12"/>
    <mergeCell ref="C13:G13"/>
    <mergeCell ref="C14:G14"/>
    <mergeCell ref="C15:G15"/>
    <mergeCell ref="A12:B12"/>
    <mergeCell ref="A2:F2"/>
    <mergeCell ref="A6:F6"/>
    <mergeCell ref="A8:F8"/>
    <mergeCell ref="A4:G4"/>
    <mergeCell ref="A5:F5"/>
    <mergeCell ref="A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96CE-225C-491B-A176-AEE66DB6CEA0}">
  <dimension ref="A1:J57"/>
  <sheetViews>
    <sheetView showGridLines="0" zoomScale="70" zoomScaleNormal="70" workbookViewId="0">
      <selection activeCell="G57" sqref="G57"/>
    </sheetView>
  </sheetViews>
  <sheetFormatPr defaultColWidth="10.26953125" defaultRowHeight="114" customHeight="1"/>
  <cols>
    <col min="1" max="1" width="45.453125" style="15" bestFit="1" customWidth="1"/>
    <col min="2" max="2" width="20.7265625" style="16" customWidth="1"/>
    <col min="3" max="3" width="15.26953125" style="15" bestFit="1" customWidth="1"/>
    <col min="4" max="4" width="16.81640625" style="16" customWidth="1"/>
    <col min="5" max="5" width="30.1796875" style="16" bestFit="1" customWidth="1"/>
    <col min="6" max="6" width="31.81640625" style="16" customWidth="1"/>
    <col min="7" max="7" width="31.1796875" style="15" customWidth="1"/>
    <col min="8" max="8" width="16.54296875" style="15" customWidth="1"/>
    <col min="9" max="16384" width="10.26953125" style="15"/>
  </cols>
  <sheetData>
    <row r="1" spans="1:10" ht="29.5">
      <c r="A1" s="75" t="s">
        <v>11</v>
      </c>
      <c r="B1" s="75"/>
      <c r="C1" s="75"/>
      <c r="D1" s="75"/>
      <c r="E1" s="75"/>
      <c r="F1" s="75"/>
      <c r="G1" s="75"/>
    </row>
    <row r="2" spans="1:10" s="2" customFormat="1" ht="33" customHeight="1">
      <c r="A2" s="29" t="s">
        <v>12</v>
      </c>
      <c r="B2" s="30"/>
      <c r="C2" s="30"/>
      <c r="D2" s="30"/>
      <c r="E2" s="30"/>
      <c r="F2" s="30"/>
      <c r="G2" s="1"/>
    </row>
    <row r="3" spans="1:10" s="2" customFormat="1" ht="93" customHeight="1">
      <c r="A3" s="73" t="s">
        <v>69</v>
      </c>
      <c r="B3" s="74"/>
      <c r="C3" s="74"/>
      <c r="D3" s="74"/>
      <c r="E3" s="74"/>
      <c r="F3" s="74"/>
      <c r="G3" s="1"/>
      <c r="J3" s="41"/>
    </row>
    <row r="4" spans="1:10" s="6" customFormat="1" ht="33" customHeight="1">
      <c r="A4" s="33" t="s">
        <v>13</v>
      </c>
      <c r="B4" s="34" t="s">
        <v>14</v>
      </c>
      <c r="C4" s="3" t="s">
        <v>72</v>
      </c>
      <c r="D4" s="4" t="s">
        <v>16</v>
      </c>
      <c r="E4" s="4" t="s">
        <v>17</v>
      </c>
      <c r="F4" s="5" t="s">
        <v>18</v>
      </c>
      <c r="G4" s="5" t="s">
        <v>19</v>
      </c>
    </row>
    <row r="5" spans="1:10" s="11" customFormat="1" ht="37.5">
      <c r="A5" s="31" t="s">
        <v>20</v>
      </c>
      <c r="B5" s="35" t="s">
        <v>21</v>
      </c>
      <c r="C5" s="8">
        <v>240</v>
      </c>
      <c r="D5" s="8">
        <v>1</v>
      </c>
      <c r="E5" s="9" t="s">
        <v>22</v>
      </c>
      <c r="F5" s="21">
        <v>0</v>
      </c>
      <c r="G5" s="10">
        <f>D5*F5*12</f>
        <v>0</v>
      </c>
    </row>
    <row r="6" spans="1:10" s="11" customFormat="1" ht="37.5">
      <c r="A6" s="31" t="s">
        <v>20</v>
      </c>
      <c r="B6" s="32" t="s">
        <v>21</v>
      </c>
      <c r="C6" s="8">
        <v>240</v>
      </c>
      <c r="D6" s="8">
        <v>1</v>
      </c>
      <c r="E6" s="9" t="s">
        <v>23</v>
      </c>
      <c r="F6" s="21">
        <v>0</v>
      </c>
      <c r="G6" s="10">
        <f t="shared" ref="G6:G56" si="0">D6*F6*12</f>
        <v>0</v>
      </c>
    </row>
    <row r="7" spans="1:10" s="11" customFormat="1" ht="37.5">
      <c r="A7" s="31" t="s">
        <v>20</v>
      </c>
      <c r="B7" s="32" t="s">
        <v>21</v>
      </c>
      <c r="C7" s="8">
        <v>240</v>
      </c>
      <c r="D7" s="8">
        <v>1</v>
      </c>
      <c r="E7" s="9" t="s">
        <v>24</v>
      </c>
      <c r="F7" s="21">
        <v>0</v>
      </c>
      <c r="G7" s="10">
        <f t="shared" si="0"/>
        <v>0</v>
      </c>
    </row>
    <row r="8" spans="1:10" s="11" customFormat="1" ht="37.5">
      <c r="A8" s="31" t="s">
        <v>20</v>
      </c>
      <c r="B8" s="32" t="s">
        <v>21</v>
      </c>
      <c r="C8" s="8">
        <v>240</v>
      </c>
      <c r="D8" s="8">
        <v>1</v>
      </c>
      <c r="E8" s="9" t="s">
        <v>25</v>
      </c>
      <c r="F8" s="21">
        <v>0</v>
      </c>
      <c r="G8" s="10">
        <f t="shared" si="0"/>
        <v>0</v>
      </c>
    </row>
    <row r="9" spans="1:10" s="11" customFormat="1" ht="37.5">
      <c r="A9" s="31" t="s">
        <v>20</v>
      </c>
      <c r="B9" s="32" t="s">
        <v>21</v>
      </c>
      <c r="C9" s="8">
        <v>240</v>
      </c>
      <c r="D9" s="8">
        <v>1</v>
      </c>
      <c r="E9" s="9" t="s">
        <v>26</v>
      </c>
      <c r="F9" s="21">
        <v>0</v>
      </c>
      <c r="G9" s="10">
        <f t="shared" si="0"/>
        <v>0</v>
      </c>
    </row>
    <row r="10" spans="1:10" s="11" customFormat="1" ht="26">
      <c r="A10" s="31" t="s">
        <v>20</v>
      </c>
      <c r="B10" s="32" t="s">
        <v>21</v>
      </c>
      <c r="C10" s="8">
        <v>240</v>
      </c>
      <c r="D10" s="8">
        <v>1</v>
      </c>
      <c r="E10" s="40" t="s">
        <v>27</v>
      </c>
      <c r="F10" s="21">
        <v>0</v>
      </c>
      <c r="G10" s="10">
        <f t="shared" si="0"/>
        <v>0</v>
      </c>
    </row>
    <row r="11" spans="1:10" s="11" customFormat="1" ht="37.5">
      <c r="A11" s="31" t="s">
        <v>28</v>
      </c>
      <c r="B11" s="35" t="s">
        <v>21</v>
      </c>
      <c r="C11" s="8">
        <v>660</v>
      </c>
      <c r="D11" s="8">
        <v>1</v>
      </c>
      <c r="E11" s="9" t="s">
        <v>22</v>
      </c>
      <c r="F11" s="21">
        <v>0</v>
      </c>
      <c r="G11" s="10">
        <f t="shared" si="0"/>
        <v>0</v>
      </c>
    </row>
    <row r="12" spans="1:10" s="11" customFormat="1" ht="37.5">
      <c r="A12" s="31" t="s">
        <v>28</v>
      </c>
      <c r="B12" s="32" t="s">
        <v>21</v>
      </c>
      <c r="C12" s="8">
        <v>660</v>
      </c>
      <c r="D12" s="8">
        <v>1</v>
      </c>
      <c r="E12" s="9" t="s">
        <v>23</v>
      </c>
      <c r="F12" s="21">
        <v>0</v>
      </c>
      <c r="G12" s="10">
        <f t="shared" si="0"/>
        <v>0</v>
      </c>
    </row>
    <row r="13" spans="1:10" s="11" customFormat="1" ht="37.5">
      <c r="A13" s="31" t="s">
        <v>28</v>
      </c>
      <c r="B13" s="32" t="s">
        <v>21</v>
      </c>
      <c r="C13" s="8">
        <v>660</v>
      </c>
      <c r="D13" s="8">
        <v>1</v>
      </c>
      <c r="E13" s="9" t="s">
        <v>24</v>
      </c>
      <c r="F13" s="21">
        <v>0</v>
      </c>
      <c r="G13" s="10">
        <f t="shared" si="0"/>
        <v>0</v>
      </c>
    </row>
    <row r="14" spans="1:10" s="11" customFormat="1" ht="37.5">
      <c r="A14" s="31" t="s">
        <v>28</v>
      </c>
      <c r="B14" s="32" t="s">
        <v>21</v>
      </c>
      <c r="C14" s="8">
        <v>660</v>
      </c>
      <c r="D14" s="8">
        <v>1</v>
      </c>
      <c r="E14" s="9" t="s">
        <v>25</v>
      </c>
      <c r="F14" s="21">
        <v>0</v>
      </c>
      <c r="G14" s="10">
        <f t="shared" si="0"/>
        <v>0</v>
      </c>
    </row>
    <row r="15" spans="1:10" s="11" customFormat="1" ht="37.5">
      <c r="A15" s="31" t="s">
        <v>28</v>
      </c>
      <c r="B15" s="32" t="s">
        <v>21</v>
      </c>
      <c r="C15" s="8">
        <v>660</v>
      </c>
      <c r="D15" s="8">
        <v>1</v>
      </c>
      <c r="E15" s="9" t="s">
        <v>26</v>
      </c>
      <c r="F15" s="21">
        <v>0</v>
      </c>
      <c r="G15" s="10">
        <f t="shared" si="0"/>
        <v>0</v>
      </c>
    </row>
    <row r="16" spans="1:10" s="11" customFormat="1" ht="26">
      <c r="A16" s="31" t="s">
        <v>28</v>
      </c>
      <c r="B16" s="32" t="s">
        <v>21</v>
      </c>
      <c r="C16" s="8">
        <v>660</v>
      </c>
      <c r="D16" s="8">
        <v>1</v>
      </c>
      <c r="E16" s="9" t="s">
        <v>29</v>
      </c>
      <c r="F16" s="21">
        <v>0</v>
      </c>
      <c r="G16" s="10">
        <f t="shared" si="0"/>
        <v>0</v>
      </c>
    </row>
    <row r="17" spans="1:7" s="11" customFormat="1" ht="37.5">
      <c r="A17" s="31" t="s">
        <v>20</v>
      </c>
      <c r="B17" s="35" t="s">
        <v>21</v>
      </c>
      <c r="C17" s="8">
        <v>1100</v>
      </c>
      <c r="D17" s="8">
        <v>25</v>
      </c>
      <c r="E17" s="9" t="s">
        <v>22</v>
      </c>
      <c r="F17" s="21">
        <v>0</v>
      </c>
      <c r="G17" s="10">
        <f t="shared" si="0"/>
        <v>0</v>
      </c>
    </row>
    <row r="18" spans="1:7" s="11" customFormat="1" ht="37.5">
      <c r="A18" s="31" t="s">
        <v>20</v>
      </c>
      <c r="B18" s="32" t="s">
        <v>21</v>
      </c>
      <c r="C18" s="8">
        <v>1100</v>
      </c>
      <c r="D18" s="8">
        <v>3</v>
      </c>
      <c r="E18" s="9" t="s">
        <v>23</v>
      </c>
      <c r="F18" s="21">
        <v>0</v>
      </c>
      <c r="G18" s="10">
        <f t="shared" si="0"/>
        <v>0</v>
      </c>
    </row>
    <row r="19" spans="1:7" s="11" customFormat="1" ht="37.5">
      <c r="A19" s="31" t="s">
        <v>20</v>
      </c>
      <c r="B19" s="32" t="s">
        <v>21</v>
      </c>
      <c r="C19" s="8">
        <v>1100</v>
      </c>
      <c r="D19" s="8">
        <v>3</v>
      </c>
      <c r="E19" s="9" t="s">
        <v>24</v>
      </c>
      <c r="F19" s="21">
        <v>0</v>
      </c>
      <c r="G19" s="10">
        <f t="shared" si="0"/>
        <v>0</v>
      </c>
    </row>
    <row r="20" spans="1:7" s="11" customFormat="1" ht="37.5">
      <c r="A20" s="31" t="s">
        <v>20</v>
      </c>
      <c r="B20" s="32" t="s">
        <v>21</v>
      </c>
      <c r="C20" s="8">
        <v>1100</v>
      </c>
      <c r="D20" s="8">
        <v>3</v>
      </c>
      <c r="E20" s="9" t="s">
        <v>30</v>
      </c>
      <c r="F20" s="21">
        <v>0</v>
      </c>
      <c r="G20" s="10">
        <f t="shared" si="0"/>
        <v>0</v>
      </c>
    </row>
    <row r="21" spans="1:7" s="11" customFormat="1" ht="37.5">
      <c r="A21" s="31" t="s">
        <v>20</v>
      </c>
      <c r="B21" s="32" t="s">
        <v>21</v>
      </c>
      <c r="C21" s="8">
        <v>1100</v>
      </c>
      <c r="D21" s="8">
        <v>3</v>
      </c>
      <c r="E21" s="9" t="s">
        <v>26</v>
      </c>
      <c r="F21" s="21">
        <v>0</v>
      </c>
      <c r="G21" s="10">
        <f t="shared" si="0"/>
        <v>0</v>
      </c>
    </row>
    <row r="22" spans="1:7" s="11" customFormat="1" ht="26">
      <c r="A22" s="31" t="s">
        <v>20</v>
      </c>
      <c r="B22" s="32" t="s">
        <v>21</v>
      </c>
      <c r="C22" s="8">
        <v>1100</v>
      </c>
      <c r="D22" s="8">
        <v>10</v>
      </c>
      <c r="E22" s="9" t="s">
        <v>29</v>
      </c>
      <c r="F22" s="21">
        <v>0</v>
      </c>
      <c r="G22" s="10">
        <f t="shared" si="0"/>
        <v>0</v>
      </c>
    </row>
    <row r="23" spans="1:7" s="11" customFormat="1" ht="37.5">
      <c r="A23" s="31" t="s">
        <v>20</v>
      </c>
      <c r="B23" s="35" t="s">
        <v>21</v>
      </c>
      <c r="C23" s="8">
        <v>1600</v>
      </c>
      <c r="D23" s="8">
        <v>1</v>
      </c>
      <c r="E23" s="9" t="s">
        <v>22</v>
      </c>
      <c r="F23" s="21">
        <v>0</v>
      </c>
      <c r="G23" s="10">
        <f t="shared" si="0"/>
        <v>0</v>
      </c>
    </row>
    <row r="24" spans="1:7" s="11" customFormat="1" ht="37.5">
      <c r="A24" s="31" t="s">
        <v>20</v>
      </c>
      <c r="B24" s="32" t="s">
        <v>21</v>
      </c>
      <c r="C24" s="8">
        <v>1600</v>
      </c>
      <c r="D24" s="8">
        <v>1</v>
      </c>
      <c r="E24" s="9" t="s">
        <v>23</v>
      </c>
      <c r="F24" s="21">
        <v>0</v>
      </c>
      <c r="G24" s="10">
        <f t="shared" si="0"/>
        <v>0</v>
      </c>
    </row>
    <row r="25" spans="1:7" s="11" customFormat="1" ht="37.5">
      <c r="A25" s="31" t="s">
        <v>20</v>
      </c>
      <c r="B25" s="32" t="s">
        <v>21</v>
      </c>
      <c r="C25" s="8">
        <v>1600</v>
      </c>
      <c r="D25" s="8">
        <v>1</v>
      </c>
      <c r="E25" s="9" t="s">
        <v>24</v>
      </c>
      <c r="F25" s="21">
        <v>0</v>
      </c>
      <c r="G25" s="10">
        <f t="shared" si="0"/>
        <v>0</v>
      </c>
    </row>
    <row r="26" spans="1:7" s="11" customFormat="1" ht="37.5">
      <c r="A26" s="31" t="s">
        <v>20</v>
      </c>
      <c r="B26" s="32" t="s">
        <v>21</v>
      </c>
      <c r="C26" s="8">
        <v>1600</v>
      </c>
      <c r="D26" s="8">
        <v>1</v>
      </c>
      <c r="E26" s="9" t="s">
        <v>30</v>
      </c>
      <c r="F26" s="21">
        <v>0</v>
      </c>
      <c r="G26" s="10">
        <f t="shared" si="0"/>
        <v>0</v>
      </c>
    </row>
    <row r="27" spans="1:7" s="11" customFormat="1" ht="37.5">
      <c r="A27" s="31" t="s">
        <v>20</v>
      </c>
      <c r="B27" s="32" t="s">
        <v>21</v>
      </c>
      <c r="C27" s="8">
        <v>1600</v>
      </c>
      <c r="D27" s="8">
        <v>1</v>
      </c>
      <c r="E27" s="9" t="s">
        <v>26</v>
      </c>
      <c r="F27" s="21">
        <v>0</v>
      </c>
      <c r="G27" s="10">
        <f t="shared" si="0"/>
        <v>0</v>
      </c>
    </row>
    <row r="28" spans="1:7" s="11" customFormat="1" ht="26">
      <c r="A28" s="31" t="s">
        <v>20</v>
      </c>
      <c r="B28" s="32" t="s">
        <v>21</v>
      </c>
      <c r="C28" s="8">
        <v>1600</v>
      </c>
      <c r="D28" s="8">
        <v>1</v>
      </c>
      <c r="E28" s="9" t="s">
        <v>29</v>
      </c>
      <c r="F28" s="21">
        <v>0</v>
      </c>
      <c r="G28" s="10">
        <f t="shared" si="0"/>
        <v>0</v>
      </c>
    </row>
    <row r="29" spans="1:7" s="11" customFormat="1" ht="37.5">
      <c r="A29" s="31" t="s">
        <v>20</v>
      </c>
      <c r="B29" s="32" t="s">
        <v>31</v>
      </c>
      <c r="C29" s="8">
        <v>3000</v>
      </c>
      <c r="D29" s="8">
        <v>2</v>
      </c>
      <c r="E29" s="9" t="s">
        <v>22</v>
      </c>
      <c r="F29" s="21">
        <v>0</v>
      </c>
      <c r="G29" s="10">
        <f t="shared" si="0"/>
        <v>0</v>
      </c>
    </row>
    <row r="30" spans="1:7" s="11" customFormat="1" ht="37.5">
      <c r="A30" s="31" t="s">
        <v>20</v>
      </c>
      <c r="B30" s="32" t="s">
        <v>31</v>
      </c>
      <c r="C30" s="8">
        <v>3000</v>
      </c>
      <c r="D30" s="8">
        <v>2</v>
      </c>
      <c r="E30" s="9" t="s">
        <v>23</v>
      </c>
      <c r="F30" s="21">
        <v>0</v>
      </c>
      <c r="G30" s="10">
        <f t="shared" si="0"/>
        <v>0</v>
      </c>
    </row>
    <row r="31" spans="1:7" s="11" customFormat="1" ht="37.5">
      <c r="A31" s="31" t="s">
        <v>20</v>
      </c>
      <c r="B31" s="32" t="s">
        <v>31</v>
      </c>
      <c r="C31" s="8">
        <v>3000</v>
      </c>
      <c r="D31" s="8">
        <v>2</v>
      </c>
      <c r="E31" s="9" t="s">
        <v>24</v>
      </c>
      <c r="F31" s="21">
        <v>0</v>
      </c>
      <c r="G31" s="10">
        <f t="shared" si="0"/>
        <v>0</v>
      </c>
    </row>
    <row r="32" spans="1:7" s="11" customFormat="1" ht="37.5">
      <c r="A32" s="31" t="s">
        <v>20</v>
      </c>
      <c r="B32" s="32" t="s">
        <v>31</v>
      </c>
      <c r="C32" s="8">
        <v>3000</v>
      </c>
      <c r="D32" s="8">
        <v>2</v>
      </c>
      <c r="E32" s="9" t="s">
        <v>25</v>
      </c>
      <c r="F32" s="21">
        <v>0</v>
      </c>
      <c r="G32" s="10">
        <f t="shared" si="0"/>
        <v>0</v>
      </c>
    </row>
    <row r="33" spans="1:7" s="11" customFormat="1" ht="37.5">
      <c r="A33" s="31" t="s">
        <v>20</v>
      </c>
      <c r="B33" s="32" t="s">
        <v>31</v>
      </c>
      <c r="C33" s="8">
        <v>3000</v>
      </c>
      <c r="D33" s="8">
        <v>2</v>
      </c>
      <c r="E33" s="9" t="s">
        <v>26</v>
      </c>
      <c r="F33" s="21">
        <v>0</v>
      </c>
      <c r="G33" s="10">
        <f t="shared" si="0"/>
        <v>0</v>
      </c>
    </row>
    <row r="34" spans="1:7" s="11" customFormat="1" ht="26">
      <c r="A34" s="31" t="s">
        <v>20</v>
      </c>
      <c r="B34" s="32" t="s">
        <v>31</v>
      </c>
      <c r="C34" s="8">
        <v>3000</v>
      </c>
      <c r="D34" s="8">
        <v>2</v>
      </c>
      <c r="E34" s="9" t="s">
        <v>29</v>
      </c>
      <c r="F34" s="21">
        <v>0</v>
      </c>
      <c r="G34" s="10">
        <f t="shared" si="0"/>
        <v>0</v>
      </c>
    </row>
    <row r="35" spans="1:7" s="11" customFormat="1" ht="37.5">
      <c r="A35" s="31" t="s">
        <v>28</v>
      </c>
      <c r="B35" s="35" t="s">
        <v>21</v>
      </c>
      <c r="C35" s="8">
        <v>1100</v>
      </c>
      <c r="D35" s="8">
        <v>2</v>
      </c>
      <c r="E35" s="9" t="s">
        <v>22</v>
      </c>
      <c r="F35" s="21">
        <v>0</v>
      </c>
      <c r="G35" s="10">
        <f t="shared" si="0"/>
        <v>0</v>
      </c>
    </row>
    <row r="36" spans="1:7" s="11" customFormat="1" ht="37.5">
      <c r="A36" s="31" t="s">
        <v>28</v>
      </c>
      <c r="B36" s="32" t="s">
        <v>21</v>
      </c>
      <c r="C36" s="8">
        <v>1100</v>
      </c>
      <c r="D36" s="8">
        <v>2</v>
      </c>
      <c r="E36" s="9" t="s">
        <v>23</v>
      </c>
      <c r="F36" s="21">
        <v>0</v>
      </c>
      <c r="G36" s="10">
        <f t="shared" si="0"/>
        <v>0</v>
      </c>
    </row>
    <row r="37" spans="1:7" s="11" customFormat="1" ht="37.5">
      <c r="A37" s="31" t="s">
        <v>28</v>
      </c>
      <c r="B37" s="32" t="s">
        <v>21</v>
      </c>
      <c r="C37" s="8">
        <v>1100</v>
      </c>
      <c r="D37" s="8">
        <v>2</v>
      </c>
      <c r="E37" s="9" t="s">
        <v>24</v>
      </c>
      <c r="F37" s="21">
        <v>0</v>
      </c>
      <c r="G37" s="10">
        <f t="shared" si="0"/>
        <v>0</v>
      </c>
    </row>
    <row r="38" spans="1:7" s="11" customFormat="1" ht="37.5">
      <c r="A38" s="31" t="s">
        <v>28</v>
      </c>
      <c r="B38" s="32" t="s">
        <v>21</v>
      </c>
      <c r="C38" s="8">
        <v>1100</v>
      </c>
      <c r="D38" s="8">
        <v>2</v>
      </c>
      <c r="E38" s="9" t="s">
        <v>25</v>
      </c>
      <c r="F38" s="21">
        <v>0</v>
      </c>
      <c r="G38" s="10">
        <f t="shared" si="0"/>
        <v>0</v>
      </c>
    </row>
    <row r="39" spans="1:7" s="11" customFormat="1" ht="37.5">
      <c r="A39" s="31" t="s">
        <v>28</v>
      </c>
      <c r="B39" s="32" t="s">
        <v>21</v>
      </c>
      <c r="C39" s="8">
        <v>1100</v>
      </c>
      <c r="D39" s="8">
        <v>2</v>
      </c>
      <c r="E39" s="9" t="s">
        <v>26</v>
      </c>
      <c r="F39" s="21">
        <v>0</v>
      </c>
      <c r="G39" s="10">
        <f t="shared" si="0"/>
        <v>0</v>
      </c>
    </row>
    <row r="40" spans="1:7" s="11" customFormat="1" ht="26">
      <c r="A40" s="31" t="s">
        <v>28</v>
      </c>
      <c r="B40" s="32" t="s">
        <v>21</v>
      </c>
      <c r="C40" s="8">
        <v>1100</v>
      </c>
      <c r="D40" s="8">
        <v>2</v>
      </c>
      <c r="E40" s="9" t="s">
        <v>29</v>
      </c>
      <c r="F40" s="21">
        <v>0</v>
      </c>
      <c r="G40" s="10">
        <f t="shared" si="0"/>
        <v>0</v>
      </c>
    </row>
    <row r="41" spans="1:7" s="11" customFormat="1" ht="37.5">
      <c r="A41" s="32" t="s">
        <v>32</v>
      </c>
      <c r="B41" s="35" t="s">
        <v>21</v>
      </c>
      <c r="C41" s="8">
        <v>770</v>
      </c>
      <c r="D41" s="8">
        <v>1</v>
      </c>
      <c r="E41" s="9" t="s">
        <v>22</v>
      </c>
      <c r="F41" s="21">
        <v>0</v>
      </c>
      <c r="G41" s="10">
        <f t="shared" si="0"/>
        <v>0</v>
      </c>
    </row>
    <row r="42" spans="1:7" s="11" customFormat="1" ht="37.5">
      <c r="A42" s="32" t="s">
        <v>32</v>
      </c>
      <c r="B42" s="32" t="s">
        <v>21</v>
      </c>
      <c r="C42" s="8">
        <v>770</v>
      </c>
      <c r="D42" s="8">
        <v>1</v>
      </c>
      <c r="E42" s="9" t="s">
        <v>23</v>
      </c>
      <c r="F42" s="21">
        <v>0</v>
      </c>
      <c r="G42" s="10">
        <f t="shared" si="0"/>
        <v>0</v>
      </c>
    </row>
    <row r="43" spans="1:7" s="11" customFormat="1" ht="37.5">
      <c r="A43" s="32" t="s">
        <v>32</v>
      </c>
      <c r="B43" s="32" t="s">
        <v>21</v>
      </c>
      <c r="C43" s="8">
        <v>770</v>
      </c>
      <c r="D43" s="8">
        <v>1</v>
      </c>
      <c r="E43" s="9" t="s">
        <v>24</v>
      </c>
      <c r="F43" s="21">
        <v>0</v>
      </c>
      <c r="G43" s="10">
        <f t="shared" si="0"/>
        <v>0</v>
      </c>
    </row>
    <row r="44" spans="1:7" s="11" customFormat="1" ht="37.5">
      <c r="A44" s="32" t="s">
        <v>32</v>
      </c>
      <c r="B44" s="32" t="s">
        <v>21</v>
      </c>
      <c r="C44" s="8">
        <v>770</v>
      </c>
      <c r="D44" s="8">
        <v>1</v>
      </c>
      <c r="E44" s="9" t="s">
        <v>25</v>
      </c>
      <c r="F44" s="21">
        <v>0</v>
      </c>
      <c r="G44" s="10">
        <f t="shared" si="0"/>
        <v>0</v>
      </c>
    </row>
    <row r="45" spans="1:7" s="11" customFormat="1" ht="37.5">
      <c r="A45" s="32" t="s">
        <v>58</v>
      </c>
      <c r="B45" s="32" t="s">
        <v>21</v>
      </c>
      <c r="C45" s="8">
        <v>770</v>
      </c>
      <c r="D45" s="8">
        <v>1</v>
      </c>
      <c r="E45" s="9" t="s">
        <v>26</v>
      </c>
      <c r="F45" s="21">
        <v>0</v>
      </c>
      <c r="G45" s="10">
        <f t="shared" si="0"/>
        <v>0</v>
      </c>
    </row>
    <row r="46" spans="1:7" s="11" customFormat="1" ht="26">
      <c r="A46" s="36" t="s">
        <v>32</v>
      </c>
      <c r="B46" s="36" t="s">
        <v>21</v>
      </c>
      <c r="C46" s="8">
        <v>770</v>
      </c>
      <c r="D46" s="12">
        <v>1</v>
      </c>
      <c r="E46" s="13" t="s">
        <v>29</v>
      </c>
      <c r="F46" s="21">
        <v>0</v>
      </c>
      <c r="G46" s="10">
        <f t="shared" si="0"/>
        <v>0</v>
      </c>
    </row>
    <row r="47" spans="1:7" s="11" customFormat="1" ht="37.5">
      <c r="A47" s="36" t="s">
        <v>33</v>
      </c>
      <c r="B47" s="36" t="s">
        <v>21</v>
      </c>
      <c r="C47" s="8">
        <v>240</v>
      </c>
      <c r="D47" s="12">
        <v>1</v>
      </c>
      <c r="E47" s="9" t="s">
        <v>22</v>
      </c>
      <c r="F47" s="21">
        <v>0</v>
      </c>
      <c r="G47" s="10">
        <f t="shared" si="0"/>
        <v>0</v>
      </c>
    </row>
    <row r="48" spans="1:7" s="11" customFormat="1" ht="37.5">
      <c r="A48" s="36" t="s">
        <v>57</v>
      </c>
      <c r="B48" s="36" t="s">
        <v>21</v>
      </c>
      <c r="C48" s="8">
        <v>240</v>
      </c>
      <c r="D48" s="12">
        <v>1</v>
      </c>
      <c r="E48" s="9" t="s">
        <v>23</v>
      </c>
      <c r="F48" s="21">
        <v>0</v>
      </c>
      <c r="G48" s="10">
        <f t="shared" si="0"/>
        <v>0</v>
      </c>
    </row>
    <row r="49" spans="1:7" s="11" customFormat="1" ht="37.5">
      <c r="A49" s="36" t="s">
        <v>33</v>
      </c>
      <c r="B49" s="36" t="s">
        <v>21</v>
      </c>
      <c r="C49" s="8">
        <v>240</v>
      </c>
      <c r="D49" s="12">
        <v>1</v>
      </c>
      <c r="E49" s="9" t="s">
        <v>24</v>
      </c>
      <c r="F49" s="21">
        <v>0</v>
      </c>
      <c r="G49" s="10">
        <f t="shared" si="0"/>
        <v>0</v>
      </c>
    </row>
    <row r="50" spans="1:7" s="11" customFormat="1" ht="37.5">
      <c r="A50" s="36" t="s">
        <v>33</v>
      </c>
      <c r="B50" s="36" t="s">
        <v>21</v>
      </c>
      <c r="C50" s="8">
        <v>240</v>
      </c>
      <c r="D50" s="12">
        <v>1</v>
      </c>
      <c r="E50" s="9" t="s">
        <v>25</v>
      </c>
      <c r="F50" s="21">
        <v>0</v>
      </c>
      <c r="G50" s="10">
        <f t="shared" si="0"/>
        <v>0</v>
      </c>
    </row>
    <row r="51" spans="1:7" s="11" customFormat="1" ht="26">
      <c r="A51" s="36" t="s">
        <v>33</v>
      </c>
      <c r="B51" s="36" t="s">
        <v>21</v>
      </c>
      <c r="C51" s="8">
        <v>240</v>
      </c>
      <c r="D51" s="12">
        <v>1</v>
      </c>
      <c r="E51" s="40" t="s">
        <v>27</v>
      </c>
      <c r="F51" s="21">
        <v>0</v>
      </c>
      <c r="G51" s="10">
        <f t="shared" si="0"/>
        <v>0</v>
      </c>
    </row>
    <row r="52" spans="1:7" s="11" customFormat="1" ht="37.5">
      <c r="A52" s="36" t="s">
        <v>34</v>
      </c>
      <c r="B52" s="36" t="s">
        <v>21</v>
      </c>
      <c r="C52" s="8">
        <v>240</v>
      </c>
      <c r="D52" s="12">
        <v>1</v>
      </c>
      <c r="E52" s="9" t="s">
        <v>22</v>
      </c>
      <c r="F52" s="21">
        <v>0</v>
      </c>
      <c r="G52" s="10">
        <f t="shared" si="0"/>
        <v>0</v>
      </c>
    </row>
    <row r="53" spans="1:7" s="11" customFormat="1" ht="37.5">
      <c r="A53" s="36" t="s">
        <v>34</v>
      </c>
      <c r="B53" s="36" t="s">
        <v>21</v>
      </c>
      <c r="C53" s="8">
        <v>240</v>
      </c>
      <c r="D53" s="12">
        <v>1</v>
      </c>
      <c r="E53" s="9" t="s">
        <v>23</v>
      </c>
      <c r="F53" s="21">
        <v>0</v>
      </c>
      <c r="G53" s="10">
        <f t="shared" si="0"/>
        <v>0</v>
      </c>
    </row>
    <row r="54" spans="1:7" s="11" customFormat="1" ht="37.5">
      <c r="A54" s="36" t="s">
        <v>34</v>
      </c>
      <c r="B54" s="36" t="s">
        <v>21</v>
      </c>
      <c r="C54" s="8">
        <v>240</v>
      </c>
      <c r="D54" s="12">
        <v>1</v>
      </c>
      <c r="E54" s="9" t="s">
        <v>24</v>
      </c>
      <c r="F54" s="21">
        <v>0</v>
      </c>
      <c r="G54" s="10">
        <f t="shared" si="0"/>
        <v>0</v>
      </c>
    </row>
    <row r="55" spans="1:7" s="11" customFormat="1" ht="37.5">
      <c r="A55" s="36" t="s">
        <v>34</v>
      </c>
      <c r="B55" s="36" t="s">
        <v>21</v>
      </c>
      <c r="C55" s="8">
        <v>240</v>
      </c>
      <c r="D55" s="12">
        <v>1</v>
      </c>
      <c r="E55" s="9" t="s">
        <v>25</v>
      </c>
      <c r="F55" s="21">
        <v>0</v>
      </c>
      <c r="G55" s="10">
        <f t="shared" si="0"/>
        <v>0</v>
      </c>
    </row>
    <row r="56" spans="1:7" s="11" customFormat="1" ht="26">
      <c r="A56" s="36" t="s">
        <v>34</v>
      </c>
      <c r="B56" s="36" t="s">
        <v>21</v>
      </c>
      <c r="C56" s="8">
        <v>240</v>
      </c>
      <c r="D56" s="12">
        <v>1</v>
      </c>
      <c r="E56" s="40" t="s">
        <v>27</v>
      </c>
      <c r="F56" s="21">
        <v>0</v>
      </c>
      <c r="G56" s="10">
        <f t="shared" si="0"/>
        <v>0</v>
      </c>
    </row>
    <row r="57" spans="1:7" ht="33" customHeight="1">
      <c r="A57" s="14"/>
      <c r="B57" s="14"/>
      <c r="C57" s="14"/>
      <c r="D57" s="14"/>
      <c r="E57" s="14"/>
      <c r="F57" s="39" t="s">
        <v>56</v>
      </c>
      <c r="G57" s="14">
        <f>SUM(G5:G56)</f>
        <v>0</v>
      </c>
    </row>
  </sheetData>
  <sheetProtection algorithmName="SHA-512" hashValue="YQ+DKJqaXQdId0+1h0wIMma2nvX9IdDOvxcUhLY4ILL4gic4Ohv/fHOF896q15CJzhC4Tznw/reBv7lma5d5aw==" saltValue="8IGfHFM2jzcPPIH9yXXWWA==" spinCount="100000" sheet="1" objects="1" scenarios="1"/>
  <mergeCells count="2">
    <mergeCell ref="A3:F3"/>
    <mergeCell ref="A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ACC4-E718-4C49-920D-99028DEA0F44}">
  <dimension ref="A1:M21"/>
  <sheetViews>
    <sheetView showGridLines="0" zoomScale="85" zoomScaleNormal="85" workbookViewId="0">
      <selection activeCell="M6" sqref="M6"/>
    </sheetView>
  </sheetViews>
  <sheetFormatPr defaultColWidth="10.26953125" defaultRowHeight="21" customHeight="1"/>
  <cols>
    <col min="1" max="1" width="5.1796875" style="15" bestFit="1" customWidth="1"/>
    <col min="2" max="2" width="86" style="16" customWidth="1"/>
    <col min="3" max="3" width="5.1796875" style="15" bestFit="1" customWidth="1"/>
    <col min="4" max="4" width="13.7265625" style="16" customWidth="1"/>
    <col min="5" max="5" width="9.54296875" style="42" customWidth="1"/>
    <col min="6" max="6" width="10.7265625" style="16" customWidth="1"/>
    <col min="7" max="9" width="13.7265625" style="15" customWidth="1"/>
    <col min="10" max="10" width="18.453125" style="15" customWidth="1"/>
    <col min="11" max="11" width="21.453125" style="15" bestFit="1" customWidth="1"/>
    <col min="12" max="12" width="18.81640625" style="15" customWidth="1"/>
    <col min="13" max="13" width="28.1796875" style="15" customWidth="1"/>
    <col min="14" max="16384" width="10.26953125" style="15"/>
  </cols>
  <sheetData>
    <row r="1" spans="1:13" s="2" customFormat="1" ht="29.5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s="2" customFormat="1" ht="33.65" customHeight="1">
      <c r="A2" s="78" t="s">
        <v>36</v>
      </c>
      <c r="B2" s="79"/>
      <c r="C2" s="79"/>
      <c r="D2" s="79"/>
      <c r="E2" s="79"/>
      <c r="F2" s="79"/>
      <c r="G2" s="1"/>
      <c r="H2" s="1"/>
      <c r="I2" s="1"/>
      <c r="J2" s="1"/>
      <c r="K2" s="1"/>
    </row>
    <row r="3" spans="1:13" s="2" customFormat="1" ht="75" customHeight="1">
      <c r="A3" s="77" t="s">
        <v>71</v>
      </c>
      <c r="B3" s="77"/>
      <c r="C3" s="77"/>
      <c r="D3" s="77"/>
      <c r="E3" s="77"/>
      <c r="F3" s="77"/>
      <c r="G3" s="1"/>
      <c r="H3" s="1"/>
      <c r="I3" s="1"/>
      <c r="J3" s="1"/>
      <c r="K3" s="1"/>
    </row>
    <row r="4" spans="1:13" s="2" customFormat="1" ht="58.5" customHeight="1">
      <c r="A4" s="74"/>
      <c r="B4" s="74"/>
      <c r="C4" s="74"/>
      <c r="D4" s="74"/>
      <c r="E4" s="74"/>
      <c r="F4" s="77"/>
      <c r="G4" s="1"/>
      <c r="H4" s="1"/>
      <c r="I4" s="1"/>
      <c r="J4" s="1"/>
      <c r="K4" s="1"/>
    </row>
    <row r="5" spans="1:13" s="2" customFormat="1" ht="51.65" customHeight="1">
      <c r="A5" s="1"/>
      <c r="B5" s="1"/>
      <c r="C5" s="1"/>
      <c r="D5" s="1"/>
      <c r="E5" s="1"/>
      <c r="F5" s="90" t="s">
        <v>70</v>
      </c>
      <c r="G5" s="91"/>
      <c r="H5" s="92"/>
      <c r="I5" s="87" t="s">
        <v>67</v>
      </c>
      <c r="J5" s="93"/>
      <c r="K5" s="88"/>
      <c r="L5" s="87" t="s">
        <v>59</v>
      </c>
      <c r="M5" s="88"/>
    </row>
    <row r="6" spans="1:13" s="6" customFormat="1" ht="39">
      <c r="A6" s="84" t="s">
        <v>13</v>
      </c>
      <c r="B6" s="85"/>
      <c r="C6" s="84" t="s">
        <v>14</v>
      </c>
      <c r="D6" s="85"/>
      <c r="E6" s="17" t="s">
        <v>72</v>
      </c>
      <c r="F6" s="47" t="s">
        <v>37</v>
      </c>
      <c r="G6" s="57" t="s">
        <v>38</v>
      </c>
      <c r="H6" s="58" t="s">
        <v>39</v>
      </c>
      <c r="I6" s="59" t="s">
        <v>40</v>
      </c>
      <c r="J6" s="57" t="s">
        <v>60</v>
      </c>
      <c r="K6" s="58" t="s">
        <v>41</v>
      </c>
      <c r="L6" s="57" t="s">
        <v>66</v>
      </c>
      <c r="M6" s="58" t="s">
        <v>59</v>
      </c>
    </row>
    <row r="7" spans="1:13" s="6" customFormat="1" ht="33" customHeight="1">
      <c r="A7" s="83" t="s">
        <v>20</v>
      </c>
      <c r="B7" s="81"/>
      <c r="C7" s="82" t="s">
        <v>21</v>
      </c>
      <c r="D7" s="76"/>
      <c r="E7" s="8">
        <v>240</v>
      </c>
      <c r="F7" s="60">
        <v>5</v>
      </c>
      <c r="G7" s="48">
        <v>0</v>
      </c>
      <c r="H7" s="62">
        <f>G7*F7*12</f>
        <v>0</v>
      </c>
      <c r="I7" s="63">
        <v>21</v>
      </c>
      <c r="J7" s="48">
        <v>0</v>
      </c>
      <c r="K7" s="50">
        <f t="shared" ref="K7:K18" si="0">I7*J7</f>
        <v>0</v>
      </c>
      <c r="L7" s="52">
        <v>1</v>
      </c>
      <c r="M7" s="53">
        <v>0</v>
      </c>
    </row>
    <row r="8" spans="1:13" ht="33" customHeight="1">
      <c r="A8" s="83" t="s">
        <v>20</v>
      </c>
      <c r="B8" s="81"/>
      <c r="C8" s="82" t="s">
        <v>21</v>
      </c>
      <c r="D8" s="76"/>
      <c r="E8" s="8">
        <v>660</v>
      </c>
      <c r="F8" s="60">
        <v>1</v>
      </c>
      <c r="G8" s="48">
        <v>0</v>
      </c>
      <c r="H8" s="62">
        <f t="shared" ref="H8:H13" si="1">G8*F8*12</f>
        <v>0</v>
      </c>
      <c r="I8" s="63">
        <v>12</v>
      </c>
      <c r="J8" s="48">
        <v>0</v>
      </c>
      <c r="K8" s="50">
        <f t="shared" si="0"/>
        <v>0</v>
      </c>
      <c r="L8" s="52"/>
      <c r="M8" s="54"/>
    </row>
    <row r="9" spans="1:13" ht="33" customHeight="1">
      <c r="A9" s="83" t="s">
        <v>20</v>
      </c>
      <c r="B9" s="81"/>
      <c r="C9" s="82" t="s">
        <v>21</v>
      </c>
      <c r="D9" s="76"/>
      <c r="E9" s="8">
        <v>1100</v>
      </c>
      <c r="F9" s="60">
        <v>10</v>
      </c>
      <c r="G9" s="48">
        <v>0</v>
      </c>
      <c r="H9" s="62">
        <f t="shared" si="1"/>
        <v>0</v>
      </c>
      <c r="I9" s="63">
        <v>12</v>
      </c>
      <c r="J9" s="48">
        <v>0</v>
      </c>
      <c r="K9" s="50">
        <f t="shared" si="0"/>
        <v>0</v>
      </c>
      <c r="L9" s="52"/>
      <c r="M9" s="54"/>
    </row>
    <row r="10" spans="1:13" ht="33" customHeight="1">
      <c r="A10" s="83" t="s">
        <v>20</v>
      </c>
      <c r="B10" s="81"/>
      <c r="C10" s="82" t="s">
        <v>21</v>
      </c>
      <c r="D10" s="76"/>
      <c r="E10" s="8">
        <v>1600</v>
      </c>
      <c r="F10" s="60">
        <v>1</v>
      </c>
      <c r="G10" s="48">
        <v>0</v>
      </c>
      <c r="H10" s="62">
        <f>G10*F10*12</f>
        <v>0</v>
      </c>
      <c r="I10" s="63">
        <v>12</v>
      </c>
      <c r="J10" s="48">
        <v>0</v>
      </c>
      <c r="K10" s="50">
        <f t="shared" si="0"/>
        <v>0</v>
      </c>
      <c r="L10" s="52"/>
      <c r="M10" s="54"/>
    </row>
    <row r="11" spans="1:13" ht="33" customHeight="1">
      <c r="A11" s="83" t="s">
        <v>28</v>
      </c>
      <c r="B11" s="81"/>
      <c r="C11" s="82" t="s">
        <v>21</v>
      </c>
      <c r="D11" s="76"/>
      <c r="E11" s="8">
        <v>240</v>
      </c>
      <c r="F11" s="60">
        <v>1</v>
      </c>
      <c r="G11" s="48">
        <v>0</v>
      </c>
      <c r="H11" s="62">
        <f t="shared" si="1"/>
        <v>0</v>
      </c>
      <c r="I11" s="63">
        <v>12</v>
      </c>
      <c r="J11" s="48">
        <v>0</v>
      </c>
      <c r="K11" s="50">
        <f t="shared" si="0"/>
        <v>0</v>
      </c>
      <c r="L11" s="52"/>
      <c r="M11" s="54"/>
    </row>
    <row r="12" spans="1:13" ht="33" customHeight="1">
      <c r="A12" s="83" t="s">
        <v>28</v>
      </c>
      <c r="B12" s="81"/>
      <c r="C12" s="82" t="s">
        <v>21</v>
      </c>
      <c r="D12" s="76"/>
      <c r="E12" s="8">
        <v>1100</v>
      </c>
      <c r="F12" s="60">
        <v>5</v>
      </c>
      <c r="G12" s="48">
        <v>0</v>
      </c>
      <c r="H12" s="62">
        <f t="shared" si="1"/>
        <v>0</v>
      </c>
      <c r="I12" s="63">
        <v>12</v>
      </c>
      <c r="J12" s="48">
        <v>0</v>
      </c>
      <c r="K12" s="50">
        <f t="shared" si="0"/>
        <v>0</v>
      </c>
      <c r="L12" s="52">
        <v>1</v>
      </c>
      <c r="M12" s="53">
        <v>0</v>
      </c>
    </row>
    <row r="13" spans="1:13" ht="33" customHeight="1">
      <c r="A13" s="80" t="s">
        <v>42</v>
      </c>
      <c r="B13" s="81"/>
      <c r="C13" s="82" t="s">
        <v>21</v>
      </c>
      <c r="D13" s="76"/>
      <c r="E13" s="8">
        <v>770</v>
      </c>
      <c r="F13" s="60">
        <v>1</v>
      </c>
      <c r="G13" s="48">
        <v>0</v>
      </c>
      <c r="H13" s="62">
        <f t="shared" si="1"/>
        <v>0</v>
      </c>
      <c r="I13" s="63">
        <v>12</v>
      </c>
      <c r="J13" s="48">
        <v>0</v>
      </c>
      <c r="K13" s="50">
        <f t="shared" si="0"/>
        <v>0</v>
      </c>
      <c r="L13" s="52">
        <v>1</v>
      </c>
      <c r="M13" s="53">
        <v>0</v>
      </c>
    </row>
    <row r="14" spans="1:13" ht="33" customHeight="1">
      <c r="A14" s="76" t="s">
        <v>48</v>
      </c>
      <c r="B14" s="76"/>
      <c r="C14" s="82" t="s">
        <v>49</v>
      </c>
      <c r="D14" s="76"/>
      <c r="E14" s="7" t="s">
        <v>50</v>
      </c>
      <c r="F14" s="60">
        <v>1</v>
      </c>
      <c r="G14" s="48">
        <v>0</v>
      </c>
      <c r="H14" s="62">
        <f t="shared" ref="H14:H18" si="2">G14*F14*12</f>
        <v>0</v>
      </c>
      <c r="I14" s="63">
        <v>13</v>
      </c>
      <c r="J14" s="48">
        <v>0</v>
      </c>
      <c r="K14" s="50">
        <f t="shared" si="0"/>
        <v>0</v>
      </c>
      <c r="L14" s="52">
        <v>1</v>
      </c>
      <c r="M14" s="53">
        <v>0</v>
      </c>
    </row>
    <row r="15" spans="1:13" ht="33" customHeight="1">
      <c r="A15" s="76" t="s">
        <v>48</v>
      </c>
      <c r="B15" s="76"/>
      <c r="C15" s="82" t="s">
        <v>49</v>
      </c>
      <c r="D15" s="76"/>
      <c r="E15" s="7" t="s">
        <v>51</v>
      </c>
      <c r="F15" s="60">
        <v>1</v>
      </c>
      <c r="G15" s="48">
        <v>0</v>
      </c>
      <c r="H15" s="62">
        <f t="shared" si="2"/>
        <v>0</v>
      </c>
      <c r="I15" s="63">
        <v>14</v>
      </c>
      <c r="J15" s="48">
        <v>0</v>
      </c>
      <c r="K15" s="50">
        <f t="shared" si="0"/>
        <v>0</v>
      </c>
      <c r="L15" s="52"/>
      <c r="M15" s="54"/>
    </row>
    <row r="16" spans="1:13" ht="33" customHeight="1">
      <c r="A16" s="76" t="s">
        <v>52</v>
      </c>
      <c r="B16" s="76"/>
      <c r="C16" s="82" t="s">
        <v>49</v>
      </c>
      <c r="D16" s="76"/>
      <c r="E16" s="7" t="s">
        <v>51</v>
      </c>
      <c r="F16" s="60">
        <v>1</v>
      </c>
      <c r="G16" s="48">
        <v>0</v>
      </c>
      <c r="H16" s="62">
        <f t="shared" si="2"/>
        <v>0</v>
      </c>
      <c r="I16" s="63">
        <v>15</v>
      </c>
      <c r="J16" s="48">
        <v>0</v>
      </c>
      <c r="K16" s="50">
        <f t="shared" si="0"/>
        <v>0</v>
      </c>
      <c r="L16" s="52">
        <v>1</v>
      </c>
      <c r="M16" s="53">
        <v>0</v>
      </c>
    </row>
    <row r="17" spans="1:13" ht="33" customHeight="1">
      <c r="A17" s="76" t="s">
        <v>52</v>
      </c>
      <c r="B17" s="76"/>
      <c r="C17" s="82" t="s">
        <v>49</v>
      </c>
      <c r="D17" s="76"/>
      <c r="E17" s="7" t="s">
        <v>50</v>
      </c>
      <c r="F17" s="60">
        <v>1</v>
      </c>
      <c r="G17" s="48">
        <v>0</v>
      </c>
      <c r="H17" s="62">
        <f t="shared" si="2"/>
        <v>0</v>
      </c>
      <c r="I17" s="63">
        <v>16</v>
      </c>
      <c r="J17" s="48">
        <v>0</v>
      </c>
      <c r="K17" s="50">
        <f t="shared" si="0"/>
        <v>0</v>
      </c>
      <c r="L17" s="52"/>
      <c r="M17" s="54"/>
    </row>
    <row r="18" spans="1:13" ht="33" customHeight="1">
      <c r="A18" s="76" t="s">
        <v>20</v>
      </c>
      <c r="B18" s="76"/>
      <c r="C18" s="82" t="s">
        <v>53</v>
      </c>
      <c r="D18" s="76"/>
      <c r="E18" s="7" t="s">
        <v>50</v>
      </c>
      <c r="F18" s="61">
        <v>1</v>
      </c>
      <c r="G18" s="49">
        <v>0</v>
      </c>
      <c r="H18" s="64">
        <f t="shared" si="2"/>
        <v>0</v>
      </c>
      <c r="I18" s="65">
        <v>17</v>
      </c>
      <c r="J18" s="49">
        <v>0</v>
      </c>
      <c r="K18" s="51">
        <f t="shared" si="0"/>
        <v>0</v>
      </c>
      <c r="L18" s="55"/>
      <c r="M18" s="56"/>
    </row>
    <row r="19" spans="1:13" ht="36" customHeight="1">
      <c r="A19" s="14"/>
      <c r="B19" s="14"/>
      <c r="C19" s="14"/>
      <c r="D19" s="14"/>
      <c r="E19" s="14"/>
      <c r="F19" s="89" t="s">
        <v>43</v>
      </c>
      <c r="G19" s="89"/>
      <c r="H19" s="46">
        <f>SUM(H7:H18)</f>
        <v>0</v>
      </c>
      <c r="I19" s="46"/>
      <c r="J19" s="46" t="s">
        <v>44</v>
      </c>
      <c r="K19" s="46">
        <f>SUM(K7:K18)</f>
        <v>0</v>
      </c>
      <c r="L19" s="46" t="s">
        <v>68</v>
      </c>
      <c r="M19" s="46">
        <f>M7+M12+M13+M14+M16</f>
        <v>0</v>
      </c>
    </row>
    <row r="21" spans="1:13" ht="28.5" customHeight="1">
      <c r="K21" s="86" t="s">
        <v>65</v>
      </c>
      <c r="L21" s="86"/>
      <c r="M21" s="14">
        <f>K19+H19+M19</f>
        <v>0</v>
      </c>
    </row>
  </sheetData>
  <sheetProtection algorithmName="SHA-512" hashValue="muvH9AzOAPMI4Mc/gim3JwL4OVLIDaxkyYjTX1fcVhOUmsHotnUt7ZXNoJ1ZRleqNtq6yuHTE1r3iZ98zpS8Uw==" saltValue="6E1VNUvh1Y9H4RZkl3x/sg==" spinCount="100000" sheet="1" objects="1" scenarios="1"/>
  <mergeCells count="34">
    <mergeCell ref="K21:L21"/>
    <mergeCell ref="L5:M5"/>
    <mergeCell ref="C17:D17"/>
    <mergeCell ref="C18:D18"/>
    <mergeCell ref="F19:G19"/>
    <mergeCell ref="C14:D14"/>
    <mergeCell ref="C15:D15"/>
    <mergeCell ref="C16:D16"/>
    <mergeCell ref="F5:H5"/>
    <mergeCell ref="I5:K5"/>
    <mergeCell ref="C8:D8"/>
    <mergeCell ref="C10:D10"/>
    <mergeCell ref="C7:D7"/>
    <mergeCell ref="A8:B8"/>
    <mergeCell ref="A16:B16"/>
    <mergeCell ref="A17:B17"/>
    <mergeCell ref="A18:B18"/>
    <mergeCell ref="A10:B10"/>
    <mergeCell ref="A14:B14"/>
    <mergeCell ref="A15:B15"/>
    <mergeCell ref="A3:F4"/>
    <mergeCell ref="A1:L1"/>
    <mergeCell ref="A2:F2"/>
    <mergeCell ref="A13:B13"/>
    <mergeCell ref="C13:D13"/>
    <mergeCell ref="A11:B11"/>
    <mergeCell ref="C11:D11"/>
    <mergeCell ref="A6:B6"/>
    <mergeCell ref="C6:D6"/>
    <mergeCell ref="A12:B12"/>
    <mergeCell ref="C12:D12"/>
    <mergeCell ref="A9:B9"/>
    <mergeCell ref="C9:D9"/>
    <mergeCell ref="A7:B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3144-1449-4E86-BBC9-4A966C9190FF}">
  <dimension ref="A1:J9"/>
  <sheetViews>
    <sheetView zoomScaleNormal="100" workbookViewId="0">
      <selection activeCell="I14" sqref="I14"/>
    </sheetView>
  </sheetViews>
  <sheetFormatPr defaultColWidth="10.26953125" defaultRowHeight="21" customHeight="1"/>
  <cols>
    <col min="1" max="1" width="5.1796875" style="15" bestFit="1" customWidth="1"/>
    <col min="2" max="2" width="35.1796875" style="16" customWidth="1"/>
    <col min="3" max="3" width="5.1796875" style="15" bestFit="1" customWidth="1"/>
    <col min="4" max="4" width="11.1796875" style="16" customWidth="1"/>
    <col min="5" max="5" width="8.7265625" style="15" customWidth="1"/>
    <col min="6" max="6" width="19.453125" style="16" customWidth="1"/>
    <col min="7" max="7" width="21.1796875" style="16" customWidth="1"/>
    <col min="8" max="8" width="18.54296875" style="16" customWidth="1"/>
    <col min="9" max="9" width="20.54296875" style="15" customWidth="1"/>
    <col min="10" max="10" width="10.81640625" style="15" bestFit="1" customWidth="1"/>
    <col min="11" max="16384" width="10.26953125" style="15"/>
  </cols>
  <sheetData>
    <row r="1" spans="1:10" s="2" customFormat="1" ht="29.5">
      <c r="A1" s="75" t="s">
        <v>45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2" customFormat="1" ht="33.65" customHeight="1">
      <c r="A2" s="78" t="s">
        <v>36</v>
      </c>
      <c r="B2" s="79"/>
      <c r="C2" s="79"/>
      <c r="D2" s="79"/>
      <c r="E2" s="79"/>
      <c r="F2" s="79"/>
      <c r="G2" s="79"/>
      <c r="H2" s="79"/>
      <c r="I2" s="1"/>
    </row>
    <row r="3" spans="1:10" s="2" customFormat="1" ht="103.5" customHeight="1">
      <c r="A3" s="73" t="s">
        <v>64</v>
      </c>
      <c r="B3" s="74"/>
      <c r="C3" s="74"/>
      <c r="D3" s="74"/>
      <c r="E3" s="74"/>
      <c r="F3" s="74"/>
      <c r="G3" s="74"/>
      <c r="H3" s="74"/>
      <c r="I3" s="1"/>
    </row>
    <row r="4" spans="1:10" s="6" customFormat="1" ht="26">
      <c r="A4" s="84" t="s">
        <v>13</v>
      </c>
      <c r="B4" s="85"/>
      <c r="C4" s="84" t="s">
        <v>15</v>
      </c>
      <c r="D4" s="85"/>
      <c r="E4" s="4" t="s">
        <v>63</v>
      </c>
      <c r="F4" s="5" t="s">
        <v>62</v>
      </c>
      <c r="G4" s="18" t="s">
        <v>46</v>
      </c>
      <c r="H4" s="18" t="s">
        <v>47</v>
      </c>
    </row>
    <row r="5" spans="1:10" s="6" customFormat="1" ht="38.15" customHeight="1">
      <c r="A5" s="82" t="s">
        <v>54</v>
      </c>
      <c r="B5" s="82"/>
      <c r="C5" s="82" t="s">
        <v>55</v>
      </c>
      <c r="D5" s="82"/>
      <c r="E5" s="12">
        <v>10</v>
      </c>
      <c r="F5" s="19">
        <v>0</v>
      </c>
      <c r="G5" s="20">
        <v>0</v>
      </c>
      <c r="H5" s="28">
        <f>E5*(F5+G5)</f>
        <v>0</v>
      </c>
    </row>
    <row r="6" spans="1:10" ht="33.65" customHeight="1">
      <c r="A6" s="22"/>
      <c r="B6" s="22"/>
      <c r="C6" s="22"/>
      <c r="D6" s="22"/>
      <c r="E6" s="22"/>
      <c r="F6" s="22"/>
      <c r="G6" s="22" t="s">
        <v>56</v>
      </c>
      <c r="H6" s="38">
        <f>SUM(H5:H5)</f>
        <v>0</v>
      </c>
    </row>
    <row r="8" spans="1:10" ht="21" customHeight="1">
      <c r="B8" s="37"/>
    </row>
    <row r="9" spans="1:10" ht="21" customHeight="1">
      <c r="B9" s="37"/>
    </row>
  </sheetData>
  <sheetProtection algorithmName="SHA-512" hashValue="jr6NN75/lJ8U1rKbmbLBK3kYH2Ubm+y7uEURlKX4YlqPqEgv9nr2z/sXpQqy1dvIquCeyTpNBPjFFk5kkEh6FQ==" saltValue="mVD6oPRGQqE61PETisCCnw==" spinCount="100000" sheet="1" objects="1" scenarios="1"/>
  <mergeCells count="7">
    <mergeCell ref="A1:J1"/>
    <mergeCell ref="C5:D5"/>
    <mergeCell ref="A2:H2"/>
    <mergeCell ref="A3:H3"/>
    <mergeCell ref="A4:B4"/>
    <mergeCell ref="C4:D4"/>
    <mergeCell ref="A5:B5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8987800B1BA498372EA1856A1FB21" ma:contentTypeVersion="3" ma:contentTypeDescription="Create a new document." ma:contentTypeScope="" ma:versionID="7cb7eff691f9ab5346102fe4840d5352">
  <xsd:schema xmlns:xsd="http://www.w3.org/2001/XMLSchema" xmlns:xs="http://www.w3.org/2001/XMLSchema" xmlns:p="http://schemas.microsoft.com/office/2006/metadata/properties" xmlns:ns2="e2a58fd9-27ff-4f40-a1f4-7229724963cb" targetNamespace="http://schemas.microsoft.com/office/2006/metadata/properties" ma:root="true" ma:fieldsID="d54cb081c20ae447e2322ef429e8a5ea" ns2:_="">
    <xsd:import namespace="e2a58fd9-27ff-4f40-a1f4-7229724963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8fd9-27ff-4f40-a1f4-7229724963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0E8A9-E9B7-4CCC-A8FB-3C8C278A0D03}">
  <ds:schemaRefs>
    <ds:schemaRef ds:uri="e2a58fd9-27ff-4f40-a1f4-7229724963cb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ACBA96-DB7A-4714-825E-3B3B86CFB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7C7B6-8575-4C30-9D22-60D8961C3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8fd9-27ff-4f40-a1f4-722972496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Totale inschrijfprijs</vt:lpstr>
      <vt:lpstr>Abonnementen en extra ledging </vt:lpstr>
      <vt:lpstr>Huur en afroep</vt:lpstr>
      <vt:lpstr>Overige diensten</vt:lpstr>
    </vt:vector>
  </TitlesOfParts>
  <Manager/>
  <Company>Renewi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van der Hulst</dc:creator>
  <cp:keywords/>
  <dc:description/>
  <cp:lastModifiedBy>Valence Gadet</cp:lastModifiedBy>
  <cp:revision/>
  <dcterms:created xsi:type="dcterms:W3CDTF">2026-03-11T09:00:21Z</dcterms:created>
  <dcterms:modified xsi:type="dcterms:W3CDTF">2026-08-20T11:00:25Z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0x0101002898987800B1BA498372EA1856A1FB21</vt:lpwstr>
  </property>
</Properties>
</file>