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Staf\Inkoop\Europese Aanbestedingen en MVO\2026\EA Eten &amp; Drinken\1. Aanbestedingsdocumenten\Definitieve versies\"/>
    </mc:Choice>
  </mc:AlternateContent>
  <xr:revisionPtr revIDLastSave="0" documentId="13_ncr:1_{A2BF8A23-BF52-4618-B1F7-16576C6E1425}" xr6:coauthVersionLast="47" xr6:coauthVersionMax="47" xr10:uidLastSave="{00000000-0000-0000-0000-000000000000}"/>
  <bookViews>
    <workbookView xWindow="-120" yWindow="-120" windowWidth="29040" windowHeight="15720" tabRatio="865" xr2:uid="{00000000-000D-0000-FFFF-FFFF00000000}"/>
  </bookViews>
  <sheets>
    <sheet name="Invulinstructie" sheetId="144" r:id="rId1"/>
    <sheet name="1. Ondertekening" sheetId="177" r:id="rId2"/>
    <sheet name="2. Totaalbegroting" sheetId="185" r:id="rId3"/>
    <sheet name="3a. Totaal werkcafe counters" sheetId="154" r:id="rId4"/>
    <sheet name="3b. Deelbegr. werkcafe counters" sheetId="169" r:id="rId5"/>
    <sheet name="4. Extra openstellingen" sheetId="180" r:id="rId6"/>
    <sheet name="5. Banqueting VV-Prijzen" sheetId="179" r:id="rId7"/>
    <sheet name="6. Warme- koudedrankenautomaten" sheetId="186" r:id="rId8"/>
    <sheet name="7. Waterkoelers" sheetId="187" r:id="rId9"/>
    <sheet name="8. Vendingautomaten" sheetId="182" r:id="rId10"/>
    <sheet name="9. Regietarieven" sheetId="188" r:id="rId11"/>
  </sheets>
  <externalReferences>
    <externalReference r:id="rId12"/>
    <externalReference r:id="rId13"/>
    <externalReference r:id="rId14"/>
  </externalReferences>
  <definedNames>
    <definedName name="__123Graph_A" localSheetId="1" hidden="1">'[1]Offerteformulier 1'!#REF!</definedName>
    <definedName name="__123Graph_A" localSheetId="2" hidden="1">'[1]Offerteformulier 1'!#REF!</definedName>
    <definedName name="__123Graph_A" localSheetId="3" hidden="1">'[1]Offerteformulier 1'!#REF!</definedName>
    <definedName name="__123Graph_A" localSheetId="4" hidden="1">'[1]Offerteformulier 1'!#REF!</definedName>
    <definedName name="__123Graph_A" localSheetId="6" hidden="1">'[1]Offerteformulier 1'!#REF!</definedName>
    <definedName name="__123Graph_A" localSheetId="7" hidden="1">'[1]Offerteformulier 1'!#REF!</definedName>
    <definedName name="__123Graph_A" hidden="1">'[1]Offerteformulier 1'!#REF!</definedName>
    <definedName name="_xlnm._FilterDatabase" localSheetId="8" hidden="1">'7. Waterkoelers'!$C$14:$E$62</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3" hidden="1">'[1]Offerteformulier 1'!#REF!</definedName>
    <definedName name="a" localSheetId="4" hidden="1">'[1]Offerteformulier 1'!#REF!</definedName>
    <definedName name="a" localSheetId="6" hidden="1">'[1]Offerteformulier 1'!#REF!</definedName>
    <definedName name="a" localSheetId="7" hidden="1">'[1]Offerteformulier 1'!#REF!</definedName>
    <definedName name="a" hidden="1">'[1]Offerteformulier 1'!#REF!</definedName>
    <definedName name="AccessDatabase" hidden="1">"C:\data\excel\BASISWP.mdb"</definedName>
    <definedName name="_xlnm.Print_Area" localSheetId="1">'1. Ondertekening'!$A$1:$G$29</definedName>
    <definedName name="_xlnm.Print_Area" localSheetId="2">'2. Totaalbegroting'!$A$1:$G$24</definedName>
    <definedName name="_xlnm.Print_Area" localSheetId="3">'3a. Totaal werkcafe counters'!$A$1:$M$31</definedName>
    <definedName name="_xlnm.Print_Area" localSheetId="4">'3b. Deelbegr. werkcafe counters'!#REF!</definedName>
    <definedName name="_xlnm.Print_Area" localSheetId="5">'4. Extra openstellingen'!$A$1:$J$23</definedName>
    <definedName name="_xlnm.Print_Area" localSheetId="6">'5. Banqueting VV-Prijzen'!$A$1:$L$44</definedName>
    <definedName name="_xlnm.Print_Area" localSheetId="7">'6. Warme- koudedrankenautomaten'!$A$1:$K$25</definedName>
    <definedName name="_xlnm.Print_Area" localSheetId="0">Invulinstructie!$A$1:$F$22</definedName>
    <definedName name="Afdrukbereik_MI" localSheetId="1">#REF!</definedName>
    <definedName name="Afdrukbereik_MI" localSheetId="2">#REF!</definedName>
    <definedName name="Afdrukbereik_MI" localSheetId="3">#REF!</definedName>
    <definedName name="Afdrukbereik_MI" localSheetId="4">#REF!</definedName>
    <definedName name="Afdrukbereik_MI" localSheetId="6">#REF!</definedName>
    <definedName name="Afdrukbereik_MI" localSheetId="7">#REF!</definedName>
    <definedName name="Afdrukbereik_MI">#REF!</definedName>
    <definedName name="asd" localSheetId="1" hidden="1">'[1]Offerteformulier 1'!#REF!</definedName>
    <definedName name="asd" localSheetId="2" hidden="1">'[1]Offerteformulier 1'!#REF!</definedName>
    <definedName name="asd" localSheetId="3" hidden="1">'[1]Offerteformulier 1'!#REF!</definedName>
    <definedName name="asd" localSheetId="4" hidden="1">'[1]Offerteformulier 1'!#REF!</definedName>
    <definedName name="asd" localSheetId="6" hidden="1">'[1]Offerteformulier 1'!#REF!</definedName>
    <definedName name="asd" localSheetId="7"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3" hidden="1">'[2]Offerteformulier 1'!#REF!</definedName>
    <definedName name="gdts" localSheetId="4" hidden="1">'[2]Offerteformulier 1'!#REF!</definedName>
    <definedName name="gdts" localSheetId="6" hidden="1">'[2]Offerteformulier 1'!#REF!</definedName>
    <definedName name="gdts" localSheetId="7" hidden="1">'[2]Offerteformulier 1'!#REF!</definedName>
    <definedName name="gdts" hidden="1">'[2]Offerteformulier 1'!#REF!</definedName>
    <definedName name="HTML_CodePage" hidden="1">1252</definedName>
    <definedName name="HTML_Control" localSheetId="1" hidden="1">{"'ma_vr'!$A$1:$AA$42"}</definedName>
    <definedName name="HTML_Control" localSheetId="6" hidden="1">{"'ma_vr'!$A$1:$AA$42"}</definedName>
    <definedName name="HTML_Control" localSheetId="7" hidden="1">{"'ma_vr'!$A$1:$AA$42"}</definedName>
    <definedName name="HTML_Control" hidden="1">{"'ma_vr'!$A$1:$AA$42"}</definedName>
    <definedName name="HTML_Control_1" hidden="1">{"'ma_vr'!$A$1:$AA$42"}</definedName>
    <definedName name="HTML_Control_1_1" hidden="1">{"'ma_vr'!$A$1:$AA$42"}</definedName>
    <definedName name="HTML_Control_2" hidden="1">{"'ma_vr'!$A$1:$AA$42"}</definedName>
    <definedName name="HTML_Control_2_1" hidden="1">{"'ma_vr'!$A$1:$AA$42"}</definedName>
    <definedName name="HTML_Control_3"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3" hidden="1">'[2]Offerteformulier 1'!#REF!</definedName>
    <definedName name="jj" localSheetId="4" hidden="1">'[2]Offerteformulier 1'!#REF!</definedName>
    <definedName name="jj" localSheetId="6" hidden="1">'[2]Offerteformulier 1'!#REF!</definedName>
    <definedName name="jj" localSheetId="7" hidden="1">'[2]Offerteformulier 1'!#REF!</definedName>
    <definedName name="jj" hidden="1">'[2]Offerteformulier 1'!#REF!</definedName>
    <definedName name="kln" localSheetId="1">#REF!</definedName>
    <definedName name="kln" localSheetId="2">#REF!</definedName>
    <definedName name="kln" localSheetId="3">#REF!</definedName>
    <definedName name="kln" localSheetId="4">#REF!</definedName>
    <definedName name="kln" localSheetId="6">#REF!</definedName>
    <definedName name="kln" localSheetId="7">#REF!</definedName>
    <definedName name="kln">#REF!</definedName>
    <definedName name="kok" localSheetId="1" hidden="1">'[2]Offerteformulier 1'!#REF!</definedName>
    <definedName name="kok" localSheetId="2" hidden="1">'[2]Offerteformulier 1'!#REF!</definedName>
    <definedName name="kok" localSheetId="3" hidden="1">'[2]Offerteformulier 1'!#REF!</definedName>
    <definedName name="kok" localSheetId="4" hidden="1">'[2]Offerteformulier 1'!#REF!</definedName>
    <definedName name="kok" localSheetId="6" hidden="1">'[2]Offerteformulier 1'!#REF!</definedName>
    <definedName name="kok" localSheetId="7" hidden="1">'[2]Offerteformulier 1'!#REF!</definedName>
    <definedName name="kok" hidden="1">'[2]Offerteformulier 1'!#REF!</definedName>
    <definedName name="la" localSheetId="6">#REF!</definedName>
    <definedName name="la" localSheetId="7">#REF!</definedName>
    <definedName name="la">#REF!</definedName>
    <definedName name="mm" localSheetId="1" hidden="1">'[2]Offerteformulier 1'!#REF!</definedName>
    <definedName name="mm" localSheetId="2" hidden="1">'[2]Offerteformulier 1'!#REF!</definedName>
    <definedName name="mm" localSheetId="3" hidden="1">'[2]Offerteformulier 1'!#REF!</definedName>
    <definedName name="mm" localSheetId="4" hidden="1">'[2]Offerteformulier 1'!#REF!</definedName>
    <definedName name="mm" localSheetId="6" hidden="1">'[2]Offerteformulier 1'!#REF!</definedName>
    <definedName name="mm" localSheetId="7" hidden="1">'[2]Offerteformulier 1'!#REF!</definedName>
    <definedName name="mm" hidden="1">'[2]Offerteformulier 1'!#REF!</definedName>
    <definedName name="Mutatiederdekwartaal" localSheetId="1" hidden="1">{"'ma_vr'!$A$1:$AA$42"}</definedName>
    <definedName name="Mutatiederdekwartaal" localSheetId="6" hidden="1">{"'ma_vr'!$A$1:$AA$42"}</definedName>
    <definedName name="Mutatiederdekwartaal" localSheetId="7" hidden="1">{"'ma_vr'!$A$1:$AA$42"}</definedName>
    <definedName name="Mutatiederdekwartaal" hidden="1">{"'ma_vr'!$A$1:$AA$42"}</definedName>
    <definedName name="Mutatiederdekwartaal_1" hidden="1">{"'ma_vr'!$A$1:$AA$42"}</definedName>
    <definedName name="Mutatiederdekwartaal_1_1" hidden="1">{"'ma_vr'!$A$1:$AA$42"}</definedName>
    <definedName name="Mutatiederdekwartaal_2" hidden="1">{"'ma_vr'!$A$1:$AA$42"}</definedName>
    <definedName name="Mutatiederdekwartaal_2_1" hidden="1">{"'ma_vr'!$A$1:$AA$42"}</definedName>
    <definedName name="Mutatiederdekwartaal_3"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 localSheetId="4">#REF!</definedName>
    <definedName name="resultaat" localSheetId="6">#REF!</definedName>
    <definedName name="resultaat" localSheetId="7">#REF!</definedName>
    <definedName name="resultaat">#REF!</definedName>
    <definedName name="TABEL">[3]Berekeningen!$A$18:$W$90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5" i="182" l="1"/>
  <c r="I61" i="187"/>
  <c r="I62" i="187"/>
  <c r="I47" i="187"/>
  <c r="I48" i="187"/>
  <c r="H16" i="180"/>
  <c r="I25" i="179"/>
  <c r="G25" i="179"/>
  <c r="J25" i="179" s="1"/>
  <c r="D3" i="179"/>
  <c r="D4" i="179"/>
  <c r="D5" i="179"/>
  <c r="D6" i="179"/>
  <c r="D6" i="188"/>
  <c r="H49" i="186"/>
  <c r="F16" i="180"/>
  <c r="F15" i="180"/>
  <c r="G15" i="180" s="1"/>
  <c r="H38" i="186"/>
  <c r="H39" i="186"/>
  <c r="H40" i="186"/>
  <c r="H41" i="186"/>
  <c r="H42" i="186"/>
  <c r="H43" i="186"/>
  <c r="H44" i="186"/>
  <c r="H45" i="186"/>
  <c r="H46" i="186"/>
  <c r="H47" i="186"/>
  <c r="H48" i="186"/>
  <c r="H37" i="186"/>
  <c r="I15" i="187"/>
  <c r="I16" i="187"/>
  <c r="I17" i="187"/>
  <c r="I18" i="187"/>
  <c r="I19" i="187"/>
  <c r="I20" i="187"/>
  <c r="I21" i="187"/>
  <c r="I22" i="187"/>
  <c r="I23" i="187"/>
  <c r="I24" i="187"/>
  <c r="I25" i="187"/>
  <c r="I26" i="187"/>
  <c r="I27" i="187"/>
  <c r="I28" i="187"/>
  <c r="I29" i="187"/>
  <c r="I30" i="187"/>
  <c r="I31" i="187"/>
  <c r="I32" i="187"/>
  <c r="I33" i="187"/>
  <c r="I34" i="187"/>
  <c r="I35" i="187"/>
  <c r="I36" i="187"/>
  <c r="I37" i="187"/>
  <c r="I38" i="187"/>
  <c r="I39" i="187"/>
  <c r="I40" i="187"/>
  <c r="I41" i="187"/>
  <c r="I42" i="187"/>
  <c r="I43" i="187"/>
  <c r="I44" i="187"/>
  <c r="I45" i="187"/>
  <c r="I46" i="187"/>
  <c r="I49" i="187"/>
  <c r="I50" i="187"/>
  <c r="I51" i="187"/>
  <c r="I52" i="187"/>
  <c r="I53" i="187"/>
  <c r="I54" i="187"/>
  <c r="I55" i="187"/>
  <c r="I56" i="187"/>
  <c r="I57" i="187"/>
  <c r="I58" i="187"/>
  <c r="I59" i="187"/>
  <c r="I60" i="187"/>
  <c r="I14" i="187"/>
  <c r="E64" i="187"/>
  <c r="E29" i="186"/>
  <c r="I39" i="179"/>
  <c r="I38" i="179"/>
  <c r="I37" i="179"/>
  <c r="I34" i="179"/>
  <c r="I33" i="179"/>
  <c r="I30" i="179"/>
  <c r="I29" i="179"/>
  <c r="I28" i="179"/>
  <c r="I16" i="179"/>
  <c r="I17" i="179"/>
  <c r="I18" i="179"/>
  <c r="I19" i="179"/>
  <c r="I20" i="179"/>
  <c r="I21" i="179"/>
  <c r="I22" i="179"/>
  <c r="I23" i="179"/>
  <c r="I24" i="179"/>
  <c r="G39" i="179"/>
  <c r="J39" i="179" s="1"/>
  <c r="G38" i="179"/>
  <c r="J38" i="179" s="1"/>
  <c r="G37" i="179"/>
  <c r="G34" i="179"/>
  <c r="J34" i="179" s="1"/>
  <c r="G33" i="179"/>
  <c r="J33" i="179" s="1"/>
  <c r="G30" i="179"/>
  <c r="J30" i="179" s="1"/>
  <c r="G29" i="179"/>
  <c r="J29" i="179" s="1"/>
  <c r="G28" i="179"/>
  <c r="J28" i="179" s="1"/>
  <c r="G16" i="179"/>
  <c r="J16" i="179" s="1"/>
  <c r="G17" i="179"/>
  <c r="J17" i="179" s="1"/>
  <c r="G18" i="179"/>
  <c r="J18" i="179" s="1"/>
  <c r="G19" i="179"/>
  <c r="J19" i="179" s="1"/>
  <c r="G20" i="179"/>
  <c r="J20" i="179" s="1"/>
  <c r="G21" i="179"/>
  <c r="J21" i="179" s="1"/>
  <c r="G22" i="179"/>
  <c r="J22" i="179" s="1"/>
  <c r="G23" i="179"/>
  <c r="J23" i="179" s="1"/>
  <c r="G24" i="179"/>
  <c r="J24" i="179" s="1"/>
  <c r="BD51" i="169"/>
  <c r="BF49" i="169"/>
  <c r="BG49" i="169" s="1"/>
  <c r="BF48" i="169"/>
  <c r="BG48" i="169" s="1"/>
  <c r="BF47" i="169"/>
  <c r="BG47" i="169" s="1"/>
  <c r="BF46" i="169"/>
  <c r="BG46" i="169" s="1"/>
  <c r="BF45" i="169"/>
  <c r="BG45" i="169" s="1"/>
  <c r="BF44" i="169"/>
  <c r="BG44" i="169" s="1"/>
  <c r="BF43" i="169"/>
  <c r="BG43" i="169" s="1"/>
  <c r="BF42" i="169"/>
  <c r="BG42" i="169" s="1"/>
  <c r="BF41" i="169"/>
  <c r="BG41" i="169" s="1"/>
  <c r="BF40" i="169"/>
  <c r="BG40" i="169" s="1"/>
  <c r="BF39" i="169"/>
  <c r="BG39" i="169" s="1"/>
  <c r="BF38" i="169"/>
  <c r="BG38" i="169" s="1"/>
  <c r="BF37" i="169"/>
  <c r="BG37" i="169" s="1"/>
  <c r="BF36" i="169"/>
  <c r="BG36" i="169" s="1"/>
  <c r="BF35" i="169"/>
  <c r="BG35" i="169" s="1"/>
  <c r="BF34" i="169"/>
  <c r="BG34" i="169" s="1"/>
  <c r="BF33" i="169"/>
  <c r="BG33" i="169" s="1"/>
  <c r="AT51" i="169"/>
  <c r="AV49" i="169"/>
  <c r="AW49" i="169" s="1"/>
  <c r="AV48" i="169"/>
  <c r="AW48" i="169" s="1"/>
  <c r="AV47" i="169"/>
  <c r="AW47" i="169" s="1"/>
  <c r="AV46" i="169"/>
  <c r="AW46" i="169" s="1"/>
  <c r="AV45" i="169"/>
  <c r="AW45" i="169" s="1"/>
  <c r="AV44" i="169"/>
  <c r="AW44" i="169" s="1"/>
  <c r="AV43" i="169"/>
  <c r="AW43" i="169" s="1"/>
  <c r="AV42" i="169"/>
  <c r="AW42" i="169" s="1"/>
  <c r="AV41" i="169"/>
  <c r="AW41" i="169" s="1"/>
  <c r="AV40" i="169"/>
  <c r="AW40" i="169" s="1"/>
  <c r="AV39" i="169"/>
  <c r="AW39" i="169" s="1"/>
  <c r="AV38" i="169"/>
  <c r="AW38" i="169" s="1"/>
  <c r="AV37" i="169"/>
  <c r="AW37" i="169" s="1"/>
  <c r="AV36" i="169"/>
  <c r="AW36" i="169" s="1"/>
  <c r="AV35" i="169"/>
  <c r="AW35" i="169" s="1"/>
  <c r="AV34" i="169"/>
  <c r="AW34" i="169" s="1"/>
  <c r="AV33" i="169"/>
  <c r="AV51" i="169" s="1"/>
  <c r="AJ51" i="169"/>
  <c r="AL49" i="169"/>
  <c r="AM49" i="169" s="1"/>
  <c r="AL48" i="169"/>
  <c r="AM48" i="169" s="1"/>
  <c r="AL47" i="169"/>
  <c r="AM47" i="169" s="1"/>
  <c r="AL46" i="169"/>
  <c r="AM46" i="169" s="1"/>
  <c r="AL45" i="169"/>
  <c r="AM45" i="169" s="1"/>
  <c r="AL44" i="169"/>
  <c r="AM44" i="169" s="1"/>
  <c r="AL43" i="169"/>
  <c r="AM43" i="169" s="1"/>
  <c r="AL42" i="169"/>
  <c r="AM42" i="169" s="1"/>
  <c r="AL41" i="169"/>
  <c r="AM41" i="169" s="1"/>
  <c r="AL40" i="169"/>
  <c r="AM40" i="169" s="1"/>
  <c r="AL39" i="169"/>
  <c r="AM39" i="169" s="1"/>
  <c r="AL38" i="169"/>
  <c r="AM38" i="169" s="1"/>
  <c r="AL37" i="169"/>
  <c r="AM37" i="169" s="1"/>
  <c r="AL36" i="169"/>
  <c r="AM36" i="169" s="1"/>
  <c r="AL35" i="169"/>
  <c r="AM35" i="169" s="1"/>
  <c r="AL34" i="169"/>
  <c r="AM34" i="169" s="1"/>
  <c r="AL33" i="169"/>
  <c r="AL51" i="169" s="1"/>
  <c r="Z51" i="169"/>
  <c r="AB49" i="169"/>
  <c r="AC49" i="169" s="1"/>
  <c r="AB48" i="169"/>
  <c r="AC48" i="169" s="1"/>
  <c r="AB47" i="169"/>
  <c r="AC47" i="169" s="1"/>
  <c r="AB46" i="169"/>
  <c r="AC46" i="169" s="1"/>
  <c r="AB45" i="169"/>
  <c r="AC45" i="169" s="1"/>
  <c r="AB44" i="169"/>
  <c r="AC44" i="169" s="1"/>
  <c r="AB43" i="169"/>
  <c r="AC43" i="169" s="1"/>
  <c r="AB42" i="169"/>
  <c r="AC42" i="169" s="1"/>
  <c r="AB41" i="169"/>
  <c r="AC41" i="169" s="1"/>
  <c r="AB40" i="169"/>
  <c r="AC40" i="169" s="1"/>
  <c r="AB39" i="169"/>
  <c r="AC39" i="169" s="1"/>
  <c r="AB38" i="169"/>
  <c r="AC38" i="169" s="1"/>
  <c r="AB37" i="169"/>
  <c r="AC37" i="169" s="1"/>
  <c r="AB36" i="169"/>
  <c r="AC36" i="169" s="1"/>
  <c r="AB35" i="169"/>
  <c r="AC35" i="169" s="1"/>
  <c r="AB34" i="169"/>
  <c r="AC34" i="169" s="1"/>
  <c r="AB33" i="169"/>
  <c r="AB51" i="169" s="1"/>
  <c r="P51" i="169"/>
  <c r="R49" i="169"/>
  <c r="S49" i="169" s="1"/>
  <c r="R48" i="169"/>
  <c r="S48" i="169" s="1"/>
  <c r="R47" i="169"/>
  <c r="S47" i="169" s="1"/>
  <c r="R46" i="169"/>
  <c r="S46" i="169" s="1"/>
  <c r="R45" i="169"/>
  <c r="S45" i="169" s="1"/>
  <c r="R44" i="169"/>
  <c r="S44" i="169" s="1"/>
  <c r="R43" i="169"/>
  <c r="S43" i="169" s="1"/>
  <c r="R42" i="169"/>
  <c r="S42" i="169" s="1"/>
  <c r="R41" i="169"/>
  <c r="S41" i="169" s="1"/>
  <c r="R40" i="169"/>
  <c r="S40" i="169" s="1"/>
  <c r="R39" i="169"/>
  <c r="S39" i="169" s="1"/>
  <c r="R38" i="169"/>
  <c r="S38" i="169" s="1"/>
  <c r="R37" i="169"/>
  <c r="S37" i="169" s="1"/>
  <c r="R36" i="169"/>
  <c r="S36" i="169" s="1"/>
  <c r="R35" i="169"/>
  <c r="S35" i="169" s="1"/>
  <c r="R34" i="169"/>
  <c r="S34" i="169" s="1"/>
  <c r="R33" i="169"/>
  <c r="R51" i="169" s="1"/>
  <c r="D16" i="169"/>
  <c r="D18" i="169"/>
  <c r="E16" i="154" s="1"/>
  <c r="K16" i="154" s="1"/>
  <c r="E20" i="154"/>
  <c r="K20" i="154" s="1"/>
  <c r="E14" i="154"/>
  <c r="F51" i="169"/>
  <c r="H21" i="169"/>
  <c r="D6" i="169"/>
  <c r="D5" i="169"/>
  <c r="D4" i="169"/>
  <c r="D3" i="169"/>
  <c r="D6" i="187"/>
  <c r="D5" i="187"/>
  <c r="D4" i="187"/>
  <c r="D3" i="187"/>
  <c r="I27" i="186"/>
  <c r="I26" i="186"/>
  <c r="I25" i="186"/>
  <c r="I23" i="186"/>
  <c r="I22" i="186"/>
  <c r="I21" i="186"/>
  <c r="I20" i="186"/>
  <c r="I19" i="186"/>
  <c r="I18" i="186"/>
  <c r="I17" i="186"/>
  <c r="I16" i="186"/>
  <c r="I15" i="186"/>
  <c r="D6" i="186"/>
  <c r="D5" i="186"/>
  <c r="D4" i="186"/>
  <c r="D3" i="186"/>
  <c r="H95" i="182"/>
  <c r="D6" i="182"/>
  <c r="D4" i="182"/>
  <c r="D3" i="182"/>
  <c r="D6" i="185"/>
  <c r="D5" i="185"/>
  <c r="D4" i="185"/>
  <c r="D3" i="185"/>
  <c r="D75" i="169"/>
  <c r="D77" i="169" s="1"/>
  <c r="D63" i="169"/>
  <c r="D65" i="169" s="1"/>
  <c r="D79" i="169" s="1"/>
  <c r="H49" i="169"/>
  <c r="I49" i="169" s="1"/>
  <c r="H48" i="169"/>
  <c r="I48" i="169" s="1"/>
  <c r="H47" i="169"/>
  <c r="I47" i="169" s="1"/>
  <c r="H46" i="169"/>
  <c r="I46" i="169" s="1"/>
  <c r="H45" i="169"/>
  <c r="I45" i="169" s="1"/>
  <c r="H44" i="169"/>
  <c r="I44" i="169" s="1"/>
  <c r="H43" i="169"/>
  <c r="I43" i="169" s="1"/>
  <c r="H42" i="169"/>
  <c r="I42" i="169" s="1"/>
  <c r="H41" i="169"/>
  <c r="I41" i="169" s="1"/>
  <c r="H40" i="169"/>
  <c r="I40" i="169" s="1"/>
  <c r="H39" i="169"/>
  <c r="I39" i="169" s="1"/>
  <c r="H38" i="169"/>
  <c r="I38" i="169" s="1"/>
  <c r="H37" i="169"/>
  <c r="I37" i="169" s="1"/>
  <c r="H36" i="169"/>
  <c r="I36" i="169" s="1"/>
  <c r="H35" i="169"/>
  <c r="I35" i="169" s="1"/>
  <c r="H34" i="169"/>
  <c r="I34" i="169" s="1"/>
  <c r="H33" i="169"/>
  <c r="D6" i="180"/>
  <c r="D5" i="180"/>
  <c r="D4" i="180"/>
  <c r="D3" i="180"/>
  <c r="D5" i="177"/>
  <c r="H15" i="180" l="1"/>
  <c r="F19" i="180"/>
  <c r="G16" i="180"/>
  <c r="H51" i="186"/>
  <c r="E18" i="185" s="1"/>
  <c r="I64" i="187"/>
  <c r="E19" i="185" s="1"/>
  <c r="BG51" i="169"/>
  <c r="J18" i="154" s="1"/>
  <c r="J21" i="154" s="1"/>
  <c r="BF51" i="169"/>
  <c r="AW33" i="169"/>
  <c r="AW51" i="169" s="1"/>
  <c r="I18" i="154" s="1"/>
  <c r="I21" i="154" s="1"/>
  <c r="AM33" i="169"/>
  <c r="AM51" i="169" s="1"/>
  <c r="H18" i="154" s="1"/>
  <c r="H21" i="154" s="1"/>
  <c r="AC33" i="169"/>
  <c r="AC51" i="169" s="1"/>
  <c r="G18" i="154" s="1"/>
  <c r="G21" i="154" s="1"/>
  <c r="S33" i="169"/>
  <c r="S51" i="169" s="1"/>
  <c r="F18" i="154" s="1"/>
  <c r="F21" i="154" s="1"/>
  <c r="I29" i="186"/>
  <c r="E17" i="185" s="1"/>
  <c r="I33" i="169"/>
  <c r="H51" i="169"/>
  <c r="D21" i="169"/>
  <c r="E19" i="154" s="1"/>
  <c r="D19" i="169"/>
  <c r="H19" i="180" l="1"/>
  <c r="E15" i="185" s="1"/>
  <c r="I51" i="169"/>
  <c r="D20" i="169" s="1"/>
  <c r="H20" i="169"/>
  <c r="E17" i="154"/>
  <c r="K17" i="154" s="1"/>
  <c r="K19" i="154"/>
  <c r="K14" i="154"/>
  <c r="E18" i="154" l="1"/>
  <c r="K18" i="154" s="1"/>
  <c r="D23" i="169"/>
  <c r="D25" i="169" s="1"/>
  <c r="E23" i="154" s="1"/>
  <c r="E21" i="154"/>
  <c r="E27" i="154" l="1"/>
  <c r="F25" i="154"/>
  <c r="F27" i="154" l="1"/>
  <c r="I15" i="179"/>
  <c r="I42" i="179" l="1"/>
  <c r="E16" i="185" s="1"/>
  <c r="G15" i="179"/>
  <c r="J15" i="179" s="1"/>
  <c r="J42" i="179" s="1"/>
  <c r="D6" i="177"/>
  <c r="D6" i="154" l="1"/>
  <c r="D5" i="154"/>
  <c r="D4" i="154"/>
  <c r="D3" i="154"/>
  <c r="D4" i="177"/>
  <c r="D3" i="177"/>
  <c r="G25" i="154" l="1"/>
  <c r="H25" i="154"/>
  <c r="H27" i="154" s="1"/>
  <c r="G27" i="154" l="1"/>
  <c r="J25" i="154"/>
  <c r="J27" i="154" s="1"/>
  <c r="I25" i="154" l="1"/>
  <c r="I27" i="154" l="1"/>
  <c r="K27" i="154" s="1"/>
  <c r="E14" i="185" s="1"/>
  <c r="E21" i="185" s="1"/>
  <c r="D26" i="185" s="1"/>
  <c r="K25" i="154"/>
  <c r="K21" i="154"/>
  <c r="K23" i="154" s="1"/>
  <c r="E12" i="154"/>
</calcChain>
</file>

<file path=xl/sharedStrings.xml><?xml version="1.0" encoding="utf-8"?>
<sst xmlns="http://schemas.openxmlformats.org/spreadsheetml/2006/main" count="898" uniqueCount="359">
  <si>
    <t>Naam opdrachtgever</t>
  </si>
  <si>
    <t>CBR</t>
  </si>
  <si>
    <t>Versienummer</t>
  </si>
  <si>
    <t>Prijspeil</t>
  </si>
  <si>
    <t>Leverancier</t>
  </si>
  <si>
    <t>INSTRUCTIES VOOR HET INVULLEN VAN HET PRIJZENBLAD</t>
  </si>
  <si>
    <t>Algemeen</t>
  </si>
  <si>
    <r>
      <t xml:space="preserve">- Inschrijver dient de tarieven in te vullen in het Prijzenblad zoals dat door Opdrachtgever is opgesteld en dit in te dienen bij het aanleveren van de </t>
    </r>
    <r>
      <rPr>
        <strike/>
        <sz val="10"/>
        <rFont val="Verdana"/>
        <family val="2"/>
      </rPr>
      <t xml:space="preserve"> </t>
    </r>
    <r>
      <rPr>
        <sz val="10"/>
        <rFont val="Verdana"/>
        <family val="2"/>
      </rPr>
      <t xml:space="preserve">Inschrijving.
- Het Prijzenblad dient u (rechtsgeldig ondertekend) als pdf-document in te dienen en tevens in Excel format. Bij eventuele verschillen tussen deze documenten gaan wij uit van de prijzen zoals ingediend in het pdf-document.
- Alle prijzen en tarieven zijn gebaseerd op de uitvraag Eten &amp; Drinken, zie specifiek (maar niet uitsluitend) het Programma van Eisen.
- Inschrijver dient enkel de </t>
    </r>
    <r>
      <rPr>
        <sz val="10"/>
        <color rgb="FF0AB0FF"/>
        <rFont val="Verdana"/>
        <family val="2"/>
      </rPr>
      <t>lichtblauwe cellen</t>
    </r>
    <r>
      <rPr>
        <sz val="10"/>
        <rFont val="Verdana"/>
        <family val="2"/>
      </rPr>
      <t xml:space="preserve"> in te vullen.
- Inschrijver brengt geen wijzigen aan in het Prijzenblad (uitgezonderd natuurlijk het vak voor ondertekening en de in te vullen prijzen en tarieven).
- Prijzen en tarieven zijn opgegeven in Euro's en exclusief BTW, tenzij ook om prijzen inclusief btw wordt gevraagd.
- Prijzen en tarieven zijn "all-in" en op het prijspeil augustus 2026.
- De prijzen en tarieven die in het Prijzenblad worden ingevuld zijn redelijk en marktconform (reëel). Niet reële tarieven en prijzen kunnen leiden tot een ongeldige inschrijving.
- Het indienen van €0,- of negatieve prijzen of tarieven is niet toegestaan. 
- De begrotingen zijn gebaseerd op 255 werkbare dagen of zoveel werkdagen als is aangegeven. 
- Inschrijver kan aan de gegeven aantallen in dit Prijzenblad geen rechten ontlenen. Voor het werkelijk te betalen factuurbedrag hebben de fictieve aantallen geen betekenis. De fictieve aantallen worden alleen gehanteerd voor het berekenen van het aantal punten voor het gunningscriterium Prijs. </t>
    </r>
  </si>
  <si>
    <t>1. Ondertekening</t>
  </si>
  <si>
    <t>Inschrijver dient dit tabblad in te vullen en rechtsgeldig te ondertekenen.</t>
  </si>
  <si>
    <t>2. Totaalbegroting</t>
  </si>
  <si>
    <t>Deze totaalbegroting wordt automatisch gegenereerd op basis van de tabbladen in dit Prijzenblad.</t>
  </si>
  <si>
    <t>3a. Totaal werkcafe en counters</t>
  </si>
  <si>
    <t xml:space="preserve">Het totaal voor werkcafé en counters wordt automatisch gegenereerd op basis van tabblad 3b (deelbegroting werkcafe en counters) </t>
  </si>
  <si>
    <t>3b. Deelbegroting werkcafe en counters</t>
  </si>
  <si>
    <t xml:space="preserve">- Inschrijver vult de uurtarieven voor de verschillende functies en uren in.
- De uurtarieven zijn gebaseerd op de van toepassing zijnde cao.
- De uurtarieven zijn onderverdeeld in verschillende typen functionarissen.
- De uurtarieven worden gedurende de contractperiode (exclusief eventuele indexeringen) gebruikt voor alle regulieren uren bezetting van counters en werkcafés die door Inschrijver voor Opdrachtgever.
</t>
  </si>
  <si>
    <t>4. Extra openstellingen</t>
  </si>
  <si>
    <t xml:space="preserve">- Inschrijver vult de uurtarieven in voor personele inzet bij extra openstellingen.
- Het gewogen uurtarief wordt gedurende de contractperiode (exclusief eventuele indexeringen) gebruikt voor alle extra openstellingen die door Inschrijver voor Opdrachtgever worden uitgevoerd. 
- Het aantal opgenomen uren is een fictieve opname en zijn niet wijzigbaar door Inschrijver. 
</t>
  </si>
  <si>
    <t>5. Banqueting Vaste Verreken Prijzen</t>
  </si>
  <si>
    <t xml:space="preserve">- De Vaste Verreken Prijzen voor de arrangementen zoals aangegeven worden door Inschrijver ingevuld.
- Tabblad Banqueting Vaste Verrekenprijzen is een fictieve begroting. Voor de te leveren hoeveelheden zijn door Opdrachtgever aantallen opgegeven. Deze aantallen zijn fictieve aantallen en niet wijzigbaar door Inschrijver. 
- De Vaste Verreken Prijzen zijn inclusief ingrediëntkosten, personeelskosten, algemene kosten en eventuele opslagen. Ten aanzien van de opgenomen personeelskosten wordt rekening gehouden dat deze in ieder geval (maar niet gelimiteerd tot) zijn gebaseerd op het bereiden, wegbrengen, ophalen, afruimen, afwassen.
</t>
  </si>
  <si>
    <t>6. Warme koudedrankenautomaten</t>
  </si>
  <si>
    <t xml:space="preserve">- Inschrijver vult hier alle leasekosten van de warme- en koude drankenautomaten in. 
- Daarnaast vult Inschrijver hier ook alle kosten voor de bijbehorende ingredienten in.
- Het aantal opgenomen automaten en ingredienten zijn fictief en zijn niet wijzigbaar door Inschijver. 
</t>
  </si>
  <si>
    <t>7. Waterkoelers</t>
  </si>
  <si>
    <t xml:space="preserve">- Inschrijver vult hier alle leasekosten van de waterkoelers in. 
- Het aantal opgenomen automaten en ingredienten zijn fictief en zijn niet wijzigbaar door Inschijver. 
</t>
  </si>
  <si>
    <t>8. Vendingautomaten</t>
  </si>
  <si>
    <t>9. Regietarieven</t>
  </si>
  <si>
    <t xml:space="preserve">In dit tabblad kunnen alle regietarieven opgenomen worden, die van toepassing zijn. Dit tabblad wordt niet meegenomen in de inschrijfprijs. </t>
  </si>
  <si>
    <t>TOTAAL BEGROTING</t>
  </si>
  <si>
    <t>Onderdeel</t>
  </si>
  <si>
    <t>Totaal</t>
  </si>
  <si>
    <t>Contractjaarprijs</t>
  </si>
  <si>
    <t>Fictieve jaarprijs</t>
  </si>
  <si>
    <t>5. Banqueting VV-prijzen</t>
  </si>
  <si>
    <t>6. Warme-/koudedrankenautomaten</t>
  </si>
  <si>
    <t>6. Ingredienten</t>
  </si>
  <si>
    <t>TOTALE (FICTIEVE) INSCHRIJFPRIJS</t>
  </si>
  <si>
    <t>Score prijs:</t>
  </si>
  <si>
    <t>RECHTSGELDIGE ONDERTEKENING*</t>
  </si>
  <si>
    <t>Organisatienaam</t>
  </si>
  <si>
    <t>Naam tekeningsbevoegde functionaris</t>
  </si>
  <si>
    <t>Functie tekeningsbevoegde functionaris</t>
  </si>
  <si>
    <t>Handtekening</t>
  </si>
  <si>
    <t>* Door het indienen van het Prijzenblad verklaart Inschrijver dat deze zich volledig conformeert aan het Beschrijvend Document inclusief bijlagen. Tevens accepteert Inschrijver eventuele wijzigingen/ aanvullingen zoals opgenomen in de Nota('s) van Inlichtingen en gaat ermee akkoord dat de hierin opgenomen wijzigingen/ aanvullingen prevaleren boven hetgeen bepaald in eerder genoemde Beschrijvend Document inclusief bijlagen. Door het indienen van het Prijzenblad verklaart Inschrijver tevens dat de Inschrijving volledig is gebaseerd op en voldoet aan de bepalingen in de eerder genoemde Beschrijvend Document,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</si>
  <si>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Begroting totaal</t>
  </si>
  <si>
    <t>Rijswijk - Counter</t>
  </si>
  <si>
    <t>Eindhoven - Counter</t>
  </si>
  <si>
    <t>Arnhem - Counter</t>
  </si>
  <si>
    <t>Leusden - Counter</t>
  </si>
  <si>
    <t>Amsterdam - Counter</t>
  </si>
  <si>
    <t>Totale omzet</t>
  </si>
  <si>
    <t>Inkoopkosten</t>
  </si>
  <si>
    <t>Brutomarge</t>
  </si>
  <si>
    <t>Personeelskosten</t>
  </si>
  <si>
    <t>Algemene kosten</t>
  </si>
  <si>
    <t>Managementfee</t>
  </si>
  <si>
    <t xml:space="preserve">Totale kosten </t>
  </si>
  <si>
    <t>Aanneemsom</t>
  </si>
  <si>
    <t>Bijdrage CBR aan exploitatie counters bedraagt 60% van personele kosten</t>
  </si>
  <si>
    <t>TOTALE INSCHRIJFPRIJS</t>
  </si>
  <si>
    <t>Rijswijk - Werkcafe</t>
  </si>
  <si>
    <t xml:space="preserve">Deelbegroting </t>
  </si>
  <si>
    <t>Kengetallen (peildatum: 2025)</t>
  </si>
  <si>
    <t>Deelbegroting</t>
  </si>
  <si>
    <t>Kengetallen</t>
  </si>
  <si>
    <t>(Peildatum 2026)</t>
  </si>
  <si>
    <t xml:space="preserve">Aantal pandbewoners </t>
  </si>
  <si>
    <t>Dagelijks aantal aanwezige pandbewoners</t>
  </si>
  <si>
    <t>(Peilldatum 2025)</t>
  </si>
  <si>
    <t>Brutowinstmarge in % van de omzet</t>
  </si>
  <si>
    <t>Bezettingspercentage /conversie</t>
  </si>
  <si>
    <t>Aantal gasten per dag</t>
  </si>
  <si>
    <t>Gemiddelde besteding incl. btw</t>
  </si>
  <si>
    <t>Gemiddelde besteding excl. btw</t>
  </si>
  <si>
    <t>Ingredientkosten per lunchgebruiker excl. btw</t>
  </si>
  <si>
    <t xml:space="preserve">Aantal openingsdagen </t>
  </si>
  <si>
    <t>Aantal openingsdagen</t>
  </si>
  <si>
    <t>(zonder extra openstellingen)</t>
  </si>
  <si>
    <t>Personeelsinzet</t>
  </si>
  <si>
    <t>Functie medewerker</t>
  </si>
  <si>
    <t>Cao-schaal</t>
  </si>
  <si>
    <t>Uurtarief</t>
  </si>
  <si>
    <t>Uren per week</t>
  </si>
  <si>
    <t>Aantal weken per jaar</t>
  </si>
  <si>
    <t>Aantal uren per jaar</t>
  </si>
  <si>
    <t>Kosten per jaar</t>
  </si>
  <si>
    <t>Totaal personeelsinzet</t>
  </si>
  <si>
    <t>Voorziening</t>
  </si>
  <si>
    <t>Variabele algemene kosten:</t>
  </si>
  <si>
    <t>Disposables</t>
  </si>
  <si>
    <t xml:space="preserve">Specificatie overige variabele algemene kosten: </t>
  </si>
  <si>
    <t>Diverse hulpmaterialen</t>
  </si>
  <si>
    <t>1.</t>
  </si>
  <si>
    <t>Schoonmaakmiddelen</t>
  </si>
  <si>
    <t>2.</t>
  </si>
  <si>
    <t>Wasserijkosten</t>
  </si>
  <si>
    <t>3.</t>
  </si>
  <si>
    <t>Bankkosten/ transactiekosten</t>
  </si>
  <si>
    <t>4.</t>
  </si>
  <si>
    <t>Overige variabele algemene kosten</t>
  </si>
  <si>
    <t>5.</t>
  </si>
  <si>
    <t xml:space="preserve">Totaal variabele algemene kosten </t>
  </si>
  <si>
    <t>Vaste algemene kosten:</t>
  </si>
  <si>
    <t>Kantoormiddelen</t>
  </si>
  <si>
    <t xml:space="preserve">Specificatie overige vaste algemene kosten: </t>
  </si>
  <si>
    <t>Verzekeringskosten</t>
  </si>
  <si>
    <t>Bacteriologisch/ hygiëneonderzoek</t>
  </si>
  <si>
    <t>Presentatiemiddelen en signing</t>
  </si>
  <si>
    <t>Kledingkosten</t>
  </si>
  <si>
    <t>Huur- en leasekosten</t>
  </si>
  <si>
    <t>Onderhoud/ reparatie eigen apparatuur</t>
  </si>
  <si>
    <t>6.</t>
  </si>
  <si>
    <t>Overige vaste algemene kosten.</t>
  </si>
  <si>
    <t>7.</t>
  </si>
  <si>
    <t xml:space="preserve">Totaal vaste algemene kosten </t>
  </si>
  <si>
    <t>Totale algemene kosten</t>
  </si>
  <si>
    <t>Extra openstellingen - buiten reguliere openingstijden</t>
  </si>
  <si>
    <t>Avond-/zaterdagopenstelling</t>
  </si>
  <si>
    <t>Fictief aantal uren op jaarbasis</t>
  </si>
  <si>
    <t>Loonkosten per uur</t>
  </si>
  <si>
    <t>Loonkosten per jaar</t>
  </si>
  <si>
    <t>Bijdrage CBR (60%)</t>
  </si>
  <si>
    <t xml:space="preserve">Fictieve jaarprijs </t>
  </si>
  <si>
    <t>Avondopenstelling</t>
  </si>
  <si>
    <t>Zaterdagopenstelling</t>
  </si>
  <si>
    <t>Totale fictieve jaarprijs</t>
  </si>
  <si>
    <t xml:space="preserve">BANQUETING - VASTE VERREKEN PRIJZEN </t>
  </si>
  <si>
    <t>Als de gestelde maximum VVP inclusief btw wordt overschreden, is de Inschrijving ongeldig.</t>
  </si>
  <si>
    <t>Vaste Verrekenprijzen</t>
  </si>
  <si>
    <t>Maximum VVP prijzen (inclusief BTW)</t>
  </si>
  <si>
    <t>VVP exclusief BTW</t>
  </si>
  <si>
    <t>BTW</t>
  </si>
  <si>
    <t>VVP inclusief BTW</t>
  </si>
  <si>
    <r>
      <t>Aantallen</t>
    </r>
    <r>
      <rPr>
        <b/>
        <sz val="10"/>
        <color rgb="FFFF0000"/>
        <rFont val="Verdana"/>
        <family val="2"/>
      </rPr>
      <t xml:space="preserve"> per jaar</t>
    </r>
  </si>
  <si>
    <t>Fictieve Jaarprijs exclusief BTW</t>
  </si>
  <si>
    <t>Fictieve jaarprijs inclusief BTW</t>
  </si>
  <si>
    <t>Assortiment</t>
  </si>
  <si>
    <t>Vergaderassortiment basis (kan koffie, kan thee, karaf water, melk &amp; suiker)</t>
  </si>
  <si>
    <t>Karaf melk</t>
  </si>
  <si>
    <t>Karaf jus</t>
  </si>
  <si>
    <t>Luxe belegde baquette</t>
  </si>
  <si>
    <t>Wrap</t>
  </si>
  <si>
    <t>Krentenbol</t>
  </si>
  <si>
    <t>Soep</t>
  </si>
  <si>
    <t>Handfruit</t>
  </si>
  <si>
    <t>Muffin (per stuk)</t>
  </si>
  <si>
    <t>Saucijzenbroodje</t>
  </si>
  <si>
    <t>Croissant</t>
  </si>
  <si>
    <t>Arrangementen</t>
  </si>
  <si>
    <t>Luxe ontbijt (croissant met jam, luxe baquette, jus d'orange)</t>
  </si>
  <si>
    <t>Basislunch (1 zachtbol, krentenbol, handfruit &amp; jus d'orange)</t>
  </si>
  <si>
    <t>Luxelunch (1 luxe baquette, salade, handfruit, melk &amp; jus d'orange)</t>
  </si>
  <si>
    <t xml:space="preserve">Drankenarrangementen </t>
  </si>
  <si>
    <t>Non-alcoholisch drankenarrangement (3 consumpties per persoon)</t>
  </si>
  <si>
    <t>Alcoholisch drankenarrangement (1 consumptie per persoon)</t>
  </si>
  <si>
    <t>Borrelarrangementen</t>
  </si>
  <si>
    <t>Koud arrangement (3 hapjes per persoon)</t>
  </si>
  <si>
    <t>Warm arrangement (2 hapjes per persoon)</t>
  </si>
  <si>
    <t>Healthy bites koud (5 hapjes per persoon)</t>
  </si>
  <si>
    <t>Fictieve jaarpijs*</t>
  </si>
  <si>
    <t>* Fictieve jaarpijs excl. BTW telt mee in Gunningscriterium prijs.</t>
  </si>
  <si>
    <t>WARME-/KOUDEDRANKENAUTOMATEN</t>
  </si>
  <si>
    <t>Locatie</t>
  </si>
  <si>
    <t>Adres</t>
  </si>
  <si>
    <t>Aantal stuks</t>
  </si>
  <si>
    <t>Huur automaat</t>
  </si>
  <si>
    <t>Service</t>
  </si>
  <si>
    <t>Onderhoud</t>
  </si>
  <si>
    <t>Totale leaseprijs per jaar excl. BTW</t>
  </si>
  <si>
    <t xml:space="preserve">Amsterdam </t>
  </si>
  <si>
    <t>Naritaweg 150</t>
  </si>
  <si>
    <t>Arnhem</t>
  </si>
  <si>
    <t>Wassenaarweg 20</t>
  </si>
  <si>
    <t>Bovenbeekstraat 26a</t>
  </si>
  <si>
    <t xml:space="preserve">Assen </t>
  </si>
  <si>
    <t>Overcingellaan 13</t>
  </si>
  <si>
    <t>Breda</t>
  </si>
  <si>
    <t>Stationsplein 42</t>
  </si>
  <si>
    <t xml:space="preserve">Deventer </t>
  </si>
  <si>
    <t>Duisburgstraat 10</t>
  </si>
  <si>
    <t xml:space="preserve">Eindhoven </t>
  </si>
  <si>
    <t>Hoevenweg 20</t>
  </si>
  <si>
    <t xml:space="preserve">Nijmegen </t>
  </si>
  <si>
    <t>Wijchenseweg 2</t>
  </si>
  <si>
    <t>Rijswijk</t>
  </si>
  <si>
    <t>Lange Kleiweg 30</t>
  </si>
  <si>
    <t>Lange Kleiweg 54</t>
  </si>
  <si>
    <t>Lange Kleiweg 40 (nieuw te openen locatie)</t>
  </si>
  <si>
    <t>Roermond</t>
  </si>
  <si>
    <t>Hamstraat 37</t>
  </si>
  <si>
    <t>Zoetermeer</t>
  </si>
  <si>
    <t>Zilverstraat 40</t>
  </si>
  <si>
    <t>Totale leaseprijs all-in per jaar</t>
  </si>
  <si>
    <t>INGREDIENTEN</t>
  </si>
  <si>
    <t>Product</t>
  </si>
  <si>
    <t>Verbruik per jaar</t>
  </si>
  <si>
    <t>Eenheid</t>
  </si>
  <si>
    <t>Prijs per eenheid</t>
  </si>
  <si>
    <t>Prijs per jaar</t>
  </si>
  <si>
    <t>Espressobonen</t>
  </si>
  <si>
    <t>kg</t>
  </si>
  <si>
    <t>Melktopping voor melkvariaties</t>
  </si>
  <si>
    <t>Cacao t.b.v. automaten</t>
  </si>
  <si>
    <t>Creamer mono verpakt</t>
  </si>
  <si>
    <t>stuks</t>
  </si>
  <si>
    <t>Suiker mono verpakt</t>
  </si>
  <si>
    <t>Zoetjes</t>
  </si>
  <si>
    <t>Ongecoate houten roerstaafjes</t>
  </si>
  <si>
    <t>English blend</t>
  </si>
  <si>
    <t>zakjes</t>
  </si>
  <si>
    <t>Earl grey</t>
  </si>
  <si>
    <t>Groene thee</t>
  </si>
  <si>
    <t>Rooibos thee</t>
  </si>
  <si>
    <t>Vruchten thee</t>
  </si>
  <si>
    <t>Overige thee</t>
  </si>
  <si>
    <t>Fictieve jaarprijs*</t>
  </si>
  <si>
    <t>WATERKOELERS</t>
  </si>
  <si>
    <t>Huur automaat (tafelmodel)</t>
  </si>
  <si>
    <t>Totaalprijs per jaar excl. BTW</t>
  </si>
  <si>
    <t>Alkmaar</t>
  </si>
  <si>
    <t>Olympiaweg 28</t>
  </si>
  <si>
    <t>Almelo</t>
  </si>
  <si>
    <t>Bedrijvenpark Twente 305</t>
  </si>
  <si>
    <t>Amsterdam</t>
  </si>
  <si>
    <t>Apeldoorn</t>
  </si>
  <si>
    <t>Antillen 11</t>
  </si>
  <si>
    <t>Assen</t>
  </si>
  <si>
    <t>Azieweg 25</t>
  </si>
  <si>
    <t>Barendrecht</t>
  </si>
  <si>
    <t>Zwaalweg 1</t>
  </si>
  <si>
    <t>Bergen op Zoom</t>
  </si>
  <si>
    <t>Gagelboslaan 162</t>
  </si>
  <si>
    <t>Berkel Enschot</t>
  </si>
  <si>
    <t>Bosscheweg 11</t>
  </si>
  <si>
    <t>Bavelseparklaan 16</t>
  </si>
  <si>
    <t>Den Bosch</t>
  </si>
  <si>
    <t>Hambakenwetering 13a</t>
  </si>
  <si>
    <t>Den Helder</t>
  </si>
  <si>
    <t>Nijverheidsweg 8c</t>
  </si>
  <si>
    <t>Doetinchem</t>
  </si>
  <si>
    <t>Koopmanslaan 3</t>
  </si>
  <si>
    <t>Dordrecht</t>
  </si>
  <si>
    <t>Egstraat 4</t>
  </si>
  <si>
    <t>Eemnes</t>
  </si>
  <si>
    <t>Bramenberg 6</t>
  </si>
  <si>
    <t>Eindhoven</t>
  </si>
  <si>
    <t>Emmeloord</t>
  </si>
  <si>
    <t>Boslaan 30</t>
  </si>
  <si>
    <t>Emmen</t>
  </si>
  <si>
    <t>Nijbracht 112</t>
  </si>
  <si>
    <t>Goes</t>
  </si>
  <si>
    <t>M.A. de Ruijterlaan 2</t>
  </si>
  <si>
    <t>Gouda</t>
  </si>
  <si>
    <t>Zwolleweg 10</t>
  </si>
  <si>
    <t>Groningen</t>
  </si>
  <si>
    <t>Protonstraat 3</t>
  </si>
  <si>
    <t>Haarlem</t>
  </si>
  <si>
    <t>Professor Eijkmanlaan 2</t>
  </si>
  <si>
    <t>Harderwijk</t>
  </si>
  <si>
    <t>Tesselschadelaan 1</t>
  </si>
  <si>
    <t>Heerenveen</t>
  </si>
  <si>
    <t>Businesspark Friesland-West 41</t>
  </si>
  <si>
    <t>Hengelo</t>
  </si>
  <si>
    <t>Jan Tinbergenstraat 115</t>
  </si>
  <si>
    <t>Herten</t>
  </si>
  <si>
    <t>Oude Trambaan 27b</t>
  </si>
  <si>
    <t>Hoogeveen</t>
  </si>
  <si>
    <t>Grote Beer 20</t>
  </si>
  <si>
    <t>Hoorn</t>
  </si>
  <si>
    <t>Holenweg 14g</t>
  </si>
  <si>
    <t>Kerkrade</t>
  </si>
  <si>
    <t>Spekhofstraat 24</t>
  </si>
  <si>
    <t>Leeuwarden</t>
  </si>
  <si>
    <t>Douwe Tammingawei 30</t>
  </si>
  <si>
    <t>Leusden</t>
  </si>
  <si>
    <t>Fokkerstraat 21</t>
  </si>
  <si>
    <t>Meppel</t>
  </si>
  <si>
    <t>Blankenstein 230</t>
  </si>
  <si>
    <t>Mierlo</t>
  </si>
  <si>
    <t>Geldropseweg 10</t>
  </si>
  <si>
    <t>Nijmegen</t>
  </si>
  <si>
    <t>Ritthem/Vlissingen</t>
  </si>
  <si>
    <t>Marie Curieweg 5b</t>
  </si>
  <si>
    <t>Rotterdam</t>
  </si>
  <si>
    <t>Noorderbocht 25</t>
  </si>
  <si>
    <t>Schelluinen</t>
  </si>
  <si>
    <t>Sportlaan 2a</t>
  </si>
  <si>
    <t>Spijkenisse</t>
  </si>
  <si>
    <t>Curieweg 19</t>
  </si>
  <si>
    <t>Terneuzen</t>
  </si>
  <si>
    <t>Handelspoort 3a</t>
  </si>
  <si>
    <t>Tiel</t>
  </si>
  <si>
    <t>Stephensonstraat 25a</t>
  </si>
  <si>
    <t>Urmond</t>
  </si>
  <si>
    <t>Mauritslaan 49</t>
  </si>
  <si>
    <t>Utrecht</t>
  </si>
  <si>
    <t>Mississippidreef 151a</t>
  </si>
  <si>
    <t>Venlo</t>
  </si>
  <si>
    <t>Parlevinkerweg 1</t>
  </si>
  <si>
    <t>Weert</t>
  </si>
  <si>
    <t>Risseweg 46</t>
  </si>
  <si>
    <t>Winschoten</t>
  </si>
  <si>
    <t>Zeefbaan 20e</t>
  </si>
  <si>
    <t>Zaandam</t>
  </si>
  <si>
    <t>Kuilpad 1</t>
  </si>
  <si>
    <t>Zwolle</t>
  </si>
  <si>
    <t>Branderweg 15</t>
  </si>
  <si>
    <t>VENDINGAUTOMATEN</t>
  </si>
  <si>
    <t>Locatietype</t>
  </si>
  <si>
    <t>Huidig type</t>
  </si>
  <si>
    <t xml:space="preserve">Soort </t>
  </si>
  <si>
    <t>Omzetcijfers 2025</t>
  </si>
  <si>
    <t>A</t>
  </si>
  <si>
    <t>VENDO G-SNACK</t>
  </si>
  <si>
    <t>COMBI</t>
  </si>
  <si>
    <t>C</t>
  </si>
  <si>
    <t>NECTA OPERA</t>
  </si>
  <si>
    <t>KOFFIE</t>
  </si>
  <si>
    <t>nieuwe locatie, geen gegevens bekend</t>
  </si>
  <si>
    <t>Aziëweg 25</t>
  </si>
  <si>
    <t>D</t>
  </si>
  <si>
    <t>GPE 30</t>
  </si>
  <si>
    <t>B</t>
  </si>
  <si>
    <t>GPE 30/10"</t>
  </si>
  <si>
    <t>Deventer</t>
  </si>
  <si>
    <t>M.A. de Ruijterlaan 22</t>
  </si>
  <si>
    <t>Prof. Eijkmanlaan 2</t>
  </si>
  <si>
    <t>Bussinesspark Friesland-West 41</t>
  </si>
  <si>
    <t>GPE DRX-30</t>
  </si>
  <si>
    <t>Herten (Roermond)</t>
  </si>
  <si>
    <t>Mierlo (Helmond)</t>
  </si>
  <si>
    <t>Rijswijk LKW 30</t>
  </si>
  <si>
    <t>Ritthem (Vlissingen)</t>
  </si>
  <si>
    <t>SIELAFF ROBIMAT XL</t>
  </si>
  <si>
    <t>FRIS</t>
  </si>
  <si>
    <t>Schelluinen/Gorinchem</t>
  </si>
  <si>
    <t>Einsteinweg 6</t>
  </si>
  <si>
    <t>Stephensonstraat 25</t>
  </si>
  <si>
    <t>Zeefbaan 20a</t>
  </si>
  <si>
    <t>Regie tarieven</t>
  </si>
  <si>
    <t>Verhuiskosten</t>
  </si>
  <si>
    <t xml:space="preserve">Per stuk </t>
  </si>
  <si>
    <t>Vendingmachine</t>
  </si>
  <si>
    <t>Warme- en koude drankenautomaat</t>
  </si>
  <si>
    <t>Waterkoeler</t>
  </si>
  <si>
    <t>Personele tarieven t.b.v evenementen</t>
  </si>
  <si>
    <t>Per uur (Daguren: ma tm vr 08.00 uur - 17.00 uur)</t>
  </si>
  <si>
    <t>Per uur (Avonduren: ma tm vr 17.00 uur - 06.00 uur)</t>
  </si>
  <si>
    <t>Per uur (zaterdag)</t>
  </si>
  <si>
    <t>Cateringmedewerker/bediening</t>
  </si>
  <si>
    <t>Kok</t>
  </si>
  <si>
    <t>Cateringmanager (op locatie)</t>
  </si>
  <si>
    <t>Evenementencoordinator</t>
  </si>
  <si>
    <t>Baristakar</t>
  </si>
  <si>
    <t>Per dagdeel (4 uur)</t>
  </si>
  <si>
    <t xml:space="preserve">Baristakar inclusief medewerker en ingredienten </t>
  </si>
  <si>
    <t xml:space="preserve">Alle in te vullen tarieven dienen excl. btw ingevoerd te worden </t>
  </si>
  <si>
    <t>Onderstaande tabel toont u de huidige omzetcijfers van de vendingautomaten en heeft geen invulmogelijkheid. Er mogen geen kosten doorberekend worden aan het CBR voor het gebruik van de vendingautomaten. Inschrijver exploiteert de vendingautomaten commercieel.</t>
  </si>
  <si>
    <t>V1.0</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</si>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</sst>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quot;€&quot;\ * #,##0.00_ ;_ &quot;€&quot;\ * \-#,##0.00_ ;_ &quot;€&quot;\ * &quot;-&quot;??_ ;_ @_ "/>
    <numFmt numFmtId="43" formatCode="_ * #,##0.00_ ;_ * \-#,##0.00_ ;_ * &quot;-&quot;??_ ;_ @_ "/>
    <numFmt numFmtId="164" formatCode="_(&quot;€&quot;\ * #,##0.00_);_(&quot;€&quot;\ * \(#,##0.00\);_(&quot;€&quot;\ * &quot;-&quot;??_);_(@_)"/>
    <numFmt numFmtId="165" formatCode="_-&quot;€&quot;\ * #,##0.00_-;_-&quot;€&quot;\ * #,##0.00\-;_-&quot;€&quot;\ * &quot;-&quot;??_-;_-@_-"/>
    <numFmt numFmtId="166" formatCode="_-&quot;fl&quot;\ * #,##0.00_-;_-&quot;fl&quot;\ * #,##0.00\-;_-&quot;fl&quot;\ * &quot;-&quot;??_-;_-@_-"/>
    <numFmt numFmtId="167" formatCode="_ [$€-413]\ * #,##0.00_ ;_ [$€-413]\ * \-#,##0.00_ ;_ [$€-413]\ * &quot;-&quot;??_ ;_ @_ "/>
    <numFmt numFmtId="168" formatCode="_ [$€-2]\ * #,##0.00_ ;_ [$€-2]\ * \-#,##0.00_ ;_ [$€-2]\ * &quot;-&quot;??_ ;_ @_ "/>
    <numFmt numFmtId="169" formatCode="#,##0_ ;[Red]\-#,##0\ "/>
    <numFmt numFmtId="170" formatCode="&quot;€&quot;\ #,##0.00"/>
    <numFmt numFmtId="171" formatCode="_ [$€-2]\ * #,##0_ ;_ [$€-2]\ * \-#,##0_ ;_ [$€-2]\ * &quot;-&quot;??_ ;_ @_ "/>
  </numFmts>
  <fonts count="45"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sz val="8"/>
      <name val="Arial"/>
      <family val="2"/>
    </font>
    <font>
      <sz val="10"/>
      <name val="Verdana"/>
      <family val="2"/>
    </font>
    <font>
      <b/>
      <sz val="10"/>
      <name val="Verdana"/>
      <family val="2"/>
    </font>
    <font>
      <sz val="10"/>
      <color theme="1"/>
      <name val="Verdana"/>
      <family val="2"/>
    </font>
    <font>
      <b/>
      <sz val="10"/>
      <color theme="0"/>
      <name val="Verdana"/>
      <family val="2"/>
    </font>
    <font>
      <b/>
      <sz val="14"/>
      <color indexed="9"/>
      <name val="Verdana"/>
      <family val="2"/>
    </font>
    <font>
      <strike/>
      <sz val="10"/>
      <name val="Verdana"/>
      <family val="2"/>
    </font>
    <font>
      <sz val="10"/>
      <color rgb="FF0AB0FF"/>
      <name val="Verdana"/>
      <family val="2"/>
    </font>
    <font>
      <sz val="10"/>
      <color rgb="FFFF0000"/>
      <name val="Verdana"/>
      <family val="2"/>
    </font>
    <font>
      <b/>
      <sz val="9"/>
      <color rgb="FFFF0000"/>
      <name val="Verdana"/>
      <family val="2"/>
    </font>
    <font>
      <sz val="10"/>
      <color indexed="9"/>
      <name val="Verdana"/>
      <family val="2"/>
    </font>
    <font>
      <b/>
      <sz val="10"/>
      <color indexed="9"/>
      <name val="Verdana"/>
      <family val="2"/>
    </font>
    <font>
      <b/>
      <sz val="14"/>
      <color theme="9"/>
      <name val="Verdana"/>
      <family val="2"/>
    </font>
    <font>
      <b/>
      <sz val="12"/>
      <color theme="6"/>
      <name val="Verdana"/>
      <family val="2"/>
    </font>
    <font>
      <b/>
      <sz val="20"/>
      <color theme="6"/>
      <name val="Verdana"/>
      <family val="2"/>
    </font>
    <font>
      <b/>
      <sz val="10"/>
      <color theme="1"/>
      <name val="Verdana"/>
      <family val="2"/>
    </font>
    <font>
      <b/>
      <sz val="10"/>
      <color rgb="FFFF0000"/>
      <name val="Verdana"/>
      <family val="2"/>
    </font>
    <font>
      <b/>
      <sz val="10"/>
      <color theme="6"/>
      <name val="Verdana"/>
      <family val="2"/>
    </font>
    <font>
      <sz val="12"/>
      <color indexed="18"/>
      <name val="Verdana"/>
      <family val="2"/>
    </font>
    <font>
      <b/>
      <sz val="12"/>
      <name val="Verdana"/>
      <family val="2"/>
    </font>
    <font>
      <sz val="16"/>
      <color indexed="9"/>
      <name val="Verdana"/>
      <family val="2"/>
    </font>
    <font>
      <b/>
      <sz val="16"/>
      <color indexed="9"/>
      <name val="Verdana"/>
      <family val="2"/>
    </font>
    <font>
      <b/>
      <u/>
      <sz val="10"/>
      <color rgb="FFFF0000"/>
      <name val="Verdana"/>
      <family val="2"/>
    </font>
    <font>
      <sz val="8"/>
      <name val="Verdana"/>
      <family val="2"/>
    </font>
    <font>
      <b/>
      <sz val="16"/>
      <color theme="0"/>
      <name val="Verdana"/>
      <family val="2"/>
    </font>
    <font>
      <u/>
      <sz val="10"/>
      <name val="Verdana"/>
      <family val="2"/>
    </font>
    <font>
      <b/>
      <sz val="16"/>
      <color theme="1"/>
      <name val="Verdana"/>
      <family val="2"/>
    </font>
    <font>
      <b/>
      <sz val="10"/>
      <color indexed="43"/>
      <name val="Verdana"/>
      <family val="2"/>
    </font>
    <font>
      <i/>
      <sz val="10"/>
      <name val="Verdana"/>
      <family val="2"/>
    </font>
    <font>
      <sz val="10"/>
      <color theme="1"/>
      <name val="Arial"/>
      <family val="2"/>
    </font>
    <font>
      <b/>
      <sz val="14"/>
      <name val="Verdana"/>
      <family val="2"/>
    </font>
    <font>
      <b/>
      <sz val="14"/>
      <color rgb="FFFF0000"/>
      <name val="Verdana"/>
      <family val="2"/>
    </font>
    <font>
      <sz val="10"/>
      <color rgb="FF242424"/>
      <name val="Verdana"/>
      <family val="2"/>
    </font>
    <font>
      <b/>
      <sz val="10"/>
      <color theme="9"/>
      <name val="Verdana"/>
      <family val="2"/>
    </font>
    <font>
      <sz val="9"/>
      <name val="Verdana"/>
      <family val="2"/>
    </font>
  </fonts>
  <fills count="12">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1" tint="0.249977111117893"/>
        <bgColor indexed="64"/>
      </patternFill>
    </fill>
    <fill>
      <patternFill patternType="solid">
        <fgColor rgb="FFFFFF00"/>
        <bgColor indexed="64"/>
      </patternFill>
    </fill>
    <fill>
      <patternFill patternType="solid">
        <fgColor theme="0" tint="-0.499984740745262"/>
        <bgColor indexed="64"/>
      </patternFill>
    </fill>
    <fill>
      <patternFill patternType="solid">
        <fgColor theme="8" tint="-0.499984740745262"/>
        <bgColor indexed="64"/>
      </patternFill>
    </fill>
    <fill>
      <patternFill patternType="solid">
        <fgColor rgb="FFFFC000"/>
        <bgColor indexed="64"/>
      </patternFill>
    </fill>
  </fills>
  <borders count="53">
    <border>
      <left/>
      <right/>
      <top/>
      <bottom/>
      <diagonal/>
    </border>
    <border>
      <left/>
      <right style="medium">
        <color auto="1"/>
      </right>
      <top/>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right/>
      <top/>
      <bottom style="medium">
        <color theme="0"/>
      </bottom>
      <diagonal/>
    </border>
    <border>
      <left style="thin">
        <color auto="1"/>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indexed="64"/>
      </left>
      <right style="medium">
        <color indexed="64"/>
      </right>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indexed="64"/>
      </right>
      <top style="thin">
        <color indexed="64"/>
      </top>
      <bottom/>
      <diagonal/>
    </border>
    <border>
      <left style="thin">
        <color auto="1"/>
      </left>
      <right style="thin">
        <color auto="1"/>
      </right>
      <top style="thin">
        <color auto="1"/>
      </top>
      <bottom style="thin">
        <color auto="1"/>
      </bottom>
      <diagonal/>
    </border>
    <border>
      <left/>
      <right style="thin">
        <color auto="1"/>
      </right>
      <top style="medium">
        <color indexed="64"/>
      </top>
      <bottom style="medium">
        <color indexed="64"/>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style="thin">
        <color auto="1"/>
      </left>
      <right style="thin">
        <color auto="1"/>
      </right>
      <top style="thin">
        <color auto="1"/>
      </top>
      <bottom style="medium">
        <color rgb="FF000000"/>
      </bottom>
      <diagonal/>
    </border>
    <border>
      <left style="thin">
        <color auto="1"/>
      </left>
      <right style="thin">
        <color rgb="FF000000"/>
      </right>
      <top style="medium">
        <color auto="1"/>
      </top>
      <bottom style="medium">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rgb="FF000000"/>
      </top>
      <bottom/>
      <diagonal/>
    </border>
    <border>
      <left style="thin">
        <color auto="1"/>
      </left>
      <right style="thin">
        <color auto="1"/>
      </right>
      <top style="thin">
        <color rgb="FF000000"/>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indexed="64"/>
      </right>
      <top style="thin">
        <color indexed="64"/>
      </top>
      <bottom style="thin">
        <color indexed="64"/>
      </bottom>
      <diagonal/>
    </border>
    <border>
      <left/>
      <right style="thin">
        <color indexed="64"/>
      </right>
      <top style="thin">
        <color indexed="64"/>
      </top>
      <bottom/>
      <diagonal/>
    </border>
    <border>
      <left style="medium">
        <color rgb="FF000000"/>
      </left>
      <right style="thin">
        <color auto="1"/>
      </right>
      <top style="medium">
        <color rgb="FF000000"/>
      </top>
      <bottom style="medium">
        <color indexed="64"/>
      </bottom>
      <diagonal/>
    </border>
    <border>
      <left style="thin">
        <color auto="1"/>
      </left>
      <right style="thin">
        <color auto="1"/>
      </right>
      <top style="medium">
        <color rgb="FF000000"/>
      </top>
      <bottom style="medium">
        <color auto="1"/>
      </bottom>
      <diagonal/>
    </border>
    <border>
      <left style="thin">
        <color auto="1"/>
      </left>
      <right style="medium">
        <color rgb="FF000000"/>
      </right>
      <top style="medium">
        <color rgb="FF000000"/>
      </top>
      <bottom style="medium">
        <color auto="1"/>
      </bottom>
      <diagonal/>
    </border>
    <border>
      <left/>
      <right style="medium">
        <color rgb="FF000000"/>
      </right>
      <top/>
      <bottom/>
      <diagonal/>
    </border>
    <border>
      <left style="thin">
        <color auto="1"/>
      </left>
      <right style="medium">
        <color rgb="FF000000"/>
      </right>
      <top style="thin">
        <color auto="1"/>
      </top>
      <bottom style="thin">
        <color auto="1"/>
      </bottom>
      <diagonal/>
    </border>
    <border>
      <left style="thin">
        <color auto="1"/>
      </left>
      <right style="medium">
        <color rgb="FF000000"/>
      </right>
      <top style="thin">
        <color auto="1"/>
      </top>
      <bottom/>
      <diagonal/>
    </border>
    <border>
      <left/>
      <right style="medium">
        <color rgb="FF000000"/>
      </right>
      <top/>
      <bottom style="thin">
        <color auto="1"/>
      </bottom>
      <diagonal/>
    </border>
    <border>
      <left/>
      <right style="medium">
        <color rgb="FF000000"/>
      </right>
      <top/>
      <bottom style="medium">
        <color rgb="FF000000"/>
      </bottom>
      <diagonal/>
    </border>
    <border>
      <left style="thin">
        <color rgb="FF000000"/>
      </left>
      <right style="medium">
        <color rgb="FF000000"/>
      </right>
      <top style="thin">
        <color rgb="FF000000"/>
      </top>
      <bottom style="thin">
        <color rgb="FF000000"/>
      </bottom>
      <diagonal/>
    </border>
    <border>
      <left style="thin">
        <color rgb="FF000000"/>
      </left>
      <right/>
      <top/>
      <bottom/>
      <diagonal/>
    </border>
  </borders>
  <cellStyleXfs count="29">
    <xf numFmtId="0" fontId="0" fillId="0" borderId="0"/>
    <xf numFmtId="165" fontId="5" fillId="0" borderId="0" applyFont="0" applyFill="0" applyBorder="0" applyAlignment="0" applyProtection="0"/>
    <xf numFmtId="0" fontId="9" fillId="0" borderId="0" applyNumberFormat="0" applyFill="0" applyBorder="0" applyAlignment="0" applyProtection="0">
      <alignment vertical="top"/>
      <protection locked="0"/>
    </xf>
    <xf numFmtId="0" fontId="8" fillId="0" borderId="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0" fontId="5" fillId="0" borderId="0"/>
    <xf numFmtId="0" fontId="6" fillId="0" borderId="0"/>
    <xf numFmtId="0" fontId="6" fillId="2" borderId="0"/>
    <xf numFmtId="0" fontId="5" fillId="0" borderId="0" applyFill="0"/>
    <xf numFmtId="0" fontId="8" fillId="0" borderId="0"/>
    <xf numFmtId="0" fontId="7" fillId="0" borderId="0"/>
    <xf numFmtId="0" fontId="7" fillId="0" borderId="0"/>
    <xf numFmtId="166" fontId="5" fillId="0" borderId="0" applyFont="0" applyFill="0" applyBorder="0" applyAlignment="0" applyProtection="0"/>
    <xf numFmtId="166" fontId="6" fillId="0" borderId="0" applyFont="0" applyFill="0" applyBorder="0" applyAlignment="0" applyProtection="0"/>
    <xf numFmtId="166" fontId="5" fillId="0" borderId="0" applyFont="0" applyFill="0" applyBorder="0" applyAlignment="0" applyProtection="0"/>
    <xf numFmtId="0" fontId="5" fillId="0" borderId="0" applyFill="0"/>
    <xf numFmtId="0" fontId="4" fillId="0" borderId="0"/>
    <xf numFmtId="0" fontId="5" fillId="0" borderId="0"/>
    <xf numFmtId="0" fontId="5" fillId="2" borderId="0"/>
    <xf numFmtId="0" fontId="4" fillId="0" borderId="0"/>
    <xf numFmtId="0" fontId="4" fillId="0" borderId="0"/>
    <xf numFmtId="0" fontId="4" fillId="0" borderId="0"/>
    <xf numFmtId="0" fontId="4" fillId="0" borderId="0"/>
    <xf numFmtId="0" fontId="4" fillId="0" borderId="0"/>
    <xf numFmtId="0" fontId="3" fillId="0" borderId="0"/>
    <xf numFmtId="43" fontId="5" fillId="0" borderId="0" applyFont="0" applyFill="0" applyBorder="0" applyAlignment="0" applyProtection="0"/>
    <xf numFmtId="0" fontId="2" fillId="0" borderId="0"/>
  </cellStyleXfs>
  <cellXfs count="371">
    <xf numFmtId="0" fontId="0" fillId="0" borderId="0" xfId="0"/>
    <xf numFmtId="0" fontId="11" fillId="0" borderId="0" xfId="0" applyFont="1"/>
    <xf numFmtId="168" fontId="12" fillId="3" borderId="6" xfId="17" applyNumberFormat="1" applyFont="1" applyFill="1" applyBorder="1" applyAlignment="1">
      <alignment horizontal="left"/>
    </xf>
    <xf numFmtId="44" fontId="12" fillId="3" borderId="29" xfId="14" applyNumberFormat="1" applyFont="1" applyFill="1" applyBorder="1" applyAlignment="1" applyProtection="1">
      <alignment horizontal="center"/>
    </xf>
    <xf numFmtId="0" fontId="11" fillId="3" borderId="1" xfId="17" applyFont="1" applyFill="1" applyBorder="1"/>
    <xf numFmtId="0" fontId="13" fillId="4" borderId="0" xfId="11" applyFont="1" applyFill="1"/>
    <xf numFmtId="0" fontId="14" fillId="4" borderId="0" xfId="2" applyFont="1" applyFill="1" applyBorder="1" applyAlignment="1" applyProtection="1">
      <alignment horizontal="center" vertical="center"/>
    </xf>
    <xf numFmtId="0" fontId="11" fillId="3" borderId="0" xfId="0" applyFont="1" applyFill="1"/>
    <xf numFmtId="0" fontId="13" fillId="3" borderId="0" xfId="11" applyFont="1" applyFill="1"/>
    <xf numFmtId="49" fontId="12" fillId="3" borderId="0" xfId="7" applyNumberFormat="1" applyFont="1" applyFill="1"/>
    <xf numFmtId="2" fontId="11" fillId="3" borderId="0" xfId="7" applyNumberFormat="1" applyFont="1" applyFill="1"/>
    <xf numFmtId="17" fontId="11" fillId="3" borderId="0" xfId="7" quotePrefix="1" applyNumberFormat="1" applyFont="1" applyFill="1" applyAlignment="1">
      <alignment horizontal="left"/>
    </xf>
    <xf numFmtId="0" fontId="11" fillId="5" borderId="0" xfId="7" applyFont="1" applyFill="1" applyAlignment="1">
      <alignment horizontal="left"/>
    </xf>
    <xf numFmtId="0" fontId="14" fillId="3" borderId="0" xfId="2" applyFont="1" applyFill="1" applyBorder="1" applyAlignment="1" applyProtection="1">
      <alignment horizontal="center" vertical="center"/>
    </xf>
    <xf numFmtId="0" fontId="11" fillId="3" borderId="0" xfId="13" applyFont="1" applyFill="1" applyAlignment="1">
      <alignment horizontal="left" vertical="top"/>
    </xf>
    <xf numFmtId="0" fontId="13" fillId="3" borderId="0" xfId="11" applyFont="1" applyFill="1" applyAlignment="1">
      <alignment horizontal="left" vertical="top"/>
    </xf>
    <xf numFmtId="0" fontId="11" fillId="3" borderId="29" xfId="13" applyFont="1" applyFill="1" applyBorder="1" applyAlignment="1">
      <alignment horizontal="left" vertical="top"/>
    </xf>
    <xf numFmtId="0" fontId="11" fillId="3" borderId="29" xfId="13" quotePrefix="1" applyFont="1" applyFill="1" applyBorder="1" applyAlignment="1">
      <alignment horizontal="left" vertical="top" wrapText="1"/>
    </xf>
    <xf numFmtId="0" fontId="11" fillId="3" borderId="29" xfId="13" applyFont="1" applyFill="1" applyBorder="1" applyAlignment="1">
      <alignment horizontal="left" vertical="top" wrapText="1"/>
    </xf>
    <xf numFmtId="0" fontId="11" fillId="3" borderId="29" xfId="0" quotePrefix="1" applyFont="1" applyFill="1" applyBorder="1" applyAlignment="1">
      <alignment horizontal="left" vertical="top" wrapText="1"/>
    </xf>
    <xf numFmtId="0" fontId="11" fillId="3" borderId="0" xfId="0" applyFont="1" applyFill="1" applyAlignment="1">
      <alignment horizontal="left" vertical="top" wrapText="1"/>
    </xf>
    <xf numFmtId="0" fontId="13" fillId="4" borderId="0" xfId="26" applyFont="1" applyFill="1"/>
    <xf numFmtId="0" fontId="12" fillId="4" borderId="0" xfId="2" applyFont="1" applyFill="1" applyBorder="1" applyAlignment="1" applyProtection="1">
      <alignment horizontal="center" vertical="center"/>
    </xf>
    <xf numFmtId="0" fontId="11" fillId="3" borderId="0" xfId="7" applyFont="1" applyFill="1"/>
    <xf numFmtId="0" fontId="11" fillId="0" borderId="0" xfId="7" applyFont="1"/>
    <xf numFmtId="0" fontId="12" fillId="3" borderId="0" xfId="2" applyFont="1" applyFill="1" applyBorder="1" applyAlignment="1" applyProtection="1">
      <alignment horizontal="center" vertical="center"/>
    </xf>
    <xf numFmtId="0" fontId="19" fillId="3" borderId="0" xfId="7" applyFont="1" applyFill="1" applyAlignment="1">
      <alignment horizontal="right" vertical="center"/>
    </xf>
    <xf numFmtId="14" fontId="11" fillId="3" borderId="0" xfId="7" applyNumberFormat="1" applyFont="1" applyFill="1" applyAlignment="1">
      <alignment horizontal="left"/>
    </xf>
    <xf numFmtId="2" fontId="11" fillId="3" borderId="0" xfId="7" applyNumberFormat="1" applyFont="1" applyFill="1" applyAlignment="1">
      <alignment horizontal="left"/>
    </xf>
    <xf numFmtId="0" fontId="20" fillId="4" borderId="0" xfId="26" applyFont="1" applyFill="1"/>
    <xf numFmtId="0" fontId="21" fillId="4" borderId="0" xfId="26" applyFont="1" applyFill="1" applyAlignment="1">
      <alignment vertical="center"/>
    </xf>
    <xf numFmtId="0" fontId="11" fillId="3" borderId="0" xfId="13" applyFont="1" applyFill="1" applyAlignment="1">
      <alignment vertical="center"/>
    </xf>
    <xf numFmtId="0" fontId="23" fillId="3" borderId="0" xfId="10" applyFont="1" applyFill="1" applyAlignment="1" applyProtection="1">
      <alignment horizontal="center" vertical="center" wrapText="1"/>
      <protection locked="0"/>
    </xf>
    <xf numFmtId="165" fontId="24" fillId="3" borderId="0" xfId="7" applyNumberFormat="1" applyFont="1" applyFill="1" applyAlignment="1" applyProtection="1">
      <alignment horizontal="center" vertical="center"/>
      <protection locked="0"/>
    </xf>
    <xf numFmtId="0" fontId="11" fillId="3" borderId="0" xfId="10" applyFont="1" applyFill="1" applyProtection="1">
      <protection locked="0"/>
    </xf>
    <xf numFmtId="0" fontId="11" fillId="4" borderId="0" xfId="7" applyFont="1" applyFill="1"/>
    <xf numFmtId="0" fontId="11" fillId="4" borderId="0" xfId="13" applyFont="1" applyFill="1" applyAlignment="1">
      <alignment vertical="center"/>
    </xf>
    <xf numFmtId="0" fontId="13" fillId="4" borderId="0" xfId="11" applyFont="1" applyFill="1" applyAlignment="1">
      <alignment horizontal="left"/>
    </xf>
    <xf numFmtId="0" fontId="11" fillId="4" borderId="0" xfId="0" applyFont="1" applyFill="1" applyAlignment="1">
      <alignment horizontal="left"/>
    </xf>
    <xf numFmtId="0" fontId="25" fillId="4" borderId="0" xfId="10" applyFont="1" applyFill="1" applyAlignment="1">
      <alignment vertical="center" wrapText="1"/>
    </xf>
    <xf numFmtId="0" fontId="11" fillId="3" borderId="0" xfId="0" applyFont="1" applyFill="1" applyAlignment="1">
      <alignment horizontal="left"/>
    </xf>
    <xf numFmtId="1" fontId="11" fillId="3" borderId="0" xfId="7" applyNumberFormat="1" applyFont="1" applyFill="1" applyAlignment="1">
      <alignment horizontal="left"/>
    </xf>
    <xf numFmtId="0" fontId="26" fillId="3" borderId="0" xfId="2" applyFont="1" applyFill="1" applyBorder="1" applyAlignment="1" applyProtection="1">
      <alignment vertical="center"/>
    </xf>
    <xf numFmtId="0" fontId="20" fillId="4" borderId="11" xfId="11" applyFont="1" applyFill="1" applyBorder="1"/>
    <xf numFmtId="0" fontId="21" fillId="4" borderId="11" xfId="11" applyFont="1" applyFill="1" applyBorder="1" applyAlignment="1">
      <alignment vertical="center"/>
    </xf>
    <xf numFmtId="0" fontId="20" fillId="3" borderId="0" xfId="11" applyFont="1" applyFill="1"/>
    <xf numFmtId="0" fontId="21" fillId="3" borderId="0" xfId="11" applyFont="1" applyFill="1" applyAlignment="1">
      <alignment vertical="center"/>
    </xf>
    <xf numFmtId="168" fontId="20" fillId="3" borderId="0" xfId="14" applyNumberFormat="1" applyFont="1" applyFill="1" applyBorder="1" applyProtection="1"/>
    <xf numFmtId="0" fontId="13" fillId="3" borderId="0" xfId="0" applyFont="1" applyFill="1"/>
    <xf numFmtId="0" fontId="14" fillId="6" borderId="3" xfId="17" applyFont="1" applyFill="1" applyBorder="1" applyAlignment="1">
      <alignment vertical="center"/>
    </xf>
    <xf numFmtId="0" fontId="14" fillId="6" borderId="5" xfId="17" applyFont="1" applyFill="1" applyBorder="1" applyAlignment="1">
      <alignment vertical="center"/>
    </xf>
    <xf numFmtId="0" fontId="27" fillId="6" borderId="9" xfId="17" applyFont="1" applyFill="1" applyBorder="1" applyAlignment="1">
      <alignment horizontal="center" vertical="center" wrapText="1"/>
    </xf>
    <xf numFmtId="0" fontId="27" fillId="6" borderId="9" xfId="17" applyFont="1" applyFill="1" applyBorder="1" applyAlignment="1">
      <alignment horizontal="center" vertical="center"/>
    </xf>
    <xf numFmtId="0" fontId="11" fillId="3" borderId="2" xfId="17" applyFont="1" applyFill="1" applyBorder="1"/>
    <xf numFmtId="165" fontId="11" fillId="3" borderId="7" xfId="17" applyNumberFormat="1" applyFont="1" applyFill="1" applyBorder="1"/>
    <xf numFmtId="0" fontId="12" fillId="3" borderId="2" xfId="17" applyFont="1" applyFill="1" applyBorder="1" applyAlignment="1">
      <alignment horizontal="left"/>
    </xf>
    <xf numFmtId="44" fontId="12" fillId="3" borderId="17" xfId="17" applyNumberFormat="1" applyFont="1" applyFill="1" applyBorder="1" applyAlignment="1">
      <alignment horizontal="left"/>
    </xf>
    <xf numFmtId="44" fontId="12" fillId="3" borderId="7" xfId="17" applyNumberFormat="1" applyFont="1" applyFill="1" applyBorder="1" applyAlignment="1">
      <alignment horizontal="left"/>
    </xf>
    <xf numFmtId="0" fontId="11" fillId="3" borderId="2" xfId="17" applyFont="1" applyFill="1" applyBorder="1" applyAlignment="1">
      <alignment horizontal="left"/>
    </xf>
    <xf numFmtId="44" fontId="11" fillId="3" borderId="7" xfId="17" applyNumberFormat="1" applyFont="1" applyFill="1" applyBorder="1" applyAlignment="1">
      <alignment horizontal="left"/>
    </xf>
    <xf numFmtId="0" fontId="12" fillId="3" borderId="1" xfId="17" applyFont="1" applyFill="1" applyBorder="1"/>
    <xf numFmtId="0" fontId="12" fillId="3" borderId="2" xfId="17" applyFont="1" applyFill="1" applyBorder="1"/>
    <xf numFmtId="0" fontId="12" fillId="3" borderId="19" xfId="17" applyFont="1" applyFill="1" applyBorder="1" applyAlignment="1">
      <alignment horizontal="right"/>
    </xf>
    <xf numFmtId="0" fontId="12" fillId="3" borderId="21" xfId="17" applyFont="1" applyFill="1" applyBorder="1" applyAlignment="1">
      <alignment horizontal="right"/>
    </xf>
    <xf numFmtId="165" fontId="12" fillId="3" borderId="12" xfId="17" applyNumberFormat="1" applyFont="1" applyFill="1" applyBorder="1"/>
    <xf numFmtId="0" fontId="12" fillId="3" borderId="0" xfId="17" applyFont="1" applyFill="1" applyAlignment="1">
      <alignment horizontal="right"/>
    </xf>
    <xf numFmtId="165" fontId="12" fillId="3" borderId="0" xfId="17" applyNumberFormat="1" applyFont="1" applyFill="1"/>
    <xf numFmtId="0" fontId="13" fillId="4" borderId="0" xfId="28" applyFont="1" applyFill="1"/>
    <xf numFmtId="0" fontId="20" fillId="4" borderId="0" xfId="28" applyFont="1" applyFill="1"/>
    <xf numFmtId="0" fontId="28" fillId="3" borderId="0" xfId="7" applyFont="1" applyFill="1"/>
    <xf numFmtId="0" fontId="20" fillId="3" borderId="0" xfId="28" applyFont="1" applyFill="1"/>
    <xf numFmtId="2" fontId="28" fillId="3" borderId="0" xfId="7" applyNumberFormat="1" applyFont="1" applyFill="1" applyAlignment="1">
      <alignment horizontal="left"/>
    </xf>
    <xf numFmtId="0" fontId="1" fillId="4" borderId="0" xfId="28" applyFont="1" applyFill="1"/>
    <xf numFmtId="49" fontId="29" fillId="3" borderId="0" xfId="7" applyNumberFormat="1" applyFont="1" applyFill="1"/>
    <xf numFmtId="0" fontId="30" fillId="4" borderId="11" xfId="28" applyFont="1" applyFill="1" applyBorder="1"/>
    <xf numFmtId="0" fontId="31" fillId="4" borderId="11" xfId="28" applyFont="1" applyFill="1" applyBorder="1" applyAlignment="1">
      <alignment vertical="center"/>
    </xf>
    <xf numFmtId="168" fontId="20" fillId="4" borderId="11" xfId="14" applyNumberFormat="1" applyFont="1" applyFill="1" applyBorder="1" applyProtection="1"/>
    <xf numFmtId="0" fontId="21" fillId="4" borderId="11" xfId="28" applyFont="1" applyFill="1" applyBorder="1" applyAlignment="1">
      <alignment vertical="center"/>
    </xf>
    <xf numFmtId="0" fontId="30" fillId="3" borderId="0" xfId="28" applyFont="1" applyFill="1"/>
    <xf numFmtId="0" fontId="31" fillId="3" borderId="0" xfId="28" applyFont="1" applyFill="1" applyAlignment="1">
      <alignment vertical="center"/>
    </xf>
    <xf numFmtId="0" fontId="21" fillId="3" borderId="0" xfId="28" applyFont="1" applyFill="1" applyAlignment="1">
      <alignment vertical="center"/>
    </xf>
    <xf numFmtId="0" fontId="22" fillId="3" borderId="0" xfId="13" applyFont="1" applyFill="1" applyAlignment="1">
      <alignment horizontal="center" vertical="center"/>
    </xf>
    <xf numFmtId="0" fontId="27" fillId="6" borderId="13" xfId="10" applyFont="1" applyFill="1" applyBorder="1" applyAlignment="1" applyProtection="1">
      <alignment horizontal="center" vertical="center" wrapText="1"/>
      <protection locked="0"/>
    </xf>
    <xf numFmtId="165" fontId="27" fillId="6" borderId="8" xfId="10" applyNumberFormat="1" applyFont="1" applyFill="1" applyBorder="1" applyAlignment="1" applyProtection="1">
      <alignment horizontal="center" vertical="center" wrapText="1"/>
      <protection locked="0"/>
    </xf>
    <xf numFmtId="0" fontId="11" fillId="3" borderId="2" xfId="10" applyFont="1" applyFill="1" applyBorder="1" applyProtection="1">
      <protection locked="0"/>
    </xf>
    <xf numFmtId="165" fontId="11" fillId="3" borderId="0" xfId="10" applyNumberFormat="1" applyFont="1" applyFill="1"/>
    <xf numFmtId="9" fontId="11" fillId="3" borderId="0" xfId="4" applyFont="1" applyFill="1" applyBorder="1" applyProtection="1">
      <protection locked="0"/>
    </xf>
    <xf numFmtId="165" fontId="12" fillId="3" borderId="0" xfId="10" applyNumberFormat="1" applyFont="1" applyFill="1"/>
    <xf numFmtId="0" fontId="21" fillId="4" borderId="0" xfId="28" applyFont="1" applyFill="1" applyAlignment="1">
      <alignment vertical="center"/>
    </xf>
    <xf numFmtId="169" fontId="12" fillId="3" borderId="2" xfId="7" applyNumberFormat="1" applyFont="1" applyFill="1" applyBorder="1"/>
    <xf numFmtId="165" fontId="12" fillId="3" borderId="14" xfId="10" applyNumberFormat="1" applyFont="1" applyFill="1" applyBorder="1"/>
    <xf numFmtId="169" fontId="11" fillId="3" borderId="2" xfId="7" applyNumberFormat="1" applyFont="1" applyFill="1" applyBorder="1"/>
    <xf numFmtId="44" fontId="11" fillId="5" borderId="29" xfId="14" applyNumberFormat="1" applyFont="1" applyFill="1" applyBorder="1" applyAlignment="1" applyProtection="1">
      <alignment horizontal="center"/>
      <protection locked="0"/>
    </xf>
    <xf numFmtId="9" fontId="11" fillId="5" borderId="29" xfId="4" applyFont="1" applyFill="1" applyBorder="1" applyAlignment="1" applyProtection="1">
      <alignment horizontal="center"/>
      <protection locked="0"/>
    </xf>
    <xf numFmtId="44" fontId="11" fillId="3" borderId="29" xfId="14" applyNumberFormat="1" applyFont="1" applyFill="1" applyBorder="1" applyAlignment="1" applyProtection="1">
      <alignment horizontal="center"/>
    </xf>
    <xf numFmtId="3" fontId="11" fillId="3" borderId="29" xfId="4" applyNumberFormat="1" applyFont="1" applyFill="1" applyBorder="1" applyAlignment="1" applyProtection="1">
      <alignment horizontal="center"/>
    </xf>
    <xf numFmtId="167" fontId="11" fillId="0" borderId="0" xfId="14" applyNumberFormat="1" applyFont="1"/>
    <xf numFmtId="0" fontId="18" fillId="0" borderId="0" xfId="7" applyFont="1"/>
    <xf numFmtId="169" fontId="11" fillId="3" borderId="0" xfId="7" applyNumberFormat="1" applyFont="1" applyFill="1"/>
    <xf numFmtId="44" fontId="11" fillId="3" borderId="14" xfId="10" applyNumberFormat="1" applyFont="1" applyFill="1" applyBorder="1"/>
    <xf numFmtId="3" fontId="11" fillId="3" borderId="14" xfId="4" applyNumberFormat="1" applyFont="1" applyFill="1" applyBorder="1" applyAlignment="1" applyProtection="1">
      <alignment horizontal="center"/>
    </xf>
    <xf numFmtId="44" fontId="12" fillId="3" borderId="14" xfId="10" applyNumberFormat="1" applyFont="1" applyFill="1" applyBorder="1"/>
    <xf numFmtId="44" fontId="11" fillId="5" borderId="15" xfId="14" applyNumberFormat="1" applyFont="1" applyFill="1" applyBorder="1" applyAlignment="1" applyProtection="1">
      <alignment horizontal="center"/>
      <protection locked="0"/>
    </xf>
    <xf numFmtId="3" fontId="11" fillId="3" borderId="0" xfId="4" applyNumberFormat="1" applyFont="1" applyFill="1" applyBorder="1" applyAlignment="1" applyProtection="1">
      <alignment horizontal="center"/>
    </xf>
    <xf numFmtId="0" fontId="13" fillId="0" borderId="0" xfId="28" applyFont="1"/>
    <xf numFmtId="0" fontId="1" fillId="4" borderId="0" xfId="11" applyFont="1" applyFill="1"/>
    <xf numFmtId="0" fontId="33" fillId="3" borderId="0" xfId="13" applyFont="1" applyFill="1" applyAlignment="1">
      <alignment vertical="center"/>
    </xf>
    <xf numFmtId="0" fontId="34" fillId="7" borderId="3" xfId="13" applyFont="1" applyFill="1" applyBorder="1" applyAlignment="1">
      <alignment vertical="top"/>
    </xf>
    <xf numFmtId="0" fontId="34" fillId="7" borderId="4" xfId="13" applyFont="1" applyFill="1" applyBorder="1" applyAlignment="1">
      <alignment vertical="top"/>
    </xf>
    <xf numFmtId="0" fontId="34" fillId="7" borderId="5" xfId="13" applyFont="1" applyFill="1" applyBorder="1" applyAlignment="1">
      <alignment vertical="top"/>
    </xf>
    <xf numFmtId="0" fontId="34" fillId="7" borderId="3" xfId="13" applyFont="1" applyFill="1" applyBorder="1" applyAlignment="1">
      <alignment vertical="center"/>
    </xf>
    <xf numFmtId="0" fontId="33" fillId="7" borderId="4" xfId="13" applyFont="1" applyFill="1" applyBorder="1" applyAlignment="1">
      <alignment vertical="center"/>
    </xf>
    <xf numFmtId="0" fontId="33" fillId="7" borderId="5" xfId="13" applyFont="1" applyFill="1" applyBorder="1" applyAlignment="1">
      <alignment vertical="center"/>
    </xf>
    <xf numFmtId="0" fontId="14" fillId="6" borderId="29" xfId="17" applyFont="1" applyFill="1" applyBorder="1" applyAlignment="1">
      <alignment horizontal="left" vertical="center"/>
    </xf>
    <xf numFmtId="0" fontId="11" fillId="3" borderId="10" xfId="17" applyFont="1" applyFill="1" applyBorder="1" applyAlignment="1">
      <alignment horizontal="left"/>
    </xf>
    <xf numFmtId="165" fontId="11" fillId="3" borderId="6" xfId="17" applyNumberFormat="1" applyFont="1" applyFill="1" applyBorder="1"/>
    <xf numFmtId="0" fontId="35" fillId="3" borderId="26" xfId="10" applyFont="1" applyFill="1" applyBorder="1"/>
    <xf numFmtId="0" fontId="35" fillId="3" borderId="28" xfId="10" applyFont="1" applyFill="1" applyBorder="1"/>
    <xf numFmtId="0" fontId="12" fillId="3" borderId="10" xfId="17" applyFont="1" applyFill="1" applyBorder="1" applyAlignment="1">
      <alignment horizontal="left"/>
    </xf>
    <xf numFmtId="0" fontId="11" fillId="3" borderId="6" xfId="10" applyFont="1" applyFill="1" applyBorder="1"/>
    <xf numFmtId="168" fontId="11" fillId="3" borderId="6" xfId="17" applyNumberFormat="1" applyFont="1" applyFill="1" applyBorder="1" applyAlignment="1">
      <alignment horizontal="left"/>
    </xf>
    <xf numFmtId="168" fontId="11" fillId="3" borderId="6" xfId="17" applyNumberFormat="1" applyFont="1" applyFill="1" applyBorder="1" applyAlignment="1" applyProtection="1">
      <alignment horizontal="left"/>
      <protection locked="0"/>
    </xf>
    <xf numFmtId="0" fontId="11" fillId="3" borderId="22" xfId="17" applyFont="1" applyFill="1" applyBorder="1" applyProtection="1">
      <protection locked="0"/>
    </xf>
    <xf numFmtId="9" fontId="11" fillId="3" borderId="22" xfId="4" applyFont="1" applyFill="1" applyBorder="1" applyAlignment="1">
      <alignment horizontal="center"/>
    </xf>
    <xf numFmtId="9" fontId="11" fillId="3" borderId="22" xfId="4" applyFont="1" applyFill="1" applyBorder="1" applyAlignment="1" applyProtection="1">
      <alignment horizontal="center"/>
    </xf>
    <xf numFmtId="167" fontId="11" fillId="5" borderId="6" xfId="14" applyNumberFormat="1" applyFont="1" applyFill="1" applyBorder="1" applyAlignment="1" applyProtection="1">
      <alignment horizontal="left"/>
      <protection locked="0"/>
    </xf>
    <xf numFmtId="0" fontId="11" fillId="3" borderId="10" xfId="17" applyFont="1" applyFill="1" applyBorder="1"/>
    <xf numFmtId="0" fontId="11" fillId="0" borderId="10" xfId="0" applyFont="1" applyBorder="1"/>
    <xf numFmtId="0" fontId="11" fillId="3" borderId="6" xfId="17" applyFont="1" applyFill="1" applyBorder="1" applyAlignment="1" applyProtection="1">
      <alignment horizontal="center"/>
      <protection locked="0"/>
    </xf>
    <xf numFmtId="0" fontId="11" fillId="3" borderId="23" xfId="17" applyFont="1" applyFill="1" applyBorder="1" applyAlignment="1">
      <alignment horizontal="center"/>
    </xf>
    <xf numFmtId="165" fontId="12" fillId="3" borderId="15" xfId="17" applyNumberFormat="1" applyFont="1" applyFill="1" applyBorder="1"/>
    <xf numFmtId="0" fontId="11" fillId="0" borderId="15" xfId="0" applyFont="1" applyBorder="1"/>
    <xf numFmtId="0" fontId="11" fillId="0" borderId="24" xfId="0" applyFont="1" applyBorder="1"/>
    <xf numFmtId="0" fontId="11" fillId="3" borderId="0" xfId="17" applyFont="1" applyFill="1" applyAlignment="1">
      <alignment horizontal="center"/>
    </xf>
    <xf numFmtId="0" fontId="34" fillId="6" borderId="29" xfId="17" applyFont="1" applyFill="1" applyBorder="1" applyAlignment="1">
      <alignment horizontal="left" vertical="center"/>
    </xf>
    <xf numFmtId="0" fontId="14" fillId="6" borderId="29" xfId="17" applyFont="1" applyFill="1" applyBorder="1" applyAlignment="1">
      <alignment horizontal="center" vertical="center"/>
    </xf>
    <xf numFmtId="0" fontId="35" fillId="3" borderId="10" xfId="10" applyFont="1" applyFill="1" applyBorder="1" applyAlignment="1" applyProtection="1">
      <alignment wrapText="1"/>
      <protection locked="0"/>
    </xf>
    <xf numFmtId="0" fontId="11" fillId="3" borderId="6" xfId="10" applyFont="1" applyFill="1" applyBorder="1" applyProtection="1">
      <protection locked="0"/>
    </xf>
    <xf numFmtId="165" fontId="11" fillId="3" borderId="6" xfId="14" applyNumberFormat="1" applyFont="1" applyFill="1" applyBorder="1" applyProtection="1">
      <protection locked="0"/>
    </xf>
    <xf numFmtId="0" fontId="11" fillId="3" borderId="6" xfId="10" applyFont="1" applyFill="1" applyBorder="1" applyAlignment="1" applyProtection="1">
      <alignment horizontal="center"/>
      <protection locked="0"/>
    </xf>
    <xf numFmtId="0" fontId="11" fillId="3" borderId="6" xfId="10" applyFont="1" applyFill="1" applyBorder="1" applyAlignment="1">
      <alignment horizontal="center"/>
    </xf>
    <xf numFmtId="0" fontId="11" fillId="3" borderId="10" xfId="10" applyFont="1" applyFill="1" applyBorder="1" applyAlignment="1">
      <alignment horizontal="center"/>
    </xf>
    <xf numFmtId="165" fontId="11" fillId="3" borderId="6" xfId="14" applyNumberFormat="1" applyFont="1" applyFill="1" applyBorder="1"/>
    <xf numFmtId="0" fontId="35" fillId="5" borderId="10" xfId="10" applyFont="1" applyFill="1" applyBorder="1" applyAlignment="1" applyProtection="1">
      <alignment wrapText="1"/>
      <protection locked="0"/>
    </xf>
    <xf numFmtId="0" fontId="11" fillId="5" borderId="6" xfId="10" applyFont="1" applyFill="1" applyBorder="1" applyProtection="1">
      <protection locked="0"/>
    </xf>
    <xf numFmtId="165" fontId="11" fillId="5" borderId="6" xfId="14" applyNumberFormat="1" applyFont="1" applyFill="1" applyBorder="1" applyProtection="1">
      <protection locked="0"/>
    </xf>
    <xf numFmtId="0" fontId="11" fillId="5" borderId="6" xfId="10" applyFont="1" applyFill="1" applyBorder="1" applyAlignment="1" applyProtection="1">
      <alignment horizontal="center"/>
      <protection locked="0"/>
    </xf>
    <xf numFmtId="0" fontId="11" fillId="5" borderId="10" xfId="10" applyFont="1" applyFill="1" applyBorder="1" applyAlignment="1" applyProtection="1">
      <alignment wrapText="1"/>
      <protection locked="0"/>
    </xf>
    <xf numFmtId="0" fontId="11" fillId="3" borderId="23" xfId="10" applyFont="1" applyFill="1" applyBorder="1" applyAlignment="1" applyProtection="1">
      <alignment wrapText="1"/>
      <protection locked="0"/>
    </xf>
    <xf numFmtId="0" fontId="11" fillId="3" borderId="15" xfId="10" applyFont="1" applyFill="1" applyBorder="1" applyProtection="1">
      <protection locked="0"/>
    </xf>
    <xf numFmtId="165" fontId="11" fillId="3" borderId="15" xfId="14" applyNumberFormat="1" applyFont="1" applyFill="1" applyBorder="1" applyProtection="1">
      <protection locked="0"/>
    </xf>
    <xf numFmtId="0" fontId="11" fillId="3" borderId="15" xfId="10" applyFont="1" applyFill="1" applyBorder="1" applyAlignment="1" applyProtection="1">
      <alignment horizontal="center"/>
      <protection locked="0"/>
    </xf>
    <xf numFmtId="0" fontId="18" fillId="3" borderId="15" xfId="10" applyFont="1" applyFill="1" applyBorder="1" applyAlignment="1">
      <alignment horizontal="center"/>
    </xf>
    <xf numFmtId="0" fontId="11" fillId="3" borderId="23" xfId="10" applyFont="1" applyFill="1" applyBorder="1" applyAlignment="1">
      <alignment horizontal="center"/>
    </xf>
    <xf numFmtId="165" fontId="11" fillId="3" borderId="15" xfId="14" applyNumberFormat="1" applyFont="1" applyFill="1" applyBorder="1"/>
    <xf numFmtId="0" fontId="14" fillId="6" borderId="29" xfId="10" applyFont="1" applyFill="1" applyBorder="1" applyAlignment="1">
      <alignment vertical="center"/>
    </xf>
    <xf numFmtId="165" fontId="14" fillId="6" borderId="29" xfId="14" applyNumberFormat="1" applyFont="1" applyFill="1" applyBorder="1" applyAlignment="1">
      <alignment vertical="center"/>
    </xf>
    <xf numFmtId="0" fontId="14" fillId="6" borderId="29" xfId="10" applyFont="1" applyFill="1" applyBorder="1" applyAlignment="1">
      <alignment horizontal="center" vertical="center"/>
    </xf>
    <xf numFmtId="0" fontId="14" fillId="6" borderId="16" xfId="10" applyFont="1" applyFill="1" applyBorder="1" applyAlignment="1">
      <alignment horizontal="center" vertical="center"/>
    </xf>
    <xf numFmtId="0" fontId="11" fillId="3" borderId="0" xfId="10" applyFont="1" applyFill="1" applyAlignment="1">
      <alignment horizontal="left"/>
    </xf>
    <xf numFmtId="0" fontId="12" fillId="3" borderId="0" xfId="10" applyFont="1" applyFill="1" applyAlignment="1">
      <alignment horizontal="right" vertical="center" wrapText="1"/>
    </xf>
    <xf numFmtId="0" fontId="12" fillId="3" borderId="0" xfId="10" applyFont="1" applyFill="1" applyAlignment="1">
      <alignment vertical="center"/>
    </xf>
    <xf numFmtId="165" fontId="12" fillId="3" borderId="0" xfId="14" applyNumberFormat="1" applyFont="1" applyFill="1" applyBorder="1" applyAlignment="1">
      <alignment vertical="center"/>
    </xf>
    <xf numFmtId="0" fontId="12" fillId="3" borderId="0" xfId="10" applyFont="1" applyFill="1" applyAlignment="1">
      <alignment horizontal="center" vertical="center"/>
    </xf>
    <xf numFmtId="0" fontId="34" fillId="6" borderId="16" xfId="10" applyFont="1" applyFill="1" applyBorder="1" applyAlignment="1">
      <alignment vertical="center" wrapText="1"/>
    </xf>
    <xf numFmtId="0" fontId="36" fillId="6" borderId="25" xfId="10" applyFont="1" applyFill="1" applyBorder="1" applyAlignment="1">
      <alignment vertical="center" wrapText="1"/>
    </xf>
    <xf numFmtId="0" fontId="36" fillId="3" borderId="0" xfId="10" applyFont="1" applyFill="1" applyAlignment="1">
      <alignment horizontal="center" vertical="center" wrapText="1"/>
    </xf>
    <xf numFmtId="0" fontId="37" fillId="3" borderId="10" xfId="10" applyFont="1" applyFill="1" applyBorder="1"/>
    <xf numFmtId="165" fontId="37" fillId="3" borderId="6" xfId="10" applyNumberFormat="1" applyFont="1" applyFill="1" applyBorder="1" applyAlignment="1">
      <alignment horizontal="center"/>
    </xf>
    <xf numFmtId="0" fontId="11" fillId="3" borderId="10" xfId="10" applyFont="1" applyFill="1" applyBorder="1"/>
    <xf numFmtId="165" fontId="11" fillId="3" borderId="6" xfId="10" applyNumberFormat="1" applyFont="1" applyFill="1" applyBorder="1"/>
    <xf numFmtId="0" fontId="38" fillId="3" borderId="26" xfId="10" applyFont="1" applyFill="1" applyBorder="1"/>
    <xf numFmtId="0" fontId="38" fillId="3" borderId="27" xfId="10" applyFont="1" applyFill="1" applyBorder="1"/>
    <xf numFmtId="0" fontId="38" fillId="3" borderId="28" xfId="10" applyFont="1" applyFill="1" applyBorder="1"/>
    <xf numFmtId="0" fontId="11" fillId="3" borderId="10" xfId="10" applyFont="1" applyFill="1" applyBorder="1" applyAlignment="1">
      <alignment horizontal="left"/>
    </xf>
    <xf numFmtId="0" fontId="11" fillId="5" borderId="0" xfId="10" applyFont="1" applyFill="1" applyAlignment="1" applyProtection="1">
      <alignment vertical="center"/>
      <protection locked="0"/>
    </xf>
    <xf numFmtId="167" fontId="11" fillId="5" borderId="6" xfId="10" applyNumberFormat="1" applyFont="1" applyFill="1" applyBorder="1" applyAlignment="1" applyProtection="1">
      <alignment vertical="center"/>
      <protection locked="0"/>
    </xf>
    <xf numFmtId="165" fontId="11" fillId="3" borderId="6" xfId="10" applyNumberFormat="1" applyFont="1" applyFill="1" applyBorder="1" applyProtection="1">
      <protection locked="0"/>
    </xf>
    <xf numFmtId="0" fontId="11" fillId="3" borderId="23" xfId="10" applyFont="1" applyFill="1" applyBorder="1"/>
    <xf numFmtId="0" fontId="11" fillId="5" borderId="14" xfId="10" applyFont="1" applyFill="1" applyBorder="1" applyAlignment="1" applyProtection="1">
      <alignment vertical="center"/>
      <protection locked="0"/>
    </xf>
    <xf numFmtId="167" fontId="11" fillId="5" borderId="15" xfId="10" applyNumberFormat="1" applyFont="1" applyFill="1" applyBorder="1" applyAlignment="1" applyProtection="1">
      <alignment vertical="center"/>
      <protection locked="0"/>
    </xf>
    <xf numFmtId="0" fontId="12" fillId="3" borderId="10" xfId="10" applyFont="1" applyFill="1" applyBorder="1"/>
    <xf numFmtId="165" fontId="12" fillId="3" borderId="6" xfId="14" applyNumberFormat="1" applyFont="1" applyFill="1" applyBorder="1" applyProtection="1"/>
    <xf numFmtId="165" fontId="11" fillId="5" borderId="6" xfId="10" applyNumberFormat="1" applyFont="1" applyFill="1" applyBorder="1" applyProtection="1">
      <protection locked="0"/>
    </xf>
    <xf numFmtId="0" fontId="11" fillId="3" borderId="23" xfId="10" applyFont="1" applyFill="1" applyBorder="1" applyAlignment="1">
      <alignment horizontal="left"/>
    </xf>
    <xf numFmtId="165" fontId="12" fillId="3" borderId="6" xfId="10" applyNumberFormat="1" applyFont="1" applyFill="1" applyBorder="1"/>
    <xf numFmtId="165" fontId="27" fillId="6" borderId="29" xfId="10" applyNumberFormat="1" applyFont="1" applyFill="1" applyBorder="1" applyAlignment="1">
      <alignment vertical="center"/>
    </xf>
    <xf numFmtId="0" fontId="1" fillId="3" borderId="0" xfId="11" applyFont="1" applyFill="1"/>
    <xf numFmtId="0" fontId="11" fillId="3" borderId="10" xfId="10" applyFont="1" applyFill="1" applyBorder="1" applyAlignment="1" applyProtection="1">
      <alignment wrapText="1"/>
      <protection locked="0"/>
    </xf>
    <xf numFmtId="0" fontId="27" fillId="6" borderId="30" xfId="10" applyFont="1" applyFill="1" applyBorder="1" applyAlignment="1" applyProtection="1">
      <alignment horizontal="center" vertical="center" wrapText="1"/>
      <protection locked="0"/>
    </xf>
    <xf numFmtId="0" fontId="13" fillId="0" borderId="31" xfId="28" applyFont="1" applyBorder="1"/>
    <xf numFmtId="0" fontId="13" fillId="3" borderId="0" xfId="2" applyFont="1" applyFill="1" applyBorder="1" applyAlignment="1" applyProtection="1">
      <alignment horizontal="left" vertical="center"/>
    </xf>
    <xf numFmtId="0" fontId="39" fillId="0" borderId="0" xfId="0" applyFont="1" applyAlignment="1">
      <alignment horizontal="left"/>
    </xf>
    <xf numFmtId="49" fontId="29" fillId="3" borderId="0" xfId="7" applyNumberFormat="1" applyFont="1" applyFill="1" applyAlignment="1">
      <alignment horizontal="left"/>
    </xf>
    <xf numFmtId="0" fontId="31" fillId="4" borderId="11" xfId="28" applyFont="1" applyFill="1" applyBorder="1" applyAlignment="1">
      <alignment horizontal="left" vertical="center"/>
    </xf>
    <xf numFmtId="0" fontId="31" fillId="3" borderId="0" xfId="28" applyFont="1" applyFill="1" applyAlignment="1">
      <alignment horizontal="left" vertical="center"/>
    </xf>
    <xf numFmtId="165" fontId="24" fillId="3" borderId="0" xfId="7" applyNumberFormat="1" applyFont="1" applyFill="1" applyAlignment="1" applyProtection="1">
      <alignment horizontal="left" vertical="center"/>
      <protection locked="0"/>
    </xf>
    <xf numFmtId="0" fontId="27" fillId="6" borderId="30" xfId="10" applyFont="1" applyFill="1" applyBorder="1" applyAlignment="1" applyProtection="1">
      <alignment horizontal="left" vertical="center" wrapText="1"/>
      <protection locked="0"/>
    </xf>
    <xf numFmtId="0" fontId="14" fillId="3" borderId="0" xfId="2" applyFont="1" applyFill="1" applyBorder="1" applyAlignment="1" applyProtection="1">
      <alignment horizontal="left" vertical="center"/>
    </xf>
    <xf numFmtId="0" fontId="0" fillId="0" borderId="0" xfId="0" applyAlignment="1">
      <alignment horizontal="left"/>
    </xf>
    <xf numFmtId="0" fontId="11" fillId="8" borderId="0" xfId="0" applyFont="1" applyFill="1"/>
    <xf numFmtId="171" fontId="11" fillId="0" borderId="0" xfId="0" applyNumberFormat="1" applyFont="1" applyAlignment="1">
      <alignment horizontal="right"/>
    </xf>
    <xf numFmtId="2" fontId="13" fillId="3" borderId="0" xfId="7" applyNumberFormat="1" applyFont="1" applyFill="1" applyAlignment="1">
      <alignment horizontal="left"/>
    </xf>
    <xf numFmtId="168" fontId="11" fillId="0" borderId="0" xfId="0" applyNumberFormat="1" applyFont="1" applyAlignment="1">
      <alignment horizontal="right"/>
    </xf>
    <xf numFmtId="171" fontId="11" fillId="0" borderId="0" xfId="0" applyNumberFormat="1" applyFont="1" applyAlignment="1">
      <alignment horizontal="left"/>
    </xf>
    <xf numFmtId="171" fontId="12" fillId="0" borderId="0" xfId="0" applyNumberFormat="1" applyFont="1"/>
    <xf numFmtId="0" fontId="11" fillId="0" borderId="2" xfId="7" applyFont="1" applyBorder="1"/>
    <xf numFmtId="169" fontId="12" fillId="3" borderId="0" xfId="7" applyNumberFormat="1" applyFont="1" applyFill="1"/>
    <xf numFmtId="169" fontId="11" fillId="3" borderId="32" xfId="7" applyNumberFormat="1" applyFont="1" applyFill="1" applyBorder="1"/>
    <xf numFmtId="169" fontId="11" fillId="3" borderId="33" xfId="7" applyNumberFormat="1" applyFont="1" applyFill="1" applyBorder="1"/>
    <xf numFmtId="44" fontId="11" fillId="3" borderId="34" xfId="14" applyNumberFormat="1" applyFont="1" applyFill="1" applyBorder="1" applyAlignment="1" applyProtection="1">
      <alignment horizontal="center"/>
    </xf>
    <xf numFmtId="0" fontId="11" fillId="3" borderId="0" xfId="7" applyFont="1" applyFill="1" applyAlignment="1">
      <alignment horizontal="center"/>
    </xf>
    <xf numFmtId="0" fontId="11" fillId="0" borderId="0" xfId="7" applyFont="1" applyAlignment="1">
      <alignment horizontal="center"/>
    </xf>
    <xf numFmtId="0" fontId="13" fillId="0" borderId="0" xfId="28" applyFont="1" applyAlignment="1">
      <alignment horizontal="center"/>
    </xf>
    <xf numFmtId="0" fontId="11" fillId="3" borderId="33" xfId="7" applyFont="1" applyFill="1" applyBorder="1" applyAlignment="1">
      <alignment horizontal="center"/>
    </xf>
    <xf numFmtId="169" fontId="11" fillId="0" borderId="0" xfId="7" applyNumberFormat="1" applyFont="1" applyAlignment="1">
      <alignment horizontal="center"/>
    </xf>
    <xf numFmtId="0" fontId="13" fillId="3" borderId="0" xfId="2" applyFont="1" applyFill="1" applyBorder="1" applyAlignment="1" applyProtection="1">
      <alignment horizontal="center" vertical="center"/>
    </xf>
    <xf numFmtId="14" fontId="13" fillId="3" borderId="0" xfId="7" applyNumberFormat="1" applyFont="1" applyFill="1" applyAlignment="1">
      <alignment horizontal="left"/>
    </xf>
    <xf numFmtId="0" fontId="27" fillId="9" borderId="30" xfId="10" applyFont="1" applyFill="1" applyBorder="1" applyAlignment="1" applyProtection="1">
      <alignment horizontal="center" vertical="center" wrapText="1"/>
      <protection locked="0"/>
    </xf>
    <xf numFmtId="0" fontId="42" fillId="0" borderId="0" xfId="0" applyFont="1"/>
    <xf numFmtId="165" fontId="27" fillId="6" borderId="35" xfId="10" applyNumberFormat="1" applyFont="1" applyFill="1" applyBorder="1" applyAlignment="1" applyProtection="1">
      <alignment horizontal="center" vertical="center" wrapText="1"/>
      <protection locked="0"/>
    </xf>
    <xf numFmtId="169" fontId="11" fillId="0" borderId="2" xfId="7" applyNumberFormat="1" applyFont="1" applyBorder="1"/>
    <xf numFmtId="169" fontId="11" fillId="0" borderId="0" xfId="7" applyNumberFormat="1" applyFont="1"/>
    <xf numFmtId="0" fontId="13" fillId="0" borderId="0" xfId="2" applyFont="1" applyFill="1" applyBorder="1" applyAlignment="1" applyProtection="1">
      <alignment horizontal="left" vertical="center"/>
    </xf>
    <xf numFmtId="0" fontId="13" fillId="0" borderId="0" xfId="2" applyFont="1" applyFill="1" applyBorder="1" applyAlignment="1" applyProtection="1">
      <alignment horizontal="center" vertical="center"/>
    </xf>
    <xf numFmtId="3" fontId="11" fillId="3" borderId="29" xfId="4" applyNumberFormat="1" applyFont="1" applyFill="1" applyBorder="1" applyAlignment="1">
      <alignment horizontal="center"/>
    </xf>
    <xf numFmtId="44" fontId="12" fillId="3" borderId="1" xfId="17" applyNumberFormat="1" applyFont="1" applyFill="1" applyBorder="1" applyAlignment="1">
      <alignment horizontal="left"/>
    </xf>
    <xf numFmtId="0" fontId="38" fillId="3" borderId="10" xfId="17" applyFont="1" applyFill="1" applyBorder="1" applyAlignment="1">
      <alignment horizontal="left"/>
    </xf>
    <xf numFmtId="168" fontId="38" fillId="3" borderId="6" xfId="17" applyNumberFormat="1" applyFont="1" applyFill="1" applyBorder="1" applyAlignment="1">
      <alignment horizontal="left"/>
    </xf>
    <xf numFmtId="0" fontId="14" fillId="6" borderId="16" xfId="10" applyFont="1" applyFill="1" applyBorder="1" applyAlignment="1">
      <alignment horizontal="left" vertical="center" wrapText="1"/>
    </xf>
    <xf numFmtId="0" fontId="34" fillId="0" borderId="0" xfId="13" applyFont="1" applyAlignment="1">
      <alignment vertical="center"/>
    </xf>
    <xf numFmtId="0" fontId="33" fillId="0" borderId="0" xfId="13" applyFont="1" applyAlignment="1">
      <alignment vertical="center"/>
    </xf>
    <xf numFmtId="0" fontId="14" fillId="0" borderId="0" xfId="17" applyFont="1" applyFill="1" applyAlignment="1">
      <alignment horizontal="left" vertical="center"/>
    </xf>
    <xf numFmtId="0" fontId="11" fillId="0" borderId="0" xfId="17" applyFont="1" applyFill="1" applyAlignment="1">
      <alignment horizontal="left"/>
    </xf>
    <xf numFmtId="165" fontId="11" fillId="0" borderId="0" xfId="17" applyNumberFormat="1" applyFont="1" applyFill="1"/>
    <xf numFmtId="0" fontId="35" fillId="0" borderId="0" xfId="10" applyFont="1" applyFill="1"/>
    <xf numFmtId="0" fontId="12" fillId="0" borderId="0" xfId="17" applyFont="1" applyFill="1" applyAlignment="1">
      <alignment horizontal="left"/>
    </xf>
    <xf numFmtId="168" fontId="12" fillId="0" borderId="0" xfId="17" applyNumberFormat="1" applyFont="1" applyFill="1" applyAlignment="1">
      <alignment horizontal="left"/>
    </xf>
    <xf numFmtId="0" fontId="11" fillId="0" borderId="0" xfId="10" applyFont="1" applyFill="1"/>
    <xf numFmtId="0" fontId="11" fillId="0" borderId="0" xfId="4" applyNumberFormat="1" applyFont="1" applyFill="1" applyBorder="1" applyAlignment="1" applyProtection="1">
      <alignment horizontal="center"/>
    </xf>
    <xf numFmtId="168" fontId="11" fillId="0" borderId="0" xfId="17" applyNumberFormat="1" applyFont="1" applyFill="1" applyAlignment="1">
      <alignment horizontal="left"/>
    </xf>
    <xf numFmtId="0" fontId="11" fillId="0" borderId="0" xfId="17" applyFont="1" applyFill="1" applyAlignment="1">
      <alignment horizontal="center"/>
    </xf>
    <xf numFmtId="168" fontId="11" fillId="0" borderId="0" xfId="17" applyNumberFormat="1" applyFont="1" applyFill="1" applyAlignment="1" applyProtection="1">
      <alignment horizontal="left"/>
      <protection locked="0"/>
    </xf>
    <xf numFmtId="0" fontId="11" fillId="0" borderId="0" xfId="17" applyFont="1" applyFill="1" applyProtection="1">
      <protection locked="0"/>
    </xf>
    <xf numFmtId="0" fontId="38" fillId="0" borderId="0" xfId="17" applyFont="1" applyFill="1" applyAlignment="1">
      <alignment horizontal="left"/>
    </xf>
    <xf numFmtId="168" fontId="38" fillId="0" borderId="0" xfId="17" applyNumberFormat="1" applyFont="1" applyFill="1" applyAlignment="1">
      <alignment horizontal="left"/>
    </xf>
    <xf numFmtId="9" fontId="11" fillId="0" borderId="0" xfId="4" applyFont="1" applyFill="1" applyBorder="1" applyAlignment="1">
      <alignment horizontal="center"/>
    </xf>
    <xf numFmtId="9" fontId="11" fillId="0" borderId="0" xfId="4" applyFont="1" applyFill="1" applyBorder="1" applyAlignment="1" applyProtection="1">
      <alignment horizontal="center"/>
    </xf>
    <xf numFmtId="167" fontId="11" fillId="0" borderId="0" xfId="14" applyNumberFormat="1" applyFont="1" applyFill="1" applyBorder="1" applyAlignment="1" applyProtection="1">
      <alignment horizontal="left"/>
      <protection locked="0"/>
    </xf>
    <xf numFmtId="0" fontId="11" fillId="0" borderId="0" xfId="17" applyFont="1" applyFill="1"/>
    <xf numFmtId="1" fontId="11" fillId="0" borderId="0" xfId="17" applyNumberFormat="1" applyFont="1" applyFill="1" applyAlignment="1">
      <alignment horizontal="center"/>
    </xf>
    <xf numFmtId="170" fontId="11" fillId="0" borderId="0" xfId="17" applyNumberFormat="1" applyFont="1" applyFill="1" applyAlignment="1" applyProtection="1">
      <alignment horizontal="center"/>
      <protection locked="0"/>
    </xf>
    <xf numFmtId="0" fontId="11" fillId="0" borderId="0" xfId="17" applyFont="1" applyFill="1" applyAlignment="1" applyProtection="1">
      <alignment horizontal="center"/>
      <protection locked="0"/>
    </xf>
    <xf numFmtId="165" fontId="12" fillId="0" borderId="0" xfId="17" applyNumberFormat="1" applyFont="1" applyFill="1"/>
    <xf numFmtId="44" fontId="11" fillId="0" borderId="7" xfId="17" applyNumberFormat="1" applyFont="1" applyFill="1" applyBorder="1" applyAlignment="1">
      <alignment horizontal="left"/>
    </xf>
    <xf numFmtId="44" fontId="12" fillId="0" borderId="7" xfId="17" applyNumberFormat="1" applyFont="1" applyFill="1" applyBorder="1" applyAlignment="1">
      <alignment horizontal="left"/>
    </xf>
    <xf numFmtId="0" fontId="35" fillId="0" borderId="10" xfId="10" applyFont="1" applyFill="1" applyBorder="1" applyAlignment="1" applyProtection="1">
      <alignment wrapText="1"/>
      <protection locked="0"/>
    </xf>
    <xf numFmtId="0" fontId="11" fillId="0" borderId="6" xfId="10" applyFont="1" applyFill="1" applyBorder="1" applyProtection="1">
      <protection locked="0"/>
    </xf>
    <xf numFmtId="0" fontId="11" fillId="0" borderId="6" xfId="10" applyFont="1" applyFill="1" applyBorder="1" applyAlignment="1" applyProtection="1">
      <alignment horizontal="center"/>
      <protection locked="0"/>
    </xf>
    <xf numFmtId="0" fontId="11" fillId="0" borderId="10" xfId="10" applyFont="1" applyFill="1" applyBorder="1" applyAlignment="1" applyProtection="1">
      <alignment wrapText="1"/>
      <protection locked="0"/>
    </xf>
    <xf numFmtId="0" fontId="12" fillId="0" borderId="0" xfId="0" applyFont="1"/>
    <xf numFmtId="164" fontId="11" fillId="0" borderId="6" xfId="10" applyNumberFormat="1" applyFont="1" applyFill="1" applyBorder="1" applyAlignment="1">
      <alignment horizontal="center"/>
    </xf>
    <xf numFmtId="167" fontId="14" fillId="6" borderId="29" xfId="10" applyNumberFormat="1" applyFont="1" applyFill="1" applyBorder="1" applyAlignment="1">
      <alignment horizontal="center" vertical="center"/>
    </xf>
    <xf numFmtId="0" fontId="14" fillId="6" borderId="25" xfId="10" applyFont="1" applyFill="1" applyBorder="1" applyAlignment="1">
      <alignment vertical="center"/>
    </xf>
    <xf numFmtId="167" fontId="14" fillId="6" borderId="16" xfId="10" applyNumberFormat="1" applyFont="1" applyFill="1" applyBorder="1" applyAlignment="1">
      <alignment horizontal="left" vertical="center" wrapText="1"/>
    </xf>
    <xf numFmtId="44" fontId="14" fillId="6" borderId="16" xfId="10" applyNumberFormat="1" applyFont="1" applyFill="1" applyBorder="1" applyAlignment="1">
      <alignment horizontal="left" vertical="center" wrapText="1"/>
    </xf>
    <xf numFmtId="168" fontId="14" fillId="6" borderId="16" xfId="10" applyNumberFormat="1" applyFont="1" applyFill="1" applyBorder="1" applyAlignment="1">
      <alignment horizontal="left" vertical="center" wrapText="1"/>
    </xf>
    <xf numFmtId="168" fontId="11" fillId="0" borderId="36" xfId="7" applyNumberFormat="1" applyFont="1" applyBorder="1"/>
    <xf numFmtId="168" fontId="11" fillId="5" borderId="16" xfId="4" applyNumberFormat="1" applyFont="1" applyFill="1" applyBorder="1" applyAlignment="1" applyProtection="1">
      <alignment horizontal="center"/>
      <protection locked="0"/>
    </xf>
    <xf numFmtId="0" fontId="14" fillId="6" borderId="28" xfId="17" applyFont="1" applyFill="1" applyBorder="1" applyAlignment="1">
      <alignment horizontal="left" vertical="center"/>
    </xf>
    <xf numFmtId="0" fontId="11" fillId="5" borderId="37" xfId="10" applyFont="1" applyFill="1" applyBorder="1" applyAlignment="1" applyProtection="1">
      <alignment wrapText="1"/>
      <protection locked="0"/>
    </xf>
    <xf numFmtId="0" fontId="11" fillId="5" borderId="38" xfId="10" applyFont="1" applyFill="1" applyBorder="1" applyProtection="1">
      <protection locked="0"/>
    </xf>
    <xf numFmtId="165" fontId="11" fillId="5" borderId="38" xfId="14" applyNumberFormat="1" applyFont="1" applyFill="1" applyBorder="1" applyProtection="1">
      <protection locked="0"/>
    </xf>
    <xf numFmtId="0" fontId="11" fillId="5" borderId="38" xfId="10" applyFont="1" applyFill="1" applyBorder="1" applyAlignment="1" applyProtection="1">
      <alignment horizontal="center"/>
      <protection locked="0"/>
    </xf>
    <xf numFmtId="0" fontId="11" fillId="3" borderId="38" xfId="10" applyFont="1" applyFill="1" applyBorder="1" applyAlignment="1">
      <alignment horizontal="center"/>
    </xf>
    <xf numFmtId="0" fontId="11" fillId="3" borderId="37" xfId="10" applyFont="1" applyFill="1" applyBorder="1" applyAlignment="1">
      <alignment horizontal="center"/>
    </xf>
    <xf numFmtId="165" fontId="11" fillId="3" borderId="38" xfId="14" applyNumberFormat="1" applyFont="1" applyFill="1" applyBorder="1"/>
    <xf numFmtId="0" fontId="11" fillId="3" borderId="39" xfId="0" applyFont="1" applyFill="1" applyBorder="1"/>
    <xf numFmtId="0" fontId="11" fillId="0" borderId="6" xfId="10" applyFont="1" applyFill="1" applyBorder="1"/>
    <xf numFmtId="0" fontId="11" fillId="0" borderId="6" xfId="4" applyNumberFormat="1" applyFont="1" applyFill="1" applyBorder="1" applyAlignment="1" applyProtection="1">
      <alignment horizontal="center"/>
    </xf>
    <xf numFmtId="167" fontId="11" fillId="3" borderId="6" xfId="14" applyNumberFormat="1" applyFont="1" applyFill="1" applyBorder="1" applyAlignment="1" applyProtection="1">
      <alignment horizontal="left"/>
      <protection locked="0"/>
    </xf>
    <xf numFmtId="0" fontId="11" fillId="3" borderId="6" xfId="4" applyNumberFormat="1" applyFont="1" applyFill="1" applyBorder="1" applyAlignment="1" applyProtection="1">
      <alignment horizontal="center"/>
    </xf>
    <xf numFmtId="0" fontId="11" fillId="3" borderId="22" xfId="17" applyFont="1" applyFill="1" applyBorder="1" applyAlignment="1">
      <alignment horizontal="center"/>
    </xf>
    <xf numFmtId="0" fontId="35" fillId="3" borderId="6" xfId="10" applyFont="1" applyFill="1" applyBorder="1"/>
    <xf numFmtId="44" fontId="12" fillId="3" borderId="15" xfId="14" applyNumberFormat="1" applyFont="1" applyFill="1" applyBorder="1" applyAlignment="1" applyProtection="1">
      <alignment horizontal="center"/>
    </xf>
    <xf numFmtId="167" fontId="11" fillId="3" borderId="0" xfId="14" applyNumberFormat="1" applyFont="1" applyFill="1"/>
    <xf numFmtId="9" fontId="11" fillId="5" borderId="28" xfId="4" applyFont="1" applyFill="1" applyBorder="1" applyAlignment="1" applyProtection="1">
      <alignment horizontal="center"/>
      <protection locked="0"/>
    </xf>
    <xf numFmtId="44" fontId="11" fillId="3" borderId="28" xfId="14" applyNumberFormat="1" applyFont="1" applyFill="1" applyBorder="1" applyAlignment="1" applyProtection="1">
      <alignment horizontal="center"/>
    </xf>
    <xf numFmtId="3" fontId="11" fillId="3" borderId="27" xfId="4" applyNumberFormat="1" applyFont="1" applyFill="1" applyBorder="1" applyAlignment="1" applyProtection="1">
      <alignment horizontal="center"/>
    </xf>
    <xf numFmtId="168" fontId="11" fillId="5" borderId="26" xfId="4" applyNumberFormat="1" applyFont="1" applyFill="1" applyBorder="1" applyAlignment="1" applyProtection="1">
      <alignment horizontal="center"/>
      <protection locked="0"/>
    </xf>
    <xf numFmtId="168" fontId="11" fillId="0" borderId="40" xfId="7" applyNumberFormat="1" applyFont="1" applyBorder="1"/>
    <xf numFmtId="0" fontId="0" fillId="3" borderId="0" xfId="0" applyFill="1"/>
    <xf numFmtId="168" fontId="11" fillId="0" borderId="41" xfId="7" applyNumberFormat="1" applyFont="1" applyBorder="1"/>
    <xf numFmtId="0" fontId="11" fillId="3" borderId="0" xfId="20" applyFont="1" applyFill="1"/>
    <xf numFmtId="0" fontId="43" fillId="10" borderId="29" xfId="20" applyFont="1" applyFill="1" applyBorder="1"/>
    <xf numFmtId="0" fontId="43" fillId="10" borderId="29" xfId="0" applyFont="1" applyFill="1" applyBorder="1"/>
    <xf numFmtId="44" fontId="11" fillId="5" borderId="0" xfId="0" applyNumberFormat="1" applyFont="1" applyFill="1"/>
    <xf numFmtId="0" fontId="12" fillId="8" borderId="0" xfId="0" applyFont="1" applyFill="1"/>
    <xf numFmtId="0" fontId="43" fillId="10" borderId="29" xfId="0" applyFont="1" applyFill="1" applyBorder="1" applyAlignment="1">
      <alignment horizontal="left"/>
    </xf>
    <xf numFmtId="44" fontId="11" fillId="5" borderId="29" xfId="4" applyNumberFormat="1" applyFont="1" applyFill="1" applyBorder="1" applyAlignment="1" applyProtection="1">
      <alignment horizontal="center"/>
      <protection locked="0"/>
    </xf>
    <xf numFmtId="0" fontId="32" fillId="0" borderId="0" xfId="0" applyFont="1" applyAlignment="1">
      <alignment vertical="center"/>
    </xf>
    <xf numFmtId="2" fontId="11" fillId="0" borderId="0" xfId="7" applyNumberFormat="1" applyFont="1"/>
    <xf numFmtId="14" fontId="11" fillId="0" borderId="0" xfId="7" applyNumberFormat="1" applyFont="1" applyAlignment="1">
      <alignment horizontal="left"/>
    </xf>
    <xf numFmtId="2" fontId="11" fillId="0" borderId="0" xfId="7" applyNumberFormat="1" applyFont="1" applyAlignment="1">
      <alignment horizontal="left"/>
    </xf>
    <xf numFmtId="44" fontId="12" fillId="3" borderId="0" xfId="14" applyNumberFormat="1" applyFont="1" applyFill="1" applyBorder="1" applyAlignment="1" applyProtection="1">
      <alignment horizontal="center"/>
    </xf>
    <xf numFmtId="44" fontId="12" fillId="3" borderId="36" xfId="14" applyNumberFormat="1" applyFont="1" applyFill="1" applyBorder="1" applyAlignment="1" applyProtection="1">
      <alignment horizontal="center"/>
    </xf>
    <xf numFmtId="44" fontId="11" fillId="5" borderId="25" xfId="14" applyNumberFormat="1" applyFont="1" applyFill="1" applyBorder="1" applyAlignment="1" applyProtection="1">
      <alignment horizontal="center"/>
      <protection locked="0"/>
    </xf>
    <xf numFmtId="44" fontId="11" fillId="5" borderId="24" xfId="14" applyNumberFormat="1" applyFont="1" applyFill="1" applyBorder="1" applyAlignment="1" applyProtection="1">
      <alignment horizontal="center"/>
      <protection locked="0"/>
    </xf>
    <xf numFmtId="44" fontId="12" fillId="3" borderId="6" xfId="14" applyNumberFormat="1" applyFont="1" applyFill="1" applyBorder="1" applyAlignment="1" applyProtection="1">
      <alignment horizontal="center"/>
    </xf>
    <xf numFmtId="44" fontId="12" fillId="3" borderId="40" xfId="14" applyNumberFormat="1" applyFont="1" applyFill="1" applyBorder="1" applyAlignment="1" applyProtection="1">
      <alignment horizontal="center"/>
    </xf>
    <xf numFmtId="0" fontId="27" fillId="6" borderId="43" xfId="10" applyFont="1" applyFill="1" applyBorder="1" applyAlignment="1" applyProtection="1">
      <alignment horizontal="center" vertical="center" wrapText="1"/>
      <protection locked="0"/>
    </xf>
    <xf numFmtId="165" fontId="27" fillId="10" borderId="44" xfId="10" applyNumberFormat="1" applyFont="1" applyFill="1" applyBorder="1" applyAlignment="1" applyProtection="1">
      <alignment horizontal="center" vertical="center" wrapText="1"/>
      <protection locked="0"/>
    </xf>
    <xf numFmtId="165" fontId="27" fillId="6" borderId="44" xfId="10" applyNumberFormat="1" applyFont="1" applyFill="1" applyBorder="1" applyAlignment="1" applyProtection="1">
      <alignment horizontal="center" vertical="center" wrapText="1"/>
      <protection locked="0"/>
    </xf>
    <xf numFmtId="165" fontId="27" fillId="6" borderId="45" xfId="10" applyNumberFormat="1" applyFont="1" applyFill="1" applyBorder="1" applyAlignment="1" applyProtection="1">
      <alignment horizontal="center" vertical="center" wrapText="1"/>
      <protection locked="0"/>
    </xf>
    <xf numFmtId="0" fontId="11" fillId="3" borderId="31" xfId="10" applyFont="1" applyFill="1" applyBorder="1" applyProtection="1">
      <protection locked="0"/>
    </xf>
    <xf numFmtId="165" fontId="11" fillId="3" borderId="46" xfId="10" applyNumberFormat="1" applyFont="1" applyFill="1" applyBorder="1"/>
    <xf numFmtId="169" fontId="12" fillId="3" borderId="31" xfId="7" applyNumberFormat="1" applyFont="1" applyFill="1" applyBorder="1"/>
    <xf numFmtId="169" fontId="26" fillId="3" borderId="0" xfId="7" applyNumberFormat="1" applyFont="1" applyFill="1"/>
    <xf numFmtId="0" fontId="11" fillId="3" borderId="46" xfId="10" applyFont="1" applyFill="1" applyBorder="1"/>
    <xf numFmtId="169" fontId="11" fillId="0" borderId="31" xfId="7" applyNumberFormat="1" applyFont="1" applyBorder="1"/>
    <xf numFmtId="44" fontId="11" fillId="3" borderId="47" xfId="14" applyNumberFormat="1" applyFont="1" applyFill="1" applyBorder="1" applyAlignment="1" applyProtection="1">
      <alignment horizontal="center"/>
    </xf>
    <xf numFmtId="44" fontId="11" fillId="3" borderId="48" xfId="14" applyNumberFormat="1" applyFont="1" applyFill="1" applyBorder="1" applyAlignment="1" applyProtection="1">
      <alignment horizontal="center"/>
    </xf>
    <xf numFmtId="169" fontId="11" fillId="3" borderId="31" xfId="7" applyNumberFormat="1" applyFont="1" applyFill="1" applyBorder="1"/>
    <xf numFmtId="44" fontId="11" fillId="3" borderId="0" xfId="10" applyNumberFormat="1" applyFont="1" applyFill="1"/>
    <xf numFmtId="44" fontId="11" fillId="3" borderId="46" xfId="14" applyNumberFormat="1" applyFont="1" applyFill="1" applyBorder="1" applyAlignment="1" applyProtection="1">
      <alignment horizontal="center"/>
    </xf>
    <xf numFmtId="44" fontId="11" fillId="3" borderId="49" xfId="10" applyNumberFormat="1" applyFont="1" applyFill="1" applyBorder="1"/>
    <xf numFmtId="44" fontId="12" fillId="3" borderId="0" xfId="10" applyNumberFormat="1" applyFont="1" applyFill="1"/>
    <xf numFmtId="44" fontId="12" fillId="3" borderId="46" xfId="10" applyNumberFormat="1" applyFont="1" applyFill="1" applyBorder="1"/>
    <xf numFmtId="0" fontId="11" fillId="3" borderId="32" xfId="10" applyFont="1" applyFill="1" applyBorder="1" applyProtection="1">
      <protection locked="0"/>
    </xf>
    <xf numFmtId="0" fontId="11" fillId="3" borderId="33" xfId="10" applyFont="1" applyFill="1" applyBorder="1" applyProtection="1">
      <protection locked="0"/>
    </xf>
    <xf numFmtId="165" fontId="11" fillId="3" borderId="33" xfId="10" applyNumberFormat="1" applyFont="1" applyFill="1" applyBorder="1"/>
    <xf numFmtId="9" fontId="11" fillId="3" borderId="33" xfId="4" applyFont="1" applyFill="1" applyBorder="1" applyProtection="1">
      <protection locked="0"/>
    </xf>
    <xf numFmtId="165" fontId="12" fillId="3" borderId="33" xfId="10" applyNumberFormat="1" applyFont="1" applyFill="1" applyBorder="1"/>
    <xf numFmtId="165" fontId="11" fillId="3" borderId="50" xfId="10" applyNumberFormat="1" applyFont="1" applyFill="1" applyBorder="1"/>
    <xf numFmtId="44" fontId="11" fillId="5" borderId="42" xfId="14" applyNumberFormat="1" applyFont="1" applyFill="1" applyBorder="1" applyAlignment="1" applyProtection="1">
      <alignment horizontal="center"/>
      <protection locked="0"/>
    </xf>
    <xf numFmtId="44" fontId="11" fillId="3" borderId="36" xfId="14" applyNumberFormat="1" applyFont="1" applyFill="1" applyBorder="1" applyAlignment="1" applyProtection="1">
      <alignment horizontal="center"/>
    </xf>
    <xf numFmtId="9" fontId="11" fillId="5" borderId="16" xfId="4" applyFont="1" applyFill="1" applyBorder="1" applyAlignment="1" applyProtection="1">
      <alignment horizontal="center"/>
      <protection locked="0"/>
    </xf>
    <xf numFmtId="3" fontId="11" fillId="0" borderId="36" xfId="4" applyNumberFormat="1" applyFont="1" applyFill="1" applyBorder="1" applyAlignment="1" applyProtection="1">
      <alignment horizontal="center"/>
    </xf>
    <xf numFmtId="44" fontId="11" fillId="3" borderId="51" xfId="14" applyNumberFormat="1" applyFont="1" applyFill="1" applyBorder="1" applyAlignment="1" applyProtection="1">
      <alignment horizontal="center"/>
    </xf>
    <xf numFmtId="0" fontId="13" fillId="0" borderId="0" xfId="0" applyFont="1" applyAlignment="1">
      <alignment horizontal="left"/>
    </xf>
    <xf numFmtId="0" fontId="11" fillId="0" borderId="0" xfId="0" applyFont="1" applyAlignment="1">
      <alignment horizontal="center"/>
    </xf>
    <xf numFmtId="1" fontId="11" fillId="0" borderId="6" xfId="17" applyNumberFormat="1" applyFont="1" applyFill="1" applyBorder="1" applyAlignment="1">
      <alignment horizontal="center"/>
    </xf>
    <xf numFmtId="170" fontId="11" fillId="0" borderId="6" xfId="17" applyNumberFormat="1" applyFont="1" applyFill="1" applyBorder="1" applyAlignment="1" applyProtection="1">
      <alignment horizontal="center"/>
      <protection locked="0"/>
    </xf>
    <xf numFmtId="0" fontId="11" fillId="0" borderId="22" xfId="17" applyFont="1" applyFill="1" applyBorder="1" applyAlignment="1">
      <alignment horizontal="center"/>
    </xf>
    <xf numFmtId="0" fontId="14" fillId="6" borderId="16" xfId="10" applyFont="1" applyFill="1" applyBorder="1" applyAlignment="1">
      <alignment horizontal="center" vertical="center" wrapText="1"/>
    </xf>
    <xf numFmtId="0" fontId="44" fillId="0" borderId="0" xfId="0" applyFont="1" applyAlignment="1">
      <alignment vertical="center"/>
    </xf>
    <xf numFmtId="0" fontId="29" fillId="11" borderId="0" xfId="0" applyFont="1" applyFill="1"/>
    <xf numFmtId="49" fontId="11" fillId="3" borderId="0" xfId="7" applyNumberFormat="1" applyFont="1" applyFill="1" applyAlignment="1">
      <alignment horizontal="left"/>
    </xf>
    <xf numFmtId="0" fontId="22" fillId="7" borderId="3" xfId="13" applyFont="1" applyFill="1" applyBorder="1" applyAlignment="1">
      <alignment horizontal="center" vertical="center"/>
    </xf>
    <xf numFmtId="0" fontId="22" fillId="7" borderId="4" xfId="13" applyFont="1" applyFill="1" applyBorder="1" applyAlignment="1">
      <alignment horizontal="center" vertical="center"/>
    </xf>
    <xf numFmtId="0" fontId="11" fillId="3" borderId="0" xfId="20" applyFont="1" applyFill="1" applyAlignment="1">
      <alignment horizontal="left" wrapText="1"/>
    </xf>
    <xf numFmtId="44" fontId="11" fillId="5" borderId="0" xfId="0" applyNumberFormat="1" applyFont="1" applyFill="1" applyAlignment="1">
      <alignment horizontal="left"/>
    </xf>
    <xf numFmtId="0" fontId="35" fillId="5" borderId="37" xfId="10" applyFont="1" applyFill="1" applyBorder="1" applyAlignment="1" applyProtection="1">
      <alignment wrapText="1"/>
      <protection locked="0"/>
    </xf>
    <xf numFmtId="0" fontId="11" fillId="3" borderId="52" xfId="0" applyFont="1" applyFill="1" applyBorder="1"/>
    <xf numFmtId="0" fontId="22" fillId="7" borderId="3" xfId="13" applyFont="1" applyFill="1" applyBorder="1" applyAlignment="1">
      <alignment horizontal="center" vertical="center"/>
    </xf>
    <xf numFmtId="0" fontId="41" fillId="3" borderId="18" xfId="13" applyFont="1" applyFill="1" applyBorder="1" applyAlignment="1">
      <alignment horizontal="center" vertical="center" wrapText="1"/>
    </xf>
    <xf numFmtId="0" fontId="40" fillId="3" borderId="18" xfId="13" applyFont="1" applyFill="1" applyBorder="1" applyAlignment="1">
      <alignment horizontal="center" vertical="center" wrapText="1"/>
    </xf>
    <xf numFmtId="0" fontId="40" fillId="3" borderId="0" xfId="13" applyFont="1" applyFill="1" applyAlignment="1">
      <alignment horizontal="center" vertical="center" wrapText="1"/>
    </xf>
    <xf numFmtId="0" fontId="40" fillId="3" borderId="20" xfId="13" applyFont="1" applyFill="1" applyBorder="1" applyAlignment="1">
      <alignment horizontal="center" vertical="center" wrapText="1"/>
    </xf>
    <xf numFmtId="0" fontId="15" fillId="7" borderId="3" xfId="11" applyFont="1" applyFill="1" applyBorder="1" applyAlignment="1">
      <alignment horizontal="center" vertical="center"/>
    </xf>
    <xf numFmtId="0" fontId="15" fillId="7" borderId="5" xfId="11" applyFont="1" applyFill="1" applyBorder="1" applyAlignment="1">
      <alignment horizontal="center" vertical="center"/>
    </xf>
    <xf numFmtId="0" fontId="11" fillId="3" borderId="0" xfId="10" applyFont="1" applyFill="1" applyAlignment="1" applyProtection="1">
      <alignment horizontal="left" vertical="top" wrapText="1"/>
      <protection locked="0"/>
    </xf>
    <xf numFmtId="0" fontId="22" fillId="7" borderId="4" xfId="13" applyFont="1" applyFill="1" applyBorder="1" applyAlignment="1">
      <alignment horizontal="center" vertical="center"/>
    </xf>
    <xf numFmtId="0" fontId="22" fillId="7" borderId="5" xfId="13" applyFont="1" applyFill="1" applyBorder="1" applyAlignment="1">
      <alignment horizontal="center" vertical="center"/>
    </xf>
    <xf numFmtId="0" fontId="11" fillId="5" borderId="0" xfId="10" applyFont="1" applyFill="1" applyAlignment="1" applyProtection="1">
      <alignment horizontal="left" vertical="top"/>
      <protection locked="0"/>
    </xf>
    <xf numFmtId="0" fontId="34" fillId="7" borderId="3" xfId="10" applyFont="1" applyFill="1" applyBorder="1" applyAlignment="1">
      <alignment horizontal="left" vertical="center" wrapText="1"/>
    </xf>
    <xf numFmtId="0" fontId="34" fillId="7" borderId="4" xfId="10" applyFont="1" applyFill="1" applyBorder="1" applyAlignment="1">
      <alignment horizontal="left" vertical="center" wrapText="1"/>
    </xf>
    <xf numFmtId="0" fontId="34" fillId="7" borderId="5" xfId="10" applyFont="1" applyFill="1" applyBorder="1" applyAlignment="1">
      <alignment horizontal="left" vertical="center" wrapText="1"/>
    </xf>
    <xf numFmtId="0" fontId="34" fillId="7" borderId="2" xfId="13" applyFont="1" applyFill="1" applyBorder="1" applyAlignment="1">
      <alignment horizontal="left" vertical="center"/>
    </xf>
    <xf numFmtId="0" fontId="34" fillId="7" borderId="0" xfId="13" applyFont="1" applyFill="1" applyAlignment="1">
      <alignment horizontal="left" vertical="center"/>
    </xf>
    <xf numFmtId="0" fontId="22" fillId="7" borderId="18" xfId="13" applyFont="1" applyFill="1" applyBorder="1" applyAlignment="1">
      <alignment horizontal="center" vertical="center"/>
    </xf>
  </cellXfs>
  <cellStyles count="29">
    <cellStyle name="Euro" xfId="1" xr:uid="{00000000-0005-0000-0000-000000000000}"/>
    <cellStyle name="Hyperlink" xfId="2" builtinId="8"/>
    <cellStyle name="Komma 2" xfId="27" xr:uid="{5C471439-DD1F-4AB3-9AD9-0880865BCFB3}"/>
    <cellStyle name="Normal 2 2" xfId="3" xr:uid="{00000000-0005-0000-0000-000002000000}"/>
    <cellStyle name="Normal 2 2 2" xfId="18" xr:uid="{00000000-0005-0000-0000-000003000000}"/>
    <cellStyle name="Normal 2 2 2 2" xfId="22" xr:uid="{00000000-0005-0000-0000-000004000000}"/>
    <cellStyle name="Normal 2 2 3" xfId="23" xr:uid="{00000000-0005-0000-0000-000005000000}"/>
    <cellStyle name="Procent" xfId="4" builtinId="5"/>
    <cellStyle name="Procent 2" xfId="5" xr:uid="{00000000-0005-0000-0000-000007000000}"/>
    <cellStyle name="Procent 2 2" xfId="6" xr:uid="{00000000-0005-0000-0000-000008000000}"/>
    <cellStyle name="Standaard" xfId="0" builtinId="0"/>
    <cellStyle name="Standaard 2" xfId="7" xr:uid="{00000000-0005-0000-0000-00000A000000}"/>
    <cellStyle name="Standaard 3" xfId="8" xr:uid="{00000000-0005-0000-0000-00000B000000}"/>
    <cellStyle name="Standaard 3 2" xfId="19" xr:uid="{00000000-0005-0000-0000-00000C000000}"/>
    <cellStyle name="Standaard 4" xfId="9" xr:uid="{00000000-0005-0000-0000-00000D000000}"/>
    <cellStyle name="Standaard 4 2" xfId="20" xr:uid="{00000000-0005-0000-0000-00000E000000}"/>
    <cellStyle name="Standaard_Gemeente Nijmegen-begrotingsmodel" xfId="10" xr:uid="{00000000-0005-0000-0000-000010000000}"/>
    <cellStyle name="Standaard_Gemeente Nijmegen-begrotingsmodel 2" xfId="17" xr:uid="{00000000-0005-0000-0000-000011000000}"/>
    <cellStyle name="Standard 2" xfId="11" xr:uid="{00000000-0005-0000-0000-000012000000}"/>
    <cellStyle name="Standard 2 2" xfId="21" xr:uid="{00000000-0005-0000-0000-000013000000}"/>
    <cellStyle name="Standard 2 2 2" xfId="24" xr:uid="{00000000-0005-0000-0000-000014000000}"/>
    <cellStyle name="Standard 2 3" xfId="25" xr:uid="{00000000-0005-0000-0000-000015000000}"/>
    <cellStyle name="Standard 2 4" xfId="26" xr:uid="{00000000-0005-0000-0000-000016000000}"/>
    <cellStyle name="Standard 2 4 2" xfId="28" xr:uid="{DD9D4AAA-5FBC-4013-B6BF-4E21F791EA5E}"/>
    <cellStyle name="Standard_Ecklohn Baden Württemberg" xfId="12" xr:uid="{00000000-0005-0000-0000-000017000000}"/>
    <cellStyle name="Standard_Ecklohn Baden Württemberg 2" xfId="13" xr:uid="{00000000-0005-0000-0000-000018000000}"/>
    <cellStyle name="Valuta" xfId="14" builtinId="4"/>
    <cellStyle name="Valuta 2" xfId="15" xr:uid="{00000000-0005-0000-0000-00001A000000}"/>
    <cellStyle name="Valuta 2 2" xfId="16"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B0FF"/>
      <color rgb="FF8FA7CC"/>
      <color rgb="FF0AAAFF"/>
      <color rgb="FF244062"/>
      <color rgb="FF92A7CC"/>
      <color rgb="FF2C4154"/>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2"/>
  <sheetViews>
    <sheetView showGridLines="0" tabSelected="1" zoomScale="85" zoomScaleNormal="85" zoomScaleSheetLayoutView="85" zoomScalePageLayoutView="85" workbookViewId="0">
      <selection activeCell="H7" sqref="H7"/>
    </sheetView>
  </sheetViews>
  <sheetFormatPr defaultColWidth="9" defaultRowHeight="12.75" x14ac:dyDescent="0.2"/>
  <cols>
    <col min="1" max="1" width="2.42578125" style="1" customWidth="1"/>
    <col min="2" max="2" width="3" style="1" customWidth="1"/>
    <col min="3" max="3" width="40.28515625" style="1" customWidth="1"/>
    <col min="4" max="4" width="135.85546875" style="1" customWidth="1"/>
    <col min="5" max="5" width="3.28515625" style="1" customWidth="1"/>
    <col min="6" max="6" width="3" style="1" customWidth="1"/>
    <col min="7" max="7" width="9" style="1"/>
    <col min="8" max="8" width="81.140625" style="1" customWidth="1"/>
    <col min="9" max="16384" width="9" style="1"/>
  </cols>
  <sheetData>
    <row r="1" spans="1:6" ht="14.25" customHeight="1" x14ac:dyDescent="0.2">
      <c r="A1" s="5"/>
      <c r="B1" s="5"/>
      <c r="C1" s="6"/>
      <c r="D1" s="6"/>
      <c r="E1" s="6"/>
      <c r="F1" s="5"/>
    </row>
    <row r="2" spans="1:6" ht="14.25" customHeight="1" x14ac:dyDescent="0.2">
      <c r="A2" s="5"/>
      <c r="B2" s="8"/>
      <c r="C2" s="7"/>
      <c r="D2" s="7"/>
      <c r="E2" s="7"/>
      <c r="F2" s="5"/>
    </row>
    <row r="3" spans="1:6" ht="14.25" customHeight="1" x14ac:dyDescent="0.2">
      <c r="A3" s="5"/>
      <c r="B3" s="8"/>
      <c r="C3" s="9" t="s">
        <v>0</v>
      </c>
      <c r="D3" s="10" t="s">
        <v>1</v>
      </c>
      <c r="E3" s="7"/>
      <c r="F3" s="5"/>
    </row>
    <row r="4" spans="1:6" ht="14.25" customHeight="1" x14ac:dyDescent="0.2">
      <c r="A4" s="5"/>
      <c r="B4" s="8"/>
      <c r="C4" s="9" t="s">
        <v>2</v>
      </c>
      <c r="D4" s="200" t="s">
        <v>357</v>
      </c>
      <c r="E4" s="7"/>
      <c r="F4" s="5"/>
    </row>
    <row r="5" spans="1:6" ht="14.25" customHeight="1" x14ac:dyDescent="0.2">
      <c r="A5" s="5"/>
      <c r="B5" s="8"/>
      <c r="C5" s="9" t="s">
        <v>3</v>
      </c>
      <c r="D5" s="11">
        <v>46235</v>
      </c>
      <c r="E5" s="7"/>
      <c r="F5" s="5"/>
    </row>
    <row r="6" spans="1:6" ht="14.25" customHeight="1" x14ac:dyDescent="0.2">
      <c r="A6" s="5"/>
      <c r="B6" s="8"/>
      <c r="C6" s="9" t="s">
        <v>4</v>
      </c>
      <c r="D6" s="12"/>
      <c r="E6" s="7"/>
      <c r="F6" s="5"/>
    </row>
    <row r="7" spans="1:6" ht="14.25" customHeight="1" thickBot="1" x14ac:dyDescent="0.25">
      <c r="A7" s="5"/>
      <c r="B7" s="8"/>
      <c r="C7" s="13"/>
      <c r="D7" s="13"/>
      <c r="E7" s="13"/>
      <c r="F7" s="5"/>
    </row>
    <row r="8" spans="1:6" ht="27" customHeight="1" thickBot="1" x14ac:dyDescent="0.25">
      <c r="A8" s="5"/>
      <c r="B8" s="8"/>
      <c r="C8" s="359" t="s">
        <v>5</v>
      </c>
      <c r="D8" s="360"/>
      <c r="E8" s="13"/>
      <c r="F8" s="5"/>
    </row>
    <row r="9" spans="1:6" x14ac:dyDescent="0.2">
      <c r="A9" s="5"/>
      <c r="B9" s="8"/>
      <c r="C9" s="14"/>
      <c r="D9" s="14"/>
      <c r="E9" s="13"/>
      <c r="F9" s="5"/>
    </row>
    <row r="10" spans="1:6" ht="217.9" customHeight="1" x14ac:dyDescent="0.2">
      <c r="A10" s="5"/>
      <c r="B10" s="15"/>
      <c r="C10" s="16" t="s">
        <v>6</v>
      </c>
      <c r="D10" s="17" t="s">
        <v>7</v>
      </c>
      <c r="E10" s="14"/>
      <c r="F10" s="5"/>
    </row>
    <row r="11" spans="1:6" ht="18" customHeight="1" x14ac:dyDescent="0.2">
      <c r="A11" s="5"/>
      <c r="B11" s="15"/>
      <c r="C11" s="16" t="s">
        <v>8</v>
      </c>
      <c r="D11" s="18" t="s">
        <v>9</v>
      </c>
      <c r="E11" s="14"/>
      <c r="F11" s="5"/>
    </row>
    <row r="12" spans="1:6" ht="26.45" customHeight="1" x14ac:dyDescent="0.2">
      <c r="A12" s="5"/>
      <c r="B12" s="15"/>
      <c r="C12" s="16" t="s">
        <v>10</v>
      </c>
      <c r="D12" s="19" t="s">
        <v>11</v>
      </c>
      <c r="E12" s="14"/>
      <c r="F12" s="5"/>
    </row>
    <row r="13" spans="1:6" ht="26.45" customHeight="1" x14ac:dyDescent="0.2">
      <c r="A13" s="5"/>
      <c r="B13" s="15"/>
      <c r="C13" s="16" t="s">
        <v>12</v>
      </c>
      <c r="D13" s="19" t="s">
        <v>13</v>
      </c>
      <c r="E13" s="14"/>
      <c r="F13" s="5"/>
    </row>
    <row r="14" spans="1:6" ht="94.15" customHeight="1" x14ac:dyDescent="0.2">
      <c r="A14" s="5"/>
      <c r="B14" s="15"/>
      <c r="C14" s="16" t="s">
        <v>14</v>
      </c>
      <c r="D14" s="19" t="s">
        <v>15</v>
      </c>
      <c r="E14" s="14"/>
      <c r="F14" s="5"/>
    </row>
    <row r="15" spans="1:6" ht="65.45" customHeight="1" x14ac:dyDescent="0.2">
      <c r="A15" s="5"/>
      <c r="B15" s="15"/>
      <c r="C15" s="16" t="s">
        <v>16</v>
      </c>
      <c r="D15" s="19" t="s">
        <v>17</v>
      </c>
      <c r="E15" s="14"/>
      <c r="F15" s="5"/>
    </row>
    <row r="16" spans="1:6" ht="86.1" customHeight="1" x14ac:dyDescent="0.2">
      <c r="A16" s="5"/>
      <c r="B16" s="15"/>
      <c r="C16" s="16" t="s">
        <v>18</v>
      </c>
      <c r="D16" s="19" t="s">
        <v>19</v>
      </c>
      <c r="E16" s="14"/>
      <c r="F16" s="5"/>
    </row>
    <row r="17" spans="1:6" ht="49.9" customHeight="1" x14ac:dyDescent="0.2">
      <c r="A17" s="5"/>
      <c r="B17" s="15"/>
      <c r="C17" s="16" t="s">
        <v>20</v>
      </c>
      <c r="D17" s="19" t="s">
        <v>21</v>
      </c>
      <c r="E17" s="14"/>
      <c r="F17" s="5"/>
    </row>
    <row r="18" spans="1:6" ht="37.9" customHeight="1" x14ac:dyDescent="0.2">
      <c r="A18" s="5"/>
      <c r="B18" s="15"/>
      <c r="C18" s="16" t="s">
        <v>22</v>
      </c>
      <c r="D18" s="19" t="s">
        <v>23</v>
      </c>
      <c r="E18" s="14"/>
      <c r="F18" s="5"/>
    </row>
    <row r="19" spans="1:6" ht="86.1" customHeight="1" x14ac:dyDescent="0.2">
      <c r="A19" s="5"/>
      <c r="B19" s="15"/>
      <c r="C19" s="16" t="s">
        <v>24</v>
      </c>
      <c r="D19" s="19" t="s">
        <v>11</v>
      </c>
      <c r="E19" s="14"/>
      <c r="F19" s="5"/>
    </row>
    <row r="20" spans="1:6" ht="86.1" customHeight="1" x14ac:dyDescent="0.2">
      <c r="A20" s="5"/>
      <c r="B20" s="15"/>
      <c r="C20" s="16" t="s">
        <v>25</v>
      </c>
      <c r="D20" s="19" t="s">
        <v>26</v>
      </c>
      <c r="E20" s="14"/>
      <c r="F20" s="5"/>
    </row>
    <row r="21" spans="1:6" x14ac:dyDescent="0.2">
      <c r="A21" s="5"/>
      <c r="B21" s="15"/>
      <c r="C21" s="14"/>
      <c r="D21" s="20"/>
      <c r="E21" s="14"/>
      <c r="F21" s="5"/>
    </row>
    <row r="22" spans="1:6" x14ac:dyDescent="0.2">
      <c r="A22" s="5"/>
      <c r="B22" s="5"/>
      <c r="C22" s="5"/>
      <c r="D22" s="5"/>
      <c r="E22" s="5"/>
      <c r="F22" s="5"/>
    </row>
  </sheetData>
  <mergeCells count="1">
    <mergeCell ref="C8:D8"/>
  </mergeCells>
  <pageMargins left="0.7" right="0.7" top="0.75" bottom="0.75" header="0.3" footer="0.3"/>
  <pageSetup paperSize="9" scale="4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B43F0-E44E-493D-886E-30786577F171}">
  <dimension ref="A1:J97"/>
  <sheetViews>
    <sheetView showGridLines="0" workbookViewId="0">
      <selection activeCell="A5" sqref="A5:XFD5"/>
    </sheetView>
  </sheetViews>
  <sheetFormatPr defaultColWidth="8.7109375" defaultRowHeight="12.75" x14ac:dyDescent="0.2"/>
  <cols>
    <col min="1" max="1" width="3.7109375" style="1" customWidth="1"/>
    <col min="2" max="2" width="8.7109375" style="1"/>
    <col min="3" max="3" width="19.42578125" style="1" customWidth="1"/>
    <col min="4" max="4" width="30.42578125" style="1" customWidth="1"/>
    <col min="5" max="5" width="13.42578125" style="1" customWidth="1"/>
    <col min="6" max="6" width="19.28515625" style="1" customWidth="1"/>
    <col min="7" max="7" width="18.7109375" style="1" customWidth="1"/>
    <col min="8" max="8" width="18.28515625" style="1" customWidth="1"/>
    <col min="9" max="9" width="17.140625" style="1" customWidth="1"/>
    <col min="10" max="10" width="3.7109375" style="1" customWidth="1"/>
    <col min="11" max="16384" width="8.7109375" style="1"/>
  </cols>
  <sheetData>
    <row r="1" spans="1:10" ht="19.5" x14ac:dyDescent="0.2">
      <c r="A1" s="75"/>
      <c r="B1" s="75"/>
      <c r="C1" s="75"/>
      <c r="D1" s="75"/>
      <c r="E1" s="75"/>
      <c r="F1" s="75"/>
      <c r="G1" s="75"/>
      <c r="H1" s="75"/>
      <c r="I1" s="75"/>
      <c r="J1" s="75"/>
    </row>
    <row r="2" spans="1:10" ht="19.5" x14ac:dyDescent="0.2">
      <c r="A2" s="75"/>
      <c r="J2" s="75"/>
    </row>
    <row r="3" spans="1:10" ht="19.5" x14ac:dyDescent="0.2">
      <c r="A3" s="75"/>
      <c r="C3" s="9" t="s">
        <v>0</v>
      </c>
      <c r="D3" s="28" t="str">
        <f>Invulinstructie!D3</f>
        <v>CBR</v>
      </c>
      <c r="E3" s="9"/>
      <c r="G3" s="28"/>
      <c r="H3" s="28"/>
      <c r="J3" s="75"/>
    </row>
    <row r="4" spans="1:10" ht="19.5" x14ac:dyDescent="0.2">
      <c r="A4" s="75"/>
      <c r="C4" s="9" t="s">
        <v>2</v>
      </c>
      <c r="D4" s="28" t="str">
        <f>Invulinstructie!D4</f>
        <v>V1.0</v>
      </c>
      <c r="E4" s="9"/>
      <c r="G4" s="28"/>
      <c r="H4" s="28"/>
      <c r="J4" s="75"/>
    </row>
    <row r="5" spans="1:10" ht="19.5" x14ac:dyDescent="0.2">
      <c r="A5" s="75"/>
      <c r="C5" s="9" t="s">
        <v>3</v>
      </c>
      <c r="D5" s="27">
        <f>Invulinstructie!D5</f>
        <v>46235</v>
      </c>
      <c r="E5" s="9"/>
      <c r="G5" s="41"/>
      <c r="H5" s="41"/>
      <c r="J5" s="75"/>
    </row>
    <row r="6" spans="1:10" ht="19.5" x14ac:dyDescent="0.2">
      <c r="A6" s="75"/>
      <c r="C6" s="9" t="s">
        <v>4</v>
      </c>
      <c r="D6" s="28">
        <f>Invulinstructie!D6</f>
        <v>0</v>
      </c>
      <c r="E6" s="9"/>
      <c r="G6" s="28"/>
      <c r="H6" s="28"/>
      <c r="J6" s="75"/>
    </row>
    <row r="7" spans="1:10" ht="19.5" x14ac:dyDescent="0.2">
      <c r="A7" s="75"/>
      <c r="C7" s="73"/>
      <c r="D7" s="73"/>
      <c r="E7" s="73"/>
      <c r="F7" s="193"/>
      <c r="G7" s="193"/>
      <c r="H7" s="193"/>
      <c r="J7" s="75"/>
    </row>
    <row r="8" spans="1:10" ht="19.5" x14ac:dyDescent="0.2">
      <c r="A8" s="75"/>
      <c r="B8" s="75"/>
      <c r="C8" s="75"/>
      <c r="D8" s="75"/>
      <c r="E8" s="75"/>
      <c r="F8" s="194"/>
      <c r="G8" s="194"/>
      <c r="H8" s="194"/>
      <c r="I8" s="194"/>
      <c r="J8" s="75"/>
    </row>
    <row r="9" spans="1:10" ht="19.5" x14ac:dyDescent="0.2">
      <c r="A9" s="75"/>
      <c r="C9" s="79"/>
      <c r="D9" s="79"/>
      <c r="E9" s="79"/>
      <c r="F9" s="195"/>
      <c r="G9" s="195"/>
      <c r="H9" s="195"/>
      <c r="J9" s="75"/>
    </row>
    <row r="10" spans="1:10" ht="19.5" x14ac:dyDescent="0.2">
      <c r="A10" s="75"/>
      <c r="C10" s="354" t="s">
        <v>306</v>
      </c>
      <c r="D10" s="354"/>
      <c r="E10" s="354"/>
      <c r="F10" s="354"/>
      <c r="G10" s="354"/>
      <c r="H10" s="354"/>
      <c r="J10" s="75"/>
    </row>
    <row r="11" spans="1:10" s="7" customFormat="1" ht="19.5" x14ac:dyDescent="0.2">
      <c r="A11" s="75"/>
      <c r="C11" s="355" t="s">
        <v>356</v>
      </c>
      <c r="D11" s="356"/>
      <c r="E11" s="356"/>
      <c r="F11" s="356"/>
      <c r="G11" s="356"/>
      <c r="H11" s="356"/>
      <c r="J11" s="75"/>
    </row>
    <row r="12" spans="1:10" s="7" customFormat="1" ht="19.5" x14ac:dyDescent="0.2">
      <c r="A12" s="75"/>
      <c r="C12" s="357"/>
      <c r="D12" s="357"/>
      <c r="E12" s="357"/>
      <c r="F12" s="357"/>
      <c r="G12" s="357"/>
      <c r="H12" s="357"/>
      <c r="J12" s="75"/>
    </row>
    <row r="13" spans="1:10" ht="43.9" customHeight="1" x14ac:dyDescent="0.2">
      <c r="A13" s="75"/>
      <c r="C13" s="358"/>
      <c r="D13" s="358"/>
      <c r="E13" s="358"/>
      <c r="F13" s="358"/>
      <c r="G13" s="358"/>
      <c r="H13" s="358"/>
      <c r="J13" s="75"/>
    </row>
    <row r="14" spans="1:10" ht="25.5" x14ac:dyDescent="0.2">
      <c r="A14" s="75"/>
      <c r="C14" s="82" t="s">
        <v>161</v>
      </c>
      <c r="D14" s="189" t="s">
        <v>162</v>
      </c>
      <c r="E14" s="218" t="s">
        <v>307</v>
      </c>
      <c r="F14" s="197" t="s">
        <v>308</v>
      </c>
      <c r="G14" s="197" t="s">
        <v>309</v>
      </c>
      <c r="H14" s="197" t="s">
        <v>310</v>
      </c>
      <c r="J14" s="75"/>
    </row>
    <row r="15" spans="1:10" ht="19.5" x14ac:dyDescent="0.2">
      <c r="A15" s="75"/>
      <c r="C15" s="13"/>
      <c r="D15" s="13"/>
      <c r="E15" s="13"/>
      <c r="F15" s="198"/>
      <c r="G15" s="198"/>
      <c r="H15" s="198"/>
      <c r="J15" s="75"/>
    </row>
    <row r="16" spans="1:10" ht="19.5" x14ac:dyDescent="0.2">
      <c r="A16" s="75"/>
      <c r="C16" s="1" t="s">
        <v>222</v>
      </c>
      <c r="D16" s="219" t="s">
        <v>169</v>
      </c>
      <c r="E16" s="1" t="s">
        <v>311</v>
      </c>
      <c r="F16" s="1" t="s">
        <v>312</v>
      </c>
      <c r="G16" s="1" t="s">
        <v>313</v>
      </c>
      <c r="H16" s="203">
        <v>11618.2</v>
      </c>
      <c r="J16" s="75"/>
    </row>
    <row r="17" spans="1:10" ht="19.5" x14ac:dyDescent="0.2">
      <c r="A17" s="75"/>
      <c r="C17" s="1" t="s">
        <v>223</v>
      </c>
      <c r="D17" s="1" t="s">
        <v>224</v>
      </c>
      <c r="E17" s="1" t="s">
        <v>314</v>
      </c>
      <c r="F17" s="1" t="s">
        <v>312</v>
      </c>
      <c r="G17" s="1" t="s">
        <v>313</v>
      </c>
      <c r="H17" s="203">
        <v>1883.72</v>
      </c>
      <c r="J17" s="75"/>
    </row>
    <row r="18" spans="1:10" ht="19.5" x14ac:dyDescent="0.2">
      <c r="A18" s="75"/>
      <c r="C18" s="1" t="s">
        <v>223</v>
      </c>
      <c r="D18" s="1" t="s">
        <v>224</v>
      </c>
      <c r="E18" s="1" t="s">
        <v>314</v>
      </c>
      <c r="F18" s="1" t="s">
        <v>315</v>
      </c>
      <c r="G18" s="1" t="s">
        <v>316</v>
      </c>
      <c r="H18" s="203">
        <v>2277</v>
      </c>
      <c r="J18" s="75"/>
    </row>
    <row r="19" spans="1:10" ht="19.5" x14ac:dyDescent="0.2">
      <c r="A19" s="75"/>
      <c r="C19" s="1" t="s">
        <v>170</v>
      </c>
      <c r="D19" s="1" t="s">
        <v>172</v>
      </c>
      <c r="E19" s="1" t="s">
        <v>314</v>
      </c>
      <c r="F19" s="1" t="s">
        <v>312</v>
      </c>
      <c r="G19" s="1" t="s">
        <v>313</v>
      </c>
      <c r="H19" s="1" t="s">
        <v>317</v>
      </c>
      <c r="J19" s="75"/>
    </row>
    <row r="20" spans="1:10" ht="19.5" x14ac:dyDescent="0.2">
      <c r="A20" s="75"/>
      <c r="C20" s="1" t="s">
        <v>170</v>
      </c>
      <c r="D20" s="1" t="s">
        <v>172</v>
      </c>
      <c r="E20" s="1" t="s">
        <v>314</v>
      </c>
      <c r="F20" s="1" t="s">
        <v>315</v>
      </c>
      <c r="G20" s="1" t="s">
        <v>316</v>
      </c>
      <c r="H20" s="1" t="s">
        <v>317</v>
      </c>
      <c r="J20" s="75"/>
    </row>
    <row r="21" spans="1:10" ht="19.5" x14ac:dyDescent="0.2">
      <c r="A21" s="75"/>
      <c r="C21" s="1" t="s">
        <v>225</v>
      </c>
      <c r="D21" s="1" t="s">
        <v>318</v>
      </c>
      <c r="E21" s="1" t="s">
        <v>314</v>
      </c>
      <c r="F21" s="1" t="s">
        <v>312</v>
      </c>
      <c r="G21" s="1" t="s">
        <v>313</v>
      </c>
      <c r="H21" s="203">
        <v>1447.6</v>
      </c>
      <c r="J21" s="75"/>
    </row>
    <row r="22" spans="1:10" ht="19.5" x14ac:dyDescent="0.2">
      <c r="A22" s="75"/>
      <c r="C22" s="1" t="s">
        <v>225</v>
      </c>
      <c r="D22" s="1" t="s">
        <v>318</v>
      </c>
      <c r="E22" s="1" t="s">
        <v>314</v>
      </c>
      <c r="F22" s="1" t="s">
        <v>315</v>
      </c>
      <c r="G22" s="1" t="s">
        <v>316</v>
      </c>
      <c r="H22" s="203">
        <v>5284.6</v>
      </c>
      <c r="J22" s="75"/>
    </row>
    <row r="23" spans="1:10" ht="19.5" x14ac:dyDescent="0.2">
      <c r="A23" s="75"/>
      <c r="C23" s="1" t="s">
        <v>225</v>
      </c>
      <c r="D23" s="1" t="s">
        <v>174</v>
      </c>
      <c r="E23" s="1" t="s">
        <v>319</v>
      </c>
      <c r="F23" s="1" t="s">
        <v>320</v>
      </c>
      <c r="G23" s="1" t="s">
        <v>313</v>
      </c>
      <c r="H23" s="203">
        <v>4701.8</v>
      </c>
      <c r="J23" s="75"/>
    </row>
    <row r="24" spans="1:10" ht="19.5" x14ac:dyDescent="0.2">
      <c r="A24" s="75"/>
      <c r="C24" s="1" t="s">
        <v>227</v>
      </c>
      <c r="D24" s="1" t="s">
        <v>228</v>
      </c>
      <c r="E24" s="1" t="s">
        <v>321</v>
      </c>
      <c r="F24" s="1" t="s">
        <v>315</v>
      </c>
      <c r="G24" s="1" t="s">
        <v>316</v>
      </c>
      <c r="H24" s="203">
        <v>916</v>
      </c>
      <c r="J24" s="75"/>
    </row>
    <row r="25" spans="1:10" ht="19.5" x14ac:dyDescent="0.2">
      <c r="A25" s="75"/>
      <c r="C25" s="1" t="s">
        <v>229</v>
      </c>
      <c r="D25" s="1" t="s">
        <v>230</v>
      </c>
      <c r="E25" s="1" t="s">
        <v>314</v>
      </c>
      <c r="F25" s="1" t="s">
        <v>315</v>
      </c>
      <c r="G25" s="1" t="s">
        <v>316</v>
      </c>
      <c r="H25" s="203">
        <v>2167</v>
      </c>
      <c r="J25" s="75"/>
    </row>
    <row r="26" spans="1:10" ht="19.5" x14ac:dyDescent="0.2">
      <c r="A26" s="75"/>
      <c r="C26" s="1" t="s">
        <v>175</v>
      </c>
      <c r="D26" s="1" t="s">
        <v>233</v>
      </c>
      <c r="E26" s="1" t="s">
        <v>314</v>
      </c>
      <c r="F26" s="1" t="s">
        <v>315</v>
      </c>
      <c r="G26" s="1" t="s">
        <v>316</v>
      </c>
      <c r="H26" s="203">
        <v>160</v>
      </c>
      <c r="J26" s="75"/>
    </row>
    <row r="27" spans="1:10" ht="19.5" x14ac:dyDescent="0.2">
      <c r="A27" s="75"/>
      <c r="C27" s="1" t="s">
        <v>175</v>
      </c>
      <c r="D27" s="1" t="s">
        <v>233</v>
      </c>
      <c r="E27" s="1" t="s">
        <v>314</v>
      </c>
      <c r="F27" s="1" t="s">
        <v>322</v>
      </c>
      <c r="G27" s="1" t="s">
        <v>313</v>
      </c>
      <c r="H27" s="203">
        <v>6165.2</v>
      </c>
      <c r="J27" s="75"/>
    </row>
    <row r="28" spans="1:10" ht="19.5" x14ac:dyDescent="0.2">
      <c r="A28" s="75"/>
      <c r="C28" s="1" t="s">
        <v>175</v>
      </c>
      <c r="D28" s="1" t="s">
        <v>176</v>
      </c>
      <c r="E28" s="1" t="s">
        <v>314</v>
      </c>
      <c r="F28" s="1" t="s">
        <v>312</v>
      </c>
      <c r="G28" s="1" t="s">
        <v>313</v>
      </c>
      <c r="H28" s="204">
        <v>6153.6</v>
      </c>
      <c r="J28" s="75"/>
    </row>
    <row r="29" spans="1:10" ht="19.5" x14ac:dyDescent="0.2">
      <c r="A29" s="75"/>
      <c r="C29" s="1" t="s">
        <v>175</v>
      </c>
      <c r="D29" s="1" t="s">
        <v>176</v>
      </c>
      <c r="E29" s="1" t="s">
        <v>314</v>
      </c>
      <c r="F29" s="1" t="s">
        <v>315</v>
      </c>
      <c r="G29" s="1" t="s">
        <v>316</v>
      </c>
      <c r="H29" s="204">
        <v>4413</v>
      </c>
      <c r="J29" s="75"/>
    </row>
    <row r="30" spans="1:10" ht="19.5" x14ac:dyDescent="0.2">
      <c r="A30" s="75"/>
      <c r="C30" s="1" t="s">
        <v>234</v>
      </c>
      <c r="D30" s="1" t="s">
        <v>235</v>
      </c>
      <c r="E30" s="1" t="s">
        <v>314</v>
      </c>
      <c r="F30" s="1" t="s">
        <v>312</v>
      </c>
      <c r="G30" s="1" t="s">
        <v>313</v>
      </c>
      <c r="H30" s="201">
        <v>4808.2</v>
      </c>
      <c r="J30" s="75"/>
    </row>
    <row r="31" spans="1:10" ht="19.5" x14ac:dyDescent="0.2">
      <c r="A31" s="75"/>
      <c r="C31" s="1" t="s">
        <v>234</v>
      </c>
      <c r="D31" s="1" t="s">
        <v>235</v>
      </c>
      <c r="E31" s="1" t="s">
        <v>314</v>
      </c>
      <c r="F31" s="1" t="s">
        <v>315</v>
      </c>
      <c r="G31" s="1" t="s">
        <v>316</v>
      </c>
      <c r="H31" s="201">
        <v>6058</v>
      </c>
      <c r="J31" s="75"/>
    </row>
    <row r="32" spans="1:10" ht="19.5" x14ac:dyDescent="0.2">
      <c r="A32" s="75"/>
      <c r="C32" s="1" t="s">
        <v>236</v>
      </c>
      <c r="D32" s="1" t="s">
        <v>237</v>
      </c>
      <c r="E32" s="1" t="s">
        <v>314</v>
      </c>
      <c r="F32" s="1" t="s">
        <v>315</v>
      </c>
      <c r="G32" s="1" t="s">
        <v>316</v>
      </c>
      <c r="H32" s="201">
        <v>2026</v>
      </c>
      <c r="J32" s="75"/>
    </row>
    <row r="33" spans="1:10" ht="19.5" x14ac:dyDescent="0.2">
      <c r="A33" s="75"/>
      <c r="C33" s="1" t="s">
        <v>236</v>
      </c>
      <c r="D33" s="1" t="s">
        <v>237</v>
      </c>
      <c r="E33" s="1" t="s">
        <v>314</v>
      </c>
      <c r="F33" s="1" t="s">
        <v>320</v>
      </c>
      <c r="G33" s="1" t="s">
        <v>313</v>
      </c>
      <c r="H33" s="201">
        <v>2081.1999999999998</v>
      </c>
      <c r="J33" s="75"/>
    </row>
    <row r="34" spans="1:10" ht="19.5" x14ac:dyDescent="0.2">
      <c r="A34" s="75"/>
      <c r="C34" s="1" t="s">
        <v>323</v>
      </c>
      <c r="D34" s="1" t="s">
        <v>178</v>
      </c>
      <c r="E34" s="1" t="s">
        <v>321</v>
      </c>
      <c r="F34" s="1" t="s">
        <v>312</v>
      </c>
      <c r="G34" s="1" t="s">
        <v>313</v>
      </c>
      <c r="H34" s="201">
        <v>3858.8</v>
      </c>
      <c r="J34" s="75"/>
    </row>
    <row r="35" spans="1:10" ht="19.5" x14ac:dyDescent="0.2">
      <c r="A35" s="75"/>
      <c r="C35" s="1" t="s">
        <v>323</v>
      </c>
      <c r="D35" s="1" t="s">
        <v>178</v>
      </c>
      <c r="E35" s="1" t="s">
        <v>321</v>
      </c>
      <c r="F35" s="1" t="s">
        <v>315</v>
      </c>
      <c r="G35" s="1" t="s">
        <v>316</v>
      </c>
      <c r="H35" s="201">
        <v>5769.6</v>
      </c>
      <c r="J35" s="75"/>
    </row>
    <row r="36" spans="1:10" ht="19.5" x14ac:dyDescent="0.2">
      <c r="A36" s="75"/>
      <c r="C36" s="1" t="s">
        <v>238</v>
      </c>
      <c r="D36" s="1" t="s">
        <v>239</v>
      </c>
      <c r="E36" s="1" t="s">
        <v>314</v>
      </c>
      <c r="F36" s="1" t="s">
        <v>312</v>
      </c>
      <c r="G36" s="1" t="s">
        <v>313</v>
      </c>
      <c r="H36" s="201">
        <v>1885</v>
      </c>
      <c r="J36" s="75"/>
    </row>
    <row r="37" spans="1:10" ht="19.5" x14ac:dyDescent="0.2">
      <c r="A37" s="75"/>
      <c r="C37" s="1" t="s">
        <v>238</v>
      </c>
      <c r="D37" s="1" t="s">
        <v>239</v>
      </c>
      <c r="E37" s="1" t="s">
        <v>314</v>
      </c>
      <c r="F37" s="1" t="s">
        <v>315</v>
      </c>
      <c r="G37" s="1" t="s">
        <v>316</v>
      </c>
      <c r="H37" s="201">
        <v>3470.4</v>
      </c>
      <c r="J37" s="75"/>
    </row>
    <row r="38" spans="1:10" ht="19.5" x14ac:dyDescent="0.2">
      <c r="A38" s="75"/>
      <c r="C38" s="1" t="s">
        <v>240</v>
      </c>
      <c r="D38" s="1" t="s">
        <v>241</v>
      </c>
      <c r="E38" s="1" t="s">
        <v>314</v>
      </c>
      <c r="F38" s="1" t="s">
        <v>312</v>
      </c>
      <c r="G38" s="1" t="s">
        <v>313</v>
      </c>
      <c r="H38" s="201">
        <v>4706.3999999999996</v>
      </c>
      <c r="J38" s="75"/>
    </row>
    <row r="39" spans="1:10" ht="19.5" x14ac:dyDescent="0.2">
      <c r="A39" s="75"/>
      <c r="C39" s="1" t="s">
        <v>240</v>
      </c>
      <c r="D39" s="1" t="s">
        <v>241</v>
      </c>
      <c r="E39" s="1" t="s">
        <v>314</v>
      </c>
      <c r="F39" s="1" t="s">
        <v>315</v>
      </c>
      <c r="G39" s="1" t="s">
        <v>316</v>
      </c>
      <c r="H39" s="201">
        <v>3942.8</v>
      </c>
      <c r="J39" s="75"/>
    </row>
    <row r="40" spans="1:10" ht="19.5" x14ac:dyDescent="0.2">
      <c r="A40" s="75"/>
      <c r="C40" s="1" t="s">
        <v>242</v>
      </c>
      <c r="D40" s="1" t="s">
        <v>243</v>
      </c>
      <c r="E40" s="1" t="s">
        <v>314</v>
      </c>
      <c r="F40" s="1" t="s">
        <v>312</v>
      </c>
      <c r="G40" s="1" t="s">
        <v>313</v>
      </c>
      <c r="H40" s="201">
        <v>4065.6</v>
      </c>
      <c r="J40" s="75"/>
    </row>
    <row r="41" spans="1:10" ht="19.5" x14ac:dyDescent="0.2">
      <c r="A41" s="75"/>
      <c r="C41" s="1" t="s">
        <v>242</v>
      </c>
      <c r="D41" s="1" t="s">
        <v>243</v>
      </c>
      <c r="E41" s="1" t="s">
        <v>314</v>
      </c>
      <c r="F41" s="1" t="s">
        <v>315</v>
      </c>
      <c r="G41" s="1" t="s">
        <v>316</v>
      </c>
      <c r="H41" s="201">
        <v>2536</v>
      </c>
      <c r="J41" s="75"/>
    </row>
    <row r="42" spans="1:10" ht="19.5" x14ac:dyDescent="0.2">
      <c r="A42" s="75"/>
      <c r="C42" s="1" t="s">
        <v>247</v>
      </c>
      <c r="D42" s="1" t="s">
        <v>248</v>
      </c>
      <c r="E42" s="1" t="s">
        <v>314</v>
      </c>
      <c r="F42" s="1" t="s">
        <v>312</v>
      </c>
      <c r="G42" s="1" t="s">
        <v>313</v>
      </c>
      <c r="H42" s="201">
        <v>1398.4</v>
      </c>
      <c r="J42" s="75"/>
    </row>
    <row r="43" spans="1:10" ht="19.5" x14ac:dyDescent="0.2">
      <c r="A43" s="75"/>
      <c r="C43" s="1" t="s">
        <v>247</v>
      </c>
      <c r="D43" s="1" t="s">
        <v>248</v>
      </c>
      <c r="E43" s="1" t="s">
        <v>314</v>
      </c>
      <c r="F43" s="1" t="s">
        <v>315</v>
      </c>
      <c r="G43" s="1" t="s">
        <v>316</v>
      </c>
      <c r="H43" s="201">
        <v>2451.1999999999998</v>
      </c>
      <c r="J43" s="75"/>
    </row>
    <row r="44" spans="1:10" ht="19.5" x14ac:dyDescent="0.2">
      <c r="A44" s="75"/>
      <c r="C44" s="1" t="s">
        <v>249</v>
      </c>
      <c r="D44" s="1" t="s">
        <v>324</v>
      </c>
      <c r="E44" s="1" t="s">
        <v>321</v>
      </c>
      <c r="F44" s="1" t="s">
        <v>312</v>
      </c>
      <c r="G44" s="1" t="s">
        <v>313</v>
      </c>
      <c r="H44" s="201">
        <v>3546.2</v>
      </c>
      <c r="J44" s="75"/>
    </row>
    <row r="45" spans="1:10" ht="19.5" x14ac:dyDescent="0.2">
      <c r="A45" s="75"/>
      <c r="C45" s="1" t="s">
        <v>249</v>
      </c>
      <c r="D45" s="1" t="s">
        <v>324</v>
      </c>
      <c r="E45" s="1" t="s">
        <v>321</v>
      </c>
      <c r="F45" s="1" t="s">
        <v>315</v>
      </c>
      <c r="G45" s="1" t="s">
        <v>316</v>
      </c>
      <c r="H45" s="201">
        <v>2333</v>
      </c>
      <c r="J45" s="75"/>
    </row>
    <row r="46" spans="1:10" ht="19.5" x14ac:dyDescent="0.2">
      <c r="A46" s="75"/>
      <c r="C46" s="1" t="s">
        <v>251</v>
      </c>
      <c r="D46" s="1" t="s">
        <v>252</v>
      </c>
      <c r="E46" s="1" t="s">
        <v>314</v>
      </c>
      <c r="F46" s="1" t="s">
        <v>312</v>
      </c>
      <c r="G46" s="1" t="s">
        <v>313</v>
      </c>
      <c r="H46" s="201">
        <v>3428.4</v>
      </c>
      <c r="J46" s="75"/>
    </row>
    <row r="47" spans="1:10" ht="19.5" x14ac:dyDescent="0.2">
      <c r="A47" s="75"/>
      <c r="C47" s="1" t="s">
        <v>251</v>
      </c>
      <c r="D47" s="1" t="s">
        <v>252</v>
      </c>
      <c r="E47" s="1" t="s">
        <v>314</v>
      </c>
      <c r="F47" s="1" t="s">
        <v>315</v>
      </c>
      <c r="G47" s="1" t="s">
        <v>316</v>
      </c>
      <c r="H47" s="201">
        <v>4887</v>
      </c>
      <c r="J47" s="75"/>
    </row>
    <row r="48" spans="1:10" ht="19.5" x14ac:dyDescent="0.2">
      <c r="A48" s="75"/>
      <c r="C48" s="1" t="s">
        <v>255</v>
      </c>
      <c r="D48" s="1" t="s">
        <v>325</v>
      </c>
      <c r="E48" s="1" t="s">
        <v>321</v>
      </c>
      <c r="F48" s="1" t="s">
        <v>312</v>
      </c>
      <c r="G48" s="1" t="s">
        <v>313</v>
      </c>
      <c r="H48" s="201">
        <v>9267.4</v>
      </c>
      <c r="J48" s="75"/>
    </row>
    <row r="49" spans="1:10" ht="19.5" x14ac:dyDescent="0.2">
      <c r="A49" s="75"/>
      <c r="C49" s="1" t="s">
        <v>255</v>
      </c>
      <c r="D49" s="1" t="s">
        <v>325</v>
      </c>
      <c r="E49" s="1" t="s">
        <v>321</v>
      </c>
      <c r="F49" s="1" t="s">
        <v>315</v>
      </c>
      <c r="G49" s="1" t="s">
        <v>316</v>
      </c>
      <c r="H49" s="201">
        <v>11308.6</v>
      </c>
      <c r="J49" s="75"/>
    </row>
    <row r="50" spans="1:10" ht="19.5" x14ac:dyDescent="0.2">
      <c r="A50" s="75"/>
      <c r="C50" s="1" t="s">
        <v>259</v>
      </c>
      <c r="D50" s="1" t="s">
        <v>326</v>
      </c>
      <c r="E50" s="1" t="s">
        <v>314</v>
      </c>
      <c r="F50" s="1" t="s">
        <v>327</v>
      </c>
      <c r="G50" s="1" t="s">
        <v>313</v>
      </c>
      <c r="H50" s="201">
        <v>1301.5999999999999</v>
      </c>
      <c r="J50" s="75"/>
    </row>
    <row r="51" spans="1:10" ht="19.5" x14ac:dyDescent="0.2">
      <c r="A51" s="75"/>
      <c r="C51" s="1" t="s">
        <v>259</v>
      </c>
      <c r="D51" s="1" t="s">
        <v>326</v>
      </c>
      <c r="E51" s="1" t="s">
        <v>314</v>
      </c>
      <c r="F51" s="1" t="s">
        <v>315</v>
      </c>
      <c r="G51" s="1" t="s">
        <v>316</v>
      </c>
      <c r="H51" s="201">
        <v>5333.8</v>
      </c>
      <c r="J51" s="75"/>
    </row>
    <row r="52" spans="1:10" ht="19.5" x14ac:dyDescent="0.2">
      <c r="A52" s="75"/>
      <c r="C52" s="1" t="s">
        <v>261</v>
      </c>
      <c r="D52" s="1" t="s">
        <v>262</v>
      </c>
      <c r="E52" s="1" t="s">
        <v>321</v>
      </c>
      <c r="F52" s="1" t="s">
        <v>312</v>
      </c>
      <c r="G52" s="1" t="s">
        <v>313</v>
      </c>
      <c r="H52" s="201">
        <v>5297.2</v>
      </c>
      <c r="J52" s="75"/>
    </row>
    <row r="53" spans="1:10" ht="19.5" x14ac:dyDescent="0.2">
      <c r="A53" s="75"/>
      <c r="C53" s="1" t="s">
        <v>261</v>
      </c>
      <c r="D53" s="1" t="s">
        <v>262</v>
      </c>
      <c r="E53" s="1" t="s">
        <v>321</v>
      </c>
      <c r="F53" s="1" t="s">
        <v>315</v>
      </c>
      <c r="G53" s="1" t="s">
        <v>316</v>
      </c>
      <c r="H53" s="201">
        <v>9948</v>
      </c>
      <c r="J53" s="75"/>
    </row>
    <row r="54" spans="1:10" ht="19.5" x14ac:dyDescent="0.2">
      <c r="A54" s="75"/>
      <c r="C54" s="1" t="s">
        <v>328</v>
      </c>
      <c r="D54" s="1" t="s">
        <v>264</v>
      </c>
      <c r="E54" s="1" t="s">
        <v>314</v>
      </c>
      <c r="F54" s="1" t="s">
        <v>320</v>
      </c>
      <c r="G54" s="1" t="s">
        <v>313</v>
      </c>
      <c r="H54" s="201">
        <v>1627.4</v>
      </c>
      <c r="J54" s="75"/>
    </row>
    <row r="55" spans="1:10" ht="19.5" x14ac:dyDescent="0.2">
      <c r="A55" s="75"/>
      <c r="C55" s="1" t="s">
        <v>328</v>
      </c>
      <c r="D55" s="1" t="s">
        <v>264</v>
      </c>
      <c r="E55" s="1" t="s">
        <v>314</v>
      </c>
      <c r="F55" s="1" t="s">
        <v>315</v>
      </c>
      <c r="G55" s="1" t="s">
        <v>316</v>
      </c>
      <c r="H55" s="201">
        <v>1167</v>
      </c>
      <c r="J55" s="75"/>
    </row>
    <row r="56" spans="1:10" ht="19.5" x14ac:dyDescent="0.2">
      <c r="A56" s="75"/>
      <c r="C56" s="1" t="s">
        <v>267</v>
      </c>
      <c r="D56" s="1" t="s">
        <v>268</v>
      </c>
      <c r="E56" s="1" t="s">
        <v>314</v>
      </c>
      <c r="F56" s="1" t="s">
        <v>312</v>
      </c>
      <c r="G56" s="1" t="s">
        <v>313</v>
      </c>
      <c r="H56" s="201">
        <v>3203.44</v>
      </c>
      <c r="J56" s="75"/>
    </row>
    <row r="57" spans="1:10" ht="19.5" x14ac:dyDescent="0.2">
      <c r="A57" s="75"/>
      <c r="C57" s="1" t="s">
        <v>267</v>
      </c>
      <c r="D57" s="1" t="s">
        <v>268</v>
      </c>
      <c r="E57" s="1" t="s">
        <v>314</v>
      </c>
      <c r="F57" s="1" t="s">
        <v>315</v>
      </c>
      <c r="G57" s="1" t="s">
        <v>316</v>
      </c>
      <c r="H57" s="201">
        <v>2263</v>
      </c>
      <c r="J57" s="75"/>
    </row>
    <row r="58" spans="1:10" ht="19.5" x14ac:dyDescent="0.2">
      <c r="A58" s="75"/>
      <c r="C58" s="1" t="s">
        <v>269</v>
      </c>
      <c r="D58" s="1" t="s">
        <v>270</v>
      </c>
      <c r="E58" s="1" t="s">
        <v>314</v>
      </c>
      <c r="F58" s="1" t="s">
        <v>312</v>
      </c>
      <c r="G58" s="1" t="s">
        <v>313</v>
      </c>
      <c r="H58" s="201">
        <v>2035.88</v>
      </c>
      <c r="J58" s="75"/>
    </row>
    <row r="59" spans="1:10" ht="19.5" x14ac:dyDescent="0.2">
      <c r="A59" s="75"/>
      <c r="C59" s="1" t="s">
        <v>269</v>
      </c>
      <c r="D59" s="1" t="s">
        <v>270</v>
      </c>
      <c r="E59" s="1" t="s">
        <v>314</v>
      </c>
      <c r="F59" s="1" t="s">
        <v>315</v>
      </c>
      <c r="G59" s="1" t="s">
        <v>316</v>
      </c>
      <c r="H59" s="201">
        <v>2904</v>
      </c>
      <c r="J59" s="75"/>
    </row>
    <row r="60" spans="1:10" ht="19.5" x14ac:dyDescent="0.2">
      <c r="A60" s="75"/>
      <c r="C60" s="1" t="s">
        <v>271</v>
      </c>
      <c r="D60" s="1" t="s">
        <v>272</v>
      </c>
      <c r="E60" s="1" t="s">
        <v>321</v>
      </c>
      <c r="F60" s="1" t="s">
        <v>312</v>
      </c>
      <c r="G60" s="1" t="s">
        <v>313</v>
      </c>
      <c r="H60" s="201">
        <v>3588.8</v>
      </c>
      <c r="J60" s="75"/>
    </row>
    <row r="61" spans="1:10" ht="19.5" x14ac:dyDescent="0.2">
      <c r="A61" s="75"/>
      <c r="C61" s="1" t="s">
        <v>271</v>
      </c>
      <c r="D61" s="1" t="s">
        <v>272</v>
      </c>
      <c r="E61" s="1" t="s">
        <v>321</v>
      </c>
      <c r="F61" s="1" t="s">
        <v>315</v>
      </c>
      <c r="G61" s="1" t="s">
        <v>316</v>
      </c>
      <c r="H61" s="201">
        <v>7830.6</v>
      </c>
      <c r="J61" s="75"/>
    </row>
    <row r="62" spans="1:10" ht="19.5" x14ac:dyDescent="0.2">
      <c r="A62" s="75"/>
      <c r="C62" s="1" t="s">
        <v>275</v>
      </c>
      <c r="D62" s="1" t="s">
        <v>276</v>
      </c>
      <c r="E62" s="1" t="s">
        <v>314</v>
      </c>
      <c r="F62" s="1" t="s">
        <v>312</v>
      </c>
      <c r="G62" s="1" t="s">
        <v>313</v>
      </c>
      <c r="H62" s="201">
        <v>798.8</v>
      </c>
      <c r="J62" s="75"/>
    </row>
    <row r="63" spans="1:10" ht="19.5" x14ac:dyDescent="0.2">
      <c r="A63" s="75"/>
      <c r="C63" s="1" t="s">
        <v>275</v>
      </c>
      <c r="D63" s="1" t="s">
        <v>276</v>
      </c>
      <c r="E63" s="1" t="s">
        <v>314</v>
      </c>
      <c r="F63" s="1" t="s">
        <v>315</v>
      </c>
      <c r="G63" s="1" t="s">
        <v>316</v>
      </c>
      <c r="H63" s="201">
        <v>1784.4</v>
      </c>
      <c r="J63" s="75"/>
    </row>
    <row r="64" spans="1:10" ht="19.5" x14ac:dyDescent="0.2">
      <c r="A64" s="75"/>
      <c r="C64" s="1" t="s">
        <v>329</v>
      </c>
      <c r="D64" s="1" t="s">
        <v>278</v>
      </c>
      <c r="E64" s="1" t="s">
        <v>314</v>
      </c>
      <c r="F64" s="1" t="s">
        <v>312</v>
      </c>
      <c r="G64" s="1" t="s">
        <v>313</v>
      </c>
      <c r="H64" s="201">
        <v>2140</v>
      </c>
      <c r="J64" s="75"/>
    </row>
    <row r="65" spans="1:10" ht="19.5" x14ac:dyDescent="0.2">
      <c r="A65" s="75"/>
      <c r="C65" s="1" t="s">
        <v>329</v>
      </c>
      <c r="D65" s="1" t="s">
        <v>278</v>
      </c>
      <c r="E65" s="1" t="s">
        <v>314</v>
      </c>
      <c r="F65" s="1" t="s">
        <v>315</v>
      </c>
      <c r="G65" s="1" t="s">
        <v>316</v>
      </c>
      <c r="H65" s="201">
        <v>2631</v>
      </c>
      <c r="J65" s="75"/>
    </row>
    <row r="66" spans="1:10" ht="19.5" x14ac:dyDescent="0.2">
      <c r="A66" s="75"/>
      <c r="C66" s="1" t="s">
        <v>279</v>
      </c>
      <c r="D66" s="1" t="s">
        <v>182</v>
      </c>
      <c r="E66" s="1" t="s">
        <v>314</v>
      </c>
      <c r="F66" s="1" t="s">
        <v>312</v>
      </c>
      <c r="G66" s="1" t="s">
        <v>313</v>
      </c>
      <c r="H66" s="201">
        <v>5378</v>
      </c>
      <c r="J66" s="75"/>
    </row>
    <row r="67" spans="1:10" ht="19.5" x14ac:dyDescent="0.2">
      <c r="A67" s="75"/>
      <c r="C67" s="1" t="s">
        <v>279</v>
      </c>
      <c r="D67" s="1" t="s">
        <v>182</v>
      </c>
      <c r="E67" s="1" t="s">
        <v>314</v>
      </c>
      <c r="F67" s="1" t="s">
        <v>315</v>
      </c>
      <c r="G67" s="1" t="s">
        <v>316</v>
      </c>
      <c r="H67" s="201">
        <v>3565</v>
      </c>
      <c r="J67" s="75"/>
    </row>
    <row r="68" spans="1:10" ht="19.5" x14ac:dyDescent="0.2">
      <c r="A68" s="75"/>
      <c r="C68" s="1" t="s">
        <v>330</v>
      </c>
      <c r="D68" s="1" t="s">
        <v>184</v>
      </c>
      <c r="E68" s="1" t="s">
        <v>311</v>
      </c>
      <c r="F68" s="1" t="s">
        <v>320</v>
      </c>
      <c r="G68" s="1" t="s">
        <v>313</v>
      </c>
      <c r="H68" s="201">
        <v>7140.8</v>
      </c>
      <c r="J68" s="75"/>
    </row>
    <row r="69" spans="1:10" ht="19.5" x14ac:dyDescent="0.2">
      <c r="A69" s="75"/>
      <c r="C69" s="1" t="s">
        <v>187</v>
      </c>
      <c r="D69" s="1" t="s">
        <v>188</v>
      </c>
      <c r="E69" s="1" t="s">
        <v>314</v>
      </c>
      <c r="F69" s="1" t="s">
        <v>312</v>
      </c>
      <c r="G69" s="1" t="s">
        <v>313</v>
      </c>
      <c r="H69" s="201">
        <v>1076.2</v>
      </c>
      <c r="J69" s="75"/>
    </row>
    <row r="70" spans="1:10" ht="19.5" x14ac:dyDescent="0.2">
      <c r="A70" s="75"/>
      <c r="C70" s="1" t="s">
        <v>187</v>
      </c>
      <c r="D70" s="1" t="s">
        <v>188</v>
      </c>
      <c r="E70" s="1" t="s">
        <v>314</v>
      </c>
      <c r="F70" s="1" t="s">
        <v>315</v>
      </c>
      <c r="G70" s="1" t="s">
        <v>316</v>
      </c>
      <c r="H70" s="201">
        <v>1517</v>
      </c>
      <c r="J70" s="75"/>
    </row>
    <row r="71" spans="1:10" ht="19.5" x14ac:dyDescent="0.2">
      <c r="A71" s="75"/>
      <c r="C71" s="1" t="s">
        <v>331</v>
      </c>
      <c r="D71" s="1" t="s">
        <v>281</v>
      </c>
      <c r="E71" s="1" t="s">
        <v>314</v>
      </c>
      <c r="F71" s="1" t="s">
        <v>315</v>
      </c>
      <c r="G71" s="1" t="s">
        <v>316</v>
      </c>
      <c r="H71" s="201">
        <v>370</v>
      </c>
      <c r="J71" s="75"/>
    </row>
    <row r="72" spans="1:10" ht="19.5" x14ac:dyDescent="0.2">
      <c r="A72" s="75"/>
      <c r="C72" s="1" t="s">
        <v>282</v>
      </c>
      <c r="D72" s="1" t="s">
        <v>283</v>
      </c>
      <c r="E72" s="1" t="s">
        <v>314</v>
      </c>
      <c r="F72" s="1" t="s">
        <v>315</v>
      </c>
      <c r="G72" s="1" t="s">
        <v>316</v>
      </c>
      <c r="H72" s="201">
        <v>25802.6</v>
      </c>
      <c r="J72" s="75"/>
    </row>
    <row r="73" spans="1:10" ht="19.5" x14ac:dyDescent="0.2">
      <c r="A73" s="75"/>
      <c r="C73" s="1" t="s">
        <v>282</v>
      </c>
      <c r="D73" s="1" t="s">
        <v>283</v>
      </c>
      <c r="E73" s="1" t="s">
        <v>314</v>
      </c>
      <c r="F73" s="1" t="s">
        <v>315</v>
      </c>
      <c r="G73" s="1" t="s">
        <v>316</v>
      </c>
      <c r="H73" s="201">
        <v>16993</v>
      </c>
      <c r="J73" s="75"/>
    </row>
    <row r="74" spans="1:10" ht="19.5" x14ac:dyDescent="0.2">
      <c r="A74" s="75"/>
      <c r="C74" s="1" t="s">
        <v>282</v>
      </c>
      <c r="D74" s="1" t="s">
        <v>283</v>
      </c>
      <c r="E74" s="1" t="s">
        <v>314</v>
      </c>
      <c r="F74" s="1" t="s">
        <v>332</v>
      </c>
      <c r="G74" s="1" t="s">
        <v>333</v>
      </c>
      <c r="H74" s="201">
        <v>14146.8</v>
      </c>
      <c r="J74" s="75"/>
    </row>
    <row r="75" spans="1:10" ht="19.5" x14ac:dyDescent="0.2">
      <c r="A75" s="75"/>
      <c r="C75" s="1" t="s">
        <v>282</v>
      </c>
      <c r="D75" s="1" t="s">
        <v>283</v>
      </c>
      <c r="E75" s="1" t="s">
        <v>314</v>
      </c>
      <c r="F75" s="1" t="s">
        <v>312</v>
      </c>
      <c r="G75" s="1" t="s">
        <v>313</v>
      </c>
      <c r="H75" s="201">
        <v>8661.6</v>
      </c>
      <c r="J75" s="75"/>
    </row>
    <row r="76" spans="1:10" ht="19.5" x14ac:dyDescent="0.2">
      <c r="A76" s="75"/>
      <c r="C76" s="1" t="s">
        <v>334</v>
      </c>
      <c r="D76" s="1" t="s">
        <v>285</v>
      </c>
      <c r="E76" s="1" t="s">
        <v>321</v>
      </c>
      <c r="F76" s="1" t="s">
        <v>312</v>
      </c>
      <c r="G76" s="1" t="s">
        <v>313</v>
      </c>
      <c r="H76" s="201">
        <v>4452.6000000000004</v>
      </c>
      <c r="J76" s="75"/>
    </row>
    <row r="77" spans="1:10" ht="19.5" x14ac:dyDescent="0.2">
      <c r="A77" s="75"/>
      <c r="C77" s="1" t="s">
        <v>334</v>
      </c>
      <c r="D77" s="1" t="s">
        <v>285</v>
      </c>
      <c r="E77" s="1" t="s">
        <v>321</v>
      </c>
      <c r="F77" s="1" t="s">
        <v>315</v>
      </c>
      <c r="G77" s="1" t="s">
        <v>316</v>
      </c>
      <c r="H77" s="201">
        <v>4636</v>
      </c>
      <c r="J77" s="75"/>
    </row>
    <row r="78" spans="1:10" ht="19.5" x14ac:dyDescent="0.2">
      <c r="A78" s="75"/>
      <c r="C78" s="1" t="s">
        <v>286</v>
      </c>
      <c r="D78" s="1" t="s">
        <v>335</v>
      </c>
      <c r="E78" s="1" t="s">
        <v>314</v>
      </c>
      <c r="F78" s="1" t="s">
        <v>320</v>
      </c>
      <c r="G78" s="1" t="s">
        <v>313</v>
      </c>
      <c r="H78" s="201">
        <v>3238.8</v>
      </c>
      <c r="J78" s="75"/>
    </row>
    <row r="79" spans="1:10" ht="19.5" x14ac:dyDescent="0.2">
      <c r="A79" s="75"/>
      <c r="C79" s="1" t="s">
        <v>286</v>
      </c>
      <c r="D79" s="1" t="s">
        <v>335</v>
      </c>
      <c r="E79" s="1" t="s">
        <v>314</v>
      </c>
      <c r="F79" s="1" t="s">
        <v>315</v>
      </c>
      <c r="G79" s="1" t="s">
        <v>316</v>
      </c>
      <c r="H79" s="201">
        <v>4014</v>
      </c>
      <c r="J79" s="75"/>
    </row>
    <row r="80" spans="1:10" ht="19.5" x14ac:dyDescent="0.2">
      <c r="A80" s="75"/>
      <c r="C80" s="1" t="s">
        <v>288</v>
      </c>
      <c r="D80" s="1" t="s">
        <v>289</v>
      </c>
      <c r="E80" s="1" t="s">
        <v>314</v>
      </c>
      <c r="F80" s="1" t="s">
        <v>315</v>
      </c>
      <c r="G80" s="1" t="s">
        <v>316</v>
      </c>
      <c r="H80" s="201">
        <v>691</v>
      </c>
      <c r="J80" s="75"/>
    </row>
    <row r="81" spans="1:10" ht="19.5" x14ac:dyDescent="0.2">
      <c r="A81" s="75"/>
      <c r="C81" s="1" t="s">
        <v>290</v>
      </c>
      <c r="D81" s="1" t="s">
        <v>336</v>
      </c>
      <c r="E81" s="1" t="s">
        <v>314</v>
      </c>
      <c r="F81" s="1" t="s">
        <v>312</v>
      </c>
      <c r="G81" s="1" t="s">
        <v>313</v>
      </c>
      <c r="H81" s="201">
        <v>3930.2</v>
      </c>
      <c r="J81" s="75"/>
    </row>
    <row r="82" spans="1:10" ht="19.5" x14ac:dyDescent="0.2">
      <c r="A82" s="75"/>
      <c r="C82" s="1" t="s">
        <v>290</v>
      </c>
      <c r="D82" s="1" t="s">
        <v>336</v>
      </c>
      <c r="E82" s="1" t="s">
        <v>314</v>
      </c>
      <c r="F82" s="1" t="s">
        <v>315</v>
      </c>
      <c r="G82" s="1" t="s">
        <v>316</v>
      </c>
      <c r="H82" s="201">
        <v>4651</v>
      </c>
      <c r="J82" s="75"/>
    </row>
    <row r="83" spans="1:10" ht="19.5" x14ac:dyDescent="0.2">
      <c r="A83" s="75"/>
      <c r="C83" s="1" t="s">
        <v>296</v>
      </c>
      <c r="D83" s="1" t="s">
        <v>297</v>
      </c>
      <c r="E83" s="1" t="s">
        <v>314</v>
      </c>
      <c r="F83" s="1" t="s">
        <v>320</v>
      </c>
      <c r="G83" s="1" t="s">
        <v>313</v>
      </c>
      <c r="H83" s="201">
        <v>1951.8</v>
      </c>
      <c r="J83" s="75"/>
    </row>
    <row r="84" spans="1:10" ht="19.5" x14ac:dyDescent="0.2">
      <c r="A84" s="75"/>
      <c r="C84" s="1" t="s">
        <v>296</v>
      </c>
      <c r="D84" s="1" t="s">
        <v>297</v>
      </c>
      <c r="E84" s="1" t="s">
        <v>314</v>
      </c>
      <c r="F84" s="1" t="s">
        <v>315</v>
      </c>
      <c r="G84" s="1" t="s">
        <v>316</v>
      </c>
      <c r="H84" s="201">
        <v>2220</v>
      </c>
      <c r="J84" s="75"/>
    </row>
    <row r="85" spans="1:10" ht="19.5" x14ac:dyDescent="0.2">
      <c r="A85" s="75"/>
      <c r="C85" s="1" t="s">
        <v>298</v>
      </c>
      <c r="D85" s="1" t="s">
        <v>299</v>
      </c>
      <c r="E85" s="1" t="s">
        <v>314</v>
      </c>
      <c r="F85" s="1" t="s">
        <v>320</v>
      </c>
      <c r="G85" s="1" t="s">
        <v>313</v>
      </c>
      <c r="H85" s="201">
        <v>658.8</v>
      </c>
      <c r="J85" s="75"/>
    </row>
    <row r="86" spans="1:10" ht="19.5" x14ac:dyDescent="0.2">
      <c r="A86" s="75"/>
      <c r="C86" s="1" t="s">
        <v>298</v>
      </c>
      <c r="D86" s="1" t="s">
        <v>299</v>
      </c>
      <c r="E86" s="1" t="s">
        <v>314</v>
      </c>
      <c r="F86" s="1" t="s">
        <v>315</v>
      </c>
      <c r="G86" s="1" t="s">
        <v>316</v>
      </c>
      <c r="H86" s="201">
        <v>1124</v>
      </c>
      <c r="J86" s="75"/>
    </row>
    <row r="87" spans="1:10" ht="19.5" x14ac:dyDescent="0.2">
      <c r="A87" s="75"/>
      <c r="C87" s="1" t="s">
        <v>300</v>
      </c>
      <c r="D87" s="1" t="s">
        <v>337</v>
      </c>
      <c r="E87" s="1" t="s">
        <v>314</v>
      </c>
      <c r="F87" s="1" t="s">
        <v>312</v>
      </c>
      <c r="G87" s="1" t="s">
        <v>313</v>
      </c>
      <c r="H87" s="201">
        <v>2011.32</v>
      </c>
      <c r="J87" s="75"/>
    </row>
    <row r="88" spans="1:10" ht="19.5" x14ac:dyDescent="0.2">
      <c r="A88" s="75"/>
      <c r="C88" s="1" t="s">
        <v>300</v>
      </c>
      <c r="D88" s="1" t="s">
        <v>337</v>
      </c>
      <c r="E88" s="1" t="s">
        <v>314</v>
      </c>
      <c r="F88" s="1" t="s">
        <v>315</v>
      </c>
      <c r="G88" s="1" t="s">
        <v>316</v>
      </c>
      <c r="H88" s="201">
        <v>3826.4</v>
      </c>
      <c r="J88" s="75"/>
    </row>
    <row r="89" spans="1:10" ht="19.5" x14ac:dyDescent="0.2">
      <c r="A89" s="75"/>
      <c r="C89" s="1" t="s">
        <v>189</v>
      </c>
      <c r="D89" s="1" t="s">
        <v>190</v>
      </c>
      <c r="E89" s="1" t="s">
        <v>314</v>
      </c>
      <c r="F89" s="1" t="s">
        <v>312</v>
      </c>
      <c r="G89" s="1" t="s">
        <v>313</v>
      </c>
      <c r="H89" s="201">
        <v>5330.8</v>
      </c>
      <c r="J89" s="75"/>
    </row>
    <row r="90" spans="1:10" ht="19.5" x14ac:dyDescent="0.2">
      <c r="A90" s="75"/>
      <c r="C90" s="1" t="s">
        <v>189</v>
      </c>
      <c r="D90" s="1" t="s">
        <v>190</v>
      </c>
      <c r="E90" s="1" t="s">
        <v>314</v>
      </c>
      <c r="F90" s="1" t="s">
        <v>315</v>
      </c>
      <c r="G90" s="1" t="s">
        <v>316</v>
      </c>
      <c r="H90" s="201">
        <v>6567</v>
      </c>
      <c r="J90" s="75"/>
    </row>
    <row r="91" spans="1:10" ht="19.5" x14ac:dyDescent="0.2">
      <c r="A91" s="75"/>
      <c r="C91" s="1" t="s">
        <v>304</v>
      </c>
      <c r="D91" s="1" t="s">
        <v>305</v>
      </c>
      <c r="E91" s="1" t="s">
        <v>314</v>
      </c>
      <c r="F91" s="1" t="s">
        <v>312</v>
      </c>
      <c r="G91" s="1" t="s">
        <v>313</v>
      </c>
      <c r="H91" s="201">
        <v>11106.2</v>
      </c>
      <c r="J91" s="75"/>
    </row>
    <row r="92" spans="1:10" ht="19.5" x14ac:dyDescent="0.2">
      <c r="A92" s="75"/>
      <c r="C92" s="1" t="s">
        <v>304</v>
      </c>
      <c r="D92" s="1" t="s">
        <v>305</v>
      </c>
      <c r="E92" s="1" t="s">
        <v>314</v>
      </c>
      <c r="F92" s="1" t="s">
        <v>315</v>
      </c>
      <c r="G92" s="1" t="s">
        <v>316</v>
      </c>
      <c r="H92" s="201">
        <v>22100</v>
      </c>
      <c r="J92" s="75"/>
    </row>
    <row r="93" spans="1:10" ht="19.5" x14ac:dyDescent="0.2">
      <c r="A93" s="75"/>
      <c r="C93" s="1" t="s">
        <v>304</v>
      </c>
      <c r="D93" s="1" t="s">
        <v>305</v>
      </c>
      <c r="E93" s="1" t="s">
        <v>314</v>
      </c>
      <c r="F93" s="1" t="s">
        <v>315</v>
      </c>
      <c r="G93" s="1" t="s">
        <v>316</v>
      </c>
      <c r="H93" s="201">
        <v>22526.6</v>
      </c>
      <c r="J93" s="75"/>
    </row>
    <row r="94" spans="1:10" ht="19.5" x14ac:dyDescent="0.2">
      <c r="A94" s="75"/>
      <c r="J94" s="75"/>
    </row>
    <row r="95" spans="1:10" ht="19.5" x14ac:dyDescent="0.2">
      <c r="A95" s="75"/>
      <c r="H95" s="205">
        <f>+SUM(H16:H93)</f>
        <v>374558.35999999993</v>
      </c>
      <c r="J95" s="75"/>
    </row>
    <row r="96" spans="1:10" ht="19.5" x14ac:dyDescent="0.2">
      <c r="A96" s="75"/>
      <c r="J96" s="75"/>
    </row>
    <row r="97" spans="1:10" ht="19.5" x14ac:dyDescent="0.2">
      <c r="A97" s="75"/>
      <c r="B97" s="75"/>
      <c r="C97" s="75"/>
      <c r="D97" s="75"/>
      <c r="E97" s="75"/>
      <c r="F97" s="75"/>
      <c r="G97" s="75"/>
      <c r="H97" s="75"/>
      <c r="I97" s="75"/>
      <c r="J97" s="75"/>
    </row>
  </sheetData>
  <mergeCells count="2">
    <mergeCell ref="C10:H10"/>
    <mergeCell ref="C11:H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EFF16-E5F4-4ED3-899E-A6FF49AE3A5F}">
  <sheetPr>
    <tabColor theme="7"/>
  </sheetPr>
  <dimension ref="A1:H29"/>
  <sheetViews>
    <sheetView showGridLines="0" workbookViewId="0">
      <selection activeCell="E25" sqref="E25"/>
    </sheetView>
  </sheetViews>
  <sheetFormatPr defaultColWidth="8.85546875" defaultRowHeight="12.75" customHeight="1" x14ac:dyDescent="0.2"/>
  <cols>
    <col min="1" max="1" width="4.28515625" customWidth="1"/>
    <col min="3" max="3" width="50.7109375" customWidth="1"/>
    <col min="4" max="4" width="55.7109375" bestFit="1" customWidth="1"/>
    <col min="5" max="5" width="57.28515625" customWidth="1"/>
    <col min="6" max="6" width="25.140625" customWidth="1"/>
    <col min="8" max="8" width="5.140625" customWidth="1"/>
  </cols>
  <sheetData>
    <row r="1" spans="1:8" ht="12.75" customHeight="1" x14ac:dyDescent="0.2">
      <c r="A1" s="75"/>
      <c r="B1" s="75"/>
      <c r="C1" s="75"/>
      <c r="D1" s="75"/>
      <c r="E1" s="75"/>
      <c r="F1" s="75"/>
      <c r="G1" s="75"/>
      <c r="H1" s="75"/>
    </row>
    <row r="2" spans="1:8" ht="12.75" customHeight="1" x14ac:dyDescent="0.2">
      <c r="A2" s="75"/>
      <c r="E2" s="199"/>
      <c r="H2" s="75"/>
    </row>
    <row r="3" spans="1:8" ht="12.75" customHeight="1" x14ac:dyDescent="0.2">
      <c r="A3" s="75"/>
      <c r="E3" s="199"/>
      <c r="H3" s="75"/>
    </row>
    <row r="4" spans="1:8" s="69" customFormat="1" ht="14.25" customHeight="1" x14ac:dyDescent="0.2">
      <c r="A4" s="75"/>
      <c r="C4" s="9" t="s">
        <v>0</v>
      </c>
      <c r="D4" s="202" t="s">
        <v>1</v>
      </c>
      <c r="F4" s="23"/>
      <c r="G4" s="23"/>
      <c r="H4" s="75"/>
    </row>
    <row r="5" spans="1:8" s="69" customFormat="1" ht="14.25" customHeight="1" thickBot="1" x14ac:dyDescent="0.25">
      <c r="A5" s="75"/>
      <c r="C5" s="9" t="s">
        <v>2</v>
      </c>
      <c r="D5" s="202" t="s">
        <v>358</v>
      </c>
      <c r="H5" s="75"/>
    </row>
    <row r="6" spans="1:8" s="69" customFormat="1" ht="14.25" customHeight="1" thickBot="1" x14ac:dyDescent="0.25">
      <c r="A6" s="75"/>
      <c r="C6" s="9" t="s">
        <v>4</v>
      </c>
      <c r="D6" s="202">
        <f>Invulinstructie!D7</f>
        <v>0</v>
      </c>
      <c r="F6" s="71"/>
      <c r="G6" s="71"/>
      <c r="H6" s="75"/>
    </row>
    <row r="7" spans="1:8" s="69" customFormat="1" ht="14.25" customHeight="1" x14ac:dyDescent="0.2">
      <c r="A7" s="75"/>
      <c r="C7" s="73"/>
      <c r="D7" s="73"/>
      <c r="E7" s="193"/>
      <c r="F7" s="71"/>
      <c r="G7" s="71"/>
      <c r="H7" s="75"/>
    </row>
    <row r="8" spans="1:8" s="23" customFormat="1" ht="22.5" customHeight="1" x14ac:dyDescent="0.2">
      <c r="A8" s="75"/>
      <c r="B8" s="75"/>
      <c r="C8" s="75"/>
      <c r="D8" s="75"/>
      <c r="E8" s="194"/>
      <c r="F8" s="76"/>
      <c r="G8" s="76"/>
      <c r="H8" s="75"/>
    </row>
    <row r="9" spans="1:8" s="23" customFormat="1" ht="12.75" customHeight="1" x14ac:dyDescent="0.2">
      <c r="A9" s="75"/>
      <c r="C9" s="79"/>
      <c r="D9" s="79"/>
      <c r="E9" s="195"/>
      <c r="F9" s="47"/>
      <c r="G9" s="47"/>
      <c r="H9" s="75"/>
    </row>
    <row r="10" spans="1:8" s="23" customFormat="1" ht="26.25" customHeight="1" x14ac:dyDescent="0.2">
      <c r="A10" s="75"/>
      <c r="C10" s="348" t="s">
        <v>338</v>
      </c>
      <c r="D10" s="349"/>
      <c r="E10" s="349"/>
      <c r="F10" s="349"/>
      <c r="G10" s="349"/>
      <c r="H10" s="75"/>
    </row>
    <row r="11" spans="1:8" ht="12.75" customHeight="1" x14ac:dyDescent="0.2">
      <c r="A11" s="75"/>
      <c r="H11" s="75"/>
    </row>
    <row r="12" spans="1:8" ht="19.5" x14ac:dyDescent="0.2">
      <c r="A12" s="75"/>
      <c r="C12" s="295" t="s">
        <v>339</v>
      </c>
      <c r="D12" s="295" t="s">
        <v>340</v>
      </c>
      <c r="E12" s="1"/>
      <c r="F12" s="1"/>
      <c r="H12" s="75"/>
    </row>
    <row r="13" spans="1:8" ht="19.5" x14ac:dyDescent="0.2">
      <c r="A13" s="75"/>
      <c r="C13" s="1" t="s">
        <v>341</v>
      </c>
      <c r="D13" s="296">
        <v>0</v>
      </c>
      <c r="E13" s="1"/>
      <c r="F13" s="1"/>
      <c r="H13" s="75"/>
    </row>
    <row r="14" spans="1:8" ht="19.5" x14ac:dyDescent="0.2">
      <c r="A14" s="75"/>
      <c r="C14" s="1" t="s">
        <v>342</v>
      </c>
      <c r="D14" s="296">
        <v>0</v>
      </c>
      <c r="E14" s="1"/>
      <c r="F14" s="1"/>
      <c r="H14" s="75"/>
    </row>
    <row r="15" spans="1:8" ht="19.5" x14ac:dyDescent="0.2">
      <c r="A15" s="75"/>
      <c r="C15" s="1" t="s">
        <v>343</v>
      </c>
      <c r="D15" s="296">
        <v>0</v>
      </c>
      <c r="E15" s="1"/>
      <c r="F15" s="1"/>
      <c r="H15" s="75"/>
    </row>
    <row r="16" spans="1:8" ht="19.5" x14ac:dyDescent="0.2">
      <c r="A16" s="75"/>
      <c r="C16" s="1"/>
      <c r="D16" s="1"/>
      <c r="E16" s="1"/>
      <c r="F16" s="1"/>
      <c r="H16" s="75"/>
    </row>
    <row r="17" spans="1:8" ht="43.9" customHeight="1" x14ac:dyDescent="0.2">
      <c r="A17" s="75"/>
      <c r="C17" s="298" t="s">
        <v>344</v>
      </c>
      <c r="D17" s="295" t="s">
        <v>345</v>
      </c>
      <c r="E17" s="295" t="s">
        <v>346</v>
      </c>
      <c r="F17" s="295" t="s">
        <v>347</v>
      </c>
      <c r="H17" s="75"/>
    </row>
    <row r="18" spans="1:8" ht="19.5" x14ac:dyDescent="0.2">
      <c r="A18" s="75"/>
      <c r="C18" s="293" t="s">
        <v>348</v>
      </c>
      <c r="D18" s="296">
        <v>0</v>
      </c>
      <c r="E18" s="296">
        <v>0</v>
      </c>
      <c r="F18" s="296">
        <v>0</v>
      </c>
      <c r="H18" s="75"/>
    </row>
    <row r="19" spans="1:8" ht="19.5" x14ac:dyDescent="0.2">
      <c r="A19" s="75"/>
      <c r="C19" s="293" t="s">
        <v>349</v>
      </c>
      <c r="D19" s="296">
        <v>0</v>
      </c>
      <c r="E19" s="296">
        <v>0</v>
      </c>
      <c r="F19" s="296">
        <v>0</v>
      </c>
      <c r="H19" s="75"/>
    </row>
    <row r="20" spans="1:8" ht="19.5" x14ac:dyDescent="0.2">
      <c r="A20" s="75"/>
      <c r="C20" s="293" t="s">
        <v>350</v>
      </c>
      <c r="D20" s="296">
        <v>0</v>
      </c>
      <c r="E20" s="296">
        <v>0</v>
      </c>
      <c r="F20" s="296">
        <v>0</v>
      </c>
      <c r="H20" s="75"/>
    </row>
    <row r="21" spans="1:8" ht="19.5" x14ac:dyDescent="0.2">
      <c r="A21" s="75"/>
      <c r="C21" s="293" t="s">
        <v>351</v>
      </c>
      <c r="D21" s="296">
        <v>0</v>
      </c>
      <c r="E21" s="296">
        <v>0</v>
      </c>
      <c r="F21" s="296">
        <v>0</v>
      </c>
      <c r="H21" s="75"/>
    </row>
    <row r="22" spans="1:8" ht="19.5" x14ac:dyDescent="0.2">
      <c r="A22" s="75"/>
      <c r="C22" s="293"/>
      <c r="D22" s="1"/>
      <c r="E22" s="1"/>
      <c r="F22" s="1"/>
      <c r="H22" s="75"/>
    </row>
    <row r="23" spans="1:8" ht="19.5" x14ac:dyDescent="0.2">
      <c r="A23" s="75"/>
      <c r="C23" s="294" t="s">
        <v>352</v>
      </c>
      <c r="D23" s="295" t="s">
        <v>353</v>
      </c>
      <c r="E23" s="1"/>
      <c r="F23" s="1"/>
      <c r="H23" s="75"/>
    </row>
    <row r="24" spans="1:8" ht="19.5" x14ac:dyDescent="0.2">
      <c r="A24" s="75"/>
      <c r="C24" s="350" t="s">
        <v>354</v>
      </c>
      <c r="D24" s="351">
        <v>0</v>
      </c>
      <c r="E24" s="1"/>
      <c r="F24" s="1"/>
      <c r="H24" s="75"/>
    </row>
    <row r="25" spans="1:8" ht="19.5" x14ac:dyDescent="0.2">
      <c r="A25" s="75"/>
      <c r="C25" s="350"/>
      <c r="D25" s="350"/>
      <c r="E25" s="1"/>
      <c r="F25" s="1"/>
      <c r="H25" s="75"/>
    </row>
    <row r="26" spans="1:8" ht="19.5" x14ac:dyDescent="0.2">
      <c r="A26" s="75"/>
      <c r="C26" s="1"/>
      <c r="D26" s="1"/>
      <c r="E26" s="1"/>
      <c r="F26" s="1"/>
      <c r="H26" s="75"/>
    </row>
    <row r="27" spans="1:8" ht="19.5" x14ac:dyDescent="0.2">
      <c r="A27" s="75"/>
      <c r="C27" s="297" t="s">
        <v>355</v>
      </c>
      <c r="D27" s="200"/>
      <c r="E27" s="7"/>
      <c r="F27" s="7"/>
      <c r="H27" s="75"/>
    </row>
    <row r="28" spans="1:8" ht="19.5" x14ac:dyDescent="0.2">
      <c r="A28" s="75"/>
      <c r="C28" s="1"/>
      <c r="D28" s="1"/>
      <c r="E28" s="1"/>
      <c r="F28" s="1"/>
      <c r="H28" s="75"/>
    </row>
    <row r="29" spans="1:8" ht="12.75" customHeight="1" x14ac:dyDescent="0.2">
      <c r="A29" s="75"/>
      <c r="B29" s="75"/>
      <c r="C29" s="75"/>
      <c r="D29" s="75"/>
      <c r="E29" s="75"/>
      <c r="F29" s="75"/>
      <c r="G29" s="75"/>
      <c r="H29" s="7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9"/>
  <sheetViews>
    <sheetView showGridLines="0" zoomScale="85" zoomScaleNormal="85" zoomScaleSheetLayoutView="100" zoomScalePageLayoutView="85" workbookViewId="0">
      <selection activeCell="D4" sqref="D4"/>
    </sheetView>
  </sheetViews>
  <sheetFormatPr defaultColWidth="9" defaultRowHeight="12.75" x14ac:dyDescent="0.2"/>
  <cols>
    <col min="1" max="1" width="2.42578125" style="24" customWidth="1"/>
    <col min="2" max="2" width="3" style="24" customWidth="1"/>
    <col min="3" max="3" width="47.140625" style="24" customWidth="1"/>
    <col min="4" max="4" width="16.42578125" style="24" customWidth="1"/>
    <col min="5" max="5" width="65.42578125" style="24" customWidth="1"/>
    <col min="6" max="6" width="3.140625" style="24" customWidth="1"/>
    <col min="7" max="7" width="3" style="24" customWidth="1"/>
    <col min="8" max="16384" width="9" style="24"/>
  </cols>
  <sheetData>
    <row r="1" spans="1:7" ht="14.25" customHeight="1" x14ac:dyDescent="0.2">
      <c r="A1" s="21"/>
      <c r="B1" s="6"/>
      <c r="C1" s="6"/>
      <c r="D1" s="6"/>
      <c r="E1" s="22"/>
      <c r="F1" s="22"/>
      <c r="G1" s="21"/>
    </row>
    <row r="2" spans="1:7" ht="14.25" customHeight="1" x14ac:dyDescent="0.2">
      <c r="A2" s="21"/>
      <c r="B2" s="23"/>
      <c r="C2" s="23"/>
      <c r="D2" s="23"/>
      <c r="E2" s="23"/>
      <c r="F2" s="23"/>
      <c r="G2" s="21"/>
    </row>
    <row r="3" spans="1:7" ht="14.25" customHeight="1" x14ac:dyDescent="0.2">
      <c r="A3" s="21"/>
      <c r="B3" s="23"/>
      <c r="C3" s="9" t="s">
        <v>0</v>
      </c>
      <c r="D3" s="10" t="str">
        <f>Invulinstructie!D3</f>
        <v>CBR</v>
      </c>
      <c r="E3" s="1"/>
      <c r="F3" s="25"/>
      <c r="G3" s="21"/>
    </row>
    <row r="4" spans="1:7" ht="14.25" customHeight="1" x14ac:dyDescent="0.2">
      <c r="A4" s="21"/>
      <c r="B4" s="23"/>
      <c r="C4" s="9" t="s">
        <v>2</v>
      </c>
      <c r="D4" s="10" t="str">
        <f>Invulinstructie!D4</f>
        <v>V1.0</v>
      </c>
      <c r="E4" s="23"/>
      <c r="F4" s="26"/>
      <c r="G4" s="21"/>
    </row>
    <row r="5" spans="1:7" ht="14.25" customHeight="1" x14ac:dyDescent="0.2">
      <c r="A5" s="21"/>
      <c r="B5" s="23"/>
      <c r="C5" s="9" t="s">
        <v>3</v>
      </c>
      <c r="D5" s="27">
        <f>Invulinstructie!D5</f>
        <v>46235</v>
      </c>
      <c r="E5" s="25"/>
      <c r="F5" s="25"/>
      <c r="G5" s="21"/>
    </row>
    <row r="6" spans="1:7" ht="14.25" customHeight="1" x14ac:dyDescent="0.2">
      <c r="A6" s="21"/>
      <c r="B6" s="23"/>
      <c r="C6" s="9" t="s">
        <v>4</v>
      </c>
      <c r="D6" s="347">
        <f>Invulinstructie!D6</f>
        <v>0</v>
      </c>
      <c r="E6" s="25"/>
      <c r="F6" s="25"/>
      <c r="G6" s="21"/>
    </row>
    <row r="7" spans="1:7" ht="14.25" customHeight="1" x14ac:dyDescent="0.2">
      <c r="A7" s="21"/>
      <c r="B7" s="23"/>
      <c r="C7" s="23"/>
      <c r="D7" s="23"/>
      <c r="E7" s="25"/>
      <c r="F7" s="25"/>
      <c r="G7" s="21"/>
    </row>
    <row r="8" spans="1:7" ht="14.25" customHeight="1" x14ac:dyDescent="0.2">
      <c r="A8" s="21"/>
      <c r="B8" s="29"/>
      <c r="C8" s="30"/>
      <c r="D8" s="30"/>
      <c r="E8" s="30"/>
      <c r="F8" s="30"/>
      <c r="G8" s="21"/>
    </row>
    <row r="9" spans="1:7" ht="14.25" customHeight="1" thickBot="1" x14ac:dyDescent="0.25">
      <c r="A9" s="21"/>
      <c r="B9" s="31"/>
      <c r="C9" s="31"/>
      <c r="D9" s="31"/>
      <c r="E9" s="31"/>
      <c r="F9" s="31"/>
      <c r="G9" s="21"/>
    </row>
    <row r="10" spans="1:7" ht="26.45" customHeight="1" thickBot="1" x14ac:dyDescent="0.25">
      <c r="A10" s="21"/>
      <c r="B10" s="31"/>
      <c r="C10" s="354" t="s">
        <v>37</v>
      </c>
      <c r="D10" s="362"/>
      <c r="E10" s="363"/>
      <c r="F10" s="32"/>
      <c r="G10" s="21"/>
    </row>
    <row r="11" spans="1:7" ht="14.25" customHeight="1" x14ac:dyDescent="0.2">
      <c r="A11" s="21"/>
      <c r="B11" s="31"/>
      <c r="C11" s="33"/>
      <c r="D11" s="33"/>
      <c r="E11" s="33"/>
      <c r="F11" s="33"/>
      <c r="G11" s="21"/>
    </row>
    <row r="12" spans="1:7" ht="14.25" customHeight="1" x14ac:dyDescent="0.2">
      <c r="A12" s="21"/>
      <c r="B12" s="31"/>
      <c r="C12" s="31" t="s">
        <v>38</v>
      </c>
      <c r="D12" s="31"/>
      <c r="E12" s="23"/>
      <c r="F12" s="31"/>
      <c r="G12" s="21"/>
    </row>
    <row r="13" spans="1:7" ht="14.25" customHeight="1" x14ac:dyDescent="0.2">
      <c r="A13" s="21"/>
      <c r="B13" s="31"/>
      <c r="C13" s="364"/>
      <c r="D13" s="364"/>
      <c r="E13" s="364"/>
      <c r="F13" s="34"/>
      <c r="G13" s="21"/>
    </row>
    <row r="14" spans="1:7" ht="14.25" customHeight="1" x14ac:dyDescent="0.2">
      <c r="A14" s="21"/>
      <c r="B14" s="31"/>
      <c r="C14" s="31"/>
      <c r="D14" s="31"/>
      <c r="E14" s="31"/>
      <c r="F14" s="31"/>
      <c r="G14" s="21"/>
    </row>
    <row r="15" spans="1:7" ht="14.25" customHeight="1" x14ac:dyDescent="0.2">
      <c r="A15" s="21"/>
      <c r="B15" s="31"/>
      <c r="C15" s="31" t="s">
        <v>39</v>
      </c>
      <c r="D15" s="31"/>
      <c r="E15" s="23"/>
      <c r="F15" s="31"/>
      <c r="G15" s="21"/>
    </row>
    <row r="16" spans="1:7" ht="14.25" customHeight="1" x14ac:dyDescent="0.2">
      <c r="A16" s="21"/>
      <c r="B16" s="31"/>
      <c r="C16" s="364"/>
      <c r="D16" s="364"/>
      <c r="E16" s="364"/>
      <c r="F16" s="34"/>
      <c r="G16" s="21"/>
    </row>
    <row r="17" spans="1:7" ht="14.25" customHeight="1" x14ac:dyDescent="0.2">
      <c r="A17" s="21"/>
      <c r="B17" s="31"/>
      <c r="C17" s="31"/>
      <c r="D17" s="31"/>
      <c r="E17" s="31"/>
      <c r="F17" s="31"/>
      <c r="G17" s="21"/>
    </row>
    <row r="18" spans="1:7" ht="14.25" customHeight="1" x14ac:dyDescent="0.2">
      <c r="A18" s="21"/>
      <c r="B18" s="31"/>
      <c r="C18" s="31" t="s">
        <v>40</v>
      </c>
      <c r="D18" s="31"/>
      <c r="E18" s="23"/>
      <c r="F18" s="31"/>
      <c r="G18" s="21"/>
    </row>
    <row r="19" spans="1:7" ht="14.25" customHeight="1" x14ac:dyDescent="0.2">
      <c r="A19" s="21"/>
      <c r="B19" s="31"/>
      <c r="C19" s="364"/>
      <c r="D19" s="364"/>
      <c r="E19" s="364"/>
      <c r="F19" s="34"/>
      <c r="G19" s="21"/>
    </row>
    <row r="20" spans="1:7" ht="14.25" customHeight="1" x14ac:dyDescent="0.2">
      <c r="A20" s="21"/>
      <c r="B20" s="31"/>
      <c r="C20" s="31"/>
      <c r="D20" s="31"/>
      <c r="E20" s="34"/>
      <c r="F20" s="34"/>
      <c r="G20" s="21"/>
    </row>
    <row r="21" spans="1:7" ht="14.25" customHeight="1" x14ac:dyDescent="0.2">
      <c r="A21" s="21"/>
      <c r="B21" s="31"/>
      <c r="C21" s="31" t="s">
        <v>41</v>
      </c>
      <c r="D21" s="31"/>
      <c r="E21" s="34"/>
      <c r="F21" s="34"/>
      <c r="G21" s="21"/>
    </row>
    <row r="22" spans="1:7" ht="14.25" customHeight="1" x14ac:dyDescent="0.2">
      <c r="A22" s="21"/>
      <c r="B22" s="31"/>
      <c r="C22" s="364"/>
      <c r="D22" s="364"/>
      <c r="E22" s="364"/>
      <c r="F22" s="34"/>
      <c r="G22" s="21"/>
    </row>
    <row r="23" spans="1:7" ht="14.25" customHeight="1" x14ac:dyDescent="0.2">
      <c r="A23" s="21"/>
      <c r="B23" s="31"/>
      <c r="C23" s="364"/>
      <c r="D23" s="364"/>
      <c r="E23" s="364"/>
      <c r="F23" s="34"/>
      <c r="G23" s="21"/>
    </row>
    <row r="24" spans="1:7" ht="14.25" customHeight="1" x14ac:dyDescent="0.2">
      <c r="A24" s="21"/>
      <c r="B24" s="31"/>
      <c r="C24" s="364"/>
      <c r="D24" s="364"/>
      <c r="E24" s="364"/>
      <c r="F24" s="34"/>
      <c r="G24" s="21"/>
    </row>
    <row r="25" spans="1:7" ht="14.25" customHeight="1" x14ac:dyDescent="0.2">
      <c r="A25" s="21"/>
      <c r="B25" s="31"/>
      <c r="C25" s="364"/>
      <c r="D25" s="364"/>
      <c r="E25" s="364"/>
      <c r="F25" s="34"/>
      <c r="G25" s="21"/>
    </row>
    <row r="26" spans="1:7" ht="14.25" customHeight="1" x14ac:dyDescent="0.2">
      <c r="A26" s="21"/>
      <c r="B26" s="31"/>
      <c r="C26" s="34"/>
      <c r="D26" s="34"/>
      <c r="E26" s="34"/>
      <c r="F26" s="34"/>
      <c r="G26" s="21"/>
    </row>
    <row r="27" spans="1:7" ht="117.75" customHeight="1" x14ac:dyDescent="0.2">
      <c r="A27" s="21"/>
      <c r="B27" s="31"/>
      <c r="C27" s="361" t="s">
        <v>42</v>
      </c>
      <c r="D27" s="361"/>
      <c r="E27" s="361"/>
      <c r="F27" s="34"/>
      <c r="G27" s="21"/>
    </row>
    <row r="28" spans="1:7" ht="14.25" customHeight="1" x14ac:dyDescent="0.2">
      <c r="A28" s="21"/>
      <c r="B28" s="31"/>
      <c r="C28" s="31"/>
      <c r="D28" s="31"/>
      <c r="E28" s="23"/>
      <c r="F28" s="23"/>
      <c r="G28" s="21"/>
    </row>
    <row r="29" spans="1:7" ht="14.25" customHeight="1" x14ac:dyDescent="0.2">
      <c r="A29" s="35"/>
      <c r="B29" s="35"/>
      <c r="C29" s="35"/>
      <c r="D29" s="36"/>
      <c r="E29" s="36"/>
      <c r="F29" s="36"/>
      <c r="G29" s="36"/>
    </row>
  </sheetData>
  <mergeCells count="6">
    <mergeCell ref="C27:E27"/>
    <mergeCell ref="C10:E10"/>
    <mergeCell ref="C16:E16"/>
    <mergeCell ref="C13:E13"/>
    <mergeCell ref="C19:E19"/>
    <mergeCell ref="C22:E25"/>
  </mergeCells>
  <pageMargins left="0.7" right="0.7" top="0.75" bottom="0.75" header="0.3" footer="0.3"/>
  <pageSetup paperSize="9" scale="9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1E0C6-8EA3-4FA5-8162-4A5AF07A8C53}">
  <dimension ref="A1:G30"/>
  <sheetViews>
    <sheetView showGridLines="0" zoomScale="85" zoomScaleNormal="85" zoomScaleSheetLayoutView="85" zoomScalePageLayoutView="85" workbookViewId="0">
      <selection activeCell="D19" sqref="D19"/>
    </sheetView>
  </sheetViews>
  <sheetFormatPr defaultColWidth="9" defaultRowHeight="16.5" customHeight="1" x14ac:dyDescent="0.2"/>
  <cols>
    <col min="1" max="1" width="2.42578125" style="1" customWidth="1"/>
    <col min="2" max="2" width="3" style="7" customWidth="1"/>
    <col min="3" max="3" width="40" style="1" customWidth="1"/>
    <col min="4" max="4" width="20.140625" style="1" customWidth="1"/>
    <col min="5" max="5" width="43.42578125" style="1" customWidth="1"/>
    <col min="6" max="6" width="3" style="7" customWidth="1"/>
    <col min="7" max="7" width="2.42578125" style="7" customWidth="1"/>
    <col min="8" max="8" width="9.140625" style="7"/>
    <col min="9" max="16384" width="9" style="7"/>
  </cols>
  <sheetData>
    <row r="1" spans="1:7" s="40" customFormat="1" ht="14.25" customHeight="1" x14ac:dyDescent="0.2">
      <c r="A1" s="37"/>
      <c r="B1" s="38"/>
      <c r="C1" s="39"/>
      <c r="D1" s="39"/>
      <c r="E1" s="39"/>
      <c r="F1" s="37"/>
      <c r="G1" s="37"/>
    </row>
    <row r="2" spans="1:7" ht="14.25" customHeight="1" x14ac:dyDescent="0.2">
      <c r="A2" s="5"/>
      <c r="C2" s="7"/>
      <c r="D2" s="7"/>
      <c r="E2" s="13"/>
      <c r="G2" s="5"/>
    </row>
    <row r="3" spans="1:7" ht="14.25" customHeight="1" x14ac:dyDescent="0.2">
      <c r="A3" s="5"/>
      <c r="C3" s="9" t="s">
        <v>0</v>
      </c>
      <c r="D3" s="10" t="str">
        <f>Invulinstructie!D3</f>
        <v>CBR</v>
      </c>
      <c r="E3" s="13"/>
      <c r="G3" s="5"/>
    </row>
    <row r="4" spans="1:7" ht="14.25" customHeight="1" x14ac:dyDescent="0.2">
      <c r="A4" s="5"/>
      <c r="C4" s="9" t="s">
        <v>2</v>
      </c>
      <c r="D4" s="10" t="str">
        <f>Invulinstructie!D4</f>
        <v>V1.0</v>
      </c>
      <c r="E4" s="13"/>
      <c r="G4" s="5"/>
    </row>
    <row r="5" spans="1:7" ht="14.25" customHeight="1" x14ac:dyDescent="0.2">
      <c r="A5" s="5"/>
      <c r="C5" s="9" t="s">
        <v>3</v>
      </c>
      <c r="D5" s="27">
        <f>Invulinstructie!D5</f>
        <v>46235</v>
      </c>
      <c r="E5" s="13"/>
      <c r="G5" s="5"/>
    </row>
    <row r="6" spans="1:7" ht="14.25" customHeight="1" x14ac:dyDescent="0.2">
      <c r="A6" s="5"/>
      <c r="C6" s="9" t="s">
        <v>4</v>
      </c>
      <c r="D6" s="28">
        <f>Invulinstructie!D6</f>
        <v>0</v>
      </c>
      <c r="E6" s="13"/>
      <c r="G6" s="5"/>
    </row>
    <row r="7" spans="1:7" ht="14.1" customHeight="1" x14ac:dyDescent="0.2">
      <c r="A7" s="5"/>
      <c r="C7" s="42"/>
      <c r="D7" s="42"/>
      <c r="E7" s="13"/>
      <c r="G7" s="5"/>
    </row>
    <row r="8" spans="1:7" ht="14.1" customHeight="1" thickBot="1" x14ac:dyDescent="0.25">
      <c r="A8" s="5"/>
      <c r="B8" s="43"/>
      <c r="C8" s="44"/>
      <c r="D8" s="44"/>
      <c r="E8" s="44"/>
      <c r="F8" s="44"/>
      <c r="G8" s="5"/>
    </row>
    <row r="9" spans="1:7" ht="12.75" customHeight="1" thickBot="1" x14ac:dyDescent="0.25">
      <c r="A9" s="5"/>
      <c r="B9" s="45"/>
      <c r="C9" s="46"/>
      <c r="D9" s="46"/>
      <c r="E9" s="46"/>
      <c r="G9" s="5"/>
    </row>
    <row r="10" spans="1:7" ht="26.25" customHeight="1" thickBot="1" x14ac:dyDescent="0.25">
      <c r="A10" s="5"/>
      <c r="B10" s="45"/>
      <c r="C10" s="354" t="s">
        <v>27</v>
      </c>
      <c r="D10" s="362"/>
      <c r="E10" s="363"/>
      <c r="F10" s="48"/>
      <c r="G10" s="5"/>
    </row>
    <row r="11" spans="1:7" s="48" customFormat="1" ht="14.25" customHeight="1" thickBot="1" x14ac:dyDescent="0.25">
      <c r="A11" s="5"/>
      <c r="B11" s="7"/>
      <c r="C11" s="7"/>
      <c r="D11" s="7"/>
      <c r="E11" s="7"/>
      <c r="F11" s="7"/>
      <c r="G11" s="5"/>
    </row>
    <row r="12" spans="1:7" s="48" customFormat="1" ht="56.1" customHeight="1" thickBot="1" x14ac:dyDescent="0.25">
      <c r="A12" s="5"/>
      <c r="B12" s="7"/>
      <c r="C12" s="49" t="s">
        <v>28</v>
      </c>
      <c r="D12" s="50"/>
      <c r="E12" s="52" t="s">
        <v>29</v>
      </c>
      <c r="F12" s="7"/>
      <c r="G12" s="5"/>
    </row>
    <row r="13" spans="1:7" s="48" customFormat="1" ht="14.25" customHeight="1" x14ac:dyDescent="0.2">
      <c r="A13" s="5"/>
      <c r="B13" s="7"/>
      <c r="C13" s="53"/>
      <c r="D13" s="4"/>
      <c r="E13" s="54"/>
      <c r="F13" s="7"/>
      <c r="G13" s="5"/>
    </row>
    <row r="14" spans="1:7" s="48" customFormat="1" ht="14.25" customHeight="1" x14ac:dyDescent="0.2">
      <c r="A14" s="5"/>
      <c r="B14" s="7"/>
      <c r="C14" s="53" t="s">
        <v>12</v>
      </c>
      <c r="D14" s="4" t="s">
        <v>30</v>
      </c>
      <c r="E14" s="54">
        <f>'3a. Totaal werkcafe counters'!K27</f>
        <v>-76744.799999999988</v>
      </c>
      <c r="F14" s="7"/>
      <c r="G14" s="5"/>
    </row>
    <row r="15" spans="1:7" s="48" customFormat="1" ht="14.25" customHeight="1" x14ac:dyDescent="0.2">
      <c r="A15" s="5"/>
      <c r="B15" s="7"/>
      <c r="C15" s="53" t="s">
        <v>16</v>
      </c>
      <c r="D15" s="4" t="s">
        <v>31</v>
      </c>
      <c r="E15" s="54">
        <f>'4. Extra openstellingen'!H19</f>
        <v>0</v>
      </c>
      <c r="F15" s="7"/>
      <c r="G15" s="5"/>
    </row>
    <row r="16" spans="1:7" s="48" customFormat="1" ht="14.25" customHeight="1" x14ac:dyDescent="0.2">
      <c r="A16" s="5"/>
      <c r="B16" s="7"/>
      <c r="C16" s="53" t="s">
        <v>32</v>
      </c>
      <c r="D16" s="4" t="s">
        <v>31</v>
      </c>
      <c r="E16" s="54">
        <f>'5. Banqueting VV-Prijzen'!I42</f>
        <v>0</v>
      </c>
      <c r="F16" s="7"/>
      <c r="G16" s="5"/>
    </row>
    <row r="17" spans="1:7" s="48" customFormat="1" ht="14.25" customHeight="1" x14ac:dyDescent="0.2">
      <c r="A17" s="5"/>
      <c r="B17" s="7"/>
      <c r="C17" s="53" t="s">
        <v>33</v>
      </c>
      <c r="D17" s="4" t="s">
        <v>30</v>
      </c>
      <c r="E17" s="54">
        <f>'6. Warme- koudedrankenautomaten'!I29</f>
        <v>0</v>
      </c>
      <c r="F17" s="7"/>
      <c r="G17" s="5"/>
    </row>
    <row r="18" spans="1:7" s="48" customFormat="1" ht="14.25" customHeight="1" x14ac:dyDescent="0.2">
      <c r="A18" s="5"/>
      <c r="B18" s="7"/>
      <c r="C18" s="53" t="s">
        <v>34</v>
      </c>
      <c r="D18" s="4" t="s">
        <v>31</v>
      </c>
      <c r="E18" s="54">
        <f>'6. Warme- koudedrankenautomaten'!H51</f>
        <v>0</v>
      </c>
      <c r="F18" s="7"/>
      <c r="G18" s="5"/>
    </row>
    <row r="19" spans="1:7" s="48" customFormat="1" ht="14.25" customHeight="1" x14ac:dyDescent="0.2">
      <c r="A19" s="5"/>
      <c r="B19" s="7"/>
      <c r="C19" s="53" t="s">
        <v>22</v>
      </c>
      <c r="D19" s="4" t="s">
        <v>30</v>
      </c>
      <c r="E19" s="54">
        <f>'7. Waterkoelers'!I64</f>
        <v>0</v>
      </c>
      <c r="F19" s="7"/>
      <c r="G19" s="5"/>
    </row>
    <row r="20" spans="1:7" s="48" customFormat="1" ht="14.25" customHeight="1" x14ac:dyDescent="0.2">
      <c r="A20" s="5"/>
      <c r="B20" s="7"/>
      <c r="C20" s="58"/>
      <c r="D20" s="4"/>
      <c r="E20" s="57"/>
      <c r="F20" s="7"/>
      <c r="G20" s="5"/>
    </row>
    <row r="21" spans="1:7" s="48" customFormat="1" ht="14.25" customHeight="1" x14ac:dyDescent="0.2">
      <c r="A21" s="5"/>
      <c r="B21" s="7"/>
      <c r="C21" s="61" t="s">
        <v>35</v>
      </c>
      <c r="D21" s="60"/>
      <c r="E21" s="57">
        <f>SUM(E14:E19)</f>
        <v>-76744.799999999988</v>
      </c>
      <c r="F21" s="7"/>
      <c r="G21" s="5"/>
    </row>
    <row r="22" spans="1:7" s="48" customFormat="1" ht="14.25" customHeight="1" thickBot="1" x14ac:dyDescent="0.25">
      <c r="A22" s="5"/>
      <c r="B22" s="7"/>
      <c r="C22" s="62"/>
      <c r="D22" s="63"/>
      <c r="E22" s="64"/>
      <c r="F22" s="7"/>
      <c r="G22" s="5"/>
    </row>
    <row r="23" spans="1:7" s="48" customFormat="1" ht="14.25" customHeight="1" x14ac:dyDescent="0.2">
      <c r="A23" s="5"/>
      <c r="B23" s="7"/>
      <c r="C23" s="65"/>
      <c r="D23" s="65"/>
      <c r="E23" s="7"/>
      <c r="F23" s="7"/>
      <c r="G23" s="5"/>
    </row>
    <row r="24" spans="1:7" s="48" customFormat="1" ht="15.75" customHeight="1" x14ac:dyDescent="0.2">
      <c r="A24" s="5"/>
      <c r="B24" s="5"/>
      <c r="C24" s="5"/>
      <c r="D24" s="5"/>
      <c r="E24" s="5"/>
      <c r="F24" s="5"/>
      <c r="G24" s="5"/>
    </row>
    <row r="26" spans="1:7" ht="16.5" customHeight="1" x14ac:dyDescent="0.2">
      <c r="C26" s="346" t="s">
        <v>36</v>
      </c>
      <c r="D26" s="346">
        <f>MAX(0,MIN(300,((2200000-E21)/(2200000-1200000))*300))</f>
        <v>300</v>
      </c>
    </row>
    <row r="30" spans="1:7" ht="16.5" customHeight="1" x14ac:dyDescent="0.2">
      <c r="C30" s="345"/>
    </row>
  </sheetData>
  <mergeCells count="1">
    <mergeCell ref="C10:E10"/>
  </mergeCells>
  <phoneticPr fontId="10" type="noConversion"/>
  <pageMargins left="0.7" right="0.7" top="0.75" bottom="0.75" header="0.3" footer="0.3"/>
  <pageSetup paperSize="9" scale="10" orientation="landscape"/>
  <rowBreaks count="1" manualBreakCount="1">
    <brk id="33"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1"/>
  <sheetViews>
    <sheetView showGridLines="0" zoomScale="85" zoomScaleNormal="85" zoomScaleSheetLayoutView="85" zoomScalePageLayoutView="85" workbookViewId="0">
      <selection activeCell="Q36" sqref="Q36"/>
    </sheetView>
  </sheetViews>
  <sheetFormatPr defaultColWidth="9" defaultRowHeight="16.5" customHeight="1" x14ac:dyDescent="0.2"/>
  <cols>
    <col min="1" max="1" width="2.42578125" style="1" customWidth="1"/>
    <col min="2" max="2" width="3" style="7" customWidth="1"/>
    <col min="3" max="3" width="56.28515625" style="1" customWidth="1"/>
    <col min="4" max="4" width="16.5703125" style="1" customWidth="1"/>
    <col min="5" max="5" width="18.140625" style="1" customWidth="1"/>
    <col min="6" max="10" width="17.85546875" style="1" customWidth="1"/>
    <col min="11" max="11" width="18.140625" style="1" customWidth="1"/>
    <col min="12" max="12" width="3" style="7" customWidth="1"/>
    <col min="13" max="13" width="2.42578125" style="7" customWidth="1"/>
    <col min="14" max="16384" width="9" style="7"/>
  </cols>
  <sheetData>
    <row r="1" spans="1:13" s="40" customFormat="1" ht="14.25" customHeight="1" x14ac:dyDescent="0.2">
      <c r="A1" s="37"/>
      <c r="B1" s="38"/>
      <c r="C1" s="39"/>
      <c r="D1" s="39"/>
      <c r="E1" s="39"/>
      <c r="F1" s="39"/>
      <c r="G1" s="39"/>
      <c r="H1" s="39"/>
      <c r="I1" s="39"/>
      <c r="J1" s="39"/>
      <c r="K1" s="39"/>
      <c r="L1" s="37"/>
      <c r="M1" s="37"/>
    </row>
    <row r="2" spans="1:13" ht="14.25" customHeight="1" x14ac:dyDescent="0.2">
      <c r="A2" s="5"/>
      <c r="C2" s="7"/>
      <c r="D2" s="7"/>
      <c r="E2" s="13"/>
      <c r="F2" s="13"/>
      <c r="G2" s="13"/>
      <c r="H2" s="13"/>
      <c r="I2" s="13"/>
      <c r="J2" s="13"/>
      <c r="K2" s="13"/>
      <c r="M2" s="5"/>
    </row>
    <row r="3" spans="1:13" ht="14.25" customHeight="1" x14ac:dyDescent="0.2">
      <c r="A3" s="5"/>
      <c r="C3" s="9" t="s">
        <v>0</v>
      </c>
      <c r="D3" s="10" t="str">
        <f>Invulinstructie!D3</f>
        <v>CBR</v>
      </c>
      <c r="E3" s="7"/>
      <c r="F3" s="7"/>
      <c r="G3" s="7"/>
      <c r="H3" s="7"/>
      <c r="I3" s="7"/>
      <c r="J3" s="7"/>
      <c r="K3" s="13"/>
      <c r="M3" s="5"/>
    </row>
    <row r="4" spans="1:13" ht="14.25" customHeight="1" x14ac:dyDescent="0.2">
      <c r="A4" s="5"/>
      <c r="C4" s="9" t="s">
        <v>2</v>
      </c>
      <c r="D4" s="10" t="str">
        <f>Invulinstructie!D4</f>
        <v>V1.0</v>
      </c>
      <c r="E4" s="13"/>
      <c r="F4" s="13"/>
      <c r="G4" s="13"/>
      <c r="H4" s="13"/>
      <c r="I4" s="13"/>
      <c r="J4" s="13"/>
      <c r="K4" s="13"/>
      <c r="M4" s="5"/>
    </row>
    <row r="5" spans="1:13" ht="14.25" customHeight="1" x14ac:dyDescent="0.2">
      <c r="A5" s="5"/>
      <c r="C5" s="9" t="s">
        <v>3</v>
      </c>
      <c r="D5" s="27">
        <f>Invulinstructie!D5</f>
        <v>46235</v>
      </c>
      <c r="E5" s="13"/>
      <c r="F5" s="13"/>
      <c r="G5" s="13"/>
      <c r="H5" s="13"/>
      <c r="I5" s="13"/>
      <c r="J5" s="13"/>
      <c r="K5" s="13"/>
      <c r="M5" s="5"/>
    </row>
    <row r="6" spans="1:13" ht="14.25" customHeight="1" x14ac:dyDescent="0.2">
      <c r="A6" s="5"/>
      <c r="C6" s="9" t="s">
        <v>4</v>
      </c>
      <c r="D6" s="28">
        <f>Invulinstructie!D6</f>
        <v>0</v>
      </c>
      <c r="E6" s="13"/>
      <c r="F6" s="13"/>
      <c r="G6" s="13"/>
      <c r="H6" s="13"/>
      <c r="I6" s="13"/>
      <c r="J6" s="13"/>
      <c r="K6" s="13"/>
      <c r="M6" s="5"/>
    </row>
    <row r="7" spans="1:13" ht="14.1" customHeight="1" x14ac:dyDescent="0.2">
      <c r="A7" s="5"/>
      <c r="C7" s="42"/>
      <c r="D7" s="42"/>
      <c r="E7" s="13"/>
      <c r="F7" s="13"/>
      <c r="G7" s="13"/>
      <c r="H7" s="13"/>
      <c r="I7" s="13"/>
      <c r="J7" s="13"/>
      <c r="K7" s="13"/>
      <c r="M7" s="5"/>
    </row>
    <row r="8" spans="1:13" ht="14.1" customHeight="1" x14ac:dyDescent="0.2">
      <c r="A8" s="5"/>
      <c r="B8" s="43"/>
      <c r="C8" s="44"/>
      <c r="D8" s="44"/>
      <c r="E8" s="44"/>
      <c r="F8" s="44"/>
      <c r="G8" s="44"/>
      <c r="H8" s="44"/>
      <c r="I8" s="44"/>
      <c r="J8" s="44"/>
      <c r="K8" s="44"/>
      <c r="L8" s="44"/>
      <c r="M8" s="5"/>
    </row>
    <row r="9" spans="1:13" ht="12.75" customHeight="1" x14ac:dyDescent="0.2">
      <c r="A9" s="5"/>
      <c r="B9" s="45"/>
      <c r="C9" s="46"/>
      <c r="D9" s="46"/>
      <c r="E9" s="46"/>
      <c r="F9" s="47"/>
      <c r="G9" s="47"/>
      <c r="H9" s="47"/>
      <c r="I9" s="47"/>
      <c r="J9" s="47"/>
      <c r="K9" s="46"/>
      <c r="M9" s="5"/>
    </row>
    <row r="10" spans="1:13" ht="26.25" customHeight="1" x14ac:dyDescent="0.2">
      <c r="A10" s="5"/>
      <c r="B10" s="45"/>
      <c r="C10" s="354" t="s">
        <v>27</v>
      </c>
      <c r="D10" s="362"/>
      <c r="E10" s="362"/>
      <c r="F10" s="362"/>
      <c r="G10" s="362"/>
      <c r="H10" s="362"/>
      <c r="I10" s="362"/>
      <c r="J10" s="362"/>
      <c r="K10" s="363"/>
      <c r="L10" s="48"/>
      <c r="M10" s="5"/>
    </row>
    <row r="11" spans="1:13" s="48" customFormat="1" ht="14.25" customHeight="1" thickBot="1" x14ac:dyDescent="0.25">
      <c r="A11" s="5"/>
      <c r="B11" s="7"/>
      <c r="C11" s="7"/>
      <c r="D11" s="7"/>
      <c r="E11" s="7"/>
      <c r="F11" s="7"/>
      <c r="G11" s="7"/>
      <c r="H11" s="7"/>
      <c r="I11" s="7"/>
      <c r="J11" s="7"/>
      <c r="K11" s="7"/>
      <c r="L11" s="7"/>
      <c r="M11" s="5"/>
    </row>
    <row r="12" spans="1:13" s="48" customFormat="1" ht="56.1" customHeight="1" thickBot="1" x14ac:dyDescent="0.25">
      <c r="A12" s="5"/>
      <c r="B12" s="7"/>
      <c r="C12" s="49" t="s">
        <v>43</v>
      </c>
      <c r="D12" s="50"/>
      <c r="E12" s="51" t="str">
        <f>'3b. Deelbegr. werkcafe counters'!C10</f>
        <v>Rijswijk - Werkcafe</v>
      </c>
      <c r="F12" s="51" t="s">
        <v>44</v>
      </c>
      <c r="G12" s="51" t="s">
        <v>45</v>
      </c>
      <c r="H12" s="51" t="s">
        <v>46</v>
      </c>
      <c r="I12" s="51" t="s">
        <v>47</v>
      </c>
      <c r="J12" s="51" t="s">
        <v>48</v>
      </c>
      <c r="K12" s="52" t="s">
        <v>29</v>
      </c>
      <c r="L12" s="7"/>
      <c r="M12" s="5"/>
    </row>
    <row r="13" spans="1:13" s="48" customFormat="1" ht="14.25" customHeight="1" x14ac:dyDescent="0.2">
      <c r="A13" s="5"/>
      <c r="B13" s="7"/>
      <c r="C13" s="53"/>
      <c r="D13" s="4"/>
      <c r="E13" s="54"/>
      <c r="F13" s="54"/>
      <c r="G13" s="54"/>
      <c r="H13" s="54"/>
      <c r="I13" s="54"/>
      <c r="J13" s="54"/>
      <c r="K13" s="54"/>
      <c r="L13" s="7"/>
      <c r="M13" s="5"/>
    </row>
    <row r="14" spans="1:13" s="48" customFormat="1" ht="14.25" customHeight="1" x14ac:dyDescent="0.2">
      <c r="A14" s="5"/>
      <c r="B14" s="7"/>
      <c r="C14" s="55" t="s">
        <v>49</v>
      </c>
      <c r="D14" s="4"/>
      <c r="E14" s="57">
        <f>'3b. Deelbegr. werkcafe counters'!D16</f>
        <v>76744.799999999988</v>
      </c>
      <c r="F14" s="57"/>
      <c r="G14" s="57"/>
      <c r="H14" s="57"/>
      <c r="I14" s="57"/>
      <c r="J14" s="57"/>
      <c r="K14" s="57">
        <f>E14</f>
        <v>76744.799999999988</v>
      </c>
      <c r="L14" s="7"/>
      <c r="M14" s="5"/>
    </row>
    <row r="15" spans="1:13" s="48" customFormat="1" ht="14.25" customHeight="1" x14ac:dyDescent="0.2">
      <c r="A15" s="5"/>
      <c r="B15" s="7"/>
      <c r="C15" s="58"/>
      <c r="D15" s="4"/>
      <c r="E15" s="57"/>
      <c r="F15" s="59"/>
      <c r="G15" s="57"/>
      <c r="H15" s="59"/>
      <c r="I15" s="59"/>
      <c r="J15" s="59"/>
      <c r="K15" s="59"/>
      <c r="L15" s="7"/>
      <c r="M15" s="5"/>
    </row>
    <row r="16" spans="1:13" s="48" customFormat="1" ht="14.25" customHeight="1" x14ac:dyDescent="0.2">
      <c r="A16" s="5"/>
      <c r="B16" s="7"/>
      <c r="C16" s="58" t="s">
        <v>50</v>
      </c>
      <c r="D16" s="4"/>
      <c r="E16" s="59">
        <f>'3b. Deelbegr. werkcafe counters'!D18</f>
        <v>0</v>
      </c>
      <c r="F16" s="254"/>
      <c r="G16" s="254"/>
      <c r="H16" s="254"/>
      <c r="I16" s="254"/>
      <c r="J16" s="254"/>
      <c r="K16" s="57">
        <f>E16</f>
        <v>0</v>
      </c>
      <c r="L16" s="7"/>
      <c r="M16" s="5"/>
    </row>
    <row r="17" spans="1:13" s="48" customFormat="1" ht="14.25" customHeight="1" x14ac:dyDescent="0.2">
      <c r="A17" s="5"/>
      <c r="B17" s="7"/>
      <c r="C17" s="58" t="s">
        <v>51</v>
      </c>
      <c r="D17" s="4"/>
      <c r="E17" s="59">
        <f>'3b. Deelbegr. werkcafe counters'!D19</f>
        <v>76744.799999999988</v>
      </c>
      <c r="F17" s="254"/>
      <c r="G17" s="254"/>
      <c r="H17" s="254"/>
      <c r="I17" s="254"/>
      <c r="J17" s="254"/>
      <c r="K17" s="57">
        <f>E17</f>
        <v>76744.799999999988</v>
      </c>
      <c r="L17" s="7"/>
      <c r="M17" s="5"/>
    </row>
    <row r="18" spans="1:13" s="48" customFormat="1" ht="14.25" customHeight="1" x14ac:dyDescent="0.2">
      <c r="A18" s="5"/>
      <c r="B18" s="7"/>
      <c r="C18" s="58" t="s">
        <v>52</v>
      </c>
      <c r="D18" s="4"/>
      <c r="E18" s="59">
        <f>'3b. Deelbegr. werkcafe counters'!D20</f>
        <v>0</v>
      </c>
      <c r="F18" s="254">
        <f>'3b. Deelbegr. werkcafe counters'!S51</f>
        <v>0</v>
      </c>
      <c r="G18" s="254">
        <f>'3b. Deelbegr. werkcafe counters'!AC51</f>
        <v>0</v>
      </c>
      <c r="H18" s="254">
        <f>'3b. Deelbegr. werkcafe counters'!AM51</f>
        <v>0</v>
      </c>
      <c r="I18" s="254">
        <f>'3b. Deelbegr. werkcafe counters'!AW51</f>
        <v>0</v>
      </c>
      <c r="J18" s="254">
        <f>'3b. Deelbegr. werkcafe counters'!BG51</f>
        <v>0</v>
      </c>
      <c r="K18" s="59">
        <f>SUM(E18:J18)</f>
        <v>0</v>
      </c>
      <c r="L18" s="7"/>
      <c r="M18" s="5"/>
    </row>
    <row r="19" spans="1:13" s="48" customFormat="1" ht="14.25" customHeight="1" x14ac:dyDescent="0.2">
      <c r="A19" s="5"/>
      <c r="B19" s="7"/>
      <c r="C19" s="58" t="s">
        <v>53</v>
      </c>
      <c r="D19" s="4"/>
      <c r="E19" s="59">
        <f>'3b. Deelbegr. werkcafe counters'!D21</f>
        <v>0</v>
      </c>
      <c r="F19" s="254"/>
      <c r="G19" s="254"/>
      <c r="H19" s="254"/>
      <c r="I19" s="254"/>
      <c r="J19" s="254"/>
      <c r="K19" s="59">
        <f>E19</f>
        <v>0</v>
      </c>
      <c r="L19" s="7"/>
      <c r="M19" s="5"/>
    </row>
    <row r="20" spans="1:13" s="48" customFormat="1" ht="14.25" customHeight="1" x14ac:dyDescent="0.2">
      <c r="A20" s="5"/>
      <c r="B20" s="7"/>
      <c r="C20" s="58" t="s">
        <v>54</v>
      </c>
      <c r="D20" s="60"/>
      <c r="E20" s="59">
        <f>'3b. Deelbegr. werkcafe counters'!D22</f>
        <v>0</v>
      </c>
      <c r="F20" s="59"/>
      <c r="G20" s="59"/>
      <c r="H20" s="59"/>
      <c r="I20" s="59"/>
      <c r="J20" s="59"/>
      <c r="K20" s="59">
        <f>E20</f>
        <v>0</v>
      </c>
      <c r="L20" s="7"/>
      <c r="M20" s="5"/>
    </row>
    <row r="21" spans="1:13" s="48" customFormat="1" ht="14.25" customHeight="1" x14ac:dyDescent="0.2">
      <c r="A21" s="5"/>
      <c r="B21" s="7"/>
      <c r="C21" s="55" t="s">
        <v>55</v>
      </c>
      <c r="D21" s="4"/>
      <c r="E21" s="57">
        <f>'3b. Deelbegr. werkcafe counters'!D23</f>
        <v>0</v>
      </c>
      <c r="F21" s="57">
        <f>F18</f>
        <v>0</v>
      </c>
      <c r="G21" s="57">
        <f>G18</f>
        <v>0</v>
      </c>
      <c r="H21" s="57">
        <f>H18</f>
        <v>0</v>
      </c>
      <c r="I21" s="57">
        <f>I18</f>
        <v>0</v>
      </c>
      <c r="J21" s="57">
        <f>J18</f>
        <v>0</v>
      </c>
      <c r="K21" s="57">
        <f>SUM(E21:I21)</f>
        <v>0</v>
      </c>
      <c r="L21" s="7"/>
      <c r="M21" s="5"/>
    </row>
    <row r="22" spans="1:13" s="48" customFormat="1" ht="14.25" customHeight="1" x14ac:dyDescent="0.2">
      <c r="A22" s="5"/>
      <c r="B22" s="7"/>
      <c r="C22" s="58"/>
      <c r="D22" s="4"/>
      <c r="E22" s="57"/>
      <c r="F22" s="59"/>
      <c r="G22" s="57"/>
      <c r="H22" s="59"/>
      <c r="I22" s="59"/>
      <c r="J22" s="59"/>
      <c r="K22" s="59"/>
      <c r="L22" s="7"/>
      <c r="M22" s="5"/>
    </row>
    <row r="23" spans="1:13" s="48" customFormat="1" ht="14.25" customHeight="1" x14ac:dyDescent="0.2">
      <c r="A23" s="5"/>
      <c r="B23" s="7"/>
      <c r="C23" s="55" t="s">
        <v>56</v>
      </c>
      <c r="D23" s="4"/>
      <c r="E23" s="57">
        <f>'3b. Deelbegr. werkcafe counters'!D25</f>
        <v>-76744.799999999988</v>
      </c>
      <c r="F23" s="57"/>
      <c r="G23" s="57"/>
      <c r="H23" s="57"/>
      <c r="I23" s="57"/>
      <c r="J23" s="57"/>
      <c r="K23" s="57">
        <f>K21-K14</f>
        <v>-76744.799999999988</v>
      </c>
      <c r="L23" s="7"/>
      <c r="M23" s="5"/>
    </row>
    <row r="24" spans="1:13" s="48" customFormat="1" ht="14.25" customHeight="1" x14ac:dyDescent="0.2">
      <c r="A24" s="5"/>
      <c r="B24" s="7"/>
      <c r="C24" s="58"/>
      <c r="D24" s="4"/>
      <c r="E24" s="57"/>
      <c r="F24" s="57"/>
      <c r="G24" s="57"/>
      <c r="H24" s="57"/>
      <c r="I24" s="57"/>
      <c r="J24" s="57"/>
      <c r="K24" s="57"/>
      <c r="L24" s="7"/>
      <c r="M24" s="5"/>
    </row>
    <row r="25" spans="1:13" s="48" customFormat="1" ht="27" customHeight="1" x14ac:dyDescent="0.2">
      <c r="A25" s="5"/>
      <c r="B25" s="7"/>
      <c r="C25" s="58" t="s">
        <v>57</v>
      </c>
      <c r="D25" s="4"/>
      <c r="E25" s="57"/>
      <c r="F25" s="56">
        <f>60%*F21</f>
        <v>0</v>
      </c>
      <c r="G25" s="56">
        <f>60%*G21</f>
        <v>0</v>
      </c>
      <c r="H25" s="56">
        <f>60%*H21</f>
        <v>0</v>
      </c>
      <c r="I25" s="56">
        <f>60%*I21</f>
        <v>0</v>
      </c>
      <c r="J25" s="56">
        <f>60%*J21</f>
        <v>0</v>
      </c>
      <c r="K25" s="57">
        <f>SUM(F25:J25)</f>
        <v>0</v>
      </c>
      <c r="L25" s="7"/>
      <c r="M25" s="5"/>
    </row>
    <row r="26" spans="1:13" s="48" customFormat="1" ht="14.25" customHeight="1" x14ac:dyDescent="0.2">
      <c r="A26" s="5"/>
      <c r="B26" s="7"/>
      <c r="C26" s="58"/>
      <c r="D26" s="4"/>
      <c r="E26" s="57"/>
      <c r="F26" s="226"/>
      <c r="G26" s="226"/>
      <c r="H26" s="226"/>
      <c r="I26" s="56"/>
      <c r="J26" s="56"/>
      <c r="K26" s="57"/>
      <c r="L26" s="7"/>
      <c r="M26" s="5"/>
    </row>
    <row r="27" spans="1:13" s="48" customFormat="1" ht="14.25" customHeight="1" x14ac:dyDescent="0.2">
      <c r="A27" s="5"/>
      <c r="B27" s="7"/>
      <c r="C27" s="61" t="s">
        <v>58</v>
      </c>
      <c r="D27" s="60"/>
      <c r="E27" s="57">
        <f>E23</f>
        <v>-76744.799999999988</v>
      </c>
      <c r="F27" s="56">
        <f>F25</f>
        <v>0</v>
      </c>
      <c r="G27" s="56">
        <f>G25</f>
        <v>0</v>
      </c>
      <c r="H27" s="56">
        <f>H25</f>
        <v>0</v>
      </c>
      <c r="I27" s="56">
        <f>I25</f>
        <v>0</v>
      </c>
      <c r="J27" s="56">
        <f>J25</f>
        <v>0</v>
      </c>
      <c r="K27" s="255">
        <f>SUM(E27:J27)</f>
        <v>-76744.799999999988</v>
      </c>
      <c r="L27" s="7"/>
      <c r="M27" s="5"/>
    </row>
    <row r="28" spans="1:13" s="48" customFormat="1" ht="14.25" customHeight="1" x14ac:dyDescent="0.2">
      <c r="A28" s="5"/>
      <c r="B28" s="7"/>
      <c r="C28" s="61"/>
      <c r="D28" s="60"/>
      <c r="E28" s="57"/>
      <c r="F28" s="226"/>
      <c r="G28" s="226"/>
      <c r="H28" s="226"/>
      <c r="I28" s="226"/>
      <c r="J28" s="226"/>
      <c r="K28" s="255"/>
      <c r="L28" s="7"/>
      <c r="M28" s="5"/>
    </row>
    <row r="29" spans="1:13" s="48" customFormat="1" ht="14.25" customHeight="1" thickBot="1" x14ac:dyDescent="0.25">
      <c r="A29" s="5"/>
      <c r="B29" s="7"/>
      <c r="C29" s="62"/>
      <c r="D29" s="63"/>
      <c r="E29" s="64"/>
      <c r="F29" s="64"/>
      <c r="G29" s="64"/>
      <c r="H29" s="64"/>
      <c r="I29" s="64"/>
      <c r="J29" s="64"/>
      <c r="K29" s="64"/>
      <c r="L29" s="7"/>
      <c r="M29" s="5"/>
    </row>
    <row r="30" spans="1:13" s="48" customFormat="1" ht="14.25" customHeight="1" x14ac:dyDescent="0.2">
      <c r="A30" s="5"/>
      <c r="B30" s="7"/>
      <c r="C30" s="65"/>
      <c r="D30" s="65"/>
      <c r="E30" s="66"/>
      <c r="F30" s="66"/>
      <c r="G30" s="66"/>
      <c r="H30" s="66"/>
      <c r="I30" s="66"/>
      <c r="J30" s="66"/>
      <c r="K30" s="7"/>
      <c r="L30" s="7"/>
      <c r="M30" s="5"/>
    </row>
    <row r="31" spans="1:13" s="48" customFormat="1" ht="15.75" customHeight="1" x14ac:dyDescent="0.2">
      <c r="A31" s="5"/>
      <c r="B31" s="5"/>
      <c r="C31" s="5"/>
      <c r="D31" s="5"/>
      <c r="E31" s="5"/>
      <c r="F31" s="5"/>
      <c r="G31" s="5"/>
      <c r="H31" s="5"/>
      <c r="I31" s="5"/>
      <c r="J31" s="5"/>
      <c r="K31" s="5"/>
      <c r="L31" s="5"/>
      <c r="M31" s="5"/>
    </row>
  </sheetData>
  <mergeCells count="1">
    <mergeCell ref="C10:K10"/>
  </mergeCells>
  <phoneticPr fontId="10" type="noConversion"/>
  <pageMargins left="0.7" right="0.7" top="0.75" bottom="0.75" header="0.3" footer="0.3"/>
  <pageSetup paperSize="9" scale="10" orientation="landscape" r:id="rId1"/>
  <rowBreaks count="1" manualBreakCount="1">
    <brk id="40" max="14" man="1"/>
  </rowBreaks>
  <ignoredErrors>
    <ignoredError sqref="K18"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I81"/>
  <sheetViews>
    <sheetView showGridLines="0" zoomScale="80" zoomScaleNormal="80" zoomScaleSheetLayoutView="85" zoomScalePageLayoutView="85" workbookViewId="0">
      <selection activeCell="D74" sqref="D74"/>
    </sheetView>
  </sheetViews>
  <sheetFormatPr defaultColWidth="9" defaultRowHeight="16.5" customHeight="1" x14ac:dyDescent="0.2"/>
  <cols>
    <col min="1" max="1" width="3.5703125" style="7" customWidth="1"/>
    <col min="2" max="2" width="4.85546875" style="7" customWidth="1"/>
    <col min="3" max="3" width="34.85546875" style="7" customWidth="1"/>
    <col min="4" max="4" width="24.7109375" style="7" customWidth="1"/>
    <col min="5" max="5" width="12" style="7" customWidth="1"/>
    <col min="6" max="6" width="15.7109375" style="7" customWidth="1"/>
    <col min="7" max="7" width="44.7109375" style="7" customWidth="1"/>
    <col min="8" max="8" width="26.28515625" style="7" customWidth="1"/>
    <col min="9" max="9" width="26.140625" style="7" customWidth="1"/>
    <col min="10" max="10" width="9" style="7"/>
    <col min="11" max="11" width="4.28515625" style="7" customWidth="1"/>
    <col min="12" max="12" width="9" style="7"/>
    <col min="13" max="13" width="26.85546875" style="7" customWidth="1"/>
    <col min="14" max="14" width="12" style="7" customWidth="1"/>
    <col min="15" max="15" width="9.85546875" style="7" customWidth="1"/>
    <col min="16" max="16" width="13.7109375" style="7" customWidth="1"/>
    <col min="17" max="17" width="31.7109375" style="7" customWidth="1"/>
    <col min="18" max="18" width="21.7109375" style="7" customWidth="1"/>
    <col min="19" max="19" width="17" style="7" customWidth="1"/>
    <col min="20" max="22" width="9" style="7"/>
    <col min="23" max="23" width="24" style="7" customWidth="1"/>
    <col min="24" max="24" width="9" style="7"/>
    <col min="25" max="25" width="34.42578125" style="7" customWidth="1"/>
    <col min="26" max="32" width="9" style="7"/>
    <col min="33" max="33" width="22.42578125" style="7" customWidth="1"/>
    <col min="34" max="34" width="9" style="7"/>
    <col min="35" max="35" width="30.28515625" style="7" customWidth="1"/>
    <col min="36" max="42" width="9" style="7"/>
    <col min="43" max="43" width="21.7109375" style="7" customWidth="1"/>
    <col min="44" max="44" width="9" style="7"/>
    <col min="45" max="45" width="30.7109375" style="7" customWidth="1"/>
    <col min="46" max="52" width="9" style="7"/>
    <col min="53" max="53" width="39.7109375" style="7" customWidth="1"/>
    <col min="54" max="54" width="29.85546875" style="7" customWidth="1"/>
    <col min="55" max="55" width="11.28515625" style="7" customWidth="1"/>
    <col min="56" max="57" width="9" style="7"/>
    <col min="58" max="58" width="13.28515625" style="7" customWidth="1"/>
    <col min="59" max="60" width="9" style="7"/>
    <col min="61" max="61" width="4" style="7" customWidth="1"/>
    <col min="62" max="16384" width="9" style="7"/>
  </cols>
  <sheetData>
    <row r="1" spans="1:61" ht="16.5" customHeight="1" x14ac:dyDescent="0.2">
      <c r="A1" s="37"/>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105"/>
      <c r="AP1" s="37"/>
      <c r="AQ1" s="37"/>
      <c r="AR1" s="37"/>
      <c r="AS1" s="37"/>
      <c r="AT1" s="37"/>
      <c r="AU1" s="37"/>
      <c r="AV1" s="37"/>
      <c r="AW1" s="37"/>
      <c r="AX1" s="37"/>
      <c r="AY1" s="105"/>
      <c r="AZ1" s="37"/>
      <c r="BA1" s="37"/>
      <c r="BB1" s="37"/>
      <c r="BC1" s="37"/>
      <c r="BD1" s="37"/>
      <c r="BE1" s="37"/>
      <c r="BF1" s="37"/>
      <c r="BG1" s="37"/>
      <c r="BH1" s="37"/>
      <c r="BI1" s="37"/>
    </row>
    <row r="2" spans="1:61" ht="16.5" customHeight="1" x14ac:dyDescent="0.2">
      <c r="A2" s="37"/>
      <c r="K2" s="105"/>
      <c r="U2" s="105"/>
      <c r="AE2" s="105"/>
      <c r="AO2" s="105"/>
      <c r="AY2" s="105"/>
      <c r="BI2" s="37"/>
    </row>
    <row r="3" spans="1:61" ht="14.25" customHeight="1" x14ac:dyDescent="0.2">
      <c r="A3" s="37"/>
      <c r="C3" s="9" t="s">
        <v>0</v>
      </c>
      <c r="D3" s="10" t="str">
        <f>Invulinstructie!D3</f>
        <v>CBR</v>
      </c>
      <c r="K3" s="105"/>
      <c r="U3" s="105"/>
      <c r="AE3" s="105"/>
      <c r="AO3" s="105"/>
      <c r="AY3" s="105"/>
      <c r="BI3" s="37"/>
    </row>
    <row r="4" spans="1:61" ht="14.25" customHeight="1" x14ac:dyDescent="0.2">
      <c r="A4" s="37"/>
      <c r="C4" s="9" t="s">
        <v>2</v>
      </c>
      <c r="D4" s="10" t="str">
        <f>Invulinstructie!D4</f>
        <v>V1.0</v>
      </c>
      <c r="K4" s="105"/>
      <c r="U4" s="105"/>
      <c r="AE4" s="105"/>
      <c r="AO4" s="105"/>
      <c r="AY4" s="105"/>
      <c r="BI4" s="37"/>
    </row>
    <row r="5" spans="1:61" ht="14.25" customHeight="1" x14ac:dyDescent="0.2">
      <c r="A5" s="37"/>
      <c r="C5" s="9" t="s">
        <v>3</v>
      </c>
      <c r="D5" s="27">
        <f>Invulinstructie!D5</f>
        <v>46235</v>
      </c>
      <c r="K5" s="105"/>
      <c r="U5" s="105"/>
      <c r="AE5" s="105"/>
      <c r="AO5" s="105"/>
      <c r="AY5" s="105"/>
      <c r="BI5" s="37"/>
    </row>
    <row r="6" spans="1:61" ht="14.25" customHeight="1" x14ac:dyDescent="0.2">
      <c r="A6" s="37"/>
      <c r="C6" s="9" t="s">
        <v>4</v>
      </c>
      <c r="D6" s="28">
        <f>Invulinstructie!D6</f>
        <v>0</v>
      </c>
      <c r="K6" s="105"/>
      <c r="U6" s="105"/>
      <c r="AE6" s="105"/>
      <c r="AO6" s="105"/>
      <c r="AY6" s="105"/>
      <c r="BI6" s="37"/>
    </row>
    <row r="7" spans="1:61" ht="14.25" customHeight="1" x14ac:dyDescent="0.2">
      <c r="A7" s="37"/>
      <c r="K7" s="105"/>
      <c r="U7" s="105"/>
      <c r="AE7" s="105"/>
      <c r="AO7" s="105"/>
      <c r="AY7" s="105"/>
      <c r="BI7" s="37"/>
    </row>
    <row r="8" spans="1:61" ht="14.25" customHeight="1" x14ac:dyDescent="0.2">
      <c r="A8" s="37"/>
      <c r="B8" s="105"/>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37"/>
    </row>
    <row r="9" spans="1:61" ht="14.25" customHeight="1" x14ac:dyDescent="0.2">
      <c r="A9" s="37"/>
      <c r="K9" s="105"/>
      <c r="U9" s="105"/>
      <c r="AE9" s="105"/>
      <c r="AO9" s="105"/>
      <c r="AY9" s="105"/>
      <c r="BI9" s="37"/>
    </row>
    <row r="10" spans="1:61" ht="19.5" x14ac:dyDescent="0.2">
      <c r="A10" s="37"/>
      <c r="C10" s="110" t="s">
        <v>59</v>
      </c>
      <c r="D10" s="108"/>
      <c r="E10" s="108"/>
      <c r="F10" s="108"/>
      <c r="G10" s="108"/>
      <c r="H10" s="108"/>
      <c r="I10" s="109"/>
      <c r="K10" s="105"/>
      <c r="M10" s="110" t="s">
        <v>44</v>
      </c>
      <c r="N10" s="108"/>
      <c r="O10" s="108"/>
      <c r="P10" s="108"/>
      <c r="Q10" s="108"/>
      <c r="R10" s="108"/>
      <c r="S10" s="109"/>
      <c r="U10" s="105"/>
      <c r="W10" s="110" t="s">
        <v>45</v>
      </c>
      <c r="X10" s="108"/>
      <c r="Y10" s="108"/>
      <c r="Z10" s="108"/>
      <c r="AA10" s="108"/>
      <c r="AB10" s="108"/>
      <c r="AC10" s="109"/>
      <c r="AE10" s="105"/>
      <c r="AG10" s="110" t="s">
        <v>46</v>
      </c>
      <c r="AH10" s="108"/>
      <c r="AI10" s="108"/>
      <c r="AJ10" s="108"/>
      <c r="AK10" s="108"/>
      <c r="AL10" s="108"/>
      <c r="AM10" s="109"/>
      <c r="AO10" s="105"/>
      <c r="AQ10" s="110" t="s">
        <v>47</v>
      </c>
      <c r="AR10" s="108"/>
      <c r="AS10" s="108"/>
      <c r="AT10" s="108"/>
      <c r="AU10" s="108"/>
      <c r="AV10" s="108"/>
      <c r="AW10" s="109"/>
      <c r="AY10" s="105"/>
      <c r="BA10" s="368" t="s">
        <v>48</v>
      </c>
      <c r="BB10" s="369"/>
      <c r="BC10" s="369"/>
      <c r="BD10" s="369"/>
      <c r="BE10" s="369"/>
      <c r="BF10" s="369"/>
      <c r="BG10" s="369"/>
      <c r="BI10" s="37"/>
    </row>
    <row r="11" spans="1:61" ht="14.25" customHeight="1" x14ac:dyDescent="0.2">
      <c r="A11" s="37"/>
      <c r="C11" s="106"/>
      <c r="D11" s="106"/>
      <c r="E11" s="106"/>
      <c r="F11" s="106"/>
      <c r="G11" s="106"/>
      <c r="H11" s="106"/>
      <c r="I11" s="106"/>
      <c r="K11" s="105"/>
      <c r="M11" s="106"/>
      <c r="N11" s="106"/>
      <c r="O11" s="106"/>
      <c r="P11" s="106"/>
      <c r="Q11" s="106"/>
      <c r="R11" s="106"/>
      <c r="S11" s="106"/>
      <c r="U11" s="105"/>
      <c r="W11" s="106"/>
      <c r="X11" s="106"/>
      <c r="Y11" s="106"/>
      <c r="Z11" s="106"/>
      <c r="AA11" s="106"/>
      <c r="AB11" s="106"/>
      <c r="AC11" s="106"/>
      <c r="AE11" s="105"/>
      <c r="AG11" s="106"/>
      <c r="AH11" s="106"/>
      <c r="AI11" s="106"/>
      <c r="AJ11" s="106"/>
      <c r="AK11" s="106"/>
      <c r="AL11" s="106"/>
      <c r="AM11" s="106"/>
      <c r="AO11" s="105"/>
      <c r="AQ11" s="106"/>
      <c r="AR11" s="106"/>
      <c r="AS11" s="106"/>
      <c r="AT11" s="106"/>
      <c r="AU11" s="106"/>
      <c r="AV11" s="106"/>
      <c r="AW11" s="106"/>
      <c r="AY11" s="105"/>
      <c r="BA11" s="106"/>
      <c r="BI11" s="37"/>
    </row>
    <row r="12" spans="1:61" ht="19.5" x14ac:dyDescent="0.2">
      <c r="A12" s="37"/>
      <c r="C12" s="110" t="s">
        <v>60</v>
      </c>
      <c r="D12" s="111"/>
      <c r="E12" s="111"/>
      <c r="F12" s="111"/>
      <c r="G12" s="111"/>
      <c r="H12" s="111"/>
      <c r="I12" s="112"/>
      <c r="K12" s="105"/>
      <c r="M12" s="230"/>
      <c r="N12" s="231"/>
      <c r="O12" s="231"/>
      <c r="P12" s="231"/>
      <c r="Q12" s="231"/>
      <c r="R12" s="231"/>
      <c r="S12" s="231"/>
      <c r="T12" s="1"/>
      <c r="U12" s="105"/>
      <c r="W12" s="230"/>
      <c r="X12" s="231"/>
      <c r="Y12" s="231"/>
      <c r="Z12" s="231"/>
      <c r="AA12" s="231"/>
      <c r="AB12" s="231"/>
      <c r="AC12" s="231"/>
      <c r="AD12" s="1"/>
      <c r="AE12" s="105"/>
      <c r="AG12" s="230"/>
      <c r="AH12" s="231"/>
      <c r="AI12" s="231"/>
      <c r="AJ12" s="231"/>
      <c r="AK12" s="231"/>
      <c r="AL12" s="231"/>
      <c r="AM12" s="231"/>
      <c r="AN12" s="1"/>
      <c r="AO12" s="105"/>
      <c r="AQ12" s="230"/>
      <c r="AR12" s="231"/>
      <c r="AS12" s="231"/>
      <c r="AT12" s="231"/>
      <c r="AU12" s="231"/>
      <c r="AV12" s="231"/>
      <c r="AW12" s="231"/>
      <c r="AX12" s="1"/>
      <c r="AY12" s="105"/>
      <c r="BA12" s="230"/>
      <c r="BI12" s="37"/>
    </row>
    <row r="13" spans="1:61" ht="14.25" customHeight="1" x14ac:dyDescent="0.2">
      <c r="A13" s="37"/>
      <c r="G13" s="106"/>
      <c r="H13" s="106"/>
      <c r="I13" s="106"/>
      <c r="K13" s="105"/>
      <c r="M13" s="1"/>
      <c r="N13" s="1"/>
      <c r="O13" s="1"/>
      <c r="P13" s="1"/>
      <c r="Q13" s="113" t="s">
        <v>61</v>
      </c>
      <c r="R13" s="113"/>
      <c r="S13" s="231"/>
      <c r="T13" s="1"/>
      <c r="U13" s="105"/>
      <c r="W13" s="1"/>
      <c r="X13" s="1"/>
      <c r="Y13" s="113" t="s">
        <v>61</v>
      </c>
      <c r="Z13" s="113"/>
      <c r="AA13" s="231"/>
      <c r="AB13" s="231"/>
      <c r="AC13" s="231"/>
      <c r="AD13" s="1"/>
      <c r="AE13" s="105"/>
      <c r="AG13" s="1"/>
      <c r="AH13" s="1"/>
      <c r="AI13" s="113" t="s">
        <v>61</v>
      </c>
      <c r="AJ13" s="113"/>
      <c r="AK13" s="231"/>
      <c r="AL13" s="231"/>
      <c r="AM13" s="231"/>
      <c r="AN13" s="1"/>
      <c r="AO13" s="105"/>
      <c r="AQ13" s="1"/>
      <c r="AR13" s="1"/>
      <c r="AS13" s="113" t="s">
        <v>61</v>
      </c>
      <c r="AT13" s="113"/>
      <c r="AU13" s="231"/>
      <c r="AV13" s="231"/>
      <c r="AW13" s="231"/>
      <c r="AX13" s="1"/>
      <c r="AY13" s="105"/>
      <c r="BA13" s="1"/>
      <c r="BB13" s="113" t="s">
        <v>61</v>
      </c>
      <c r="BC13" s="113"/>
      <c r="BI13" s="37"/>
    </row>
    <row r="14" spans="1:61" ht="14.25" customHeight="1" x14ac:dyDescent="0.2">
      <c r="A14" s="37"/>
      <c r="C14" s="113" t="s">
        <v>62</v>
      </c>
      <c r="D14" s="113"/>
      <c r="G14" s="113" t="s">
        <v>63</v>
      </c>
      <c r="H14" s="113"/>
      <c r="I14" s="106"/>
      <c r="K14" s="105"/>
      <c r="M14" s="232"/>
      <c r="N14" s="232"/>
      <c r="O14" s="1"/>
      <c r="P14" s="1"/>
      <c r="Q14" s="116"/>
      <c r="R14" s="117"/>
      <c r="S14" s="231"/>
      <c r="T14" s="1"/>
      <c r="U14" s="105"/>
      <c r="W14" s="232"/>
      <c r="X14" s="232"/>
      <c r="Y14" s="116"/>
      <c r="Z14" s="117"/>
      <c r="AA14" s="232"/>
      <c r="AB14" s="232"/>
      <c r="AC14" s="231"/>
      <c r="AD14" s="1"/>
      <c r="AE14" s="105"/>
      <c r="AG14" s="232"/>
      <c r="AH14" s="232"/>
      <c r="AI14" s="116"/>
      <c r="AJ14" s="117"/>
      <c r="AK14" s="232"/>
      <c r="AL14" s="232"/>
      <c r="AM14" s="231"/>
      <c r="AN14" s="1"/>
      <c r="AO14" s="105"/>
      <c r="AQ14" s="232"/>
      <c r="AR14" s="232"/>
      <c r="AS14" s="116"/>
      <c r="AT14" s="117"/>
      <c r="AU14" s="232"/>
      <c r="AV14" s="232"/>
      <c r="AW14" s="231"/>
      <c r="AX14" s="1"/>
      <c r="AY14" s="105"/>
      <c r="BA14" s="232"/>
      <c r="BB14" s="116"/>
      <c r="BC14" s="117"/>
      <c r="BI14" s="37"/>
    </row>
    <row r="15" spans="1:61" ht="14.25" customHeight="1" x14ac:dyDescent="0.2">
      <c r="A15" s="37"/>
      <c r="C15" s="114"/>
      <c r="D15" s="115"/>
      <c r="G15" s="116" t="s">
        <v>64</v>
      </c>
      <c r="H15" s="117"/>
      <c r="I15" s="106"/>
      <c r="K15" s="105"/>
      <c r="M15" s="233"/>
      <c r="N15" s="234"/>
      <c r="O15" s="1"/>
      <c r="P15" s="1"/>
      <c r="Q15" s="119"/>
      <c r="R15" s="281"/>
      <c r="S15" s="231"/>
      <c r="T15" s="1"/>
      <c r="U15" s="105"/>
      <c r="W15" s="233"/>
      <c r="X15" s="234"/>
      <c r="Y15" s="119"/>
      <c r="Z15" s="281"/>
      <c r="AA15" s="235"/>
      <c r="AB15" s="235"/>
      <c r="AC15" s="231"/>
      <c r="AD15" s="1"/>
      <c r="AE15" s="105"/>
      <c r="AG15" s="233"/>
      <c r="AH15" s="234"/>
      <c r="AI15" s="119"/>
      <c r="AJ15" s="281"/>
      <c r="AK15" s="235"/>
      <c r="AL15" s="235"/>
      <c r="AM15" s="231"/>
      <c r="AN15" s="1"/>
      <c r="AO15" s="105"/>
      <c r="AQ15" s="233"/>
      <c r="AR15" s="234"/>
      <c r="AS15" s="119"/>
      <c r="AT15" s="281"/>
      <c r="AU15" s="235"/>
      <c r="AV15" s="235"/>
      <c r="AW15" s="231"/>
      <c r="AX15" s="1"/>
      <c r="AY15" s="105"/>
      <c r="BA15" s="233"/>
      <c r="BB15" s="119"/>
      <c r="BC15" s="281"/>
      <c r="BI15" s="37"/>
    </row>
    <row r="16" spans="1:61" ht="14.25" customHeight="1" x14ac:dyDescent="0.2">
      <c r="A16" s="37"/>
      <c r="C16" s="118" t="s">
        <v>49</v>
      </c>
      <c r="D16" s="2">
        <f>H22*H23*H25</f>
        <v>76744.799999999988</v>
      </c>
      <c r="G16" s="278" t="s">
        <v>65</v>
      </c>
      <c r="H16" s="279">
        <v>540</v>
      </c>
      <c r="I16" s="106"/>
      <c r="K16" s="105"/>
      <c r="M16" s="236"/>
      <c r="N16" s="237"/>
      <c r="O16" s="1"/>
      <c r="P16" s="1"/>
      <c r="Q16" s="119"/>
      <c r="R16" s="282"/>
      <c r="S16" s="231"/>
      <c r="T16" s="1"/>
      <c r="U16" s="105"/>
      <c r="W16" s="236"/>
      <c r="X16" s="237"/>
      <c r="Y16" s="119"/>
      <c r="Z16" s="282"/>
      <c r="AA16" s="238"/>
      <c r="AB16" s="239"/>
      <c r="AC16" s="231"/>
      <c r="AD16" s="1"/>
      <c r="AE16" s="105"/>
      <c r="AG16" s="236"/>
      <c r="AH16" s="237"/>
      <c r="AI16" s="119"/>
      <c r="AJ16" s="282"/>
      <c r="AK16" s="238"/>
      <c r="AL16" s="239"/>
      <c r="AM16" s="231"/>
      <c r="AN16" s="1"/>
      <c r="AO16" s="105"/>
      <c r="AQ16" s="236"/>
      <c r="AR16" s="237"/>
      <c r="AS16" s="119"/>
      <c r="AT16" s="282"/>
      <c r="AU16" s="238"/>
      <c r="AV16" s="239"/>
      <c r="AW16" s="231"/>
      <c r="AX16" s="1"/>
      <c r="AY16" s="105"/>
      <c r="BA16" s="236"/>
      <c r="BB16" s="119"/>
      <c r="BC16" s="282"/>
      <c r="BI16" s="37"/>
    </row>
    <row r="17" spans="1:61" ht="14.25" customHeight="1" x14ac:dyDescent="0.2">
      <c r="A17" s="37"/>
      <c r="C17" s="114"/>
      <c r="D17" s="120"/>
      <c r="G17" s="278" t="s">
        <v>66</v>
      </c>
      <c r="H17" s="343">
        <v>135</v>
      </c>
      <c r="I17" s="106"/>
      <c r="K17" s="105"/>
      <c r="M17" s="233"/>
      <c r="N17" s="240"/>
      <c r="O17" s="1"/>
      <c r="P17" s="1"/>
      <c r="Q17" s="119"/>
      <c r="R17" s="122"/>
      <c r="S17" s="231"/>
      <c r="T17" s="1"/>
      <c r="U17" s="105"/>
      <c r="W17" s="233"/>
      <c r="X17" s="240"/>
      <c r="Y17" s="119"/>
      <c r="Z17" s="122"/>
      <c r="AA17" s="238"/>
      <c r="AB17" s="241"/>
      <c r="AC17" s="231"/>
      <c r="AD17" s="1"/>
      <c r="AE17" s="105"/>
      <c r="AG17" s="233"/>
      <c r="AH17" s="240"/>
      <c r="AI17" s="119"/>
      <c r="AJ17" s="122"/>
      <c r="AK17" s="238"/>
      <c r="AL17" s="241"/>
      <c r="AM17" s="231"/>
      <c r="AN17" s="1"/>
      <c r="AO17" s="105"/>
      <c r="AQ17" s="233"/>
      <c r="AR17" s="240"/>
      <c r="AS17" s="119"/>
      <c r="AT17" s="122"/>
      <c r="AU17" s="238"/>
      <c r="AV17" s="241"/>
      <c r="AW17" s="231"/>
      <c r="AX17" s="1"/>
      <c r="AY17" s="105"/>
      <c r="BA17" s="233"/>
      <c r="BB17" s="119"/>
      <c r="BC17" s="122"/>
      <c r="BD17" s="1"/>
      <c r="BE17" s="238"/>
      <c r="BF17" s="241"/>
      <c r="BG17" s="231"/>
      <c r="BI17" s="37"/>
    </row>
    <row r="18" spans="1:61" ht="14.25" customHeight="1" x14ac:dyDescent="0.2">
      <c r="A18" s="37"/>
      <c r="C18" s="114" t="s">
        <v>50</v>
      </c>
      <c r="D18" s="121">
        <f>H22*H24*H25</f>
        <v>0</v>
      </c>
      <c r="G18" s="119"/>
      <c r="H18" s="122"/>
      <c r="I18" s="106"/>
      <c r="K18" s="105"/>
      <c r="M18" s="233"/>
      <c r="N18" s="242"/>
      <c r="O18" s="1"/>
      <c r="P18" s="1"/>
      <c r="Q18" s="119"/>
      <c r="R18" s="123"/>
      <c r="S18" s="231"/>
      <c r="T18" s="1"/>
      <c r="U18" s="105"/>
      <c r="W18" s="233"/>
      <c r="X18" s="242"/>
      <c r="Y18" s="119"/>
      <c r="Z18" s="123"/>
      <c r="AA18" s="238"/>
      <c r="AB18" s="243"/>
      <c r="AC18" s="231"/>
      <c r="AD18" s="1"/>
      <c r="AE18" s="105"/>
      <c r="AG18" s="233"/>
      <c r="AH18" s="242"/>
      <c r="AI18" s="119"/>
      <c r="AJ18" s="123"/>
      <c r="AK18" s="238"/>
      <c r="AL18" s="243"/>
      <c r="AM18" s="231"/>
      <c r="AN18" s="1"/>
      <c r="AO18" s="105"/>
      <c r="AQ18" s="233"/>
      <c r="AR18" s="242"/>
      <c r="AS18" s="119"/>
      <c r="AT18" s="123"/>
      <c r="AU18" s="238"/>
      <c r="AV18" s="243"/>
      <c r="AW18" s="231"/>
      <c r="AX18" s="1"/>
      <c r="AY18" s="105"/>
      <c r="BA18" s="233"/>
      <c r="BB18" s="119"/>
      <c r="BC18" s="123"/>
      <c r="BD18" s="1"/>
      <c r="BE18" s="238"/>
      <c r="BF18" s="243"/>
      <c r="BG18" s="231"/>
      <c r="BI18" s="37"/>
    </row>
    <row r="19" spans="1:61" ht="14.25" customHeight="1" x14ac:dyDescent="0.2">
      <c r="A19" s="37"/>
      <c r="C19" s="227" t="s">
        <v>51</v>
      </c>
      <c r="D19" s="228">
        <f>D16-D18</f>
        <v>76744.799999999988</v>
      </c>
      <c r="G19" s="283" t="s">
        <v>67</v>
      </c>
      <c r="H19" s="123"/>
      <c r="I19" s="106"/>
      <c r="K19" s="105"/>
      <c r="M19" s="244"/>
      <c r="N19" s="245"/>
      <c r="O19" s="1"/>
      <c r="P19" s="1"/>
      <c r="Q19" s="119"/>
      <c r="R19" s="124"/>
      <c r="S19" s="231"/>
      <c r="T19" s="1"/>
      <c r="U19" s="105"/>
      <c r="W19" s="244"/>
      <c r="X19" s="245"/>
      <c r="Y19" s="119"/>
      <c r="Z19" s="124"/>
      <c r="AA19" s="238"/>
      <c r="AB19" s="246"/>
      <c r="AC19" s="231"/>
      <c r="AD19" s="1"/>
      <c r="AE19" s="105"/>
      <c r="AG19" s="244"/>
      <c r="AH19" s="245"/>
      <c r="AI19" s="119"/>
      <c r="AJ19" s="124"/>
      <c r="AK19" s="238"/>
      <c r="AL19" s="246"/>
      <c r="AM19" s="231"/>
      <c r="AN19" s="1"/>
      <c r="AO19" s="105"/>
      <c r="AQ19" s="244"/>
      <c r="AR19" s="245"/>
      <c r="AS19" s="119"/>
      <c r="AT19" s="124"/>
      <c r="AU19" s="238"/>
      <c r="AV19" s="246"/>
      <c r="AW19" s="231"/>
      <c r="AX19" s="1"/>
      <c r="AY19" s="105"/>
      <c r="BA19" s="244"/>
      <c r="BB19" s="119"/>
      <c r="BC19" s="124"/>
      <c r="BD19" s="1"/>
      <c r="BE19" s="238"/>
      <c r="BF19" s="246"/>
      <c r="BG19" s="231"/>
      <c r="BI19" s="37"/>
    </row>
    <row r="20" spans="1:61" ht="14.25" customHeight="1" x14ac:dyDescent="0.2">
      <c r="A20" s="37"/>
      <c r="C20" s="114" t="s">
        <v>52</v>
      </c>
      <c r="D20" s="120">
        <f>I51</f>
        <v>0</v>
      </c>
      <c r="G20" s="119" t="s">
        <v>68</v>
      </c>
      <c r="H20" s="124">
        <f>D19/D16</f>
        <v>1</v>
      </c>
      <c r="I20" s="106"/>
      <c r="K20" s="105"/>
      <c r="M20" s="233"/>
      <c r="N20" s="240"/>
      <c r="O20" s="1"/>
      <c r="P20" s="1"/>
      <c r="Q20" s="119"/>
      <c r="R20" s="124"/>
      <c r="S20" s="231"/>
      <c r="T20" s="1"/>
      <c r="U20" s="105"/>
      <c r="W20" s="233"/>
      <c r="X20" s="240"/>
      <c r="Y20" s="119"/>
      <c r="Z20" s="124"/>
      <c r="AA20" s="238"/>
      <c r="AB20" s="247"/>
      <c r="AC20" s="231"/>
      <c r="AD20" s="1"/>
      <c r="AE20" s="105"/>
      <c r="AG20" s="233"/>
      <c r="AH20" s="240"/>
      <c r="AI20" s="119"/>
      <c r="AJ20" s="124"/>
      <c r="AK20" s="238"/>
      <c r="AL20" s="247"/>
      <c r="AM20" s="231"/>
      <c r="AN20" s="1"/>
      <c r="AO20" s="105"/>
      <c r="AQ20" s="233"/>
      <c r="AR20" s="240"/>
      <c r="AS20" s="119"/>
      <c r="AT20" s="124"/>
      <c r="AU20" s="238"/>
      <c r="AV20" s="247"/>
      <c r="AW20" s="231"/>
      <c r="AX20" s="1"/>
      <c r="AY20" s="105"/>
      <c r="BA20" s="233"/>
      <c r="BB20" s="119"/>
      <c r="BC20" s="124"/>
      <c r="BD20" s="1"/>
      <c r="BE20" s="238"/>
      <c r="BF20" s="247"/>
      <c r="BG20" s="231"/>
      <c r="BI20" s="37"/>
    </row>
    <row r="21" spans="1:61" ht="14.25" customHeight="1" x14ac:dyDescent="0.2">
      <c r="A21" s="37"/>
      <c r="C21" s="114" t="s">
        <v>53</v>
      </c>
      <c r="D21" s="120">
        <f>D79</f>
        <v>0</v>
      </c>
      <c r="G21" s="119" t="s">
        <v>69</v>
      </c>
      <c r="H21" s="124">
        <f>H22/H17</f>
        <v>0.562962962962963</v>
      </c>
      <c r="I21" s="106"/>
      <c r="K21" s="105"/>
      <c r="M21" s="233"/>
      <c r="N21" s="240"/>
      <c r="O21" s="1"/>
      <c r="P21" s="1"/>
      <c r="Q21" s="126" t="s">
        <v>70</v>
      </c>
      <c r="R21" s="341">
        <v>70</v>
      </c>
      <c r="S21" s="231"/>
      <c r="T21" s="1"/>
      <c r="U21" s="105"/>
      <c r="W21" s="233"/>
      <c r="X21" s="240"/>
      <c r="Y21" s="126" t="s">
        <v>70</v>
      </c>
      <c r="Z21" s="341">
        <v>87</v>
      </c>
      <c r="AA21" s="238"/>
      <c r="AB21" s="247"/>
      <c r="AC21" s="231"/>
      <c r="AD21" s="1"/>
      <c r="AE21" s="105"/>
      <c r="AG21" s="233"/>
      <c r="AH21" s="240"/>
      <c r="AI21" s="126" t="s">
        <v>70</v>
      </c>
      <c r="AJ21" s="341">
        <v>81</v>
      </c>
      <c r="AK21" s="238"/>
      <c r="AL21" s="247"/>
      <c r="AM21" s="231"/>
      <c r="AN21" s="1"/>
      <c r="AO21" s="105"/>
      <c r="AQ21" s="233"/>
      <c r="AR21" s="240"/>
      <c r="AS21" s="126" t="s">
        <v>70</v>
      </c>
      <c r="AT21" s="341">
        <v>58</v>
      </c>
      <c r="AU21" s="238"/>
      <c r="AV21" s="247"/>
      <c r="AW21" s="231"/>
      <c r="AX21" s="1"/>
      <c r="AY21" s="105"/>
      <c r="BA21" s="233"/>
      <c r="BB21" s="126" t="s">
        <v>70</v>
      </c>
      <c r="BC21" s="341">
        <v>131</v>
      </c>
      <c r="BD21" s="1"/>
      <c r="BE21" s="238"/>
      <c r="BF21" s="247"/>
      <c r="BG21" s="231"/>
      <c r="BI21" s="37"/>
    </row>
    <row r="22" spans="1:61" ht="14.25" customHeight="1" x14ac:dyDescent="0.2">
      <c r="A22" s="37"/>
      <c r="C22" s="114" t="s">
        <v>54</v>
      </c>
      <c r="D22" s="125">
        <v>0</v>
      </c>
      <c r="G22" s="126" t="s">
        <v>70</v>
      </c>
      <c r="H22" s="341">
        <v>76</v>
      </c>
      <c r="I22" s="106"/>
      <c r="K22" s="105"/>
      <c r="M22" s="233"/>
      <c r="N22" s="248"/>
      <c r="O22" s="1"/>
      <c r="P22" s="1"/>
      <c r="Q22" s="126" t="s">
        <v>71</v>
      </c>
      <c r="R22" s="342">
        <v>4.32</v>
      </c>
      <c r="S22" s="231"/>
      <c r="T22" s="1"/>
      <c r="U22" s="105"/>
      <c r="W22" s="233"/>
      <c r="X22" s="248"/>
      <c r="Y22" s="126" t="s">
        <v>71</v>
      </c>
      <c r="Z22" s="342">
        <v>4.59</v>
      </c>
      <c r="AA22" s="249"/>
      <c r="AB22" s="250"/>
      <c r="AC22" s="231"/>
      <c r="AD22" s="1"/>
      <c r="AE22" s="105"/>
      <c r="AG22" s="233"/>
      <c r="AH22" s="248"/>
      <c r="AI22" s="126" t="s">
        <v>71</v>
      </c>
      <c r="AJ22" s="342">
        <v>4.4800000000000004</v>
      </c>
      <c r="AK22" s="249"/>
      <c r="AL22" s="250"/>
      <c r="AM22" s="231"/>
      <c r="AN22" s="1"/>
      <c r="AO22" s="105"/>
      <c r="AQ22" s="233"/>
      <c r="AR22" s="248"/>
      <c r="AS22" s="126" t="s">
        <v>71</v>
      </c>
      <c r="AT22" s="342">
        <v>5.14</v>
      </c>
      <c r="AU22" s="249"/>
      <c r="AV22" s="250"/>
      <c r="AW22" s="231"/>
      <c r="AX22" s="1"/>
      <c r="AY22" s="105"/>
      <c r="BA22" s="233"/>
      <c r="BB22" s="126" t="s">
        <v>71</v>
      </c>
      <c r="BC22" s="342">
        <v>4.58</v>
      </c>
      <c r="BD22" s="1"/>
      <c r="BE22" s="249"/>
      <c r="BF22" s="250"/>
      <c r="BG22" s="231"/>
      <c r="BI22" s="37"/>
    </row>
    <row r="23" spans="1:61" ht="14.25" customHeight="1" x14ac:dyDescent="0.2">
      <c r="A23" s="37"/>
      <c r="C23" s="118" t="s">
        <v>55</v>
      </c>
      <c r="D23" s="2">
        <f>(D18+D20+D21+D22)</f>
        <v>0</v>
      </c>
      <c r="G23" s="126" t="s">
        <v>72</v>
      </c>
      <c r="H23" s="342">
        <v>3.96</v>
      </c>
      <c r="I23" s="106"/>
      <c r="K23" s="105"/>
      <c r="M23" s="236"/>
      <c r="N23" s="237"/>
      <c r="O23" s="1"/>
      <c r="P23" s="1"/>
      <c r="Q23" s="127"/>
      <c r="R23" s="280"/>
      <c r="S23" s="231"/>
      <c r="T23" s="1"/>
      <c r="U23" s="105"/>
      <c r="W23" s="236"/>
      <c r="X23" s="237"/>
      <c r="Y23" s="127"/>
      <c r="Z23" s="280"/>
      <c r="AA23" s="249"/>
      <c r="AB23" s="251"/>
      <c r="AC23" s="231"/>
      <c r="AD23" s="1"/>
      <c r="AE23" s="105"/>
      <c r="AG23" s="236"/>
      <c r="AH23" s="237"/>
      <c r="AI23" s="127"/>
      <c r="AJ23" s="280"/>
      <c r="AK23" s="249"/>
      <c r="AL23" s="251"/>
      <c r="AM23" s="231"/>
      <c r="AN23" s="1"/>
      <c r="AO23" s="105"/>
      <c r="AQ23" s="236"/>
      <c r="AR23" s="237"/>
      <c r="AS23" s="127"/>
      <c r="AT23" s="280"/>
      <c r="AU23" s="249"/>
      <c r="AV23" s="251"/>
      <c r="AW23" s="231"/>
      <c r="AX23" s="1"/>
      <c r="AY23" s="105"/>
      <c r="BA23" s="236"/>
      <c r="BB23" s="127"/>
      <c r="BC23" s="280"/>
      <c r="BD23" s="1"/>
      <c r="BE23" s="249"/>
      <c r="BF23" s="251"/>
      <c r="BG23" s="231"/>
      <c r="BI23" s="37"/>
    </row>
    <row r="24" spans="1:61" ht="14.25" customHeight="1" x14ac:dyDescent="0.2">
      <c r="A24" s="37"/>
      <c r="C24" s="114"/>
      <c r="D24" s="120"/>
      <c r="G24" s="127" t="s">
        <v>73</v>
      </c>
      <c r="H24" s="125"/>
      <c r="I24" s="106"/>
      <c r="K24" s="105"/>
      <c r="M24" s="233"/>
      <c r="N24" s="240"/>
      <c r="O24" s="1"/>
      <c r="P24" s="1"/>
      <c r="Q24" s="126" t="s">
        <v>74</v>
      </c>
      <c r="R24" s="128">
        <v>255</v>
      </c>
      <c r="S24" s="231"/>
      <c r="T24" s="1"/>
      <c r="U24" s="105"/>
      <c r="W24" s="233"/>
      <c r="X24" s="240"/>
      <c r="Y24" s="126" t="s">
        <v>75</v>
      </c>
      <c r="Z24" s="128">
        <v>255</v>
      </c>
      <c r="AA24" s="1"/>
      <c r="AB24" s="248"/>
      <c r="AC24" s="231"/>
      <c r="AD24" s="1"/>
      <c r="AE24" s="105"/>
      <c r="AG24" s="233"/>
      <c r="AH24" s="240"/>
      <c r="AI24" s="126" t="s">
        <v>75</v>
      </c>
      <c r="AJ24" s="128">
        <v>255</v>
      </c>
      <c r="AK24" s="1"/>
      <c r="AL24" s="248"/>
      <c r="AM24" s="231"/>
      <c r="AN24" s="1"/>
      <c r="AO24" s="105"/>
      <c r="AQ24" s="233"/>
      <c r="AR24" s="240"/>
      <c r="AS24" s="126" t="s">
        <v>74</v>
      </c>
      <c r="AT24" s="128">
        <v>255</v>
      </c>
      <c r="AU24" s="1"/>
      <c r="AV24" s="248"/>
      <c r="AW24" s="231"/>
      <c r="AX24" s="1"/>
      <c r="AY24" s="105"/>
      <c r="BA24" s="233"/>
      <c r="BB24" s="126" t="s">
        <v>74</v>
      </c>
      <c r="BC24" s="128">
        <v>255</v>
      </c>
      <c r="BD24" s="1"/>
      <c r="BE24" s="1"/>
      <c r="BF24" s="248"/>
      <c r="BG24" s="231"/>
      <c r="BI24" s="37"/>
    </row>
    <row r="25" spans="1:61" ht="14.25" customHeight="1" x14ac:dyDescent="0.2">
      <c r="A25" s="37"/>
      <c r="C25" s="118" t="s">
        <v>56</v>
      </c>
      <c r="D25" s="2">
        <f>D23-D16</f>
        <v>-76744.799999999988</v>
      </c>
      <c r="G25" s="126" t="s">
        <v>75</v>
      </c>
      <c r="H25" s="128">
        <v>255</v>
      </c>
      <c r="I25" s="106"/>
      <c r="K25" s="105"/>
      <c r="M25" s="236"/>
      <c r="N25" s="237"/>
      <c r="O25" s="1"/>
      <c r="P25" s="1"/>
      <c r="Q25" s="131" t="s">
        <v>76</v>
      </c>
      <c r="R25" s="132"/>
      <c r="S25" s="231"/>
      <c r="T25" s="1"/>
      <c r="U25" s="105"/>
      <c r="W25" s="236"/>
      <c r="X25" s="237"/>
      <c r="Y25" s="131" t="s">
        <v>76</v>
      </c>
      <c r="Z25" s="132"/>
      <c r="AA25" s="249"/>
      <c r="AB25" s="252"/>
      <c r="AC25" s="231"/>
      <c r="AD25" s="1"/>
      <c r="AE25" s="105"/>
      <c r="AG25" s="236"/>
      <c r="AH25" s="237"/>
      <c r="AI25" s="131" t="s">
        <v>76</v>
      </c>
      <c r="AJ25" s="132"/>
      <c r="AK25" s="249"/>
      <c r="AL25" s="252"/>
      <c r="AM25" s="231"/>
      <c r="AN25" s="1"/>
      <c r="AO25" s="105"/>
      <c r="AQ25" s="236"/>
      <c r="AR25" s="237"/>
      <c r="AS25" s="131" t="s">
        <v>76</v>
      </c>
      <c r="AT25" s="132"/>
      <c r="AU25" s="249"/>
      <c r="AV25" s="252"/>
      <c r="AW25" s="231"/>
      <c r="AX25" s="1"/>
      <c r="AY25" s="105"/>
      <c r="BA25" s="236"/>
      <c r="BB25" s="131" t="s">
        <v>76</v>
      </c>
      <c r="BC25" s="132"/>
      <c r="BD25" s="1"/>
      <c r="BE25" s="249"/>
      <c r="BF25" s="252"/>
      <c r="BG25" s="231"/>
      <c r="BI25" s="37"/>
    </row>
    <row r="26" spans="1:61" ht="14.25" customHeight="1" x14ac:dyDescent="0.2">
      <c r="A26" s="37"/>
      <c r="C26" s="129"/>
      <c r="D26" s="130"/>
      <c r="G26" s="131"/>
      <c r="H26" s="132"/>
      <c r="I26" s="106"/>
      <c r="K26" s="105"/>
      <c r="M26" s="241"/>
      <c r="N26" s="253"/>
      <c r="O26" s="1"/>
      <c r="P26" s="1"/>
      <c r="Q26" s="1"/>
      <c r="R26" s="1"/>
      <c r="S26" s="231"/>
      <c r="T26" s="1"/>
      <c r="U26" s="105"/>
      <c r="W26" s="241"/>
      <c r="X26" s="253"/>
      <c r="Y26" s="1"/>
      <c r="Z26" s="1"/>
      <c r="AA26" s="1"/>
      <c r="AB26" s="1"/>
      <c r="AC26" s="231"/>
      <c r="AD26" s="1"/>
      <c r="AE26" s="105"/>
      <c r="AG26" s="241"/>
      <c r="AH26" s="253"/>
      <c r="AI26" s="1"/>
      <c r="AJ26" s="1"/>
      <c r="AK26" s="1"/>
      <c r="AL26" s="1"/>
      <c r="AM26" s="231"/>
      <c r="AN26" s="1"/>
      <c r="AO26" s="105"/>
      <c r="AQ26" s="241"/>
      <c r="AR26" s="253"/>
      <c r="AS26" s="1"/>
      <c r="AT26" s="1"/>
      <c r="AU26" s="1"/>
      <c r="AV26" s="1"/>
      <c r="AW26" s="231"/>
      <c r="AX26" s="1"/>
      <c r="AY26" s="105"/>
      <c r="BA26" s="241"/>
      <c r="BB26" s="253"/>
      <c r="BC26" s="1"/>
      <c r="BD26" s="1"/>
      <c r="BE26" s="1"/>
      <c r="BF26" s="1"/>
      <c r="BG26" s="231"/>
      <c r="BI26" s="37"/>
    </row>
    <row r="27" spans="1:61" ht="14.25" customHeight="1" x14ac:dyDescent="0.2">
      <c r="A27" s="37"/>
      <c r="C27" s="133"/>
      <c r="D27" s="66"/>
      <c r="G27" s="106"/>
      <c r="H27" s="106"/>
      <c r="I27" s="106"/>
      <c r="K27" s="105"/>
      <c r="M27" s="133"/>
      <c r="N27" s="66"/>
      <c r="Q27" s="106"/>
      <c r="R27" s="106"/>
      <c r="S27" s="106"/>
      <c r="U27" s="105"/>
      <c r="W27" s="133"/>
      <c r="X27" s="66"/>
      <c r="AA27" s="106"/>
      <c r="AB27" s="106"/>
      <c r="AC27" s="106"/>
      <c r="AE27" s="105"/>
      <c r="AG27" s="133"/>
      <c r="AH27" s="66"/>
      <c r="AK27" s="106"/>
      <c r="AL27" s="106"/>
      <c r="AM27" s="106"/>
      <c r="AO27" s="105"/>
      <c r="AQ27" s="133"/>
      <c r="AR27" s="66"/>
      <c r="AU27" s="106"/>
      <c r="AV27" s="106"/>
      <c r="AW27" s="106"/>
      <c r="AY27" s="105"/>
      <c r="BA27" s="133"/>
      <c r="BB27" s="66"/>
      <c r="BE27" s="106"/>
      <c r="BF27" s="106"/>
      <c r="BG27" s="106"/>
      <c r="BI27" s="37"/>
    </row>
    <row r="28" spans="1:61" ht="19.5" x14ac:dyDescent="0.2">
      <c r="A28" s="37"/>
      <c r="C28" s="110" t="s">
        <v>52</v>
      </c>
      <c r="D28" s="111"/>
      <c r="E28" s="111"/>
      <c r="F28" s="111"/>
      <c r="G28" s="111"/>
      <c r="H28" s="111"/>
      <c r="I28" s="112"/>
      <c r="K28" s="105"/>
      <c r="M28" s="110" t="s">
        <v>52</v>
      </c>
      <c r="N28" s="111"/>
      <c r="O28" s="111"/>
      <c r="P28" s="111"/>
      <c r="Q28" s="111"/>
      <c r="R28" s="111"/>
      <c r="S28" s="112"/>
      <c r="U28" s="105"/>
      <c r="W28" s="110" t="s">
        <v>52</v>
      </c>
      <c r="X28" s="111"/>
      <c r="Y28" s="111"/>
      <c r="Z28" s="111"/>
      <c r="AA28" s="111"/>
      <c r="AB28" s="111"/>
      <c r="AC28" s="112"/>
      <c r="AE28" s="105"/>
      <c r="AG28" s="110" t="s">
        <v>52</v>
      </c>
      <c r="AH28" s="111"/>
      <c r="AI28" s="111"/>
      <c r="AJ28" s="111"/>
      <c r="AK28" s="111"/>
      <c r="AL28" s="111"/>
      <c r="AM28" s="112"/>
      <c r="AO28" s="105"/>
      <c r="AQ28" s="110" t="s">
        <v>52</v>
      </c>
      <c r="AR28" s="111"/>
      <c r="AS28" s="111"/>
      <c r="AT28" s="111"/>
      <c r="AU28" s="111"/>
      <c r="AV28" s="111"/>
      <c r="AW28" s="112"/>
      <c r="AY28" s="105"/>
      <c r="BA28" s="110" t="s">
        <v>52</v>
      </c>
      <c r="BB28" s="111"/>
      <c r="BC28" s="111"/>
      <c r="BD28" s="111"/>
      <c r="BE28" s="111"/>
      <c r="BF28" s="111"/>
      <c r="BG28" s="112"/>
      <c r="BI28" s="37"/>
    </row>
    <row r="29" spans="1:61" ht="14.25" customHeight="1" x14ac:dyDescent="0.2">
      <c r="A29" s="37"/>
      <c r="C29" s="106"/>
      <c r="D29" s="106"/>
      <c r="E29" s="106"/>
      <c r="F29" s="106"/>
      <c r="G29" s="106"/>
      <c r="H29" s="106"/>
      <c r="I29" s="106"/>
      <c r="K29" s="105"/>
      <c r="M29" s="106"/>
      <c r="N29" s="106"/>
      <c r="O29" s="106"/>
      <c r="P29" s="106"/>
      <c r="Q29" s="106"/>
      <c r="R29" s="106"/>
      <c r="S29" s="106"/>
      <c r="U29" s="105"/>
      <c r="W29" s="106"/>
      <c r="X29" s="106"/>
      <c r="Y29" s="106"/>
      <c r="Z29" s="106"/>
      <c r="AA29" s="106"/>
      <c r="AB29" s="106"/>
      <c r="AC29" s="106"/>
      <c r="AE29" s="105"/>
      <c r="AG29" s="106"/>
      <c r="AH29" s="106"/>
      <c r="AI29" s="106"/>
      <c r="AJ29" s="106"/>
      <c r="AK29" s="106"/>
      <c r="AL29" s="106"/>
      <c r="AM29" s="106"/>
      <c r="AO29" s="105"/>
      <c r="AQ29" s="106"/>
      <c r="AR29" s="106"/>
      <c r="AS29" s="106"/>
      <c r="AT29" s="106"/>
      <c r="AU29" s="106"/>
      <c r="AV29" s="106"/>
      <c r="AW29" s="106"/>
      <c r="AY29" s="105"/>
      <c r="BA29" s="106"/>
      <c r="BB29" s="106"/>
      <c r="BC29" s="106"/>
      <c r="BD29" s="106"/>
      <c r="BE29" s="106"/>
      <c r="BF29" s="106"/>
      <c r="BG29" s="106"/>
      <c r="BI29" s="37"/>
    </row>
    <row r="30" spans="1:61" ht="21" customHeight="1" x14ac:dyDescent="0.2">
      <c r="A30" s="37"/>
      <c r="C30" s="134" t="s">
        <v>77</v>
      </c>
      <c r="D30" s="113"/>
      <c r="E30" s="113"/>
      <c r="F30" s="113"/>
      <c r="G30" s="113"/>
      <c r="H30" s="113"/>
      <c r="I30" s="113"/>
      <c r="K30" s="105"/>
      <c r="M30" s="134" t="s">
        <v>77</v>
      </c>
      <c r="N30" s="113"/>
      <c r="O30" s="113"/>
      <c r="P30" s="113"/>
      <c r="Q30" s="113"/>
      <c r="R30" s="113"/>
      <c r="S30" s="113"/>
      <c r="U30" s="105"/>
      <c r="W30" s="134" t="s">
        <v>77</v>
      </c>
      <c r="X30" s="113"/>
      <c r="Y30" s="113"/>
      <c r="Z30" s="113"/>
      <c r="AA30" s="113"/>
      <c r="AB30" s="113"/>
      <c r="AC30" s="113"/>
      <c r="AE30" s="105"/>
      <c r="AG30" s="134" t="s">
        <v>77</v>
      </c>
      <c r="AH30" s="113"/>
      <c r="AI30" s="113"/>
      <c r="AJ30" s="113"/>
      <c r="AK30" s="113"/>
      <c r="AL30" s="113"/>
      <c r="AM30" s="113"/>
      <c r="AO30" s="105"/>
      <c r="AQ30" s="134" t="s">
        <v>77</v>
      </c>
      <c r="AR30" s="113"/>
      <c r="AS30" s="113"/>
      <c r="AT30" s="113"/>
      <c r="AU30" s="113"/>
      <c r="AV30" s="113"/>
      <c r="AW30" s="113"/>
      <c r="AY30" s="105"/>
      <c r="BA30" s="134" t="s">
        <v>77</v>
      </c>
      <c r="BB30" s="113"/>
      <c r="BC30" s="113"/>
      <c r="BD30" s="113"/>
      <c r="BE30" s="113"/>
      <c r="BF30" s="113"/>
      <c r="BG30" s="113"/>
      <c r="BI30" s="37"/>
    </row>
    <row r="31" spans="1:61" ht="14.45" customHeight="1" x14ac:dyDescent="0.2">
      <c r="A31" s="37"/>
      <c r="C31" s="113" t="s">
        <v>78</v>
      </c>
      <c r="D31" s="135" t="s">
        <v>79</v>
      </c>
      <c r="E31" s="135" t="s">
        <v>80</v>
      </c>
      <c r="F31" s="135" t="s">
        <v>81</v>
      </c>
      <c r="G31" s="135" t="s">
        <v>82</v>
      </c>
      <c r="H31" s="135" t="s">
        <v>83</v>
      </c>
      <c r="I31" s="135" t="s">
        <v>84</v>
      </c>
      <c r="K31" s="105"/>
      <c r="M31" s="113" t="s">
        <v>78</v>
      </c>
      <c r="N31" s="135" t="s">
        <v>79</v>
      </c>
      <c r="O31" s="135" t="s">
        <v>80</v>
      </c>
      <c r="P31" s="135" t="s">
        <v>81</v>
      </c>
      <c r="Q31" s="135" t="s">
        <v>82</v>
      </c>
      <c r="R31" s="135" t="s">
        <v>83</v>
      </c>
      <c r="S31" s="135" t="s">
        <v>84</v>
      </c>
      <c r="U31" s="105"/>
      <c r="W31" s="113" t="s">
        <v>78</v>
      </c>
      <c r="X31" s="135" t="s">
        <v>79</v>
      </c>
      <c r="Y31" s="135" t="s">
        <v>80</v>
      </c>
      <c r="Z31" s="135" t="s">
        <v>81</v>
      </c>
      <c r="AA31" s="135" t="s">
        <v>82</v>
      </c>
      <c r="AB31" s="135" t="s">
        <v>83</v>
      </c>
      <c r="AC31" s="135" t="s">
        <v>84</v>
      </c>
      <c r="AE31" s="105"/>
      <c r="AG31" s="113" t="s">
        <v>78</v>
      </c>
      <c r="AH31" s="135" t="s">
        <v>79</v>
      </c>
      <c r="AI31" s="135" t="s">
        <v>80</v>
      </c>
      <c r="AJ31" s="135" t="s">
        <v>81</v>
      </c>
      <c r="AK31" s="135" t="s">
        <v>82</v>
      </c>
      <c r="AL31" s="135" t="s">
        <v>83</v>
      </c>
      <c r="AM31" s="135" t="s">
        <v>84</v>
      </c>
      <c r="AO31" s="105"/>
      <c r="AQ31" s="113" t="s">
        <v>78</v>
      </c>
      <c r="AR31" s="135" t="s">
        <v>79</v>
      </c>
      <c r="AS31" s="135" t="s">
        <v>80</v>
      </c>
      <c r="AT31" s="135" t="s">
        <v>81</v>
      </c>
      <c r="AU31" s="135" t="s">
        <v>82</v>
      </c>
      <c r="AV31" s="135" t="s">
        <v>83</v>
      </c>
      <c r="AW31" s="135" t="s">
        <v>84</v>
      </c>
      <c r="AY31" s="105"/>
      <c r="BA31" s="113" t="s">
        <v>78</v>
      </c>
      <c r="BB31" s="135" t="s">
        <v>79</v>
      </c>
      <c r="BC31" s="135" t="s">
        <v>80</v>
      </c>
      <c r="BD31" s="135" t="s">
        <v>81</v>
      </c>
      <c r="BE31" s="135" t="s">
        <v>82</v>
      </c>
      <c r="BF31" s="135" t="s">
        <v>83</v>
      </c>
      <c r="BG31" s="135" t="s">
        <v>84</v>
      </c>
      <c r="BI31" s="37"/>
    </row>
    <row r="32" spans="1:61" ht="16.5" customHeight="1" x14ac:dyDescent="0.2">
      <c r="A32" s="37"/>
      <c r="K32" s="105"/>
      <c r="U32" s="105"/>
      <c r="AE32" s="105"/>
      <c r="AO32" s="105"/>
      <c r="AY32" s="105"/>
      <c r="BI32" s="37"/>
    </row>
    <row r="33" spans="1:61" ht="14.45" customHeight="1" x14ac:dyDescent="0.2">
      <c r="A33" s="37"/>
      <c r="C33" s="270"/>
      <c r="D33" s="271"/>
      <c r="E33" s="272">
        <v>0</v>
      </c>
      <c r="F33" s="273"/>
      <c r="G33" s="274">
        <v>51</v>
      </c>
      <c r="H33" s="275">
        <f t="shared" ref="H33:H49" si="0">F33*G33</f>
        <v>0</v>
      </c>
      <c r="I33" s="276">
        <f t="shared" ref="I33:I49" si="1">E33*H33</f>
        <v>0</v>
      </c>
      <c r="K33" s="105"/>
      <c r="M33" s="352"/>
      <c r="N33" s="271"/>
      <c r="O33" s="272">
        <v>0</v>
      </c>
      <c r="P33" s="273"/>
      <c r="Q33" s="274">
        <v>51</v>
      </c>
      <c r="R33" s="275">
        <f t="shared" ref="R33:R49" si="2">P33*Q33</f>
        <v>0</v>
      </c>
      <c r="S33" s="276">
        <f t="shared" ref="S33:S49" si="3">O33*R33</f>
        <v>0</v>
      </c>
      <c r="U33" s="105"/>
      <c r="W33" s="352"/>
      <c r="X33" s="271"/>
      <c r="Y33" s="272">
        <v>0</v>
      </c>
      <c r="Z33" s="273"/>
      <c r="AA33" s="274">
        <v>51</v>
      </c>
      <c r="AB33" s="275">
        <f t="shared" ref="AB33:AB49" si="4">Z33*AA33</f>
        <v>0</v>
      </c>
      <c r="AC33" s="276">
        <f t="shared" ref="AC33:AC49" si="5">Y33*AB33</f>
        <v>0</v>
      </c>
      <c r="AE33" s="105"/>
      <c r="AG33" s="352"/>
      <c r="AH33" s="271"/>
      <c r="AI33" s="272">
        <v>0</v>
      </c>
      <c r="AJ33" s="273"/>
      <c r="AK33" s="274">
        <v>51</v>
      </c>
      <c r="AL33" s="275">
        <f t="shared" ref="AL33:AL49" si="6">AJ33*AK33</f>
        <v>0</v>
      </c>
      <c r="AM33" s="276">
        <f t="shared" ref="AM33:AM49" si="7">AI33*AL33</f>
        <v>0</v>
      </c>
      <c r="AO33" s="105"/>
      <c r="AQ33" s="352"/>
      <c r="AR33" s="271"/>
      <c r="AS33" s="272">
        <v>0</v>
      </c>
      <c r="AT33" s="273"/>
      <c r="AU33" s="274">
        <v>51</v>
      </c>
      <c r="AV33" s="275">
        <f t="shared" ref="AV33:AV49" si="8">AT33*AU33</f>
        <v>0</v>
      </c>
      <c r="AW33" s="276">
        <f t="shared" ref="AW33:AW49" si="9">AS33*AV33</f>
        <v>0</v>
      </c>
      <c r="AY33" s="105"/>
      <c r="BA33" s="352"/>
      <c r="BB33" s="271"/>
      <c r="BC33" s="272">
        <v>0</v>
      </c>
      <c r="BD33" s="273"/>
      <c r="BE33" s="274">
        <v>51</v>
      </c>
      <c r="BF33" s="275">
        <f t="shared" ref="BF33:BF49" si="10">BD33*BE33</f>
        <v>0</v>
      </c>
      <c r="BG33" s="276">
        <f t="shared" ref="BG33:BG49" si="11">BC33*BF33</f>
        <v>0</v>
      </c>
      <c r="BI33" s="37"/>
    </row>
    <row r="34" spans="1:61" ht="14.45" customHeight="1" x14ac:dyDescent="0.2">
      <c r="A34" s="37"/>
      <c r="C34" s="147"/>
      <c r="D34" s="144"/>
      <c r="E34" s="145">
        <v>0</v>
      </c>
      <c r="F34" s="146"/>
      <c r="G34" s="140">
        <v>51</v>
      </c>
      <c r="H34" s="141">
        <f t="shared" si="0"/>
        <v>0</v>
      </c>
      <c r="I34" s="142">
        <f t="shared" si="1"/>
        <v>0</v>
      </c>
      <c r="K34" s="105"/>
      <c r="M34" s="143"/>
      <c r="N34" s="144"/>
      <c r="O34" s="145">
        <v>0</v>
      </c>
      <c r="P34" s="146"/>
      <c r="Q34" s="140">
        <v>51</v>
      </c>
      <c r="R34" s="141">
        <f t="shared" si="2"/>
        <v>0</v>
      </c>
      <c r="S34" s="142">
        <f t="shared" si="3"/>
        <v>0</v>
      </c>
      <c r="U34" s="105"/>
      <c r="W34" s="143"/>
      <c r="X34" s="144"/>
      <c r="Y34" s="145">
        <v>0</v>
      </c>
      <c r="Z34" s="146"/>
      <c r="AA34" s="140">
        <v>51</v>
      </c>
      <c r="AB34" s="141">
        <f t="shared" si="4"/>
        <v>0</v>
      </c>
      <c r="AC34" s="142">
        <f t="shared" si="5"/>
        <v>0</v>
      </c>
      <c r="AE34" s="105"/>
      <c r="AG34" s="143"/>
      <c r="AH34" s="144"/>
      <c r="AI34" s="145">
        <v>0</v>
      </c>
      <c r="AJ34" s="146"/>
      <c r="AK34" s="140">
        <v>51</v>
      </c>
      <c r="AL34" s="141">
        <f t="shared" si="6"/>
        <v>0</v>
      </c>
      <c r="AM34" s="142">
        <f t="shared" si="7"/>
        <v>0</v>
      </c>
      <c r="AO34" s="105"/>
      <c r="AQ34" s="143"/>
      <c r="AR34" s="144"/>
      <c r="AS34" s="145">
        <v>0</v>
      </c>
      <c r="AT34" s="146"/>
      <c r="AU34" s="140">
        <v>51</v>
      </c>
      <c r="AV34" s="141">
        <f t="shared" si="8"/>
        <v>0</v>
      </c>
      <c r="AW34" s="142">
        <f t="shared" si="9"/>
        <v>0</v>
      </c>
      <c r="AY34" s="105"/>
      <c r="BA34" s="143"/>
      <c r="BB34" s="144"/>
      <c r="BC34" s="145">
        <v>0</v>
      </c>
      <c r="BD34" s="146"/>
      <c r="BE34" s="140">
        <v>51</v>
      </c>
      <c r="BF34" s="141">
        <f t="shared" si="10"/>
        <v>0</v>
      </c>
      <c r="BG34" s="142">
        <f t="shared" si="11"/>
        <v>0</v>
      </c>
      <c r="BI34" s="37"/>
    </row>
    <row r="35" spans="1:61" ht="14.45" customHeight="1" x14ac:dyDescent="0.2">
      <c r="A35" s="37"/>
      <c r="C35" s="147"/>
      <c r="D35" s="144"/>
      <c r="E35" s="145">
        <v>0</v>
      </c>
      <c r="F35" s="146"/>
      <c r="G35" s="140">
        <v>51</v>
      </c>
      <c r="H35" s="141">
        <f t="shared" si="0"/>
        <v>0</v>
      </c>
      <c r="I35" s="142">
        <f t="shared" si="1"/>
        <v>0</v>
      </c>
      <c r="K35" s="105"/>
      <c r="M35" s="143"/>
      <c r="N35" s="144"/>
      <c r="O35" s="145">
        <v>0</v>
      </c>
      <c r="P35" s="146"/>
      <c r="Q35" s="140">
        <v>51</v>
      </c>
      <c r="R35" s="141">
        <f t="shared" si="2"/>
        <v>0</v>
      </c>
      <c r="S35" s="142">
        <f t="shared" si="3"/>
        <v>0</v>
      </c>
      <c r="U35" s="105"/>
      <c r="W35" s="143"/>
      <c r="X35" s="144"/>
      <c r="Y35" s="145">
        <v>0</v>
      </c>
      <c r="Z35" s="146"/>
      <c r="AA35" s="140">
        <v>51</v>
      </c>
      <c r="AB35" s="141">
        <f t="shared" si="4"/>
        <v>0</v>
      </c>
      <c r="AC35" s="142">
        <f t="shared" si="5"/>
        <v>0</v>
      </c>
      <c r="AE35" s="105"/>
      <c r="AG35" s="143"/>
      <c r="AH35" s="144"/>
      <c r="AI35" s="145">
        <v>0</v>
      </c>
      <c r="AJ35" s="146"/>
      <c r="AK35" s="140">
        <v>51</v>
      </c>
      <c r="AL35" s="141">
        <f t="shared" si="6"/>
        <v>0</v>
      </c>
      <c r="AM35" s="142">
        <f t="shared" si="7"/>
        <v>0</v>
      </c>
      <c r="AO35" s="105"/>
      <c r="AQ35" s="143"/>
      <c r="AR35" s="144"/>
      <c r="AS35" s="145">
        <v>0</v>
      </c>
      <c r="AT35" s="146"/>
      <c r="AU35" s="140">
        <v>51</v>
      </c>
      <c r="AV35" s="141">
        <f t="shared" si="8"/>
        <v>0</v>
      </c>
      <c r="AW35" s="142">
        <f t="shared" si="9"/>
        <v>0</v>
      </c>
      <c r="AY35" s="105"/>
      <c r="BA35" s="143"/>
      <c r="BB35" s="144"/>
      <c r="BC35" s="145">
        <v>0</v>
      </c>
      <c r="BD35" s="146"/>
      <c r="BE35" s="140">
        <v>51</v>
      </c>
      <c r="BF35" s="141">
        <f t="shared" si="10"/>
        <v>0</v>
      </c>
      <c r="BG35" s="142">
        <f t="shared" si="11"/>
        <v>0</v>
      </c>
      <c r="BI35" s="37"/>
    </row>
    <row r="36" spans="1:61" ht="14.45" customHeight="1" x14ac:dyDescent="0.2">
      <c r="A36" s="37"/>
      <c r="C36" s="147"/>
      <c r="D36" s="144"/>
      <c r="E36" s="145">
        <v>0</v>
      </c>
      <c r="F36" s="146"/>
      <c r="G36" s="140">
        <v>51</v>
      </c>
      <c r="H36" s="141">
        <f t="shared" si="0"/>
        <v>0</v>
      </c>
      <c r="I36" s="142">
        <f t="shared" si="1"/>
        <v>0</v>
      </c>
      <c r="K36" s="105"/>
      <c r="M36" s="143"/>
      <c r="N36" s="144"/>
      <c r="O36" s="145">
        <v>0</v>
      </c>
      <c r="P36" s="146"/>
      <c r="Q36" s="140">
        <v>51</v>
      </c>
      <c r="R36" s="141">
        <f t="shared" si="2"/>
        <v>0</v>
      </c>
      <c r="S36" s="142">
        <f t="shared" si="3"/>
        <v>0</v>
      </c>
      <c r="U36" s="105"/>
      <c r="W36" s="143"/>
      <c r="X36" s="144"/>
      <c r="Y36" s="145">
        <v>0</v>
      </c>
      <c r="Z36" s="146"/>
      <c r="AA36" s="140">
        <v>51</v>
      </c>
      <c r="AB36" s="141">
        <f t="shared" si="4"/>
        <v>0</v>
      </c>
      <c r="AC36" s="142">
        <f t="shared" si="5"/>
        <v>0</v>
      </c>
      <c r="AE36" s="105"/>
      <c r="AG36" s="143"/>
      <c r="AH36" s="144"/>
      <c r="AI36" s="145">
        <v>0</v>
      </c>
      <c r="AJ36" s="146"/>
      <c r="AK36" s="140">
        <v>51</v>
      </c>
      <c r="AL36" s="141">
        <f t="shared" si="6"/>
        <v>0</v>
      </c>
      <c r="AM36" s="142">
        <f t="shared" si="7"/>
        <v>0</v>
      </c>
      <c r="AO36" s="105"/>
      <c r="AQ36" s="143"/>
      <c r="AR36" s="144"/>
      <c r="AS36" s="145">
        <v>0</v>
      </c>
      <c r="AT36" s="146"/>
      <c r="AU36" s="140">
        <v>51</v>
      </c>
      <c r="AV36" s="141">
        <f t="shared" si="8"/>
        <v>0</v>
      </c>
      <c r="AW36" s="142">
        <f t="shared" si="9"/>
        <v>0</v>
      </c>
      <c r="AY36" s="105"/>
      <c r="BA36" s="143"/>
      <c r="BB36" s="144"/>
      <c r="BC36" s="145">
        <v>0</v>
      </c>
      <c r="BD36" s="146"/>
      <c r="BE36" s="140">
        <v>51</v>
      </c>
      <c r="BF36" s="141">
        <f t="shared" si="10"/>
        <v>0</v>
      </c>
      <c r="BG36" s="142">
        <f t="shared" si="11"/>
        <v>0</v>
      </c>
      <c r="BI36" s="37"/>
    </row>
    <row r="37" spans="1:61" ht="14.45" customHeight="1" x14ac:dyDescent="0.2">
      <c r="A37" s="37"/>
      <c r="C37" s="147"/>
      <c r="D37" s="144"/>
      <c r="E37" s="145">
        <v>0</v>
      </c>
      <c r="F37" s="146"/>
      <c r="G37" s="140">
        <v>51</v>
      </c>
      <c r="H37" s="141">
        <f t="shared" si="0"/>
        <v>0</v>
      </c>
      <c r="I37" s="142">
        <f t="shared" si="1"/>
        <v>0</v>
      </c>
      <c r="K37" s="105"/>
      <c r="M37" s="143"/>
      <c r="N37" s="144"/>
      <c r="O37" s="145">
        <v>0</v>
      </c>
      <c r="P37" s="146"/>
      <c r="Q37" s="140">
        <v>51</v>
      </c>
      <c r="R37" s="141">
        <f t="shared" si="2"/>
        <v>0</v>
      </c>
      <c r="S37" s="142">
        <f t="shared" si="3"/>
        <v>0</v>
      </c>
      <c r="U37" s="105"/>
      <c r="W37" s="143"/>
      <c r="X37" s="144"/>
      <c r="Y37" s="145">
        <v>0</v>
      </c>
      <c r="Z37" s="146"/>
      <c r="AA37" s="140">
        <v>51</v>
      </c>
      <c r="AB37" s="141">
        <f t="shared" si="4"/>
        <v>0</v>
      </c>
      <c r="AC37" s="142">
        <f t="shared" si="5"/>
        <v>0</v>
      </c>
      <c r="AE37" s="105"/>
      <c r="AG37" s="143"/>
      <c r="AH37" s="144"/>
      <c r="AI37" s="145">
        <v>0</v>
      </c>
      <c r="AJ37" s="146"/>
      <c r="AK37" s="140">
        <v>51</v>
      </c>
      <c r="AL37" s="141">
        <f t="shared" si="6"/>
        <v>0</v>
      </c>
      <c r="AM37" s="142">
        <f t="shared" si="7"/>
        <v>0</v>
      </c>
      <c r="AO37" s="105"/>
      <c r="AQ37" s="143"/>
      <c r="AR37" s="144"/>
      <c r="AS37" s="145">
        <v>0</v>
      </c>
      <c r="AT37" s="146"/>
      <c r="AU37" s="140">
        <v>51</v>
      </c>
      <c r="AV37" s="141">
        <f t="shared" si="8"/>
        <v>0</v>
      </c>
      <c r="AW37" s="142">
        <f t="shared" si="9"/>
        <v>0</v>
      </c>
      <c r="AY37" s="105"/>
      <c r="BA37" s="143"/>
      <c r="BB37" s="144"/>
      <c r="BC37" s="145">
        <v>0</v>
      </c>
      <c r="BD37" s="146"/>
      <c r="BE37" s="140">
        <v>51</v>
      </c>
      <c r="BF37" s="141">
        <f t="shared" si="10"/>
        <v>0</v>
      </c>
      <c r="BG37" s="142">
        <f t="shared" si="11"/>
        <v>0</v>
      </c>
      <c r="BI37" s="37"/>
    </row>
    <row r="38" spans="1:61" ht="14.45" customHeight="1" x14ac:dyDescent="0.2">
      <c r="A38" s="37"/>
      <c r="C38" s="147"/>
      <c r="D38" s="144"/>
      <c r="E38" s="145">
        <v>0</v>
      </c>
      <c r="F38" s="146"/>
      <c r="G38" s="140">
        <v>51</v>
      </c>
      <c r="H38" s="141">
        <f t="shared" si="0"/>
        <v>0</v>
      </c>
      <c r="I38" s="142">
        <f t="shared" si="1"/>
        <v>0</v>
      </c>
      <c r="K38" s="105"/>
      <c r="M38" s="143"/>
      <c r="N38" s="144"/>
      <c r="O38" s="145">
        <v>0</v>
      </c>
      <c r="P38" s="146"/>
      <c r="Q38" s="140">
        <v>51</v>
      </c>
      <c r="R38" s="141">
        <f t="shared" si="2"/>
        <v>0</v>
      </c>
      <c r="S38" s="142">
        <f t="shared" si="3"/>
        <v>0</v>
      </c>
      <c r="U38" s="105"/>
      <c r="W38" s="143"/>
      <c r="X38" s="144"/>
      <c r="Y38" s="145">
        <v>0</v>
      </c>
      <c r="Z38" s="146"/>
      <c r="AA38" s="140">
        <v>51</v>
      </c>
      <c r="AB38" s="141">
        <f t="shared" si="4"/>
        <v>0</v>
      </c>
      <c r="AC38" s="142">
        <f t="shared" si="5"/>
        <v>0</v>
      </c>
      <c r="AE38" s="105"/>
      <c r="AG38" s="143"/>
      <c r="AH38" s="144"/>
      <c r="AI38" s="145">
        <v>0</v>
      </c>
      <c r="AJ38" s="146"/>
      <c r="AK38" s="140">
        <v>51</v>
      </c>
      <c r="AL38" s="141">
        <f t="shared" si="6"/>
        <v>0</v>
      </c>
      <c r="AM38" s="142">
        <f t="shared" si="7"/>
        <v>0</v>
      </c>
      <c r="AO38" s="105"/>
      <c r="AQ38" s="143"/>
      <c r="AR38" s="144"/>
      <c r="AS38" s="145">
        <v>0</v>
      </c>
      <c r="AT38" s="146"/>
      <c r="AU38" s="140">
        <v>51</v>
      </c>
      <c r="AV38" s="141">
        <f t="shared" si="8"/>
        <v>0</v>
      </c>
      <c r="AW38" s="142">
        <f t="shared" si="9"/>
        <v>0</v>
      </c>
      <c r="AY38" s="105"/>
      <c r="BA38" s="143"/>
      <c r="BB38" s="144"/>
      <c r="BC38" s="145">
        <v>0</v>
      </c>
      <c r="BD38" s="146"/>
      <c r="BE38" s="140">
        <v>51</v>
      </c>
      <c r="BF38" s="141">
        <f t="shared" si="10"/>
        <v>0</v>
      </c>
      <c r="BG38" s="142">
        <f t="shared" si="11"/>
        <v>0</v>
      </c>
      <c r="BI38" s="37"/>
    </row>
    <row r="39" spans="1:61" ht="14.45" customHeight="1" x14ac:dyDescent="0.2">
      <c r="A39" s="37"/>
      <c r="C39" s="147"/>
      <c r="D39" s="144"/>
      <c r="E39" s="145">
        <v>0</v>
      </c>
      <c r="F39" s="146"/>
      <c r="G39" s="140">
        <v>51</v>
      </c>
      <c r="H39" s="141">
        <f t="shared" si="0"/>
        <v>0</v>
      </c>
      <c r="I39" s="142">
        <f t="shared" si="1"/>
        <v>0</v>
      </c>
      <c r="K39" s="105"/>
      <c r="M39" s="143"/>
      <c r="N39" s="144"/>
      <c r="O39" s="145">
        <v>0</v>
      </c>
      <c r="P39" s="146"/>
      <c r="Q39" s="140">
        <v>51</v>
      </c>
      <c r="R39" s="141">
        <f t="shared" si="2"/>
        <v>0</v>
      </c>
      <c r="S39" s="142">
        <f t="shared" si="3"/>
        <v>0</v>
      </c>
      <c r="U39" s="105"/>
      <c r="W39" s="143"/>
      <c r="X39" s="144"/>
      <c r="Y39" s="145">
        <v>0</v>
      </c>
      <c r="Z39" s="146"/>
      <c r="AA39" s="140">
        <v>51</v>
      </c>
      <c r="AB39" s="141">
        <f t="shared" si="4"/>
        <v>0</v>
      </c>
      <c r="AC39" s="142">
        <f t="shared" si="5"/>
        <v>0</v>
      </c>
      <c r="AE39" s="105"/>
      <c r="AG39" s="143"/>
      <c r="AH39" s="144"/>
      <c r="AI39" s="145">
        <v>0</v>
      </c>
      <c r="AJ39" s="146"/>
      <c r="AK39" s="140">
        <v>51</v>
      </c>
      <c r="AL39" s="141">
        <f t="shared" si="6"/>
        <v>0</v>
      </c>
      <c r="AM39" s="142">
        <f t="shared" si="7"/>
        <v>0</v>
      </c>
      <c r="AO39" s="105"/>
      <c r="AQ39" s="143"/>
      <c r="AR39" s="144"/>
      <c r="AS39" s="145">
        <v>0</v>
      </c>
      <c r="AT39" s="146"/>
      <c r="AU39" s="140">
        <v>51</v>
      </c>
      <c r="AV39" s="141">
        <f t="shared" si="8"/>
        <v>0</v>
      </c>
      <c r="AW39" s="142">
        <f t="shared" si="9"/>
        <v>0</v>
      </c>
      <c r="AY39" s="105"/>
      <c r="BA39" s="143"/>
      <c r="BB39" s="144"/>
      <c r="BC39" s="145">
        <v>0</v>
      </c>
      <c r="BD39" s="146"/>
      <c r="BE39" s="140">
        <v>51</v>
      </c>
      <c r="BF39" s="141">
        <f t="shared" si="10"/>
        <v>0</v>
      </c>
      <c r="BG39" s="142">
        <f t="shared" si="11"/>
        <v>0</v>
      </c>
      <c r="BI39" s="37"/>
    </row>
    <row r="40" spans="1:61" ht="14.45" customHeight="1" x14ac:dyDescent="0.2">
      <c r="A40" s="37"/>
      <c r="C40" s="147"/>
      <c r="D40" s="144"/>
      <c r="E40" s="145">
        <v>0</v>
      </c>
      <c r="F40" s="146"/>
      <c r="G40" s="140">
        <v>51</v>
      </c>
      <c r="H40" s="141">
        <f t="shared" si="0"/>
        <v>0</v>
      </c>
      <c r="I40" s="142">
        <f t="shared" si="1"/>
        <v>0</v>
      </c>
      <c r="K40" s="105"/>
      <c r="M40" s="143"/>
      <c r="N40" s="144"/>
      <c r="O40" s="145">
        <v>0</v>
      </c>
      <c r="P40" s="146"/>
      <c r="Q40" s="140">
        <v>51</v>
      </c>
      <c r="R40" s="141">
        <f t="shared" si="2"/>
        <v>0</v>
      </c>
      <c r="S40" s="142">
        <f t="shared" si="3"/>
        <v>0</v>
      </c>
      <c r="U40" s="105"/>
      <c r="W40" s="143"/>
      <c r="X40" s="144"/>
      <c r="Y40" s="145">
        <v>0</v>
      </c>
      <c r="Z40" s="146"/>
      <c r="AA40" s="140">
        <v>51</v>
      </c>
      <c r="AB40" s="141">
        <f t="shared" si="4"/>
        <v>0</v>
      </c>
      <c r="AC40" s="142">
        <f t="shared" si="5"/>
        <v>0</v>
      </c>
      <c r="AE40" s="105"/>
      <c r="AG40" s="143"/>
      <c r="AH40" s="144"/>
      <c r="AI40" s="145">
        <v>0</v>
      </c>
      <c r="AJ40" s="146"/>
      <c r="AK40" s="140">
        <v>51</v>
      </c>
      <c r="AL40" s="141">
        <f t="shared" si="6"/>
        <v>0</v>
      </c>
      <c r="AM40" s="142">
        <f t="shared" si="7"/>
        <v>0</v>
      </c>
      <c r="AO40" s="105"/>
      <c r="AQ40" s="143"/>
      <c r="AR40" s="144"/>
      <c r="AS40" s="145">
        <v>0</v>
      </c>
      <c r="AT40" s="146"/>
      <c r="AU40" s="140">
        <v>51</v>
      </c>
      <c r="AV40" s="141">
        <f t="shared" si="8"/>
        <v>0</v>
      </c>
      <c r="AW40" s="142">
        <f t="shared" si="9"/>
        <v>0</v>
      </c>
      <c r="AY40" s="105"/>
      <c r="BA40" s="143"/>
      <c r="BB40" s="144"/>
      <c r="BC40" s="145">
        <v>0</v>
      </c>
      <c r="BD40" s="146"/>
      <c r="BE40" s="140">
        <v>51</v>
      </c>
      <c r="BF40" s="141">
        <f t="shared" si="10"/>
        <v>0</v>
      </c>
      <c r="BG40" s="142">
        <f t="shared" si="11"/>
        <v>0</v>
      </c>
      <c r="BI40" s="37"/>
    </row>
    <row r="41" spans="1:61" ht="14.45" customHeight="1" x14ac:dyDescent="0.2">
      <c r="A41" s="37"/>
      <c r="C41" s="147"/>
      <c r="D41" s="144"/>
      <c r="E41" s="145">
        <v>0</v>
      </c>
      <c r="F41" s="146"/>
      <c r="G41" s="140">
        <v>51</v>
      </c>
      <c r="H41" s="141">
        <f t="shared" si="0"/>
        <v>0</v>
      </c>
      <c r="I41" s="142">
        <f t="shared" si="1"/>
        <v>0</v>
      </c>
      <c r="K41" s="105"/>
      <c r="M41" s="147"/>
      <c r="N41" s="144"/>
      <c r="O41" s="145">
        <v>0</v>
      </c>
      <c r="P41" s="146"/>
      <c r="Q41" s="140">
        <v>51</v>
      </c>
      <c r="R41" s="141">
        <f t="shared" si="2"/>
        <v>0</v>
      </c>
      <c r="S41" s="142">
        <f t="shared" si="3"/>
        <v>0</v>
      </c>
      <c r="U41" s="105"/>
      <c r="W41" s="147"/>
      <c r="X41" s="144"/>
      <c r="Y41" s="145">
        <v>0</v>
      </c>
      <c r="Z41" s="146"/>
      <c r="AA41" s="140">
        <v>51</v>
      </c>
      <c r="AB41" s="141">
        <f t="shared" si="4"/>
        <v>0</v>
      </c>
      <c r="AC41" s="142">
        <f t="shared" si="5"/>
        <v>0</v>
      </c>
      <c r="AE41" s="105"/>
      <c r="AG41" s="147"/>
      <c r="AH41" s="144"/>
      <c r="AI41" s="145">
        <v>0</v>
      </c>
      <c r="AJ41" s="146"/>
      <c r="AK41" s="140">
        <v>51</v>
      </c>
      <c r="AL41" s="141">
        <f t="shared" si="6"/>
        <v>0</v>
      </c>
      <c r="AM41" s="142">
        <f t="shared" si="7"/>
        <v>0</v>
      </c>
      <c r="AO41" s="105"/>
      <c r="AQ41" s="147"/>
      <c r="AR41" s="144"/>
      <c r="AS41" s="145">
        <v>0</v>
      </c>
      <c r="AT41" s="146"/>
      <c r="AU41" s="140">
        <v>51</v>
      </c>
      <c r="AV41" s="141">
        <f t="shared" si="8"/>
        <v>0</v>
      </c>
      <c r="AW41" s="142">
        <f t="shared" si="9"/>
        <v>0</v>
      </c>
      <c r="AY41" s="105"/>
      <c r="BA41" s="147"/>
      <c r="BB41" s="144"/>
      <c r="BC41" s="145">
        <v>0</v>
      </c>
      <c r="BD41" s="146"/>
      <c r="BE41" s="140">
        <v>51</v>
      </c>
      <c r="BF41" s="141">
        <f t="shared" si="10"/>
        <v>0</v>
      </c>
      <c r="BG41" s="142">
        <f t="shared" si="11"/>
        <v>0</v>
      </c>
      <c r="BI41" s="37"/>
    </row>
    <row r="42" spans="1:61" ht="14.45" customHeight="1" x14ac:dyDescent="0.2">
      <c r="A42" s="37"/>
      <c r="C42" s="147"/>
      <c r="D42" s="144"/>
      <c r="E42" s="145">
        <v>0</v>
      </c>
      <c r="F42" s="146"/>
      <c r="G42" s="140">
        <v>51</v>
      </c>
      <c r="H42" s="141">
        <f t="shared" si="0"/>
        <v>0</v>
      </c>
      <c r="I42" s="142">
        <f t="shared" si="1"/>
        <v>0</v>
      </c>
      <c r="K42" s="105"/>
      <c r="M42" s="147"/>
      <c r="N42" s="144"/>
      <c r="O42" s="145">
        <v>0</v>
      </c>
      <c r="P42" s="146"/>
      <c r="Q42" s="140">
        <v>51</v>
      </c>
      <c r="R42" s="141">
        <f t="shared" si="2"/>
        <v>0</v>
      </c>
      <c r="S42" s="142">
        <f t="shared" si="3"/>
        <v>0</v>
      </c>
      <c r="U42" s="105"/>
      <c r="W42" s="147"/>
      <c r="X42" s="144"/>
      <c r="Y42" s="145">
        <v>0</v>
      </c>
      <c r="Z42" s="146"/>
      <c r="AA42" s="140">
        <v>51</v>
      </c>
      <c r="AB42" s="141">
        <f t="shared" si="4"/>
        <v>0</v>
      </c>
      <c r="AC42" s="142">
        <f t="shared" si="5"/>
        <v>0</v>
      </c>
      <c r="AE42" s="105"/>
      <c r="AG42" s="147"/>
      <c r="AH42" s="144"/>
      <c r="AI42" s="145">
        <v>0</v>
      </c>
      <c r="AJ42" s="146"/>
      <c r="AK42" s="140">
        <v>51</v>
      </c>
      <c r="AL42" s="141">
        <f t="shared" si="6"/>
        <v>0</v>
      </c>
      <c r="AM42" s="142">
        <f t="shared" si="7"/>
        <v>0</v>
      </c>
      <c r="AO42" s="105"/>
      <c r="AQ42" s="147"/>
      <c r="AR42" s="144"/>
      <c r="AS42" s="145">
        <v>0</v>
      </c>
      <c r="AT42" s="146"/>
      <c r="AU42" s="140">
        <v>51</v>
      </c>
      <c r="AV42" s="141">
        <f t="shared" si="8"/>
        <v>0</v>
      </c>
      <c r="AW42" s="142">
        <f t="shared" si="9"/>
        <v>0</v>
      </c>
      <c r="AY42" s="105"/>
      <c r="BA42" s="147"/>
      <c r="BB42" s="144"/>
      <c r="BC42" s="145">
        <v>0</v>
      </c>
      <c r="BD42" s="146"/>
      <c r="BE42" s="140">
        <v>51</v>
      </c>
      <c r="BF42" s="141">
        <f t="shared" si="10"/>
        <v>0</v>
      </c>
      <c r="BG42" s="142">
        <f t="shared" si="11"/>
        <v>0</v>
      </c>
      <c r="BI42" s="37"/>
    </row>
    <row r="43" spans="1:61" ht="14.45" customHeight="1" x14ac:dyDescent="0.2">
      <c r="A43" s="37"/>
      <c r="C43" s="147"/>
      <c r="D43" s="144"/>
      <c r="E43" s="145">
        <v>0</v>
      </c>
      <c r="F43" s="146"/>
      <c r="G43" s="140">
        <v>51</v>
      </c>
      <c r="H43" s="141">
        <f t="shared" si="0"/>
        <v>0</v>
      </c>
      <c r="I43" s="142">
        <f t="shared" si="1"/>
        <v>0</v>
      </c>
      <c r="K43" s="105"/>
      <c r="M43" s="147"/>
      <c r="N43" s="144"/>
      <c r="O43" s="145">
        <v>0</v>
      </c>
      <c r="P43" s="146"/>
      <c r="Q43" s="140">
        <v>51</v>
      </c>
      <c r="R43" s="141">
        <f t="shared" si="2"/>
        <v>0</v>
      </c>
      <c r="S43" s="142">
        <f t="shared" si="3"/>
        <v>0</v>
      </c>
      <c r="U43" s="105"/>
      <c r="W43" s="147"/>
      <c r="X43" s="144"/>
      <c r="Y43" s="145">
        <v>0</v>
      </c>
      <c r="Z43" s="146"/>
      <c r="AA43" s="140">
        <v>51</v>
      </c>
      <c r="AB43" s="141">
        <f t="shared" si="4"/>
        <v>0</v>
      </c>
      <c r="AC43" s="142">
        <f t="shared" si="5"/>
        <v>0</v>
      </c>
      <c r="AE43" s="105"/>
      <c r="AG43" s="147"/>
      <c r="AH43" s="144"/>
      <c r="AI43" s="145">
        <v>0</v>
      </c>
      <c r="AJ43" s="146"/>
      <c r="AK43" s="140">
        <v>51</v>
      </c>
      <c r="AL43" s="141">
        <f t="shared" si="6"/>
        <v>0</v>
      </c>
      <c r="AM43" s="142">
        <f t="shared" si="7"/>
        <v>0</v>
      </c>
      <c r="AO43" s="105"/>
      <c r="AQ43" s="147"/>
      <c r="AR43" s="144"/>
      <c r="AS43" s="145">
        <v>0</v>
      </c>
      <c r="AT43" s="146"/>
      <c r="AU43" s="140">
        <v>51</v>
      </c>
      <c r="AV43" s="141">
        <f t="shared" si="8"/>
        <v>0</v>
      </c>
      <c r="AW43" s="142">
        <f t="shared" si="9"/>
        <v>0</v>
      </c>
      <c r="AY43" s="105"/>
      <c r="BA43" s="147"/>
      <c r="BB43" s="144"/>
      <c r="BC43" s="145">
        <v>0</v>
      </c>
      <c r="BD43" s="146"/>
      <c r="BE43" s="140">
        <v>51</v>
      </c>
      <c r="BF43" s="141">
        <f t="shared" si="10"/>
        <v>0</v>
      </c>
      <c r="BG43" s="142">
        <f t="shared" si="11"/>
        <v>0</v>
      </c>
      <c r="BI43" s="37"/>
    </row>
    <row r="44" spans="1:61" ht="14.45" customHeight="1" x14ac:dyDescent="0.2">
      <c r="A44" s="37"/>
      <c r="C44" s="147"/>
      <c r="D44" s="144"/>
      <c r="E44" s="145">
        <v>0</v>
      </c>
      <c r="F44" s="146"/>
      <c r="G44" s="140">
        <v>51</v>
      </c>
      <c r="H44" s="141">
        <f t="shared" si="0"/>
        <v>0</v>
      </c>
      <c r="I44" s="142">
        <f t="shared" si="1"/>
        <v>0</v>
      </c>
      <c r="K44" s="105"/>
      <c r="M44" s="147"/>
      <c r="N44" s="144"/>
      <c r="O44" s="145">
        <v>0</v>
      </c>
      <c r="P44" s="146"/>
      <c r="Q44" s="140">
        <v>51</v>
      </c>
      <c r="R44" s="141">
        <f t="shared" si="2"/>
        <v>0</v>
      </c>
      <c r="S44" s="142">
        <f t="shared" si="3"/>
        <v>0</v>
      </c>
      <c r="U44" s="105"/>
      <c r="W44" s="147"/>
      <c r="X44" s="144"/>
      <c r="Y44" s="145">
        <v>0</v>
      </c>
      <c r="Z44" s="146"/>
      <c r="AA44" s="140">
        <v>51</v>
      </c>
      <c r="AB44" s="141">
        <f t="shared" si="4"/>
        <v>0</v>
      </c>
      <c r="AC44" s="142">
        <f t="shared" si="5"/>
        <v>0</v>
      </c>
      <c r="AE44" s="105"/>
      <c r="AG44" s="147"/>
      <c r="AH44" s="144"/>
      <c r="AI44" s="145">
        <v>0</v>
      </c>
      <c r="AJ44" s="146"/>
      <c r="AK44" s="140">
        <v>51</v>
      </c>
      <c r="AL44" s="141">
        <f t="shared" si="6"/>
        <v>0</v>
      </c>
      <c r="AM44" s="142">
        <f t="shared" si="7"/>
        <v>0</v>
      </c>
      <c r="AO44" s="105"/>
      <c r="AQ44" s="147"/>
      <c r="AR44" s="144"/>
      <c r="AS44" s="145">
        <v>0</v>
      </c>
      <c r="AT44" s="146"/>
      <c r="AU44" s="140">
        <v>51</v>
      </c>
      <c r="AV44" s="141">
        <f t="shared" si="8"/>
        <v>0</v>
      </c>
      <c r="AW44" s="142">
        <f t="shared" si="9"/>
        <v>0</v>
      </c>
      <c r="AY44" s="105"/>
      <c r="BA44" s="147"/>
      <c r="BB44" s="144"/>
      <c r="BC44" s="145">
        <v>0</v>
      </c>
      <c r="BD44" s="146"/>
      <c r="BE44" s="140">
        <v>51</v>
      </c>
      <c r="BF44" s="141">
        <f t="shared" si="10"/>
        <v>0</v>
      </c>
      <c r="BG44" s="142">
        <f t="shared" si="11"/>
        <v>0</v>
      </c>
      <c r="BI44" s="37"/>
    </row>
    <row r="45" spans="1:61" ht="14.45" customHeight="1" x14ac:dyDescent="0.2">
      <c r="A45" s="37"/>
      <c r="C45" s="147"/>
      <c r="D45" s="144"/>
      <c r="E45" s="145">
        <v>0</v>
      </c>
      <c r="F45" s="146"/>
      <c r="G45" s="140">
        <v>51</v>
      </c>
      <c r="H45" s="141">
        <f t="shared" si="0"/>
        <v>0</v>
      </c>
      <c r="I45" s="142">
        <f t="shared" si="1"/>
        <v>0</v>
      </c>
      <c r="K45" s="105"/>
      <c r="M45" s="147"/>
      <c r="N45" s="144"/>
      <c r="O45" s="145">
        <v>0</v>
      </c>
      <c r="P45" s="146"/>
      <c r="Q45" s="140">
        <v>51</v>
      </c>
      <c r="R45" s="141">
        <f t="shared" si="2"/>
        <v>0</v>
      </c>
      <c r="S45" s="142">
        <f t="shared" si="3"/>
        <v>0</v>
      </c>
      <c r="U45" s="105"/>
      <c r="W45" s="147"/>
      <c r="X45" s="144"/>
      <c r="Y45" s="145">
        <v>0</v>
      </c>
      <c r="Z45" s="146"/>
      <c r="AA45" s="140">
        <v>51</v>
      </c>
      <c r="AB45" s="141">
        <f t="shared" si="4"/>
        <v>0</v>
      </c>
      <c r="AC45" s="142">
        <f t="shared" si="5"/>
        <v>0</v>
      </c>
      <c r="AE45" s="105"/>
      <c r="AG45" s="147"/>
      <c r="AH45" s="144"/>
      <c r="AI45" s="145">
        <v>0</v>
      </c>
      <c r="AJ45" s="146"/>
      <c r="AK45" s="140">
        <v>51</v>
      </c>
      <c r="AL45" s="141">
        <f t="shared" si="6"/>
        <v>0</v>
      </c>
      <c r="AM45" s="142">
        <f t="shared" si="7"/>
        <v>0</v>
      </c>
      <c r="AO45" s="105"/>
      <c r="AQ45" s="147"/>
      <c r="AR45" s="144"/>
      <c r="AS45" s="145">
        <v>0</v>
      </c>
      <c r="AT45" s="146"/>
      <c r="AU45" s="140">
        <v>51</v>
      </c>
      <c r="AV45" s="141">
        <f t="shared" si="8"/>
        <v>0</v>
      </c>
      <c r="AW45" s="142">
        <f t="shared" si="9"/>
        <v>0</v>
      </c>
      <c r="AY45" s="105"/>
      <c r="BA45" s="147"/>
      <c r="BB45" s="144"/>
      <c r="BC45" s="145">
        <v>0</v>
      </c>
      <c r="BD45" s="146"/>
      <c r="BE45" s="140">
        <v>51</v>
      </c>
      <c r="BF45" s="141">
        <f t="shared" si="10"/>
        <v>0</v>
      </c>
      <c r="BG45" s="142">
        <f t="shared" si="11"/>
        <v>0</v>
      </c>
      <c r="BI45" s="37"/>
    </row>
    <row r="46" spans="1:61" ht="14.45" customHeight="1" x14ac:dyDescent="0.2">
      <c r="A46" s="37"/>
      <c r="C46" s="147"/>
      <c r="D46" s="144"/>
      <c r="E46" s="145">
        <v>0</v>
      </c>
      <c r="F46" s="146"/>
      <c r="G46" s="140">
        <v>51</v>
      </c>
      <c r="H46" s="141">
        <f t="shared" si="0"/>
        <v>0</v>
      </c>
      <c r="I46" s="142">
        <f t="shared" si="1"/>
        <v>0</v>
      </c>
      <c r="K46" s="105"/>
      <c r="M46" s="147"/>
      <c r="N46" s="144"/>
      <c r="O46" s="145">
        <v>0</v>
      </c>
      <c r="P46" s="146"/>
      <c r="Q46" s="140">
        <v>51</v>
      </c>
      <c r="R46" s="141">
        <f t="shared" si="2"/>
        <v>0</v>
      </c>
      <c r="S46" s="142">
        <f t="shared" si="3"/>
        <v>0</v>
      </c>
      <c r="U46" s="105"/>
      <c r="W46" s="147"/>
      <c r="X46" s="144"/>
      <c r="Y46" s="145">
        <v>0</v>
      </c>
      <c r="Z46" s="146"/>
      <c r="AA46" s="140">
        <v>51</v>
      </c>
      <c r="AB46" s="141">
        <f t="shared" si="4"/>
        <v>0</v>
      </c>
      <c r="AC46" s="142">
        <f t="shared" si="5"/>
        <v>0</v>
      </c>
      <c r="AE46" s="105"/>
      <c r="AG46" s="147"/>
      <c r="AH46" s="144"/>
      <c r="AI46" s="145">
        <v>0</v>
      </c>
      <c r="AJ46" s="146"/>
      <c r="AK46" s="140">
        <v>51</v>
      </c>
      <c r="AL46" s="141">
        <f t="shared" si="6"/>
        <v>0</v>
      </c>
      <c r="AM46" s="142">
        <f t="shared" si="7"/>
        <v>0</v>
      </c>
      <c r="AO46" s="105"/>
      <c r="AQ46" s="147"/>
      <c r="AR46" s="144"/>
      <c r="AS46" s="145">
        <v>0</v>
      </c>
      <c r="AT46" s="146"/>
      <c r="AU46" s="140">
        <v>51</v>
      </c>
      <c r="AV46" s="141">
        <f t="shared" si="8"/>
        <v>0</v>
      </c>
      <c r="AW46" s="142">
        <f t="shared" si="9"/>
        <v>0</v>
      </c>
      <c r="AY46" s="105"/>
      <c r="BA46" s="147"/>
      <c r="BB46" s="144"/>
      <c r="BC46" s="145">
        <v>0</v>
      </c>
      <c r="BD46" s="146"/>
      <c r="BE46" s="140">
        <v>51</v>
      </c>
      <c r="BF46" s="141">
        <f t="shared" si="10"/>
        <v>0</v>
      </c>
      <c r="BG46" s="142">
        <f t="shared" si="11"/>
        <v>0</v>
      </c>
      <c r="BI46" s="37"/>
    </row>
    <row r="47" spans="1:61" ht="14.45" customHeight="1" x14ac:dyDescent="0.2">
      <c r="A47" s="37"/>
      <c r="C47" s="147"/>
      <c r="D47" s="144"/>
      <c r="E47" s="145">
        <v>0</v>
      </c>
      <c r="F47" s="146"/>
      <c r="G47" s="140">
        <v>51</v>
      </c>
      <c r="H47" s="141">
        <f t="shared" si="0"/>
        <v>0</v>
      </c>
      <c r="I47" s="142">
        <f t="shared" si="1"/>
        <v>0</v>
      </c>
      <c r="K47" s="105"/>
      <c r="M47" s="147"/>
      <c r="N47" s="144"/>
      <c r="O47" s="145">
        <v>0</v>
      </c>
      <c r="P47" s="146"/>
      <c r="Q47" s="140">
        <v>51</v>
      </c>
      <c r="R47" s="141">
        <f t="shared" si="2"/>
        <v>0</v>
      </c>
      <c r="S47" s="142">
        <f t="shared" si="3"/>
        <v>0</v>
      </c>
      <c r="U47" s="105"/>
      <c r="W47" s="147"/>
      <c r="X47" s="144"/>
      <c r="Y47" s="145">
        <v>0</v>
      </c>
      <c r="Z47" s="146"/>
      <c r="AA47" s="140">
        <v>51</v>
      </c>
      <c r="AB47" s="141">
        <f t="shared" si="4"/>
        <v>0</v>
      </c>
      <c r="AC47" s="142">
        <f t="shared" si="5"/>
        <v>0</v>
      </c>
      <c r="AE47" s="105"/>
      <c r="AG47" s="147"/>
      <c r="AH47" s="144"/>
      <c r="AI47" s="145">
        <v>0</v>
      </c>
      <c r="AJ47" s="146"/>
      <c r="AK47" s="140">
        <v>51</v>
      </c>
      <c r="AL47" s="141">
        <f t="shared" si="6"/>
        <v>0</v>
      </c>
      <c r="AM47" s="142">
        <f t="shared" si="7"/>
        <v>0</v>
      </c>
      <c r="AO47" s="105"/>
      <c r="AQ47" s="147"/>
      <c r="AR47" s="144"/>
      <c r="AS47" s="145">
        <v>0</v>
      </c>
      <c r="AT47" s="146"/>
      <c r="AU47" s="140">
        <v>51</v>
      </c>
      <c r="AV47" s="141">
        <f t="shared" si="8"/>
        <v>0</v>
      </c>
      <c r="AW47" s="142">
        <f t="shared" si="9"/>
        <v>0</v>
      </c>
      <c r="AY47" s="105"/>
      <c r="BA47" s="147"/>
      <c r="BB47" s="144"/>
      <c r="BC47" s="145">
        <v>0</v>
      </c>
      <c r="BD47" s="146"/>
      <c r="BE47" s="140">
        <v>51</v>
      </c>
      <c r="BF47" s="141">
        <f t="shared" si="10"/>
        <v>0</v>
      </c>
      <c r="BG47" s="142">
        <f t="shared" si="11"/>
        <v>0</v>
      </c>
      <c r="BI47" s="37"/>
    </row>
    <row r="48" spans="1:61" ht="14.45" customHeight="1" x14ac:dyDescent="0.2">
      <c r="A48" s="37"/>
      <c r="C48" s="147"/>
      <c r="D48" s="144"/>
      <c r="E48" s="145">
        <v>0</v>
      </c>
      <c r="F48" s="146"/>
      <c r="G48" s="140">
        <v>51</v>
      </c>
      <c r="H48" s="141">
        <f t="shared" si="0"/>
        <v>0</v>
      </c>
      <c r="I48" s="142">
        <f t="shared" si="1"/>
        <v>0</v>
      </c>
      <c r="K48" s="105"/>
      <c r="M48" s="147"/>
      <c r="N48" s="144"/>
      <c r="O48" s="145">
        <v>0</v>
      </c>
      <c r="P48" s="146"/>
      <c r="Q48" s="140">
        <v>51</v>
      </c>
      <c r="R48" s="141">
        <f t="shared" si="2"/>
        <v>0</v>
      </c>
      <c r="S48" s="142">
        <f t="shared" si="3"/>
        <v>0</v>
      </c>
      <c r="U48" s="105"/>
      <c r="W48" s="147"/>
      <c r="X48" s="144"/>
      <c r="Y48" s="145">
        <v>0</v>
      </c>
      <c r="Z48" s="146"/>
      <c r="AA48" s="140">
        <v>51</v>
      </c>
      <c r="AB48" s="141">
        <f t="shared" si="4"/>
        <v>0</v>
      </c>
      <c r="AC48" s="142">
        <f t="shared" si="5"/>
        <v>0</v>
      </c>
      <c r="AE48" s="105"/>
      <c r="AG48" s="147"/>
      <c r="AH48" s="144"/>
      <c r="AI48" s="145">
        <v>0</v>
      </c>
      <c r="AJ48" s="146"/>
      <c r="AK48" s="140">
        <v>51</v>
      </c>
      <c r="AL48" s="141">
        <f t="shared" si="6"/>
        <v>0</v>
      </c>
      <c r="AM48" s="142">
        <f t="shared" si="7"/>
        <v>0</v>
      </c>
      <c r="AO48" s="105"/>
      <c r="AQ48" s="147"/>
      <c r="AR48" s="144"/>
      <c r="AS48" s="145">
        <v>0</v>
      </c>
      <c r="AT48" s="146"/>
      <c r="AU48" s="140">
        <v>51</v>
      </c>
      <c r="AV48" s="141">
        <f t="shared" si="8"/>
        <v>0</v>
      </c>
      <c r="AW48" s="142">
        <f t="shared" si="9"/>
        <v>0</v>
      </c>
      <c r="AY48" s="105"/>
      <c r="BA48" s="147"/>
      <c r="BB48" s="144"/>
      <c r="BC48" s="145">
        <v>0</v>
      </c>
      <c r="BD48" s="146"/>
      <c r="BE48" s="140">
        <v>51</v>
      </c>
      <c r="BF48" s="141">
        <f t="shared" si="10"/>
        <v>0</v>
      </c>
      <c r="BG48" s="142">
        <f t="shared" si="11"/>
        <v>0</v>
      </c>
      <c r="BI48" s="37"/>
    </row>
    <row r="49" spans="1:61" ht="14.45" customHeight="1" x14ac:dyDescent="0.2">
      <c r="A49" s="37"/>
      <c r="C49" s="147"/>
      <c r="D49" s="144"/>
      <c r="E49" s="145">
        <v>0</v>
      </c>
      <c r="F49" s="146"/>
      <c r="G49" s="140">
        <v>51</v>
      </c>
      <c r="H49" s="141">
        <f t="shared" si="0"/>
        <v>0</v>
      </c>
      <c r="I49" s="142">
        <f t="shared" si="1"/>
        <v>0</v>
      </c>
      <c r="K49" s="105"/>
      <c r="M49" s="147"/>
      <c r="N49" s="144"/>
      <c r="O49" s="145">
        <v>0</v>
      </c>
      <c r="P49" s="146"/>
      <c r="Q49" s="140">
        <v>51</v>
      </c>
      <c r="R49" s="141">
        <f t="shared" si="2"/>
        <v>0</v>
      </c>
      <c r="S49" s="142">
        <f t="shared" si="3"/>
        <v>0</v>
      </c>
      <c r="U49" s="105"/>
      <c r="W49" s="147"/>
      <c r="X49" s="144"/>
      <c r="Y49" s="145">
        <v>0</v>
      </c>
      <c r="Z49" s="146"/>
      <c r="AA49" s="140">
        <v>51</v>
      </c>
      <c r="AB49" s="141">
        <f t="shared" si="4"/>
        <v>0</v>
      </c>
      <c r="AC49" s="142">
        <f t="shared" si="5"/>
        <v>0</v>
      </c>
      <c r="AE49" s="105"/>
      <c r="AG49" s="147"/>
      <c r="AH49" s="144"/>
      <c r="AI49" s="145">
        <v>0</v>
      </c>
      <c r="AJ49" s="146"/>
      <c r="AK49" s="140">
        <v>51</v>
      </c>
      <c r="AL49" s="141">
        <f t="shared" si="6"/>
        <v>0</v>
      </c>
      <c r="AM49" s="142">
        <f t="shared" si="7"/>
        <v>0</v>
      </c>
      <c r="AO49" s="105"/>
      <c r="AQ49" s="147"/>
      <c r="AR49" s="144"/>
      <c r="AS49" s="145">
        <v>0</v>
      </c>
      <c r="AT49" s="146"/>
      <c r="AU49" s="140">
        <v>51</v>
      </c>
      <c r="AV49" s="141">
        <f t="shared" si="8"/>
        <v>0</v>
      </c>
      <c r="AW49" s="142">
        <f t="shared" si="9"/>
        <v>0</v>
      </c>
      <c r="AY49" s="105"/>
      <c r="BA49" s="147"/>
      <c r="BB49" s="144"/>
      <c r="BC49" s="145">
        <v>0</v>
      </c>
      <c r="BD49" s="146"/>
      <c r="BE49" s="140">
        <v>51</v>
      </c>
      <c r="BF49" s="141">
        <f t="shared" si="10"/>
        <v>0</v>
      </c>
      <c r="BG49" s="142">
        <f t="shared" si="11"/>
        <v>0</v>
      </c>
      <c r="BI49" s="37"/>
    </row>
    <row r="50" spans="1:61" ht="14.45" customHeight="1" x14ac:dyDescent="0.2">
      <c r="A50" s="37"/>
      <c r="C50" s="148"/>
      <c r="D50" s="149"/>
      <c r="E50" s="150"/>
      <c r="F50" s="151"/>
      <c r="G50" s="152"/>
      <c r="H50" s="153"/>
      <c r="I50" s="154"/>
      <c r="K50" s="105"/>
      <c r="M50" s="148"/>
      <c r="N50" s="149"/>
      <c r="O50" s="150"/>
      <c r="P50" s="151"/>
      <c r="Q50" s="152"/>
      <c r="R50" s="153"/>
      <c r="S50" s="154"/>
      <c r="U50" s="105"/>
      <c r="W50" s="148"/>
      <c r="X50" s="149"/>
      <c r="Y50" s="150"/>
      <c r="Z50" s="151"/>
      <c r="AA50" s="152"/>
      <c r="AB50" s="153"/>
      <c r="AC50" s="154"/>
      <c r="AE50" s="105"/>
      <c r="AG50" s="148"/>
      <c r="AH50" s="149"/>
      <c r="AI50" s="150"/>
      <c r="AJ50" s="151"/>
      <c r="AK50" s="152"/>
      <c r="AL50" s="153"/>
      <c r="AM50" s="154"/>
      <c r="AO50" s="105"/>
      <c r="AQ50" s="148"/>
      <c r="AR50" s="149"/>
      <c r="AS50" s="150"/>
      <c r="AT50" s="151"/>
      <c r="AU50" s="152"/>
      <c r="AV50" s="153"/>
      <c r="AW50" s="154"/>
      <c r="AY50" s="105"/>
      <c r="BA50" s="148"/>
      <c r="BB50" s="149"/>
      <c r="BC50" s="150"/>
      <c r="BD50" s="151"/>
      <c r="BE50" s="152"/>
      <c r="BF50" s="153"/>
      <c r="BG50" s="154"/>
      <c r="BI50" s="37"/>
    </row>
    <row r="51" spans="1:61" ht="14.45" customHeight="1" x14ac:dyDescent="0.2">
      <c r="A51" s="37"/>
      <c r="C51" s="229" t="s">
        <v>85</v>
      </c>
      <c r="D51" s="155"/>
      <c r="E51" s="156"/>
      <c r="F51" s="157">
        <f>SUM(F32:F50)</f>
        <v>0</v>
      </c>
      <c r="G51" s="155"/>
      <c r="H51" s="158">
        <f>SUM(H32:H50)</f>
        <v>0</v>
      </c>
      <c r="I51" s="156">
        <f>SUM(I32:I50)</f>
        <v>0</v>
      </c>
      <c r="K51" s="105"/>
      <c r="M51" s="229" t="s">
        <v>85</v>
      </c>
      <c r="N51" s="155"/>
      <c r="O51" s="156"/>
      <c r="P51" s="157">
        <f>SUM(P32:P50)</f>
        <v>0</v>
      </c>
      <c r="Q51" s="155"/>
      <c r="R51" s="158">
        <f>SUM(R32:R50)</f>
        <v>0</v>
      </c>
      <c r="S51" s="156">
        <f>SUM(S32:S50)</f>
        <v>0</v>
      </c>
      <c r="U51" s="105"/>
      <c r="W51" s="229" t="s">
        <v>85</v>
      </c>
      <c r="X51" s="155"/>
      <c r="Y51" s="156"/>
      <c r="Z51" s="157">
        <f>SUM(Z32:Z50)</f>
        <v>0</v>
      </c>
      <c r="AA51" s="155"/>
      <c r="AB51" s="158">
        <f>SUM(AB32:AB50)</f>
        <v>0</v>
      </c>
      <c r="AC51" s="156">
        <f>SUM(AC32:AC50)</f>
        <v>0</v>
      </c>
      <c r="AE51" s="105"/>
      <c r="AG51" s="229" t="s">
        <v>85</v>
      </c>
      <c r="AH51" s="155"/>
      <c r="AI51" s="156"/>
      <c r="AJ51" s="157">
        <f>SUM(AJ32:AJ50)</f>
        <v>0</v>
      </c>
      <c r="AK51" s="155"/>
      <c r="AL51" s="158">
        <f>SUM(AL32:AL50)</f>
        <v>0</v>
      </c>
      <c r="AM51" s="156">
        <f>SUM(AM32:AM50)</f>
        <v>0</v>
      </c>
      <c r="AO51" s="105"/>
      <c r="AQ51" s="229" t="s">
        <v>85</v>
      </c>
      <c r="AR51" s="155"/>
      <c r="AS51" s="156"/>
      <c r="AT51" s="157">
        <f>SUM(AT32:AT50)</f>
        <v>0</v>
      </c>
      <c r="AU51" s="155"/>
      <c r="AV51" s="158">
        <f>SUM(AV32:AV50)</f>
        <v>0</v>
      </c>
      <c r="AW51" s="156">
        <f>SUM(AW32:AW50)</f>
        <v>0</v>
      </c>
      <c r="AY51" s="105"/>
      <c r="BA51" s="229" t="s">
        <v>85</v>
      </c>
      <c r="BB51" s="155"/>
      <c r="BC51" s="156"/>
      <c r="BD51" s="157">
        <f>SUM(BD32:BD50)</f>
        <v>0</v>
      </c>
      <c r="BE51" s="155"/>
      <c r="BF51" s="158">
        <f>SUM(BF32:BF50)</f>
        <v>0</v>
      </c>
      <c r="BG51" s="156">
        <f>SUM(BG32:BG50)</f>
        <v>0</v>
      </c>
      <c r="BI51" s="37"/>
    </row>
    <row r="52" spans="1:61" ht="14.45" customHeight="1" x14ac:dyDescent="0.2">
      <c r="A52" s="37"/>
      <c r="C52" s="159"/>
      <c r="D52" s="159"/>
      <c r="E52" s="159"/>
      <c r="F52" s="159"/>
      <c r="G52" s="159"/>
      <c r="H52" s="159"/>
      <c r="I52" s="159"/>
      <c r="K52" s="105"/>
      <c r="U52" s="105"/>
      <c r="AE52" s="105"/>
      <c r="AO52" s="105"/>
      <c r="AY52" s="105"/>
      <c r="BI52" s="37"/>
    </row>
    <row r="53" spans="1:61" ht="21" customHeight="1" x14ac:dyDescent="0.2">
      <c r="A53" s="37"/>
      <c r="C53" s="365" t="s">
        <v>53</v>
      </c>
      <c r="D53" s="366"/>
      <c r="E53" s="366"/>
      <c r="F53" s="366"/>
      <c r="G53" s="366"/>
      <c r="H53" s="366"/>
      <c r="I53" s="367"/>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5"/>
      <c r="AL53" s="105"/>
      <c r="AM53" s="105"/>
      <c r="AN53" s="105"/>
      <c r="AO53" s="105"/>
      <c r="AP53" s="105"/>
      <c r="AQ53" s="105"/>
      <c r="AR53" s="105"/>
      <c r="AS53" s="105"/>
      <c r="AT53" s="105"/>
      <c r="AU53" s="105"/>
      <c r="AV53" s="105"/>
      <c r="AW53" s="105"/>
      <c r="AX53" s="105"/>
      <c r="AY53" s="105"/>
      <c r="AZ53" s="105"/>
      <c r="BA53" s="105"/>
      <c r="BB53" s="105"/>
      <c r="BC53" s="105"/>
      <c r="BD53" s="105"/>
      <c r="BE53" s="105"/>
      <c r="BF53" s="105"/>
      <c r="BG53" s="105"/>
      <c r="BH53" s="37"/>
      <c r="BI53" s="37"/>
    </row>
    <row r="54" spans="1:61" ht="14.25" x14ac:dyDescent="0.2">
      <c r="A54" s="37"/>
      <c r="C54" s="160"/>
      <c r="E54" s="160"/>
      <c r="F54" s="161"/>
      <c r="G54" s="162"/>
      <c r="H54" s="163"/>
      <c r="K54" s="105"/>
    </row>
    <row r="55" spans="1:61" ht="19.5" x14ac:dyDescent="0.2">
      <c r="A55" s="37"/>
      <c r="C55" s="164" t="s">
        <v>86</v>
      </c>
      <c r="D55" s="165"/>
      <c r="E55" s="166"/>
      <c r="F55" s="166"/>
      <c r="G55" s="166"/>
      <c r="H55" s="163"/>
      <c r="I55" s="161"/>
      <c r="K55" s="105"/>
    </row>
    <row r="56" spans="1:61" ht="14.1" customHeight="1" x14ac:dyDescent="0.2">
      <c r="A56" s="37"/>
      <c r="C56" s="167"/>
      <c r="D56" s="168"/>
      <c r="E56" s="166"/>
      <c r="F56" s="166"/>
      <c r="G56" s="166"/>
      <c r="H56" s="163"/>
      <c r="I56" s="161"/>
      <c r="K56" s="105"/>
    </row>
    <row r="57" spans="1:61" ht="14.1" customHeight="1" x14ac:dyDescent="0.2">
      <c r="A57" s="37"/>
      <c r="C57" s="169" t="s">
        <v>87</v>
      </c>
      <c r="D57" s="170"/>
      <c r="E57" s="166"/>
      <c r="F57" s="166"/>
      <c r="G57" s="166"/>
      <c r="H57" s="163"/>
      <c r="I57" s="161"/>
      <c r="K57" s="105"/>
    </row>
    <row r="58" spans="1:61" ht="14.1" customHeight="1" x14ac:dyDescent="0.2">
      <c r="A58" s="37"/>
      <c r="C58" s="169" t="s">
        <v>88</v>
      </c>
      <c r="D58" s="145">
        <v>0</v>
      </c>
      <c r="E58" s="166"/>
      <c r="F58" s="171" t="s">
        <v>89</v>
      </c>
      <c r="G58" s="172"/>
      <c r="H58" s="173"/>
      <c r="I58" s="161"/>
      <c r="K58" s="105"/>
    </row>
    <row r="59" spans="1:61" ht="14.1" customHeight="1" x14ac:dyDescent="0.2">
      <c r="A59" s="37"/>
      <c r="C59" s="174" t="s">
        <v>90</v>
      </c>
      <c r="D59" s="145">
        <v>0</v>
      </c>
      <c r="E59" s="166"/>
      <c r="F59" s="169" t="s">
        <v>91</v>
      </c>
      <c r="G59" s="175"/>
      <c r="H59" s="176">
        <v>0</v>
      </c>
      <c r="I59" s="161"/>
      <c r="K59" s="105"/>
    </row>
    <row r="60" spans="1:61" ht="14.1" customHeight="1" x14ac:dyDescent="0.2">
      <c r="A60" s="37"/>
      <c r="C60" s="169" t="s">
        <v>92</v>
      </c>
      <c r="D60" s="145">
        <v>0</v>
      </c>
      <c r="E60" s="166"/>
      <c r="F60" s="169" t="s">
        <v>93</v>
      </c>
      <c r="G60" s="175"/>
      <c r="H60" s="176"/>
      <c r="I60" s="161"/>
      <c r="K60" s="105"/>
    </row>
    <row r="61" spans="1:61" ht="14.1" customHeight="1" x14ac:dyDescent="0.2">
      <c r="A61" s="37"/>
      <c r="C61" s="169" t="s">
        <v>94</v>
      </c>
      <c r="D61" s="145">
        <v>0</v>
      </c>
      <c r="E61" s="166"/>
      <c r="F61" s="169" t="s">
        <v>95</v>
      </c>
      <c r="G61" s="175"/>
      <c r="H61" s="176">
        <v>0</v>
      </c>
      <c r="I61" s="161"/>
      <c r="K61" s="105"/>
    </row>
    <row r="62" spans="1:61" ht="14.1" customHeight="1" x14ac:dyDescent="0.2">
      <c r="A62" s="37"/>
      <c r="C62" s="169" t="s">
        <v>96</v>
      </c>
      <c r="D62" s="145">
        <v>0</v>
      </c>
      <c r="E62" s="166"/>
      <c r="F62" s="169" t="s">
        <v>97</v>
      </c>
      <c r="G62" s="175"/>
      <c r="H62" s="176">
        <v>0</v>
      </c>
      <c r="I62" s="161"/>
      <c r="K62" s="105"/>
    </row>
    <row r="63" spans="1:61" ht="14.1" customHeight="1" x14ac:dyDescent="0.2">
      <c r="A63" s="37"/>
      <c r="C63" s="169" t="s">
        <v>98</v>
      </c>
      <c r="D63" s="177">
        <f>SUM(H59:H63)</f>
        <v>0</v>
      </c>
      <c r="E63" s="166"/>
      <c r="F63" s="178" t="s">
        <v>99</v>
      </c>
      <c r="G63" s="179"/>
      <c r="H63" s="180">
        <v>0</v>
      </c>
      <c r="I63" s="161"/>
      <c r="K63" s="105"/>
    </row>
    <row r="64" spans="1:61" ht="16.5" customHeight="1" x14ac:dyDescent="0.2">
      <c r="A64" s="37"/>
      <c r="C64" s="353"/>
      <c r="D64" s="277"/>
      <c r="K64" s="105"/>
    </row>
    <row r="65" spans="1:11" ht="14.1" customHeight="1" x14ac:dyDescent="0.2">
      <c r="A65" s="37"/>
      <c r="C65" s="181" t="s">
        <v>100</v>
      </c>
      <c r="D65" s="182">
        <f>SUM(D58:D63)</f>
        <v>0</v>
      </c>
      <c r="E65" s="166"/>
      <c r="F65" s="166"/>
      <c r="G65" s="166"/>
      <c r="H65" s="163"/>
      <c r="K65" s="105"/>
    </row>
    <row r="66" spans="1:11" ht="14.1" customHeight="1" x14ac:dyDescent="0.2">
      <c r="A66" s="37"/>
      <c r="C66" s="181"/>
      <c r="D66" s="170"/>
      <c r="E66" s="166"/>
      <c r="F66" s="166"/>
      <c r="G66" s="166"/>
      <c r="H66" s="163"/>
      <c r="K66" s="105"/>
    </row>
    <row r="67" spans="1:11" ht="14.1" customHeight="1" x14ac:dyDescent="0.2">
      <c r="A67" s="37"/>
      <c r="C67" s="169" t="s">
        <v>101</v>
      </c>
      <c r="D67" s="170"/>
      <c r="E67" s="166"/>
      <c r="F67" s="166"/>
      <c r="G67" s="166"/>
      <c r="H67" s="163"/>
      <c r="K67" s="105"/>
    </row>
    <row r="68" spans="1:11" ht="14.1" customHeight="1" x14ac:dyDescent="0.2">
      <c r="A68" s="37"/>
      <c r="C68" s="169" t="s">
        <v>102</v>
      </c>
      <c r="D68" s="183">
        <v>0</v>
      </c>
      <c r="E68" s="166"/>
      <c r="F68" s="171" t="s">
        <v>103</v>
      </c>
      <c r="G68" s="172"/>
      <c r="H68" s="173"/>
      <c r="K68" s="105"/>
    </row>
    <row r="69" spans="1:11" ht="14.1" customHeight="1" x14ac:dyDescent="0.2">
      <c r="A69" s="37"/>
      <c r="C69" s="169" t="s">
        <v>104</v>
      </c>
      <c r="D69" s="183">
        <v>0</v>
      </c>
      <c r="E69" s="166"/>
      <c r="F69" s="174" t="s">
        <v>91</v>
      </c>
      <c r="G69" s="175"/>
      <c r="H69" s="176">
        <v>0</v>
      </c>
      <c r="K69" s="105"/>
    </row>
    <row r="70" spans="1:11" ht="14.1" customHeight="1" x14ac:dyDescent="0.2">
      <c r="A70" s="37"/>
      <c r="C70" s="169" t="s">
        <v>105</v>
      </c>
      <c r="D70" s="183">
        <v>0</v>
      </c>
      <c r="E70" s="166"/>
      <c r="F70" s="174" t="s">
        <v>93</v>
      </c>
      <c r="G70" s="175"/>
      <c r="H70" s="176">
        <v>0</v>
      </c>
      <c r="K70" s="105"/>
    </row>
    <row r="71" spans="1:11" ht="14.1" customHeight="1" x14ac:dyDescent="0.2">
      <c r="A71" s="37"/>
      <c r="C71" s="169" t="s">
        <v>106</v>
      </c>
      <c r="D71" s="183">
        <v>0</v>
      </c>
      <c r="E71" s="166"/>
      <c r="F71" s="174" t="s">
        <v>95</v>
      </c>
      <c r="G71" s="175"/>
      <c r="H71" s="176">
        <v>0</v>
      </c>
      <c r="K71" s="105"/>
    </row>
    <row r="72" spans="1:11" ht="14.1" customHeight="1" x14ac:dyDescent="0.2">
      <c r="A72" s="37"/>
      <c r="C72" s="169" t="s">
        <v>107</v>
      </c>
      <c r="D72" s="183">
        <v>0</v>
      </c>
      <c r="E72" s="166"/>
      <c r="F72" s="174" t="s">
        <v>97</v>
      </c>
      <c r="G72" s="175"/>
      <c r="H72" s="176">
        <v>0</v>
      </c>
      <c r="K72" s="105"/>
    </row>
    <row r="73" spans="1:11" ht="14.1" customHeight="1" x14ac:dyDescent="0.2">
      <c r="A73" s="37"/>
      <c r="C73" s="169" t="s">
        <v>108</v>
      </c>
      <c r="D73" s="183">
        <v>0</v>
      </c>
      <c r="E73" s="166"/>
      <c r="F73" s="174" t="s">
        <v>99</v>
      </c>
      <c r="G73" s="175"/>
      <c r="H73" s="176">
        <v>0</v>
      </c>
      <c r="K73" s="105"/>
    </row>
    <row r="74" spans="1:11" ht="14.1" customHeight="1" x14ac:dyDescent="0.2">
      <c r="A74" s="37"/>
      <c r="C74" s="169" t="s">
        <v>109</v>
      </c>
      <c r="D74" s="183">
        <v>0</v>
      </c>
      <c r="E74" s="166"/>
      <c r="F74" s="174" t="s">
        <v>110</v>
      </c>
      <c r="G74" s="175"/>
      <c r="H74" s="176">
        <v>0</v>
      </c>
      <c r="K74" s="105"/>
    </row>
    <row r="75" spans="1:11" ht="14.1" customHeight="1" x14ac:dyDescent="0.2">
      <c r="A75" s="37"/>
      <c r="C75" s="169" t="s">
        <v>111</v>
      </c>
      <c r="D75" s="177">
        <f>SUM(H69:H75)</f>
        <v>0</v>
      </c>
      <c r="E75" s="166"/>
      <c r="F75" s="184" t="s">
        <v>112</v>
      </c>
      <c r="G75" s="179"/>
      <c r="H75" s="180">
        <v>0</v>
      </c>
      <c r="K75" s="105"/>
    </row>
    <row r="76" spans="1:11" ht="14.1" customHeight="1" x14ac:dyDescent="0.2">
      <c r="A76" s="37"/>
      <c r="C76" s="181"/>
      <c r="D76" s="177"/>
      <c r="E76" s="166"/>
      <c r="F76" s="166"/>
      <c r="G76" s="166"/>
      <c r="H76" s="163"/>
      <c r="K76" s="105"/>
    </row>
    <row r="77" spans="1:11" ht="14.1" customHeight="1" x14ac:dyDescent="0.2">
      <c r="A77" s="37"/>
      <c r="C77" s="181" t="s">
        <v>113</v>
      </c>
      <c r="D77" s="185">
        <f>SUM(D68:D75)</f>
        <v>0</v>
      </c>
      <c r="E77" s="166"/>
      <c r="F77" s="166"/>
      <c r="G77" s="166"/>
      <c r="H77" s="163"/>
      <c r="K77" s="105"/>
    </row>
    <row r="78" spans="1:11" ht="14.1" customHeight="1" x14ac:dyDescent="0.2">
      <c r="A78" s="37"/>
      <c r="C78" s="181"/>
      <c r="D78" s="170"/>
      <c r="E78" s="166"/>
      <c r="F78" s="166"/>
      <c r="G78" s="166"/>
      <c r="H78" s="163"/>
      <c r="K78" s="105"/>
    </row>
    <row r="79" spans="1:11" ht="14.45" customHeight="1" x14ac:dyDescent="0.2">
      <c r="A79" s="37"/>
      <c r="C79" s="229" t="s">
        <v>114</v>
      </c>
      <c r="D79" s="186">
        <f>D65+D77</f>
        <v>0</v>
      </c>
      <c r="E79" s="166"/>
      <c r="F79" s="166"/>
      <c r="G79" s="166"/>
      <c r="H79" s="163"/>
      <c r="K79" s="105"/>
    </row>
    <row r="80" spans="1:11" ht="16.5" customHeight="1" x14ac:dyDescent="0.2">
      <c r="A80" s="37"/>
      <c r="K80" s="105"/>
    </row>
    <row r="81" spans="1:11" ht="16.5" customHeight="1" x14ac:dyDescent="0.2">
      <c r="A81" s="37"/>
      <c r="B81" s="37"/>
      <c r="C81" s="37"/>
      <c r="D81" s="37"/>
      <c r="E81" s="37"/>
      <c r="F81" s="37"/>
      <c r="G81" s="37"/>
      <c r="H81" s="37"/>
      <c r="I81" s="37"/>
      <c r="J81" s="37"/>
      <c r="K81" s="37"/>
    </row>
  </sheetData>
  <mergeCells count="2">
    <mergeCell ref="C53:I53"/>
    <mergeCell ref="BA10:BG10"/>
  </mergeCells>
  <pageMargins left="0.70866141732283472" right="0.70866141732283472" top="0.74803149606299213" bottom="0.74803149606299213" header="0.31496062992125984" footer="0.31496062992125984"/>
  <pageSetup paperSize="9" scale="46" fitToWidth="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E19A2-A04D-41D6-A832-0860C4B7B9E2}">
  <dimension ref="A1:T23"/>
  <sheetViews>
    <sheetView showGridLines="0" topLeftCell="B1" zoomScale="70" zoomScaleNormal="70" zoomScaleSheetLayoutView="85" workbookViewId="0">
      <selection activeCell="S13" sqref="S13"/>
    </sheetView>
  </sheetViews>
  <sheetFormatPr defaultColWidth="8.7109375" defaultRowHeight="12.75" customHeight="1" x14ac:dyDescent="0.2"/>
  <cols>
    <col min="1" max="1" width="3.28515625" style="1" customWidth="1"/>
    <col min="2" max="2" width="3.28515625" style="7" customWidth="1"/>
    <col min="3" max="3" width="43.140625" style="7" customWidth="1"/>
    <col min="4" max="4" width="36.85546875" style="7" customWidth="1"/>
    <col min="5" max="5" width="24.7109375" style="7" customWidth="1"/>
    <col min="6" max="6" width="23.42578125" style="7" customWidth="1"/>
    <col min="7" max="7" width="24.7109375" style="7" customWidth="1"/>
    <col min="8" max="8" width="23.42578125" style="7" customWidth="1"/>
    <col min="9" max="9" width="3.28515625" style="7" customWidth="1"/>
    <col min="10" max="10" width="3.85546875" style="1" customWidth="1"/>
    <col min="11" max="16384" width="8.7109375" style="1"/>
  </cols>
  <sheetData>
    <row r="1" spans="1:20" ht="14.25" x14ac:dyDescent="0.2">
      <c r="A1" s="105"/>
      <c r="B1" s="22"/>
      <c r="C1" s="22"/>
      <c r="D1" s="22"/>
      <c r="E1" s="22"/>
      <c r="F1" s="22"/>
      <c r="G1" s="22"/>
      <c r="H1" s="22"/>
      <c r="I1" s="22"/>
      <c r="J1" s="105"/>
    </row>
    <row r="2" spans="1:20" ht="14.25" x14ac:dyDescent="0.2">
      <c r="A2" s="105"/>
      <c r="C2" s="260"/>
      <c r="D2" s="1"/>
      <c r="E2" s="1"/>
      <c r="G2" s="1"/>
      <c r="J2" s="105"/>
    </row>
    <row r="3" spans="1:20" ht="14.25" x14ac:dyDescent="0.2">
      <c r="A3" s="105"/>
      <c r="C3" s="9" t="s">
        <v>0</v>
      </c>
      <c r="D3" s="10" t="str">
        <f>Invulinstructie!D3</f>
        <v>CBR</v>
      </c>
      <c r="E3" s="1"/>
      <c r="G3" s="1"/>
      <c r="J3" s="105"/>
    </row>
    <row r="4" spans="1:20" ht="14.25" x14ac:dyDescent="0.2">
      <c r="A4" s="105"/>
      <c r="C4" s="9" t="s">
        <v>2</v>
      </c>
      <c r="D4" s="10" t="str">
        <f>Invulinstructie!D4</f>
        <v>V1.0</v>
      </c>
      <c r="E4" s="1"/>
      <c r="G4" s="1"/>
      <c r="J4" s="105"/>
      <c r="O4" s="7"/>
      <c r="P4" s="7"/>
      <c r="Q4" s="7"/>
      <c r="R4" s="7"/>
      <c r="S4" s="7"/>
      <c r="T4" s="7"/>
    </row>
    <row r="5" spans="1:20" ht="14.25" x14ac:dyDescent="0.2">
      <c r="A5" s="105"/>
      <c r="C5" s="9" t="s">
        <v>3</v>
      </c>
      <c r="D5" s="27">
        <f>Invulinstructie!D5</f>
        <v>46235</v>
      </c>
      <c r="J5" s="105"/>
      <c r="O5" s="7"/>
      <c r="P5" s="7"/>
      <c r="Q5" s="7"/>
      <c r="R5" s="7"/>
      <c r="S5" s="7"/>
      <c r="T5" s="7"/>
    </row>
    <row r="6" spans="1:20" ht="14.25" x14ac:dyDescent="0.2">
      <c r="A6" s="105"/>
      <c r="C6" s="9" t="s">
        <v>4</v>
      </c>
      <c r="D6" s="28">
        <f>Invulinstructie!D6</f>
        <v>0</v>
      </c>
      <c r="J6" s="105"/>
    </row>
    <row r="7" spans="1:20" ht="14.25" x14ac:dyDescent="0.2">
      <c r="A7" s="105"/>
      <c r="J7" s="105"/>
    </row>
    <row r="8" spans="1:20" ht="14.25" x14ac:dyDescent="0.2">
      <c r="A8" s="105"/>
      <c r="B8" s="105"/>
      <c r="C8" s="105"/>
      <c r="D8" s="105"/>
      <c r="E8" s="105"/>
      <c r="F8" s="105"/>
      <c r="G8" s="105"/>
      <c r="H8" s="105"/>
      <c r="I8" s="105"/>
      <c r="J8" s="105"/>
    </row>
    <row r="9" spans="1:20" ht="14.25" x14ac:dyDescent="0.2">
      <c r="A9" s="105"/>
      <c r="J9" s="105"/>
    </row>
    <row r="10" spans="1:20" ht="19.5" x14ac:dyDescent="0.2">
      <c r="A10" s="105"/>
      <c r="C10" s="107" t="s">
        <v>115</v>
      </c>
      <c r="D10" s="108"/>
      <c r="E10" s="108"/>
      <c r="F10" s="108"/>
      <c r="G10" s="108"/>
      <c r="H10" s="108"/>
      <c r="J10" s="105"/>
    </row>
    <row r="11" spans="1:20" ht="14.25" x14ac:dyDescent="0.2">
      <c r="A11" s="105"/>
      <c r="C11" s="106"/>
      <c r="D11" s="106"/>
      <c r="E11" s="106"/>
      <c r="F11" s="106"/>
      <c r="G11" s="106"/>
      <c r="H11" s="106"/>
      <c r="J11" s="105"/>
    </row>
    <row r="12" spans="1:20" ht="14.25" x14ac:dyDescent="0.2">
      <c r="A12" s="105"/>
      <c r="C12" s="106"/>
      <c r="D12" s="106"/>
      <c r="E12" s="106"/>
      <c r="F12" s="106"/>
      <c r="G12" s="106"/>
      <c r="H12" s="106"/>
      <c r="J12" s="105"/>
    </row>
    <row r="13" spans="1:20" ht="14.25" x14ac:dyDescent="0.2">
      <c r="A13" s="105"/>
      <c r="C13" s="113" t="s">
        <v>116</v>
      </c>
      <c r="D13" s="135" t="s">
        <v>117</v>
      </c>
      <c r="E13" s="135" t="s">
        <v>118</v>
      </c>
      <c r="F13" s="135" t="s">
        <v>119</v>
      </c>
      <c r="G13" s="135" t="s">
        <v>120</v>
      </c>
      <c r="H13" s="135" t="s">
        <v>121</v>
      </c>
      <c r="J13" s="105"/>
    </row>
    <row r="14" spans="1:20" ht="14.25" x14ac:dyDescent="0.2">
      <c r="A14" s="105"/>
      <c r="C14" s="136"/>
      <c r="D14" s="137"/>
      <c r="E14" s="138"/>
      <c r="F14" s="139"/>
      <c r="G14" s="138"/>
      <c r="H14" s="139"/>
      <c r="J14" s="105"/>
    </row>
    <row r="15" spans="1:20" ht="14.25" x14ac:dyDescent="0.2">
      <c r="A15" s="105"/>
      <c r="C15" s="259" t="s">
        <v>122</v>
      </c>
      <c r="D15" s="257">
        <v>500</v>
      </c>
      <c r="E15" s="145">
        <v>0</v>
      </c>
      <c r="F15" s="261">
        <f>D15*E15</f>
        <v>0</v>
      </c>
      <c r="G15" s="261">
        <f>SUM(F15*0.6)</f>
        <v>0</v>
      </c>
      <c r="H15" s="261">
        <f>SUM(F15-G15)</f>
        <v>0</v>
      </c>
      <c r="J15" s="105"/>
    </row>
    <row r="16" spans="1:20" ht="14.25" x14ac:dyDescent="0.2">
      <c r="A16" s="105"/>
      <c r="C16" s="259" t="s">
        <v>123</v>
      </c>
      <c r="D16" s="257">
        <v>750</v>
      </c>
      <c r="E16" s="145">
        <v>0</v>
      </c>
      <c r="F16" s="261">
        <f>D16*E16</f>
        <v>0</v>
      </c>
      <c r="G16" s="261">
        <f>SUM(F16*0.6)</f>
        <v>0</v>
      </c>
      <c r="H16" s="261">
        <f>SUM(F16-G16)</f>
        <v>0</v>
      </c>
      <c r="J16" s="105"/>
    </row>
    <row r="17" spans="1:10" ht="14.25" x14ac:dyDescent="0.2">
      <c r="A17" s="105"/>
      <c r="C17" s="256"/>
      <c r="D17" s="257"/>
      <c r="E17" s="138"/>
      <c r="F17" s="258"/>
      <c r="G17" s="138"/>
      <c r="H17" s="258"/>
      <c r="J17" s="105"/>
    </row>
    <row r="18" spans="1:10" ht="14.25" x14ac:dyDescent="0.2">
      <c r="A18" s="105"/>
      <c r="C18" s="188"/>
      <c r="D18" s="137"/>
      <c r="E18" s="138"/>
      <c r="F18" s="139"/>
      <c r="G18" s="138"/>
      <c r="H18" s="139"/>
      <c r="J18" s="105"/>
    </row>
    <row r="19" spans="1:10" ht="14.25" x14ac:dyDescent="0.2">
      <c r="A19" s="105"/>
      <c r="C19" s="229" t="s">
        <v>124</v>
      </c>
      <c r="D19" s="155"/>
      <c r="E19" s="156"/>
      <c r="F19" s="262">
        <f>SUM(F14:F18)</f>
        <v>0</v>
      </c>
      <c r="G19" s="156"/>
      <c r="H19" s="262">
        <f>SUM(H14:H18)</f>
        <v>0</v>
      </c>
      <c r="J19" s="105"/>
    </row>
    <row r="20" spans="1:10" ht="14.25" x14ac:dyDescent="0.2">
      <c r="A20" s="105"/>
      <c r="C20" s="159"/>
      <c r="D20" s="159"/>
      <c r="E20" s="159"/>
      <c r="F20" s="159"/>
      <c r="G20" s="159"/>
      <c r="H20" s="159"/>
      <c r="J20" s="105"/>
    </row>
    <row r="21" spans="1:10" ht="13.5" customHeight="1" x14ac:dyDescent="0.2">
      <c r="A21" s="105"/>
      <c r="J21" s="105"/>
    </row>
    <row r="22" spans="1:10" ht="14.25" x14ac:dyDescent="0.2">
      <c r="A22" s="105"/>
      <c r="B22" s="105"/>
      <c r="C22" s="105"/>
      <c r="D22" s="105"/>
      <c r="E22" s="105"/>
      <c r="F22" s="105"/>
      <c r="G22" s="105"/>
      <c r="H22" s="105"/>
      <c r="I22" s="105"/>
      <c r="J22" s="105"/>
    </row>
    <row r="23" spans="1:10" ht="14.25" x14ac:dyDescent="0.2">
      <c r="A23" s="187"/>
      <c r="J23" s="187"/>
    </row>
  </sheetData>
  <pageMargins left="0.7" right="0.7" top="0.75" bottom="0.75" header="0.3" footer="0.3"/>
  <pageSetup paperSize="9"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099D-BACD-4B43-B597-730B74E80749}">
  <sheetPr>
    <pageSetUpPr fitToPage="1"/>
  </sheetPr>
  <dimension ref="A1:V46"/>
  <sheetViews>
    <sheetView showGridLines="0" topLeftCell="C1" zoomScale="70" zoomScaleNormal="70" zoomScaleSheetLayoutView="100" zoomScalePageLayoutView="85" workbookViewId="0">
      <selection activeCell="I42" sqref="I42"/>
    </sheetView>
  </sheetViews>
  <sheetFormatPr defaultColWidth="9" defaultRowHeight="16.5" customHeight="1" x14ac:dyDescent="0.2"/>
  <cols>
    <col min="1" max="2" width="2.42578125" style="24" customWidth="1"/>
    <col min="3" max="3" width="114.7109375" style="24" customWidth="1"/>
    <col min="4" max="7" width="14" style="24" customWidth="1"/>
    <col min="8" max="8" width="14.42578125" style="24" customWidth="1"/>
    <col min="9" max="9" width="14.28515625" style="24" customWidth="1"/>
    <col min="10" max="10" width="16.42578125" style="24" customWidth="1"/>
    <col min="11" max="11" width="5" style="24" customWidth="1"/>
    <col min="12" max="12" width="2.42578125" style="24" customWidth="1"/>
    <col min="13" max="13" width="5.42578125" style="24" customWidth="1"/>
    <col min="14" max="14" width="15.85546875" style="24" customWidth="1"/>
    <col min="15" max="15" width="5.42578125" style="24" customWidth="1"/>
    <col min="16" max="16" width="7.140625" style="24" bestFit="1" customWidth="1"/>
    <col min="17" max="24" width="5.42578125" style="24" customWidth="1"/>
    <col min="25" max="25" width="3" style="24" customWidth="1"/>
    <col min="26" max="16384" width="9" style="24"/>
  </cols>
  <sheetData>
    <row r="1" spans="1:12" ht="14.25" customHeight="1" x14ac:dyDescent="0.2">
      <c r="A1" s="67"/>
      <c r="B1" s="6"/>
      <c r="C1" s="6"/>
      <c r="D1" s="6"/>
      <c r="E1" s="6"/>
      <c r="F1" s="6"/>
      <c r="G1" s="6"/>
      <c r="H1" s="6"/>
      <c r="I1" s="22"/>
      <c r="J1" s="22"/>
      <c r="K1" s="22"/>
      <c r="L1" s="68"/>
    </row>
    <row r="2" spans="1:12" ht="14.25" customHeight="1" x14ac:dyDescent="0.2">
      <c r="A2" s="67"/>
      <c r="B2" s="23"/>
      <c r="C2" s="23"/>
      <c r="D2" s="23"/>
      <c r="E2" s="23"/>
      <c r="F2" s="23"/>
      <c r="G2" s="23"/>
      <c r="H2" s="13"/>
      <c r="I2" s="25"/>
      <c r="J2" s="25"/>
      <c r="K2" s="25"/>
      <c r="L2" s="68"/>
    </row>
    <row r="3" spans="1:12" s="69" customFormat="1" ht="14.25" customHeight="1" x14ac:dyDescent="0.2">
      <c r="A3" s="67"/>
      <c r="B3" s="23"/>
      <c r="C3" s="9" t="s">
        <v>0</v>
      </c>
      <c r="D3" s="301" t="str">
        <f>Invulinstructie!D3</f>
        <v>CBR</v>
      </c>
      <c r="E3" s="23"/>
      <c r="F3" s="23"/>
      <c r="G3" s="23"/>
      <c r="H3" s="23"/>
      <c r="L3" s="68"/>
    </row>
    <row r="4" spans="1:12" s="69" customFormat="1" ht="14.25" customHeight="1" x14ac:dyDescent="0.2">
      <c r="A4" s="67"/>
      <c r="B4" s="23"/>
      <c r="C4" s="9" t="s">
        <v>2</v>
      </c>
      <c r="D4" s="301" t="str">
        <f>Invulinstructie!D4</f>
        <v>V1.0</v>
      </c>
      <c r="L4" s="68"/>
    </row>
    <row r="5" spans="1:12" s="69" customFormat="1" ht="14.25" customHeight="1" x14ac:dyDescent="0.2">
      <c r="A5" s="67"/>
      <c r="B5" s="70"/>
      <c r="C5" s="9" t="s">
        <v>3</v>
      </c>
      <c r="D5" s="302">
        <f>Invulinstructie!D5</f>
        <v>46235</v>
      </c>
      <c r="E5" s="71"/>
      <c r="F5" s="71"/>
      <c r="G5" s="71"/>
      <c r="H5" s="71"/>
      <c r="I5" s="71"/>
      <c r="J5" s="71"/>
      <c r="K5" s="71"/>
      <c r="L5" s="68"/>
    </row>
    <row r="6" spans="1:12" s="69" customFormat="1" ht="14.25" customHeight="1" x14ac:dyDescent="0.2">
      <c r="A6" s="67"/>
      <c r="B6" s="70"/>
      <c r="C6" s="9" t="s">
        <v>4</v>
      </c>
      <c r="D6" s="303">
        <f>Invulinstructie!D6</f>
        <v>0</v>
      </c>
      <c r="E6" s="71"/>
      <c r="F6" s="71"/>
      <c r="G6" s="71"/>
      <c r="H6" s="71"/>
      <c r="I6" s="71"/>
      <c r="J6" s="71"/>
      <c r="K6" s="71"/>
      <c r="L6" s="68"/>
    </row>
    <row r="7" spans="1:12" s="69" customFormat="1" ht="14.25" customHeight="1" x14ac:dyDescent="0.2">
      <c r="A7" s="72"/>
      <c r="B7" s="70"/>
      <c r="C7" s="73"/>
      <c r="D7" s="73"/>
      <c r="E7" s="71"/>
      <c r="F7" s="71"/>
      <c r="G7" s="71"/>
      <c r="H7" s="71"/>
      <c r="I7" s="71"/>
      <c r="J7" s="71"/>
      <c r="K7" s="71"/>
      <c r="L7" s="68"/>
    </row>
    <row r="8" spans="1:12" s="23" customFormat="1" ht="22.5" customHeight="1" x14ac:dyDescent="0.25">
      <c r="A8" s="72"/>
      <c r="B8" s="74"/>
      <c r="C8" s="75"/>
      <c r="D8" s="75"/>
      <c r="E8" s="76"/>
      <c r="F8" s="76"/>
      <c r="G8" s="76"/>
      <c r="H8" s="77"/>
      <c r="I8" s="72"/>
      <c r="J8" s="72"/>
      <c r="K8" s="72"/>
      <c r="L8" s="72"/>
    </row>
    <row r="9" spans="1:12" s="23" customFormat="1" ht="12.75" customHeight="1" x14ac:dyDescent="0.25">
      <c r="A9" s="72"/>
      <c r="B9" s="78"/>
      <c r="C9" s="79"/>
      <c r="D9" s="79"/>
      <c r="E9" s="47"/>
      <c r="F9" s="47"/>
      <c r="G9" s="47"/>
      <c r="H9" s="80"/>
      <c r="L9" s="68"/>
    </row>
    <row r="10" spans="1:12" s="23" customFormat="1" ht="26.25" customHeight="1" x14ac:dyDescent="0.25">
      <c r="A10" s="72"/>
      <c r="B10" s="78"/>
      <c r="C10" s="354" t="s">
        <v>125</v>
      </c>
      <c r="D10" s="362"/>
      <c r="E10" s="362"/>
      <c r="F10" s="362"/>
      <c r="G10" s="362"/>
      <c r="H10" s="362"/>
      <c r="I10" s="362"/>
      <c r="J10" s="363"/>
      <c r="K10" s="81"/>
      <c r="L10" s="68"/>
    </row>
    <row r="11" spans="1:12" s="23" customFormat="1" ht="38.85" customHeight="1" x14ac:dyDescent="0.25">
      <c r="A11" s="72"/>
      <c r="B11" s="78"/>
      <c r="C11" s="33"/>
      <c r="D11" s="300" t="s">
        <v>126</v>
      </c>
      <c r="E11" s="33"/>
      <c r="F11" s="33"/>
      <c r="G11" s="33"/>
      <c r="H11" s="33"/>
      <c r="L11" s="68"/>
    </row>
    <row r="12" spans="1:12" ht="66.75" customHeight="1" x14ac:dyDescent="0.2">
      <c r="A12" s="67"/>
      <c r="B12" s="31"/>
      <c r="C12" s="310" t="s">
        <v>127</v>
      </c>
      <c r="D12" s="311" t="s">
        <v>128</v>
      </c>
      <c r="E12" s="312" t="s">
        <v>129</v>
      </c>
      <c r="F12" s="312" t="s">
        <v>130</v>
      </c>
      <c r="G12" s="312" t="s">
        <v>131</v>
      </c>
      <c r="H12" s="312" t="s">
        <v>132</v>
      </c>
      <c r="I12" s="312" t="s">
        <v>133</v>
      </c>
      <c r="J12" s="313" t="s">
        <v>134</v>
      </c>
      <c r="K12" s="23"/>
      <c r="L12" s="68"/>
    </row>
    <row r="13" spans="1:12" ht="14.25" customHeight="1" x14ac:dyDescent="0.2">
      <c r="A13" s="67"/>
      <c r="B13" s="31"/>
      <c r="C13" s="314"/>
      <c r="D13" s="34"/>
      <c r="E13" s="85"/>
      <c r="F13" s="85"/>
      <c r="G13" s="85"/>
      <c r="H13" s="86"/>
      <c r="I13" s="87"/>
      <c r="J13" s="315"/>
      <c r="K13" s="23"/>
      <c r="L13" s="88"/>
    </row>
    <row r="14" spans="1:12" ht="14.25" customHeight="1" x14ac:dyDescent="0.2">
      <c r="A14" s="67"/>
      <c r="B14" s="31"/>
      <c r="C14" s="316" t="s">
        <v>135</v>
      </c>
      <c r="D14" s="317"/>
      <c r="E14" s="85"/>
      <c r="F14" s="85"/>
      <c r="G14" s="85"/>
      <c r="H14" s="86"/>
      <c r="I14" s="90"/>
      <c r="J14" s="318"/>
      <c r="K14" s="23"/>
      <c r="L14" s="88"/>
    </row>
    <row r="15" spans="1:12" ht="14.25" customHeight="1" x14ac:dyDescent="0.2">
      <c r="A15" s="67"/>
      <c r="B15" s="31"/>
      <c r="C15" s="319" t="s">
        <v>136</v>
      </c>
      <c r="D15" s="305">
        <v>9.85</v>
      </c>
      <c r="E15" s="306"/>
      <c r="F15" s="93"/>
      <c r="G15" s="94">
        <f t="shared" ref="G15:G24" si="0">E15+(E15*F15)</f>
        <v>0</v>
      </c>
      <c r="H15" s="95">
        <v>1900</v>
      </c>
      <c r="I15" s="94">
        <f t="shared" ref="I15:I24" si="1">E15*H15</f>
        <v>0</v>
      </c>
      <c r="J15" s="320">
        <f t="shared" ref="J15:J24" si="2">H15*G15</f>
        <v>0</v>
      </c>
      <c r="K15" s="23"/>
      <c r="L15" s="88"/>
    </row>
    <row r="16" spans="1:12" ht="14.25" customHeight="1" x14ac:dyDescent="0.2">
      <c r="A16" s="67"/>
      <c r="B16" s="31"/>
      <c r="C16" s="319" t="s">
        <v>137</v>
      </c>
      <c r="D16" s="305">
        <v>5.95</v>
      </c>
      <c r="E16" s="306"/>
      <c r="F16" s="93"/>
      <c r="G16" s="94">
        <f t="shared" si="0"/>
        <v>0</v>
      </c>
      <c r="H16" s="95">
        <v>250</v>
      </c>
      <c r="I16" s="94">
        <f t="shared" si="1"/>
        <v>0</v>
      </c>
      <c r="J16" s="320">
        <f t="shared" si="2"/>
        <v>0</v>
      </c>
      <c r="K16" s="23"/>
      <c r="L16" s="88"/>
    </row>
    <row r="17" spans="1:22" ht="14.25" customHeight="1" x14ac:dyDescent="0.2">
      <c r="A17" s="67"/>
      <c r="B17" s="31"/>
      <c r="C17" s="319" t="s">
        <v>138</v>
      </c>
      <c r="D17" s="305">
        <v>5.95</v>
      </c>
      <c r="E17" s="306"/>
      <c r="F17" s="93"/>
      <c r="G17" s="94">
        <f t="shared" si="0"/>
        <v>0</v>
      </c>
      <c r="H17" s="95">
        <v>425</v>
      </c>
      <c r="I17" s="94">
        <f t="shared" si="1"/>
        <v>0</v>
      </c>
      <c r="J17" s="320">
        <f t="shared" si="2"/>
        <v>0</v>
      </c>
      <c r="K17" s="23"/>
      <c r="L17" s="88"/>
      <c r="N17" s="96"/>
    </row>
    <row r="18" spans="1:22" ht="14.25" customHeight="1" x14ac:dyDescent="0.2">
      <c r="A18" s="67"/>
      <c r="B18" s="31"/>
      <c r="C18" s="319" t="s">
        <v>139</v>
      </c>
      <c r="D18" s="305">
        <v>7.25</v>
      </c>
      <c r="E18" s="306"/>
      <c r="F18" s="93"/>
      <c r="G18" s="94">
        <f t="shared" si="0"/>
        <v>0</v>
      </c>
      <c r="H18" s="95">
        <v>4500</v>
      </c>
      <c r="I18" s="94">
        <f t="shared" si="1"/>
        <v>0</v>
      </c>
      <c r="J18" s="320">
        <f t="shared" si="2"/>
        <v>0</v>
      </c>
      <c r="K18" s="23"/>
      <c r="L18" s="88"/>
      <c r="N18" s="96"/>
    </row>
    <row r="19" spans="1:22" ht="14.25" customHeight="1" x14ac:dyDescent="0.2">
      <c r="A19" s="67"/>
      <c r="B19" s="31"/>
      <c r="C19" s="319" t="s">
        <v>140</v>
      </c>
      <c r="D19" s="305">
        <v>5.3</v>
      </c>
      <c r="E19" s="306"/>
      <c r="F19" s="93"/>
      <c r="G19" s="94">
        <f t="shared" si="0"/>
        <v>0</v>
      </c>
      <c r="H19" s="95">
        <v>750</v>
      </c>
      <c r="I19" s="94">
        <f t="shared" si="1"/>
        <v>0</v>
      </c>
      <c r="J19" s="320">
        <f t="shared" si="2"/>
        <v>0</v>
      </c>
      <c r="K19" s="23"/>
      <c r="L19" s="88"/>
      <c r="N19" s="96"/>
    </row>
    <row r="20" spans="1:22" ht="14.25" customHeight="1" x14ac:dyDescent="0.2">
      <c r="A20" s="67"/>
      <c r="B20" s="31"/>
      <c r="C20" s="319" t="s">
        <v>141</v>
      </c>
      <c r="D20" s="305">
        <v>2</v>
      </c>
      <c r="E20" s="306"/>
      <c r="F20" s="93"/>
      <c r="G20" s="94">
        <f t="shared" si="0"/>
        <v>0</v>
      </c>
      <c r="H20" s="95">
        <v>500</v>
      </c>
      <c r="I20" s="94">
        <f t="shared" si="1"/>
        <v>0</v>
      </c>
      <c r="J20" s="320">
        <f t="shared" si="2"/>
        <v>0</v>
      </c>
      <c r="K20" s="23"/>
      <c r="L20" s="88"/>
      <c r="N20" s="96"/>
    </row>
    <row r="21" spans="1:22" ht="14.25" customHeight="1" x14ac:dyDescent="0.2">
      <c r="A21" s="67"/>
      <c r="B21" s="31"/>
      <c r="C21" s="319" t="s">
        <v>142</v>
      </c>
      <c r="D21" s="305">
        <v>4.7</v>
      </c>
      <c r="E21" s="306"/>
      <c r="F21" s="93"/>
      <c r="G21" s="94">
        <f t="shared" si="0"/>
        <v>0</v>
      </c>
      <c r="H21" s="95">
        <v>1500</v>
      </c>
      <c r="I21" s="94">
        <f t="shared" si="1"/>
        <v>0</v>
      </c>
      <c r="J21" s="320">
        <f t="shared" si="2"/>
        <v>0</v>
      </c>
      <c r="K21" s="23"/>
      <c r="L21" s="88"/>
      <c r="N21" s="96"/>
    </row>
    <row r="22" spans="1:22" ht="14.25" customHeight="1" x14ac:dyDescent="0.2">
      <c r="A22" s="67"/>
      <c r="B22" s="31"/>
      <c r="C22" s="319" t="s">
        <v>143</v>
      </c>
      <c r="D22" s="305">
        <v>1.6</v>
      </c>
      <c r="E22" s="306"/>
      <c r="F22" s="93"/>
      <c r="G22" s="94">
        <f t="shared" si="0"/>
        <v>0</v>
      </c>
      <c r="H22" s="95">
        <v>400</v>
      </c>
      <c r="I22" s="94">
        <f t="shared" si="1"/>
        <v>0</v>
      </c>
      <c r="J22" s="320">
        <f t="shared" si="2"/>
        <v>0</v>
      </c>
      <c r="K22" s="23"/>
      <c r="L22" s="88"/>
      <c r="N22" s="96"/>
    </row>
    <row r="23" spans="1:22" ht="14.25" customHeight="1" x14ac:dyDescent="0.2">
      <c r="A23" s="67"/>
      <c r="B23" s="31"/>
      <c r="C23" s="319" t="s">
        <v>144</v>
      </c>
      <c r="D23" s="305">
        <v>3.6</v>
      </c>
      <c r="E23" s="306"/>
      <c r="F23" s="93"/>
      <c r="G23" s="94">
        <f t="shared" si="0"/>
        <v>0</v>
      </c>
      <c r="H23" s="95">
        <v>180</v>
      </c>
      <c r="I23" s="94">
        <f t="shared" si="1"/>
        <v>0</v>
      </c>
      <c r="J23" s="320">
        <f t="shared" si="2"/>
        <v>0</v>
      </c>
      <c r="K23" s="23"/>
      <c r="L23" s="88"/>
      <c r="M23" s="97"/>
      <c r="N23" s="96"/>
    </row>
    <row r="24" spans="1:22" ht="14.25" customHeight="1" x14ac:dyDescent="0.2">
      <c r="A24" s="67"/>
      <c r="B24" s="31"/>
      <c r="C24" s="319" t="s">
        <v>145</v>
      </c>
      <c r="D24" s="305">
        <v>4.1500000000000004</v>
      </c>
      <c r="E24" s="334"/>
      <c r="F24" s="286"/>
      <c r="G24" s="287">
        <f t="shared" si="0"/>
        <v>0</v>
      </c>
      <c r="H24" s="288">
        <v>120</v>
      </c>
      <c r="I24" s="287">
        <f t="shared" si="1"/>
        <v>0</v>
      </c>
      <c r="J24" s="321">
        <f t="shared" si="2"/>
        <v>0</v>
      </c>
      <c r="K24" s="23"/>
      <c r="L24" s="88"/>
      <c r="M24" s="97"/>
      <c r="N24" s="96"/>
    </row>
    <row r="25" spans="1:22" ht="14.25" customHeight="1" x14ac:dyDescent="0.2">
      <c r="A25" s="67"/>
      <c r="B25" s="31"/>
      <c r="C25" s="319" t="s">
        <v>146</v>
      </c>
      <c r="D25" s="305">
        <v>2.5</v>
      </c>
      <c r="E25" s="306"/>
      <c r="F25" s="336"/>
      <c r="G25" s="335">
        <f t="shared" ref="G25" si="3">E25+(E25*F25)</f>
        <v>0</v>
      </c>
      <c r="H25" s="337">
        <v>30</v>
      </c>
      <c r="I25" s="335">
        <f t="shared" ref="I25" si="4">E25*H25</f>
        <v>0</v>
      </c>
      <c r="J25" s="338">
        <f t="shared" ref="J25" si="5">H25*G25</f>
        <v>0</v>
      </c>
      <c r="K25" s="23"/>
      <c r="L25" s="88"/>
      <c r="M25" s="97"/>
      <c r="N25" s="96"/>
    </row>
    <row r="26" spans="1:22" ht="14.25" customHeight="1" x14ac:dyDescent="0.2">
      <c r="A26" s="67"/>
      <c r="B26" s="31"/>
      <c r="C26" s="322"/>
      <c r="D26" s="304"/>
      <c r="E26" s="323"/>
      <c r="F26" s="323"/>
      <c r="G26" s="323"/>
      <c r="H26" s="323"/>
      <c r="I26" s="323"/>
      <c r="J26" s="324"/>
      <c r="K26" s="23"/>
      <c r="L26" s="88"/>
    </row>
    <row r="27" spans="1:22" ht="14.25" customHeight="1" x14ac:dyDescent="0.2">
      <c r="A27" s="67"/>
      <c r="B27" s="31"/>
      <c r="C27" s="316" t="s">
        <v>147</v>
      </c>
      <c r="D27" s="304"/>
      <c r="E27" s="99"/>
      <c r="F27" s="99"/>
      <c r="G27" s="99"/>
      <c r="H27" s="100"/>
      <c r="I27" s="101"/>
      <c r="J27" s="325"/>
      <c r="K27" s="23"/>
      <c r="L27" s="88"/>
    </row>
    <row r="28" spans="1:22" ht="14.25" customHeight="1" x14ac:dyDescent="0.2">
      <c r="A28" s="67"/>
      <c r="B28" s="31"/>
      <c r="C28" s="319" t="s">
        <v>148</v>
      </c>
      <c r="D28" s="305">
        <v>11.45</v>
      </c>
      <c r="E28" s="307"/>
      <c r="F28" s="93"/>
      <c r="G28" s="94">
        <f t="shared" ref="G28:G30" si="6">E28+(E28*F28)</f>
        <v>0</v>
      </c>
      <c r="H28" s="225">
        <v>25</v>
      </c>
      <c r="I28" s="94">
        <f t="shared" ref="I28:I30" si="7">E28*H28</f>
        <v>0</v>
      </c>
      <c r="J28" s="320">
        <f t="shared" ref="J28:J30" si="8">H28*G28</f>
        <v>0</v>
      </c>
      <c r="K28" s="23"/>
      <c r="L28" s="88"/>
      <c r="N28" s="96"/>
    </row>
    <row r="29" spans="1:22" ht="14.25" customHeight="1" x14ac:dyDescent="0.2">
      <c r="A29" s="67"/>
      <c r="B29" s="31"/>
      <c r="C29" s="319" t="s">
        <v>149</v>
      </c>
      <c r="D29" s="308">
        <v>10.6</v>
      </c>
      <c r="E29" s="102"/>
      <c r="F29" s="93"/>
      <c r="G29" s="94">
        <f t="shared" si="6"/>
        <v>0</v>
      </c>
      <c r="H29" s="95">
        <v>15</v>
      </c>
      <c r="I29" s="94">
        <f t="shared" si="7"/>
        <v>0</v>
      </c>
      <c r="J29" s="320">
        <f t="shared" si="8"/>
        <v>0</v>
      </c>
      <c r="K29" s="23"/>
      <c r="L29" s="88"/>
      <c r="N29" s="285"/>
      <c r="O29" s="23"/>
      <c r="P29" s="23"/>
      <c r="Q29" s="23"/>
      <c r="R29" s="23"/>
      <c r="S29" s="23"/>
      <c r="T29" s="23"/>
      <c r="U29" s="23"/>
      <c r="V29" s="23"/>
    </row>
    <row r="30" spans="1:22" ht="14.25" customHeight="1" x14ac:dyDescent="0.2">
      <c r="A30" s="67"/>
      <c r="B30" s="31"/>
      <c r="C30" s="319" t="s">
        <v>150</v>
      </c>
      <c r="D30" s="305">
        <v>14.95</v>
      </c>
      <c r="E30" s="307"/>
      <c r="F30" s="93"/>
      <c r="G30" s="94">
        <f t="shared" si="6"/>
        <v>0</v>
      </c>
      <c r="H30" s="95">
        <v>685</v>
      </c>
      <c r="I30" s="94">
        <f t="shared" si="7"/>
        <v>0</v>
      </c>
      <c r="J30" s="320">
        <f t="shared" si="8"/>
        <v>0</v>
      </c>
      <c r="K30" s="23"/>
      <c r="L30" s="88"/>
      <c r="N30" s="96"/>
    </row>
    <row r="31" spans="1:22" ht="14.25" customHeight="1" x14ac:dyDescent="0.2">
      <c r="A31" s="67"/>
      <c r="B31" s="31"/>
      <c r="C31" s="322"/>
      <c r="D31" s="304"/>
      <c r="E31" s="323"/>
      <c r="F31" s="323"/>
      <c r="G31" s="323"/>
      <c r="H31" s="103"/>
      <c r="I31" s="326"/>
      <c r="J31" s="327"/>
      <c r="K31" s="23"/>
      <c r="L31" s="88"/>
    </row>
    <row r="32" spans="1:22" ht="14.25" customHeight="1" x14ac:dyDescent="0.2">
      <c r="A32" s="67"/>
      <c r="B32" s="31"/>
      <c r="C32" s="316" t="s">
        <v>151</v>
      </c>
      <c r="D32" s="304"/>
      <c r="E32" s="99"/>
      <c r="F32" s="323"/>
      <c r="G32" s="323"/>
      <c r="H32" s="103"/>
      <c r="I32" s="326"/>
      <c r="J32" s="327"/>
      <c r="K32" s="23"/>
      <c r="L32" s="88"/>
    </row>
    <row r="33" spans="1:12" ht="14.25" customHeight="1" x14ac:dyDescent="0.2">
      <c r="A33" s="67"/>
      <c r="B33" s="31"/>
      <c r="C33" s="319" t="s">
        <v>152</v>
      </c>
      <c r="D33" s="309">
        <v>7.7</v>
      </c>
      <c r="E33" s="307"/>
      <c r="F33" s="93"/>
      <c r="G33" s="94">
        <f t="shared" ref="G33:G34" si="9">E33+(E33*F33)</f>
        <v>0</v>
      </c>
      <c r="H33" s="95">
        <v>500</v>
      </c>
      <c r="I33" s="94">
        <f t="shared" ref="I33:I34" si="10">E33*H33</f>
        <v>0</v>
      </c>
      <c r="J33" s="320">
        <f t="shared" ref="J33:J34" si="11">H33*G33</f>
        <v>0</v>
      </c>
      <c r="K33" s="23"/>
      <c r="L33" s="88"/>
    </row>
    <row r="34" spans="1:12" ht="14.25" customHeight="1" x14ac:dyDescent="0.2">
      <c r="A34" s="67"/>
      <c r="B34" s="31"/>
      <c r="C34" s="319" t="s">
        <v>153</v>
      </c>
      <c r="D34" s="305">
        <v>4.6500000000000004</v>
      </c>
      <c r="E34" s="307"/>
      <c r="F34" s="93"/>
      <c r="G34" s="94">
        <f t="shared" si="9"/>
        <v>0</v>
      </c>
      <c r="H34" s="95">
        <v>300</v>
      </c>
      <c r="I34" s="94">
        <f t="shared" si="10"/>
        <v>0</v>
      </c>
      <c r="J34" s="320">
        <f t="shared" si="11"/>
        <v>0</v>
      </c>
      <c r="K34" s="23"/>
      <c r="L34" s="88"/>
    </row>
    <row r="35" spans="1:12" ht="14.25" customHeight="1" x14ac:dyDescent="0.2">
      <c r="A35" s="67"/>
      <c r="B35" s="31"/>
      <c r="C35" s="322"/>
      <c r="D35" s="304"/>
      <c r="E35" s="323"/>
      <c r="F35" s="323"/>
      <c r="G35" s="323"/>
      <c r="H35" s="103"/>
      <c r="I35" s="326"/>
      <c r="J35" s="327"/>
      <c r="K35" s="23"/>
      <c r="L35" s="88"/>
    </row>
    <row r="36" spans="1:12" ht="14.25" customHeight="1" x14ac:dyDescent="0.2">
      <c r="A36" s="67"/>
      <c r="B36" s="31"/>
      <c r="C36" s="316" t="s">
        <v>154</v>
      </c>
      <c r="D36" s="304"/>
      <c r="E36" s="323"/>
      <c r="F36" s="323"/>
      <c r="G36" s="323"/>
      <c r="H36" s="103"/>
      <c r="I36" s="326"/>
      <c r="J36" s="327"/>
      <c r="K36" s="23"/>
      <c r="L36" s="88"/>
    </row>
    <row r="37" spans="1:12" ht="14.25" customHeight="1" x14ac:dyDescent="0.2">
      <c r="A37" s="67"/>
      <c r="B37" s="31"/>
      <c r="C37" s="319" t="s">
        <v>155</v>
      </c>
      <c r="D37" s="305">
        <v>7.2</v>
      </c>
      <c r="E37" s="306"/>
      <c r="F37" s="93"/>
      <c r="G37" s="94">
        <f t="shared" ref="G37:G39" si="12">E37+(E37*F37)</f>
        <v>0</v>
      </c>
      <c r="H37" s="95">
        <v>200</v>
      </c>
      <c r="I37" s="94">
        <f t="shared" ref="I37:I39" si="13">E37*H37</f>
        <v>0</v>
      </c>
      <c r="J37" s="320"/>
      <c r="K37" s="23"/>
      <c r="L37" s="88"/>
    </row>
    <row r="38" spans="1:12" ht="14.25" customHeight="1" x14ac:dyDescent="0.2">
      <c r="A38" s="67"/>
      <c r="B38" s="31"/>
      <c r="C38" s="319" t="s">
        <v>156</v>
      </c>
      <c r="D38" s="284">
        <v>9.9</v>
      </c>
      <c r="E38" s="92"/>
      <c r="F38" s="93"/>
      <c r="G38" s="94">
        <f t="shared" si="12"/>
        <v>0</v>
      </c>
      <c r="H38" s="95">
        <v>200</v>
      </c>
      <c r="I38" s="94">
        <f t="shared" si="13"/>
        <v>0</v>
      </c>
      <c r="J38" s="320">
        <f t="shared" ref="J38:J39" si="14">H38*G38</f>
        <v>0</v>
      </c>
      <c r="K38" s="23"/>
      <c r="L38" s="88"/>
    </row>
    <row r="39" spans="1:12" ht="14.25" customHeight="1" x14ac:dyDescent="0.2">
      <c r="A39" s="67"/>
      <c r="B39" s="31"/>
      <c r="C39" s="319" t="s">
        <v>157</v>
      </c>
      <c r="D39" s="3">
        <v>15.15</v>
      </c>
      <c r="E39" s="92"/>
      <c r="F39" s="93"/>
      <c r="G39" s="94">
        <f t="shared" si="12"/>
        <v>0</v>
      </c>
      <c r="H39" s="95">
        <v>100</v>
      </c>
      <c r="I39" s="94">
        <f t="shared" si="13"/>
        <v>0</v>
      </c>
      <c r="J39" s="320">
        <f t="shared" si="14"/>
        <v>0</v>
      </c>
      <c r="K39" s="23"/>
      <c r="L39" s="88"/>
    </row>
    <row r="40" spans="1:12" ht="16.5" customHeight="1" x14ac:dyDescent="0.2">
      <c r="A40" s="67"/>
      <c r="B40" s="31"/>
      <c r="C40" s="328"/>
      <c r="D40" s="329"/>
      <c r="E40" s="330"/>
      <c r="F40" s="330"/>
      <c r="G40" s="330"/>
      <c r="H40" s="331"/>
      <c r="I40" s="332"/>
      <c r="J40" s="333"/>
      <c r="L40" s="67"/>
    </row>
    <row r="41" spans="1:12" ht="16.5" customHeight="1" x14ac:dyDescent="0.2">
      <c r="A41" s="67"/>
      <c r="B41" s="31"/>
      <c r="C41" s="23"/>
      <c r="D41" s="23"/>
      <c r="E41" s="31"/>
      <c r="F41" s="31"/>
      <c r="G41" s="31"/>
      <c r="H41" s="31"/>
      <c r="I41" s="31"/>
      <c r="J41" s="31"/>
      <c r="K41" s="31"/>
      <c r="L41" s="67"/>
    </row>
    <row r="42" spans="1:12" ht="16.5" customHeight="1" x14ac:dyDescent="0.2">
      <c r="A42" s="67"/>
      <c r="B42" s="31"/>
      <c r="C42" s="229" t="s">
        <v>158</v>
      </c>
      <c r="D42" s="229"/>
      <c r="E42" s="229"/>
      <c r="F42" s="229"/>
      <c r="G42" s="229"/>
      <c r="H42" s="263"/>
      <c r="I42" s="156">
        <f>SUM(I15:I40)</f>
        <v>0</v>
      </c>
      <c r="J42" s="156">
        <f>SUM(J15:J40)</f>
        <v>0</v>
      </c>
      <c r="K42" s="31"/>
      <c r="L42" s="67"/>
    </row>
    <row r="43" spans="1:12" ht="16.5" customHeight="1" x14ac:dyDescent="0.2">
      <c r="A43" s="67"/>
      <c r="B43" s="31"/>
      <c r="C43" s="23"/>
      <c r="D43" s="23"/>
      <c r="E43" s="31"/>
      <c r="F43" s="31"/>
      <c r="G43" s="31"/>
      <c r="H43" s="31"/>
      <c r="I43" s="31"/>
      <c r="J43" s="31"/>
      <c r="K43" s="31"/>
      <c r="L43" s="67"/>
    </row>
    <row r="44" spans="1:12" ht="16.5" customHeight="1" x14ac:dyDescent="0.2">
      <c r="A44" s="67"/>
      <c r="B44" s="67"/>
      <c r="C44" s="67"/>
      <c r="D44" s="67"/>
      <c r="E44" s="67"/>
      <c r="F44" s="67"/>
      <c r="G44" s="67"/>
      <c r="H44" s="67"/>
      <c r="I44" s="67"/>
      <c r="J44" s="67"/>
      <c r="K44" s="67"/>
      <c r="L44" s="67"/>
    </row>
    <row r="46" spans="1:12" ht="16.5" customHeight="1" x14ac:dyDescent="0.2">
      <c r="C46" s="24" t="s">
        <v>159</v>
      </c>
    </row>
  </sheetData>
  <mergeCells count="1">
    <mergeCell ref="C10:J10"/>
  </mergeCells>
  <pageMargins left="0.7" right="0.7" top="0.75" bottom="0.75" header="0.3" footer="0.3"/>
  <pageSetup paperSize="9" scale="6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6DECA-A8D9-4270-9CCF-C44806587B1B}">
  <sheetPr>
    <pageSetUpPr fitToPage="1"/>
  </sheetPr>
  <dimension ref="A1:Y55"/>
  <sheetViews>
    <sheetView showGridLines="0" zoomScale="70" zoomScaleNormal="70" zoomScaleSheetLayoutView="100" zoomScalePageLayoutView="85" workbookViewId="0">
      <selection activeCell="C55" sqref="C55"/>
    </sheetView>
  </sheetViews>
  <sheetFormatPr defaultColWidth="9" defaultRowHeight="16.5" customHeight="1" x14ac:dyDescent="0.2"/>
  <cols>
    <col min="1" max="2" width="2.42578125" style="24" customWidth="1"/>
    <col min="3" max="3" width="36" style="24" customWidth="1"/>
    <col min="4" max="4" width="43.28515625" style="24" customWidth="1"/>
    <col min="5" max="5" width="19" style="24" customWidth="1"/>
    <col min="6" max="6" width="14" style="24" customWidth="1"/>
    <col min="7" max="7" width="19.85546875" style="24" customWidth="1"/>
    <col min="8" max="8" width="17.7109375" style="24" customWidth="1"/>
    <col min="9" max="9" width="14.28515625" style="24" customWidth="1"/>
    <col min="10" max="10" width="5" style="24" customWidth="1"/>
    <col min="11" max="11" width="2.42578125" style="24" customWidth="1"/>
    <col min="12" max="12" width="5.42578125" style="24" customWidth="1"/>
    <col min="13" max="13" width="15.85546875" style="24" customWidth="1"/>
    <col min="14" max="14" width="5.42578125" style="24" customWidth="1"/>
    <col min="15" max="15" width="13.85546875" style="24" customWidth="1"/>
    <col min="16" max="23" width="5.42578125" style="24" customWidth="1"/>
    <col min="24" max="24" width="3" style="24" customWidth="1"/>
    <col min="25" max="16384" width="9" style="24"/>
  </cols>
  <sheetData>
    <row r="1" spans="1:11" ht="14.25" customHeight="1" x14ac:dyDescent="0.2">
      <c r="A1" s="67"/>
      <c r="B1" s="6"/>
      <c r="C1" s="6"/>
      <c r="D1" s="6"/>
      <c r="E1" s="6"/>
      <c r="F1" s="6"/>
      <c r="G1" s="6"/>
      <c r="H1" s="6"/>
      <c r="I1" s="22"/>
      <c r="J1" s="22"/>
      <c r="K1" s="68"/>
    </row>
    <row r="2" spans="1:11" ht="14.25" customHeight="1" x14ac:dyDescent="0.2">
      <c r="A2" s="67"/>
      <c r="B2" s="23"/>
      <c r="C2" s="23"/>
      <c r="D2" s="23"/>
      <c r="E2" s="23"/>
      <c r="F2" s="23"/>
      <c r="G2" s="23"/>
      <c r="H2" s="23"/>
      <c r="I2" s="25"/>
      <c r="J2" s="25"/>
      <c r="K2" s="68"/>
    </row>
    <row r="3" spans="1:11" s="69" customFormat="1" ht="14.25" customHeight="1" x14ac:dyDescent="0.2">
      <c r="A3" s="67"/>
      <c r="B3" s="23"/>
      <c r="C3" s="9" t="s">
        <v>0</v>
      </c>
      <c r="D3" s="10" t="str">
        <f>Invulinstructie!D3</f>
        <v>CBR</v>
      </c>
      <c r="F3" s="23"/>
      <c r="G3" s="23"/>
      <c r="H3" s="23"/>
      <c r="K3" s="68"/>
    </row>
    <row r="4" spans="1:11" s="69" customFormat="1" ht="14.25" customHeight="1" x14ac:dyDescent="0.2">
      <c r="A4" s="67"/>
      <c r="B4" s="23"/>
      <c r="C4" s="9" t="s">
        <v>2</v>
      </c>
      <c r="D4" s="10" t="str">
        <f>Invulinstructie!D4</f>
        <v>V1.0</v>
      </c>
      <c r="K4" s="68"/>
    </row>
    <row r="5" spans="1:11" s="69" customFormat="1" ht="14.25" customHeight="1" x14ac:dyDescent="0.2">
      <c r="A5" s="67"/>
      <c r="B5" s="70"/>
      <c r="C5" s="9" t="s">
        <v>3</v>
      </c>
      <c r="D5" s="27">
        <f>Invulinstructie!D5</f>
        <v>46235</v>
      </c>
      <c r="F5" s="71"/>
      <c r="G5" s="71"/>
      <c r="H5" s="71"/>
      <c r="I5" s="71"/>
      <c r="J5" s="71"/>
      <c r="K5" s="68"/>
    </row>
    <row r="6" spans="1:11" s="69" customFormat="1" ht="14.25" customHeight="1" x14ac:dyDescent="0.2">
      <c r="A6" s="67"/>
      <c r="B6" s="70"/>
      <c r="C6" s="9" t="s">
        <v>4</v>
      </c>
      <c r="D6" s="28">
        <f>Invulinstructie!D6</f>
        <v>0</v>
      </c>
      <c r="F6" s="71"/>
      <c r="G6" s="71"/>
      <c r="H6" s="71"/>
      <c r="I6" s="71"/>
      <c r="J6" s="71"/>
      <c r="K6" s="68"/>
    </row>
    <row r="7" spans="1:11" s="69" customFormat="1" ht="14.25" customHeight="1" x14ac:dyDescent="0.2">
      <c r="A7" s="72"/>
      <c r="B7" s="70"/>
      <c r="C7" s="73"/>
      <c r="D7" s="73"/>
      <c r="E7" s="73"/>
      <c r="F7" s="71"/>
      <c r="G7" s="71"/>
      <c r="H7" s="71"/>
      <c r="I7" s="71"/>
      <c r="J7" s="71"/>
      <c r="K7" s="68"/>
    </row>
    <row r="8" spans="1:11" s="23" customFormat="1" ht="22.5" customHeight="1" x14ac:dyDescent="0.25">
      <c r="A8" s="72"/>
      <c r="B8" s="74"/>
      <c r="C8" s="75"/>
      <c r="D8" s="75"/>
      <c r="E8" s="75"/>
      <c r="F8" s="76"/>
      <c r="G8" s="76"/>
      <c r="H8" s="76"/>
      <c r="I8" s="72"/>
      <c r="J8" s="72"/>
      <c r="K8" s="72"/>
    </row>
    <row r="9" spans="1:11" s="23" customFormat="1" ht="12.75" customHeight="1" x14ac:dyDescent="0.25">
      <c r="A9" s="72"/>
      <c r="B9" s="78"/>
      <c r="C9" s="79"/>
      <c r="D9" s="79"/>
      <c r="E9" s="79"/>
      <c r="F9" s="47"/>
      <c r="G9" s="47"/>
      <c r="H9" s="47"/>
      <c r="K9" s="68"/>
    </row>
    <row r="10" spans="1:11" s="23" customFormat="1" ht="26.25" customHeight="1" x14ac:dyDescent="0.25">
      <c r="A10" s="72"/>
      <c r="B10" s="78"/>
      <c r="C10" s="354" t="s">
        <v>160</v>
      </c>
      <c r="D10" s="362"/>
      <c r="E10" s="362"/>
      <c r="F10" s="362"/>
      <c r="G10" s="362"/>
      <c r="H10" s="362"/>
      <c r="I10" s="362"/>
      <c r="J10" s="81"/>
      <c r="K10" s="68"/>
    </row>
    <row r="11" spans="1:11" s="23" customFormat="1" ht="38.85" customHeight="1" x14ac:dyDescent="0.25">
      <c r="A11" s="72"/>
      <c r="B11" s="78"/>
      <c r="C11" s="33"/>
      <c r="D11" s="33"/>
      <c r="E11" s="33"/>
      <c r="F11" s="33"/>
      <c r="G11" s="33"/>
      <c r="H11" s="33"/>
      <c r="K11" s="68"/>
    </row>
    <row r="12" spans="1:11" ht="66.75" customHeight="1" x14ac:dyDescent="0.2">
      <c r="A12" s="67"/>
      <c r="B12" s="31"/>
      <c r="C12" s="82" t="s">
        <v>161</v>
      </c>
      <c r="D12" s="189" t="s">
        <v>162</v>
      </c>
      <c r="E12" s="189" t="s">
        <v>163</v>
      </c>
      <c r="F12" s="83" t="s">
        <v>164</v>
      </c>
      <c r="G12" s="83" t="s">
        <v>165</v>
      </c>
      <c r="H12" s="83" t="s">
        <v>166</v>
      </c>
      <c r="I12" s="220" t="s">
        <v>167</v>
      </c>
      <c r="J12" s="23"/>
      <c r="K12" s="68"/>
    </row>
    <row r="13" spans="1:11" ht="14.25" customHeight="1" x14ac:dyDescent="0.2">
      <c r="A13" s="67"/>
      <c r="B13" s="31"/>
      <c r="C13" s="84"/>
      <c r="D13" s="34"/>
      <c r="E13" s="34"/>
      <c r="F13" s="85"/>
      <c r="G13" s="85"/>
      <c r="H13" s="85"/>
      <c r="I13" s="87"/>
      <c r="J13" s="23"/>
      <c r="K13" s="88"/>
    </row>
    <row r="14" spans="1:11" ht="14.25" customHeight="1" x14ac:dyDescent="0.2">
      <c r="A14" s="67"/>
      <c r="B14" s="31"/>
      <c r="C14" s="89"/>
      <c r="D14" s="207"/>
      <c r="E14" s="207"/>
      <c r="F14" s="85"/>
      <c r="G14" s="85"/>
      <c r="H14" s="85"/>
      <c r="I14" s="90"/>
      <c r="J14" s="23"/>
      <c r="K14" s="88"/>
    </row>
    <row r="15" spans="1:11" ht="14.25" customHeight="1" x14ac:dyDescent="0.2">
      <c r="A15" s="67"/>
      <c r="B15" s="31"/>
      <c r="C15" s="91" t="s">
        <v>168</v>
      </c>
      <c r="D15" s="98" t="s">
        <v>169</v>
      </c>
      <c r="E15" s="211">
        <v>2</v>
      </c>
      <c r="F15" s="92">
        <v>0</v>
      </c>
      <c r="G15" s="92">
        <v>0</v>
      </c>
      <c r="H15" s="92">
        <v>0</v>
      </c>
      <c r="I15" s="94">
        <f t="shared" ref="I15:I27" si="0">SUM(F15:H15)</f>
        <v>0</v>
      </c>
      <c r="J15" s="23"/>
      <c r="K15" s="88"/>
    </row>
    <row r="16" spans="1:11" ht="14.25" customHeight="1" x14ac:dyDescent="0.2">
      <c r="A16" s="67"/>
      <c r="B16" s="31"/>
      <c r="C16" s="91" t="s">
        <v>170</v>
      </c>
      <c r="D16" s="98" t="s">
        <v>171</v>
      </c>
      <c r="E16" s="211">
        <v>4</v>
      </c>
      <c r="F16" s="92">
        <v>0</v>
      </c>
      <c r="G16" s="92">
        <v>0</v>
      </c>
      <c r="H16" s="92">
        <v>0</v>
      </c>
      <c r="I16" s="94">
        <f t="shared" si="0"/>
        <v>0</v>
      </c>
      <c r="J16" s="23"/>
      <c r="K16" s="88"/>
    </row>
    <row r="17" spans="1:11" ht="14.25" customHeight="1" x14ac:dyDescent="0.2">
      <c r="A17" s="67"/>
      <c r="B17" s="31"/>
      <c r="C17" s="91" t="s">
        <v>170</v>
      </c>
      <c r="D17" s="98" t="s">
        <v>172</v>
      </c>
      <c r="E17" s="211">
        <v>1</v>
      </c>
      <c r="F17" s="92">
        <v>0</v>
      </c>
      <c r="G17" s="92">
        <v>0</v>
      </c>
      <c r="H17" s="92">
        <v>0</v>
      </c>
      <c r="I17" s="94">
        <f t="shared" si="0"/>
        <v>0</v>
      </c>
      <c r="J17" s="23"/>
      <c r="K17" s="88"/>
    </row>
    <row r="18" spans="1:11" ht="14.25" customHeight="1" x14ac:dyDescent="0.2">
      <c r="A18" s="67"/>
      <c r="B18" s="31"/>
      <c r="C18" s="91" t="s">
        <v>173</v>
      </c>
      <c r="D18" s="98" t="s">
        <v>174</v>
      </c>
      <c r="E18" s="211">
        <v>1</v>
      </c>
      <c r="F18" s="92">
        <v>0</v>
      </c>
      <c r="G18" s="92">
        <v>0</v>
      </c>
      <c r="H18" s="92">
        <v>0</v>
      </c>
      <c r="I18" s="94">
        <f t="shared" si="0"/>
        <v>0</v>
      </c>
      <c r="J18" s="23"/>
      <c r="K18" s="88"/>
    </row>
    <row r="19" spans="1:11" ht="14.25" customHeight="1" x14ac:dyDescent="0.2">
      <c r="A19" s="67"/>
      <c r="B19" s="31"/>
      <c r="C19" s="206" t="s">
        <v>175</v>
      </c>
      <c r="D19" s="24" t="s">
        <v>176</v>
      </c>
      <c r="E19" s="212">
        <v>1</v>
      </c>
      <c r="F19" s="92">
        <v>0</v>
      </c>
      <c r="G19" s="92">
        <v>0</v>
      </c>
      <c r="H19" s="92">
        <v>0</v>
      </c>
      <c r="I19" s="94">
        <f t="shared" si="0"/>
        <v>0</v>
      </c>
      <c r="J19" s="23"/>
      <c r="K19" s="88"/>
    </row>
    <row r="20" spans="1:11" ht="14.25" customHeight="1" x14ac:dyDescent="0.2">
      <c r="A20" s="67"/>
      <c r="B20" s="31"/>
      <c r="C20" s="91" t="s">
        <v>177</v>
      </c>
      <c r="D20" s="98" t="s">
        <v>178</v>
      </c>
      <c r="E20" s="211">
        <v>1</v>
      </c>
      <c r="F20" s="92">
        <v>0</v>
      </c>
      <c r="G20" s="92">
        <v>0</v>
      </c>
      <c r="H20" s="92">
        <v>0</v>
      </c>
      <c r="I20" s="94">
        <f t="shared" si="0"/>
        <v>0</v>
      </c>
      <c r="J20" s="23"/>
      <c r="K20" s="88"/>
    </row>
    <row r="21" spans="1:11" ht="14.25" customHeight="1" x14ac:dyDescent="0.2">
      <c r="A21" s="67"/>
      <c r="B21" s="31"/>
      <c r="C21" s="91" t="s">
        <v>179</v>
      </c>
      <c r="D21" s="98" t="s">
        <v>180</v>
      </c>
      <c r="E21" s="211">
        <v>2</v>
      </c>
      <c r="F21" s="92">
        <v>0</v>
      </c>
      <c r="G21" s="92">
        <v>0</v>
      </c>
      <c r="H21" s="92">
        <v>0</v>
      </c>
      <c r="I21" s="94">
        <f t="shared" si="0"/>
        <v>0</v>
      </c>
      <c r="J21" s="23"/>
      <c r="K21" s="88"/>
    </row>
    <row r="22" spans="1:11" ht="14.25" customHeight="1" x14ac:dyDescent="0.2">
      <c r="A22" s="67"/>
      <c r="B22" s="31"/>
      <c r="C22" s="91" t="s">
        <v>181</v>
      </c>
      <c r="D22" s="98" t="s">
        <v>182</v>
      </c>
      <c r="E22" s="211">
        <v>1</v>
      </c>
      <c r="F22" s="92">
        <v>0</v>
      </c>
      <c r="G22" s="92">
        <v>0</v>
      </c>
      <c r="H22" s="92">
        <v>0</v>
      </c>
      <c r="I22" s="94">
        <f t="shared" si="0"/>
        <v>0</v>
      </c>
      <c r="J22" s="23"/>
      <c r="K22" s="88"/>
    </row>
    <row r="23" spans="1:11" ht="14.25" customHeight="1" x14ac:dyDescent="0.2">
      <c r="A23" s="67"/>
      <c r="B23" s="31"/>
      <c r="C23" s="91" t="s">
        <v>183</v>
      </c>
      <c r="D23" s="98" t="s">
        <v>184</v>
      </c>
      <c r="E23" s="211">
        <v>6</v>
      </c>
      <c r="F23" s="92">
        <v>0</v>
      </c>
      <c r="G23" s="92">
        <v>0</v>
      </c>
      <c r="H23" s="92">
        <v>0</v>
      </c>
      <c r="I23" s="94">
        <f t="shared" si="0"/>
        <v>0</v>
      </c>
      <c r="J23" s="23"/>
      <c r="K23" s="88"/>
    </row>
    <row r="24" spans="1:11" ht="14.25" customHeight="1" x14ac:dyDescent="0.2">
      <c r="A24" s="67"/>
      <c r="B24" s="31"/>
      <c r="C24" s="91" t="s">
        <v>183</v>
      </c>
      <c r="D24" s="98" t="s">
        <v>185</v>
      </c>
      <c r="E24" s="211">
        <v>1</v>
      </c>
      <c r="F24" s="92">
        <v>0</v>
      </c>
      <c r="G24" s="92">
        <v>0</v>
      </c>
      <c r="H24" s="92">
        <v>0</v>
      </c>
      <c r="I24" s="94">
        <v>0</v>
      </c>
      <c r="J24" s="23"/>
      <c r="K24" s="88"/>
    </row>
    <row r="25" spans="1:11" ht="14.25" customHeight="1" x14ac:dyDescent="0.2">
      <c r="A25" s="67"/>
      <c r="B25" s="31"/>
      <c r="C25" s="221" t="s">
        <v>183</v>
      </c>
      <c r="D25" s="222" t="s">
        <v>186</v>
      </c>
      <c r="E25" s="212">
        <v>4</v>
      </c>
      <c r="F25" s="92">
        <v>0</v>
      </c>
      <c r="G25" s="92">
        <v>0</v>
      </c>
      <c r="H25" s="92">
        <v>0</v>
      </c>
      <c r="I25" s="94">
        <f t="shared" si="0"/>
        <v>0</v>
      </c>
      <c r="J25" s="23"/>
      <c r="K25" s="88"/>
    </row>
    <row r="26" spans="1:11" ht="16.5" customHeight="1" x14ac:dyDescent="0.2">
      <c r="A26" s="67"/>
      <c r="C26" s="190" t="s">
        <v>187</v>
      </c>
      <c r="D26" s="104" t="s">
        <v>188</v>
      </c>
      <c r="E26" s="213">
        <v>1</v>
      </c>
      <c r="F26" s="92">
        <v>0</v>
      </c>
      <c r="G26" s="92">
        <v>0</v>
      </c>
      <c r="H26" s="92">
        <v>0</v>
      </c>
      <c r="I26" s="94">
        <f t="shared" si="0"/>
        <v>0</v>
      </c>
      <c r="K26" s="67"/>
    </row>
    <row r="27" spans="1:11" ht="16.5" customHeight="1" x14ac:dyDescent="0.2">
      <c r="A27" s="67"/>
      <c r="C27" s="208" t="s">
        <v>189</v>
      </c>
      <c r="D27" s="209" t="s">
        <v>190</v>
      </c>
      <c r="E27" s="214">
        <v>1</v>
      </c>
      <c r="F27" s="92">
        <v>0</v>
      </c>
      <c r="G27" s="92">
        <v>0</v>
      </c>
      <c r="H27" s="92">
        <v>0</v>
      </c>
      <c r="I27" s="210">
        <f t="shared" si="0"/>
        <v>0</v>
      </c>
      <c r="K27" s="67"/>
    </row>
    <row r="28" spans="1:11" ht="16.5" customHeight="1" x14ac:dyDescent="0.2">
      <c r="A28" s="67"/>
      <c r="E28" s="215"/>
      <c r="K28" s="67"/>
    </row>
    <row r="29" spans="1:11" ht="16.5" customHeight="1" x14ac:dyDescent="0.2">
      <c r="A29" s="67"/>
      <c r="C29" s="229" t="s">
        <v>191</v>
      </c>
      <c r="D29" s="229"/>
      <c r="E29" s="229">
        <f>SUM(E15:E27)</f>
        <v>26</v>
      </c>
      <c r="F29" s="229"/>
      <c r="G29" s="229"/>
      <c r="H29" s="229"/>
      <c r="I29" s="264">
        <f>+SUM(I15:I27)</f>
        <v>0</v>
      </c>
      <c r="K29" s="67"/>
    </row>
    <row r="30" spans="1:11" ht="16.5" customHeight="1" x14ac:dyDescent="0.2">
      <c r="A30" s="67"/>
      <c r="K30" s="67"/>
    </row>
    <row r="31" spans="1:11" ht="16.5" customHeight="1" x14ac:dyDescent="0.2">
      <c r="A31" s="67"/>
      <c r="K31" s="67"/>
    </row>
    <row r="32" spans="1:11" ht="16.5" customHeight="1" x14ac:dyDescent="0.2">
      <c r="A32" s="67"/>
      <c r="K32" s="67"/>
    </row>
    <row r="33" spans="1:25" ht="16.5" customHeight="1" x14ac:dyDescent="0.2">
      <c r="A33" s="67"/>
      <c r="K33" s="67"/>
    </row>
    <row r="34" spans="1:25" ht="16.5" customHeight="1" x14ac:dyDescent="0.2">
      <c r="A34" s="67"/>
      <c r="C34" s="370" t="s">
        <v>192</v>
      </c>
      <c r="D34" s="370"/>
      <c r="E34" s="370"/>
      <c r="F34" s="370"/>
      <c r="G34" s="370"/>
      <c r="K34" s="67"/>
    </row>
    <row r="35" spans="1:25" ht="16.5" customHeight="1" x14ac:dyDescent="0.2">
      <c r="A35" s="67"/>
      <c r="K35" s="67"/>
    </row>
    <row r="36" spans="1:25" ht="16.5" customHeight="1" x14ac:dyDescent="0.2">
      <c r="A36" s="67"/>
      <c r="C36" s="113" t="s">
        <v>193</v>
      </c>
      <c r="D36" s="113" t="s">
        <v>194</v>
      </c>
      <c r="E36" s="113" t="s">
        <v>195</v>
      </c>
      <c r="F36" s="113" t="s">
        <v>195</v>
      </c>
      <c r="G36" s="113" t="s">
        <v>196</v>
      </c>
      <c r="H36" s="269" t="s">
        <v>197</v>
      </c>
      <c r="K36" s="67"/>
    </row>
    <row r="37" spans="1:25" ht="16.5" customHeight="1" x14ac:dyDescent="0.2">
      <c r="A37" s="67"/>
      <c r="C37" s="24" t="s">
        <v>198</v>
      </c>
      <c r="D37" s="211">
        <v>1500</v>
      </c>
      <c r="E37" s="24">
        <v>1</v>
      </c>
      <c r="F37" s="24" t="s">
        <v>199</v>
      </c>
      <c r="G37" s="268">
        <v>0</v>
      </c>
      <c r="H37" s="267">
        <f>D37*E37*G37</f>
        <v>0</v>
      </c>
      <c r="K37" s="67"/>
    </row>
    <row r="38" spans="1:25" ht="16.5" customHeight="1" x14ac:dyDescent="0.2">
      <c r="A38" s="67"/>
      <c r="C38" s="24" t="s">
        <v>200</v>
      </c>
      <c r="D38" s="211">
        <v>540</v>
      </c>
      <c r="E38" s="24">
        <v>1</v>
      </c>
      <c r="F38" s="24" t="s">
        <v>199</v>
      </c>
      <c r="G38" s="268">
        <v>0</v>
      </c>
      <c r="H38" s="267">
        <f t="shared" ref="H38:H49" si="1">D38*E38*G38</f>
        <v>0</v>
      </c>
      <c r="K38" s="67"/>
    </row>
    <row r="39" spans="1:25" ht="16.5" customHeight="1" x14ac:dyDescent="0.2">
      <c r="A39" s="67"/>
      <c r="C39" s="24" t="s">
        <v>201</v>
      </c>
      <c r="D39" s="211">
        <v>350</v>
      </c>
      <c r="E39" s="24">
        <v>1</v>
      </c>
      <c r="F39" s="24" t="s">
        <v>199</v>
      </c>
      <c r="G39" s="268">
        <v>0</v>
      </c>
      <c r="H39" s="267">
        <f t="shared" si="1"/>
        <v>0</v>
      </c>
      <c r="K39" s="67"/>
    </row>
    <row r="40" spans="1:25" ht="16.5" customHeight="1" x14ac:dyDescent="0.2">
      <c r="A40" s="67"/>
      <c r="C40" s="24" t="s">
        <v>202</v>
      </c>
      <c r="D40" s="211">
        <v>20</v>
      </c>
      <c r="E40" s="24">
        <v>1000</v>
      </c>
      <c r="F40" s="24" t="s">
        <v>203</v>
      </c>
      <c r="G40" s="268">
        <v>0</v>
      </c>
      <c r="H40" s="267">
        <f t="shared" si="1"/>
        <v>0</v>
      </c>
      <c r="K40" s="67"/>
    </row>
    <row r="41" spans="1:25" ht="16.5" customHeight="1" x14ac:dyDescent="0.2">
      <c r="A41" s="67"/>
      <c r="C41" s="24" t="s">
        <v>204</v>
      </c>
      <c r="D41" s="211">
        <v>10</v>
      </c>
      <c r="E41" s="24">
        <v>1000</v>
      </c>
      <c r="F41" s="24" t="s">
        <v>203</v>
      </c>
      <c r="G41" s="268">
        <v>0</v>
      </c>
      <c r="H41" s="267">
        <f t="shared" si="1"/>
        <v>0</v>
      </c>
      <c r="K41" s="67"/>
    </row>
    <row r="42" spans="1:25" ht="16.5" customHeight="1" x14ac:dyDescent="0.2">
      <c r="A42" s="67"/>
      <c r="C42" s="24" t="s">
        <v>205</v>
      </c>
      <c r="D42" s="211">
        <v>10</v>
      </c>
      <c r="E42" s="24">
        <v>1000</v>
      </c>
      <c r="F42" s="24" t="s">
        <v>203</v>
      </c>
      <c r="G42" s="268">
        <v>0</v>
      </c>
      <c r="H42" s="267">
        <f t="shared" si="1"/>
        <v>0</v>
      </c>
      <c r="I42" s="23"/>
      <c r="J42" s="23"/>
      <c r="K42" s="67"/>
      <c r="L42" s="23"/>
      <c r="M42" s="23"/>
      <c r="N42" s="23"/>
      <c r="O42" s="23"/>
      <c r="P42" s="23"/>
      <c r="Q42" s="23"/>
      <c r="R42" s="23"/>
      <c r="S42" s="23"/>
      <c r="T42" s="23"/>
      <c r="U42" s="23"/>
      <c r="V42" s="23"/>
      <c r="W42" s="23"/>
      <c r="X42" s="23"/>
      <c r="Y42" s="23"/>
    </row>
    <row r="43" spans="1:25" ht="16.5" customHeight="1" x14ac:dyDescent="0.2">
      <c r="A43" s="67"/>
      <c r="C43" s="24" t="s">
        <v>206</v>
      </c>
      <c r="D43" s="211">
        <v>105</v>
      </c>
      <c r="E43" s="24">
        <v>500</v>
      </c>
      <c r="F43" s="24" t="s">
        <v>203</v>
      </c>
      <c r="G43" s="268">
        <v>0</v>
      </c>
      <c r="H43" s="267">
        <f t="shared" si="1"/>
        <v>0</v>
      </c>
      <c r="I43" s="23"/>
      <c r="J43" s="23"/>
      <c r="K43" s="67"/>
      <c r="L43" s="23"/>
      <c r="M43" s="23"/>
      <c r="N43" s="23"/>
      <c r="O43" s="23"/>
      <c r="P43" s="23"/>
      <c r="Q43" s="23"/>
      <c r="R43" s="23"/>
      <c r="S43" s="23"/>
      <c r="T43" s="23"/>
      <c r="U43" s="23"/>
      <c r="V43" s="23"/>
      <c r="W43" s="23"/>
      <c r="X43" s="23"/>
      <c r="Y43" s="23"/>
    </row>
    <row r="44" spans="1:25" ht="16.5" customHeight="1" x14ac:dyDescent="0.2">
      <c r="A44" s="67"/>
      <c r="C44" s="24" t="s">
        <v>207</v>
      </c>
      <c r="D44" s="211">
        <v>50</v>
      </c>
      <c r="E44" s="24">
        <v>100</v>
      </c>
      <c r="F44" s="24" t="s">
        <v>208</v>
      </c>
      <c r="G44" s="268">
        <v>0</v>
      </c>
      <c r="H44" s="267">
        <f t="shared" si="1"/>
        <v>0</v>
      </c>
      <c r="I44" s="23"/>
      <c r="J44" s="23"/>
      <c r="K44" s="67"/>
      <c r="L44" s="23"/>
      <c r="M44" s="23"/>
      <c r="N44" s="23"/>
      <c r="O44" s="23"/>
      <c r="P44" s="23"/>
      <c r="Q44" s="23"/>
      <c r="R44" s="23"/>
      <c r="S44" s="23"/>
      <c r="T44" s="23"/>
      <c r="U44" s="23"/>
      <c r="V44" s="23"/>
      <c r="W44" s="23"/>
      <c r="X44" s="23"/>
      <c r="Y44" s="23"/>
    </row>
    <row r="45" spans="1:25" ht="16.5" customHeight="1" x14ac:dyDescent="0.2">
      <c r="A45" s="67"/>
      <c r="C45" s="24" t="s">
        <v>209</v>
      </c>
      <c r="D45" s="211">
        <v>60</v>
      </c>
      <c r="E45" s="24">
        <v>100</v>
      </c>
      <c r="F45" s="24" t="s">
        <v>208</v>
      </c>
      <c r="G45" s="268">
        <v>0</v>
      </c>
      <c r="H45" s="267">
        <f t="shared" si="1"/>
        <v>0</v>
      </c>
      <c r="I45" s="23"/>
      <c r="J45" s="291"/>
      <c r="K45" s="67"/>
      <c r="L45" s="23"/>
      <c r="M45" s="23"/>
      <c r="N45" s="23"/>
      <c r="O45" s="23"/>
      <c r="P45" s="23"/>
      <c r="Q45" s="23"/>
      <c r="R45" s="23"/>
      <c r="S45" s="23"/>
      <c r="T45" s="23"/>
      <c r="U45" s="23"/>
      <c r="V45" s="23"/>
      <c r="W45" s="23"/>
      <c r="X45" s="23"/>
      <c r="Y45" s="23"/>
    </row>
    <row r="46" spans="1:25" ht="16.5" customHeight="1" x14ac:dyDescent="0.2">
      <c r="A46" s="67"/>
      <c r="C46" s="24" t="s">
        <v>210</v>
      </c>
      <c r="D46" s="211">
        <v>150</v>
      </c>
      <c r="E46" s="24">
        <v>100</v>
      </c>
      <c r="F46" s="24" t="s">
        <v>208</v>
      </c>
      <c r="G46" s="268">
        <v>0</v>
      </c>
      <c r="H46" s="267">
        <f t="shared" si="1"/>
        <v>0</v>
      </c>
      <c r="I46" s="23"/>
      <c r="J46" s="23"/>
      <c r="K46" s="67"/>
      <c r="L46" s="23"/>
      <c r="M46" s="23"/>
      <c r="N46" s="23"/>
      <c r="O46" s="23"/>
      <c r="P46" s="23"/>
      <c r="Q46" s="23"/>
      <c r="R46" s="23"/>
      <c r="S46" s="23"/>
      <c r="T46" s="23"/>
      <c r="U46" s="23"/>
      <c r="V46" s="23"/>
      <c r="W46" s="23"/>
      <c r="X46" s="23"/>
      <c r="Y46" s="23"/>
    </row>
    <row r="47" spans="1:25" ht="16.5" customHeight="1" x14ac:dyDescent="0.2">
      <c r="A47" s="67"/>
      <c r="C47" s="24" t="s">
        <v>211</v>
      </c>
      <c r="D47" s="211">
        <v>75</v>
      </c>
      <c r="E47" s="24">
        <v>100</v>
      </c>
      <c r="F47" s="24" t="s">
        <v>208</v>
      </c>
      <c r="G47" s="268">
        <v>0</v>
      </c>
      <c r="H47" s="267">
        <f t="shared" si="1"/>
        <v>0</v>
      </c>
      <c r="I47" s="23"/>
      <c r="J47" s="23"/>
      <c r="K47" s="67"/>
      <c r="L47" s="23"/>
      <c r="M47" s="23"/>
      <c r="N47" s="23"/>
      <c r="O47" s="23"/>
      <c r="P47" s="23"/>
      <c r="Q47" s="23"/>
      <c r="R47" s="23"/>
      <c r="S47" s="23"/>
      <c r="T47" s="23"/>
      <c r="U47" s="23"/>
      <c r="V47" s="23"/>
      <c r="W47" s="23"/>
      <c r="X47" s="23"/>
      <c r="Y47" s="23"/>
    </row>
    <row r="48" spans="1:25" ht="16.5" customHeight="1" x14ac:dyDescent="0.2">
      <c r="A48" s="67"/>
      <c r="C48" s="24" t="s">
        <v>212</v>
      </c>
      <c r="D48" s="211">
        <v>60</v>
      </c>
      <c r="E48" s="24">
        <v>100</v>
      </c>
      <c r="F48" s="24" t="s">
        <v>208</v>
      </c>
      <c r="G48" s="289">
        <v>0</v>
      </c>
      <c r="H48" s="290">
        <f t="shared" si="1"/>
        <v>0</v>
      </c>
      <c r="I48" s="23"/>
      <c r="J48" s="23"/>
      <c r="K48" s="67"/>
      <c r="L48" s="23"/>
      <c r="M48" s="23"/>
      <c r="N48" s="23"/>
      <c r="O48" s="23"/>
      <c r="P48" s="23"/>
      <c r="Q48" s="23"/>
      <c r="R48" s="23"/>
      <c r="S48" s="23"/>
      <c r="T48" s="23"/>
      <c r="U48" s="23"/>
      <c r="V48" s="23"/>
      <c r="W48" s="23"/>
      <c r="X48" s="23"/>
      <c r="Y48" s="23"/>
    </row>
    <row r="49" spans="1:25" ht="16.5" customHeight="1" x14ac:dyDescent="0.2">
      <c r="A49" s="67"/>
      <c r="C49" s="24" t="s">
        <v>213</v>
      </c>
      <c r="D49" s="211">
        <v>90</v>
      </c>
      <c r="E49" s="24">
        <v>100</v>
      </c>
      <c r="F49" s="24" t="s">
        <v>208</v>
      </c>
      <c r="G49" s="268">
        <v>0</v>
      </c>
      <c r="H49" s="292">
        <f t="shared" si="1"/>
        <v>0</v>
      </c>
      <c r="I49" s="23"/>
      <c r="J49" s="23"/>
      <c r="K49" s="67"/>
      <c r="L49" s="23"/>
      <c r="M49" s="23"/>
      <c r="N49" s="23"/>
      <c r="O49" s="23"/>
      <c r="P49" s="23"/>
      <c r="Q49" s="23"/>
      <c r="R49" s="23"/>
      <c r="S49" s="23"/>
      <c r="T49" s="23"/>
      <c r="U49" s="23"/>
      <c r="V49" s="23"/>
      <c r="W49" s="23"/>
      <c r="X49" s="23"/>
      <c r="Y49" s="23"/>
    </row>
    <row r="50" spans="1:25" ht="16.5" customHeight="1" x14ac:dyDescent="0.2">
      <c r="A50" s="67"/>
      <c r="K50" s="67"/>
    </row>
    <row r="51" spans="1:25" ht="16.5" customHeight="1" x14ac:dyDescent="0.2">
      <c r="A51" s="67"/>
      <c r="C51" s="229" t="s">
        <v>214</v>
      </c>
      <c r="D51" s="229"/>
      <c r="E51" s="229"/>
      <c r="F51" s="229"/>
      <c r="G51" s="229"/>
      <c r="H51" s="266">
        <f>SUM(H37:H48)</f>
        <v>0</v>
      </c>
      <c r="K51" s="67"/>
    </row>
    <row r="52" spans="1:25" ht="16.5" customHeight="1" x14ac:dyDescent="0.2">
      <c r="A52" s="67"/>
      <c r="K52" s="67"/>
    </row>
    <row r="53" spans="1:25" ht="16.5" customHeight="1" x14ac:dyDescent="0.2">
      <c r="A53" s="67"/>
      <c r="B53" s="67"/>
      <c r="C53" s="67"/>
      <c r="D53" s="67"/>
      <c r="E53" s="67"/>
      <c r="F53" s="67"/>
      <c r="G53" s="67"/>
      <c r="H53" s="67"/>
      <c r="I53" s="67"/>
      <c r="J53" s="67"/>
      <c r="K53" s="67"/>
    </row>
    <row r="55" spans="1:25" ht="16.5" customHeight="1" x14ac:dyDescent="0.2">
      <c r="C55" s="24" t="s">
        <v>159</v>
      </c>
    </row>
  </sheetData>
  <mergeCells count="2">
    <mergeCell ref="C10:I10"/>
    <mergeCell ref="C34:G34"/>
  </mergeCells>
  <pageMargins left="0.7" right="0.7" top="0.75" bottom="0.75" header="0.3" footer="0.3"/>
  <pageSetup paperSize="9" scale="63"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42A9C-E1E4-4010-A64C-11765A9B4D85}">
  <dimension ref="A1:K66"/>
  <sheetViews>
    <sheetView showGridLines="0" workbookViewId="0">
      <selection activeCell="E17" sqref="E17"/>
    </sheetView>
  </sheetViews>
  <sheetFormatPr defaultColWidth="8.85546875" defaultRowHeight="12.75" customHeight="1" x14ac:dyDescent="0.2"/>
  <cols>
    <col min="1" max="2" width="3.7109375" customWidth="1"/>
    <col min="3" max="4" width="36.42578125" customWidth="1"/>
    <col min="5" max="5" width="19.85546875" style="199" customWidth="1"/>
    <col min="6" max="6" width="15.140625" customWidth="1"/>
    <col min="7" max="7" width="10.28515625" customWidth="1"/>
    <col min="8" max="8" width="13.42578125" customWidth="1"/>
    <col min="9" max="9" width="15" customWidth="1"/>
    <col min="11" max="11" width="4.42578125" customWidth="1"/>
  </cols>
  <sheetData>
    <row r="1" spans="1:11" ht="12.75" customHeight="1" x14ac:dyDescent="0.2">
      <c r="A1" s="75"/>
      <c r="B1" s="75"/>
      <c r="C1" s="75"/>
      <c r="D1" s="75"/>
      <c r="E1" s="75"/>
      <c r="F1" s="75"/>
      <c r="G1" s="75"/>
      <c r="H1" s="75"/>
      <c r="I1" s="75"/>
      <c r="J1" s="75"/>
      <c r="K1" s="75"/>
    </row>
    <row r="2" spans="1:11" ht="12.75" customHeight="1" x14ac:dyDescent="0.2">
      <c r="A2" s="75"/>
      <c r="K2" s="75"/>
    </row>
    <row r="3" spans="1:11" s="69" customFormat="1" ht="14.25" customHeight="1" x14ac:dyDescent="0.2">
      <c r="A3" s="75"/>
      <c r="C3" s="9" t="s">
        <v>0</v>
      </c>
      <c r="D3" s="202" t="str">
        <f>Invulinstructie!D3</f>
        <v>CBR</v>
      </c>
      <c r="F3" s="23"/>
      <c r="G3" s="23"/>
      <c r="H3" s="23"/>
      <c r="K3" s="75"/>
    </row>
    <row r="4" spans="1:11" s="69" customFormat="1" ht="14.25" customHeight="1" x14ac:dyDescent="0.2">
      <c r="A4" s="75"/>
      <c r="C4" s="9" t="s">
        <v>2</v>
      </c>
      <c r="D4" s="202" t="str">
        <f>Invulinstructie!D4</f>
        <v>V1.0</v>
      </c>
      <c r="K4" s="75"/>
    </row>
    <row r="5" spans="1:11" s="69" customFormat="1" ht="14.25" customHeight="1" x14ac:dyDescent="0.2">
      <c r="A5" s="75"/>
      <c r="C5" s="9" t="s">
        <v>3</v>
      </c>
      <c r="D5" s="217">
        <f>Invulinstructie!D5</f>
        <v>46235</v>
      </c>
      <c r="F5" s="71"/>
      <c r="G5" s="71"/>
      <c r="H5" s="71"/>
      <c r="I5" s="71"/>
      <c r="K5" s="75"/>
    </row>
    <row r="6" spans="1:11" s="69" customFormat="1" ht="14.25" customHeight="1" x14ac:dyDescent="0.2">
      <c r="A6" s="75"/>
      <c r="C6" s="9" t="s">
        <v>4</v>
      </c>
      <c r="D6" s="202">
        <f>Invulinstructie!D6</f>
        <v>0</v>
      </c>
      <c r="F6" s="71"/>
      <c r="G6" s="71"/>
      <c r="H6" s="71"/>
      <c r="I6" s="71"/>
      <c r="K6" s="75"/>
    </row>
    <row r="7" spans="1:11" s="69" customFormat="1" ht="14.25" customHeight="1" x14ac:dyDescent="0.2">
      <c r="A7" s="75"/>
      <c r="C7" s="73"/>
      <c r="D7" s="73"/>
      <c r="E7" s="193"/>
      <c r="F7" s="71"/>
      <c r="G7" s="71"/>
      <c r="H7" s="71"/>
      <c r="I7" s="71"/>
      <c r="K7" s="75"/>
    </row>
    <row r="8" spans="1:11" s="23" customFormat="1" ht="22.5" customHeight="1" x14ac:dyDescent="0.2">
      <c r="A8" s="75"/>
      <c r="B8" s="75"/>
      <c r="C8" s="75"/>
      <c r="D8" s="75"/>
      <c r="E8" s="194"/>
      <c r="F8" s="76"/>
      <c r="G8" s="76"/>
      <c r="H8" s="76"/>
      <c r="I8" s="72"/>
      <c r="K8" s="75"/>
    </row>
    <row r="9" spans="1:11" s="23" customFormat="1" ht="12.75" customHeight="1" x14ac:dyDescent="0.2">
      <c r="A9" s="75"/>
      <c r="C9" s="79"/>
      <c r="D9" s="79"/>
      <c r="E9" s="195"/>
      <c r="F9" s="47"/>
      <c r="G9" s="47"/>
      <c r="H9" s="47"/>
      <c r="K9" s="75"/>
    </row>
    <row r="10" spans="1:11" s="23" customFormat="1" ht="26.25" customHeight="1" x14ac:dyDescent="0.2">
      <c r="A10" s="75"/>
      <c r="C10" s="354" t="s">
        <v>215</v>
      </c>
      <c r="D10" s="362"/>
      <c r="E10" s="362"/>
      <c r="F10" s="362"/>
      <c r="G10" s="362"/>
      <c r="H10" s="362"/>
      <c r="I10" s="362"/>
      <c r="K10" s="75"/>
    </row>
    <row r="11" spans="1:11" s="23" customFormat="1" ht="38.85" customHeight="1" x14ac:dyDescent="0.2">
      <c r="A11" s="75"/>
      <c r="C11" s="33"/>
      <c r="D11" s="33"/>
      <c r="E11" s="196"/>
      <c r="F11" s="33"/>
      <c r="G11" s="33"/>
      <c r="H11" s="33"/>
      <c r="K11" s="75"/>
    </row>
    <row r="12" spans="1:11" s="24" customFormat="1" ht="66.75" customHeight="1" x14ac:dyDescent="0.2">
      <c r="A12" s="75"/>
      <c r="C12" s="82" t="s">
        <v>161</v>
      </c>
      <c r="D12" s="189" t="s">
        <v>162</v>
      </c>
      <c r="E12" s="197" t="s">
        <v>163</v>
      </c>
      <c r="F12" s="83" t="s">
        <v>216</v>
      </c>
      <c r="G12" s="83" t="s">
        <v>165</v>
      </c>
      <c r="H12" s="83" t="s">
        <v>166</v>
      </c>
      <c r="I12" s="83" t="s">
        <v>217</v>
      </c>
      <c r="K12" s="75"/>
    </row>
    <row r="13" spans="1:11" ht="19.5" x14ac:dyDescent="0.2">
      <c r="A13" s="75"/>
      <c r="C13" s="13"/>
      <c r="D13" s="13"/>
      <c r="E13" s="198"/>
      <c r="F13" s="13"/>
      <c r="G13" s="13"/>
      <c r="H13" s="13"/>
      <c r="I13" s="25"/>
      <c r="K13" s="75"/>
    </row>
    <row r="14" spans="1:11" ht="19.5" x14ac:dyDescent="0.2">
      <c r="A14" s="75"/>
      <c r="C14" s="191" t="s">
        <v>218</v>
      </c>
      <c r="D14" s="191" t="s">
        <v>219</v>
      </c>
      <c r="E14" s="216">
        <v>1</v>
      </c>
      <c r="F14" s="92">
        <v>0</v>
      </c>
      <c r="G14" s="299">
        <v>0</v>
      </c>
      <c r="H14" s="299">
        <v>0</v>
      </c>
      <c r="I14" s="94">
        <f>SUM(F14:H14)</f>
        <v>0</v>
      </c>
      <c r="K14" s="75"/>
    </row>
    <row r="15" spans="1:11" ht="19.5" x14ac:dyDescent="0.2">
      <c r="A15" s="75"/>
      <c r="C15" s="191" t="s">
        <v>220</v>
      </c>
      <c r="D15" s="191" t="s">
        <v>221</v>
      </c>
      <c r="E15" s="216">
        <v>1</v>
      </c>
      <c r="F15" s="92">
        <v>0</v>
      </c>
      <c r="G15" s="299">
        <v>0</v>
      </c>
      <c r="H15" s="299">
        <v>0</v>
      </c>
      <c r="I15" s="94">
        <f t="shared" ref="I15:I60" si="0">SUM(F15:H15)</f>
        <v>0</v>
      </c>
      <c r="K15" s="75"/>
    </row>
    <row r="16" spans="1:11" ht="19.5" x14ac:dyDescent="0.2">
      <c r="A16" s="75"/>
      <c r="C16" s="223" t="s">
        <v>222</v>
      </c>
      <c r="D16" s="223" t="s">
        <v>169</v>
      </c>
      <c r="E16" s="224">
        <v>1</v>
      </c>
      <c r="F16" s="92">
        <v>0</v>
      </c>
      <c r="G16" s="299">
        <v>0</v>
      </c>
      <c r="H16" s="299">
        <v>0</v>
      </c>
      <c r="I16" s="94">
        <f t="shared" si="0"/>
        <v>0</v>
      </c>
      <c r="K16" s="75"/>
    </row>
    <row r="17" spans="1:11" ht="19.5" x14ac:dyDescent="0.2">
      <c r="A17" s="75"/>
      <c r="C17" s="223" t="s">
        <v>223</v>
      </c>
      <c r="D17" s="223" t="s">
        <v>224</v>
      </c>
      <c r="E17" s="224">
        <v>1</v>
      </c>
      <c r="F17" s="92">
        <v>0</v>
      </c>
      <c r="G17" s="299">
        <v>0</v>
      </c>
      <c r="H17" s="299">
        <v>0</v>
      </c>
      <c r="I17" s="94">
        <f t="shared" si="0"/>
        <v>0</v>
      </c>
      <c r="K17" s="75"/>
    </row>
    <row r="18" spans="1:11" ht="19.5" x14ac:dyDescent="0.2">
      <c r="A18" s="75"/>
      <c r="C18" s="223" t="s">
        <v>170</v>
      </c>
      <c r="D18" s="223" t="s">
        <v>172</v>
      </c>
      <c r="E18" s="224">
        <v>1</v>
      </c>
      <c r="F18" s="92">
        <v>0</v>
      </c>
      <c r="G18" s="299">
        <v>0</v>
      </c>
      <c r="H18" s="299">
        <v>0</v>
      </c>
      <c r="I18" s="94">
        <f t="shared" si="0"/>
        <v>0</v>
      </c>
      <c r="K18" s="75"/>
    </row>
    <row r="19" spans="1:11" ht="19.5" x14ac:dyDescent="0.2">
      <c r="A19" s="75"/>
      <c r="C19" s="339" t="s">
        <v>225</v>
      </c>
      <c r="D19" s="339" t="s">
        <v>226</v>
      </c>
      <c r="E19" s="224">
        <v>1</v>
      </c>
      <c r="F19" s="92">
        <v>0</v>
      </c>
      <c r="G19" s="299">
        <v>0</v>
      </c>
      <c r="H19" s="299">
        <v>0</v>
      </c>
      <c r="I19" s="94">
        <f t="shared" si="0"/>
        <v>0</v>
      </c>
      <c r="K19" s="75"/>
    </row>
    <row r="20" spans="1:11" ht="19.5" x14ac:dyDescent="0.2">
      <c r="A20" s="75"/>
      <c r="C20" s="223" t="s">
        <v>227</v>
      </c>
      <c r="D20" s="223" t="s">
        <v>228</v>
      </c>
      <c r="E20" s="224">
        <v>1</v>
      </c>
      <c r="F20" s="92">
        <v>0</v>
      </c>
      <c r="G20" s="299">
        <v>0</v>
      </c>
      <c r="H20" s="299">
        <v>0</v>
      </c>
      <c r="I20" s="94">
        <f t="shared" si="0"/>
        <v>0</v>
      </c>
      <c r="K20" s="75"/>
    </row>
    <row r="21" spans="1:11" ht="19.5" x14ac:dyDescent="0.2">
      <c r="A21" s="75"/>
      <c r="C21" s="223" t="s">
        <v>229</v>
      </c>
      <c r="D21" s="223" t="s">
        <v>230</v>
      </c>
      <c r="E21" s="224">
        <v>1</v>
      </c>
      <c r="F21" s="92">
        <v>0</v>
      </c>
      <c r="G21" s="299">
        <v>0</v>
      </c>
      <c r="H21" s="299">
        <v>0</v>
      </c>
      <c r="I21" s="94">
        <f t="shared" si="0"/>
        <v>0</v>
      </c>
      <c r="K21" s="75"/>
    </row>
    <row r="22" spans="1:11" ht="19.5" x14ac:dyDescent="0.2">
      <c r="A22" s="75"/>
      <c r="C22" s="191" t="s">
        <v>231</v>
      </c>
      <c r="D22" s="191" t="s">
        <v>232</v>
      </c>
      <c r="E22" s="216">
        <v>1</v>
      </c>
      <c r="F22" s="92">
        <v>0</v>
      </c>
      <c r="G22" s="299">
        <v>0</v>
      </c>
      <c r="H22" s="299">
        <v>0</v>
      </c>
      <c r="I22" s="94">
        <f t="shared" si="0"/>
        <v>0</v>
      </c>
      <c r="K22" s="75"/>
    </row>
    <row r="23" spans="1:11" ht="19.5" x14ac:dyDescent="0.2">
      <c r="A23" s="75"/>
      <c r="C23" s="191" t="s">
        <v>175</v>
      </c>
      <c r="D23" s="191" t="s">
        <v>233</v>
      </c>
      <c r="E23" s="216">
        <v>2</v>
      </c>
      <c r="F23" s="92">
        <v>0</v>
      </c>
      <c r="G23" s="299">
        <v>0</v>
      </c>
      <c r="H23" s="299">
        <v>0</v>
      </c>
      <c r="I23" s="94">
        <f t="shared" si="0"/>
        <v>0</v>
      </c>
      <c r="K23" s="75"/>
    </row>
    <row r="24" spans="1:11" ht="19.5" x14ac:dyDescent="0.2">
      <c r="A24" s="75"/>
      <c r="C24" s="191" t="s">
        <v>234</v>
      </c>
      <c r="D24" s="191" t="s">
        <v>235</v>
      </c>
      <c r="E24" s="216">
        <v>1</v>
      </c>
      <c r="F24" s="92">
        <v>0</v>
      </c>
      <c r="G24" s="299">
        <v>0</v>
      </c>
      <c r="H24" s="299">
        <v>0</v>
      </c>
      <c r="I24" s="94">
        <f t="shared" si="0"/>
        <v>0</v>
      </c>
      <c r="K24" s="75"/>
    </row>
    <row r="25" spans="1:11" ht="19.5" x14ac:dyDescent="0.2">
      <c r="A25" s="75"/>
      <c r="C25" s="191" t="s">
        <v>236</v>
      </c>
      <c r="D25" s="191" t="s">
        <v>237</v>
      </c>
      <c r="E25" s="216">
        <v>1</v>
      </c>
      <c r="F25" s="92">
        <v>0</v>
      </c>
      <c r="G25" s="299">
        <v>0</v>
      </c>
      <c r="H25" s="299">
        <v>0</v>
      </c>
      <c r="I25" s="94">
        <f t="shared" si="0"/>
        <v>0</v>
      </c>
      <c r="K25" s="75"/>
    </row>
    <row r="26" spans="1:11" ht="19.5" x14ac:dyDescent="0.2">
      <c r="A26" s="75"/>
      <c r="C26" s="191" t="s">
        <v>238</v>
      </c>
      <c r="D26" s="191" t="s">
        <v>239</v>
      </c>
      <c r="E26" s="216">
        <v>1</v>
      </c>
      <c r="F26" s="92">
        <v>0</v>
      </c>
      <c r="G26" s="299">
        <v>0</v>
      </c>
      <c r="H26" s="299">
        <v>0</v>
      </c>
      <c r="I26" s="94">
        <f t="shared" si="0"/>
        <v>0</v>
      </c>
      <c r="K26" s="75"/>
    </row>
    <row r="27" spans="1:11" ht="19.5" x14ac:dyDescent="0.2">
      <c r="A27" s="75"/>
      <c r="C27" s="191" t="s">
        <v>240</v>
      </c>
      <c r="D27" s="191" t="s">
        <v>241</v>
      </c>
      <c r="E27" s="216">
        <v>1</v>
      </c>
      <c r="F27" s="92">
        <v>0</v>
      </c>
      <c r="G27" s="299">
        <v>0</v>
      </c>
      <c r="H27" s="299">
        <v>0</v>
      </c>
      <c r="I27" s="94">
        <f t="shared" si="0"/>
        <v>0</v>
      </c>
      <c r="K27" s="75"/>
    </row>
    <row r="28" spans="1:11" ht="19.5" x14ac:dyDescent="0.2">
      <c r="A28" s="75"/>
      <c r="C28" s="191" t="s">
        <v>242</v>
      </c>
      <c r="D28" s="191" t="s">
        <v>243</v>
      </c>
      <c r="E28" s="216">
        <v>1</v>
      </c>
      <c r="F28" s="92">
        <v>0</v>
      </c>
      <c r="G28" s="299">
        <v>0</v>
      </c>
      <c r="H28" s="299">
        <v>0</v>
      </c>
      <c r="I28" s="94">
        <f t="shared" si="0"/>
        <v>0</v>
      </c>
      <c r="K28" s="75"/>
    </row>
    <row r="29" spans="1:11" ht="19.5" x14ac:dyDescent="0.2">
      <c r="A29" s="75"/>
      <c r="C29" s="223" t="s">
        <v>244</v>
      </c>
      <c r="D29" s="223" t="s">
        <v>180</v>
      </c>
      <c r="E29" s="224">
        <v>1</v>
      </c>
      <c r="F29" s="92">
        <v>0</v>
      </c>
      <c r="G29" s="299">
        <v>0</v>
      </c>
      <c r="H29" s="299">
        <v>0</v>
      </c>
      <c r="I29" s="94">
        <f t="shared" si="0"/>
        <v>0</v>
      </c>
      <c r="K29" s="75"/>
    </row>
    <row r="30" spans="1:11" ht="19.5" x14ac:dyDescent="0.2">
      <c r="A30" s="75"/>
      <c r="C30" s="191" t="s">
        <v>245</v>
      </c>
      <c r="D30" s="191" t="s">
        <v>246</v>
      </c>
      <c r="E30" s="216">
        <v>1</v>
      </c>
      <c r="F30" s="92">
        <v>0</v>
      </c>
      <c r="G30" s="299">
        <v>0</v>
      </c>
      <c r="H30" s="299">
        <v>0</v>
      </c>
      <c r="I30" s="94">
        <f t="shared" si="0"/>
        <v>0</v>
      </c>
      <c r="K30" s="75"/>
    </row>
    <row r="31" spans="1:11" ht="19.5" x14ac:dyDescent="0.2">
      <c r="A31" s="75"/>
      <c r="C31" s="191" t="s">
        <v>247</v>
      </c>
      <c r="D31" s="191" t="s">
        <v>248</v>
      </c>
      <c r="E31" s="216">
        <v>1</v>
      </c>
      <c r="F31" s="92">
        <v>0</v>
      </c>
      <c r="G31" s="299">
        <v>0</v>
      </c>
      <c r="H31" s="299">
        <v>0</v>
      </c>
      <c r="I31" s="94">
        <f t="shared" si="0"/>
        <v>0</v>
      </c>
      <c r="K31" s="75"/>
    </row>
    <row r="32" spans="1:11" ht="19.5" x14ac:dyDescent="0.2">
      <c r="A32" s="75"/>
      <c r="C32" s="191" t="s">
        <v>249</v>
      </c>
      <c r="D32" s="191" t="s">
        <v>250</v>
      </c>
      <c r="E32" s="216">
        <v>1</v>
      </c>
      <c r="F32" s="92">
        <v>0</v>
      </c>
      <c r="G32" s="299">
        <v>0</v>
      </c>
      <c r="H32" s="299">
        <v>0</v>
      </c>
      <c r="I32" s="94">
        <f t="shared" si="0"/>
        <v>0</v>
      </c>
      <c r="K32" s="75"/>
    </row>
    <row r="33" spans="1:11" ht="19.5" x14ac:dyDescent="0.2">
      <c r="A33" s="75"/>
      <c r="C33" s="191" t="s">
        <v>251</v>
      </c>
      <c r="D33" s="191" t="s">
        <v>252</v>
      </c>
      <c r="E33" s="216">
        <v>1</v>
      </c>
      <c r="F33" s="92">
        <v>0</v>
      </c>
      <c r="G33" s="299">
        <v>0</v>
      </c>
      <c r="H33" s="299">
        <v>0</v>
      </c>
      <c r="I33" s="94">
        <f t="shared" si="0"/>
        <v>0</v>
      </c>
      <c r="K33" s="75"/>
    </row>
    <row r="34" spans="1:11" ht="19.5" x14ac:dyDescent="0.2">
      <c r="A34" s="75"/>
      <c r="C34" s="191" t="s">
        <v>253</v>
      </c>
      <c r="D34" s="191" t="s">
        <v>254</v>
      </c>
      <c r="E34" s="216">
        <v>1</v>
      </c>
      <c r="F34" s="92">
        <v>0</v>
      </c>
      <c r="G34" s="299">
        <v>0</v>
      </c>
      <c r="H34" s="299">
        <v>0</v>
      </c>
      <c r="I34" s="94">
        <f t="shared" si="0"/>
        <v>0</v>
      </c>
      <c r="K34" s="75"/>
    </row>
    <row r="35" spans="1:11" ht="19.5" x14ac:dyDescent="0.2">
      <c r="A35" s="75"/>
      <c r="C35" s="191" t="s">
        <v>255</v>
      </c>
      <c r="D35" s="191" t="s">
        <v>256</v>
      </c>
      <c r="E35" s="216">
        <v>1</v>
      </c>
      <c r="F35" s="92">
        <v>0</v>
      </c>
      <c r="G35" s="299">
        <v>0</v>
      </c>
      <c r="H35" s="299">
        <v>0</v>
      </c>
      <c r="I35" s="94">
        <f t="shared" si="0"/>
        <v>0</v>
      </c>
      <c r="K35" s="75"/>
    </row>
    <row r="36" spans="1:11" ht="19.5" x14ac:dyDescent="0.2">
      <c r="A36" s="75"/>
      <c r="C36" s="339" t="s">
        <v>257</v>
      </c>
      <c r="D36" s="339" t="s">
        <v>258</v>
      </c>
      <c r="E36" s="216">
        <v>1</v>
      </c>
      <c r="F36" s="92">
        <v>0</v>
      </c>
      <c r="G36" s="299">
        <v>0</v>
      </c>
      <c r="H36" s="299">
        <v>0</v>
      </c>
      <c r="I36" s="94">
        <f t="shared" si="0"/>
        <v>0</v>
      </c>
      <c r="K36" s="75"/>
    </row>
    <row r="37" spans="1:11" ht="19.5" x14ac:dyDescent="0.2">
      <c r="A37" s="75"/>
      <c r="C37" s="339" t="s">
        <v>259</v>
      </c>
      <c r="D37" s="339" t="s">
        <v>260</v>
      </c>
      <c r="E37" s="216">
        <v>1</v>
      </c>
      <c r="F37" s="92">
        <v>0</v>
      </c>
      <c r="G37" s="299">
        <v>0</v>
      </c>
      <c r="H37" s="299">
        <v>0</v>
      </c>
      <c r="I37" s="94">
        <f t="shared" si="0"/>
        <v>0</v>
      </c>
      <c r="K37" s="75"/>
    </row>
    <row r="38" spans="1:11" ht="19.5" x14ac:dyDescent="0.2">
      <c r="A38" s="75"/>
      <c r="C38" s="339" t="s">
        <v>261</v>
      </c>
      <c r="D38" s="339" t="s">
        <v>262</v>
      </c>
      <c r="E38" s="216">
        <v>1</v>
      </c>
      <c r="F38" s="92">
        <v>0</v>
      </c>
      <c r="G38" s="299">
        <v>0</v>
      </c>
      <c r="H38" s="299">
        <v>0</v>
      </c>
      <c r="I38" s="94">
        <f t="shared" si="0"/>
        <v>0</v>
      </c>
      <c r="K38" s="75"/>
    </row>
    <row r="39" spans="1:11" ht="19.5" x14ac:dyDescent="0.2">
      <c r="A39" s="75"/>
      <c r="C39" s="339" t="s">
        <v>263</v>
      </c>
      <c r="D39" s="339" t="s">
        <v>264</v>
      </c>
      <c r="E39" s="216">
        <v>1</v>
      </c>
      <c r="F39" s="92">
        <v>0</v>
      </c>
      <c r="G39" s="299">
        <v>0</v>
      </c>
      <c r="H39" s="299">
        <v>0</v>
      </c>
      <c r="I39" s="94">
        <f t="shared" si="0"/>
        <v>0</v>
      </c>
      <c r="K39" s="75"/>
    </row>
    <row r="40" spans="1:11" ht="19.5" x14ac:dyDescent="0.2">
      <c r="A40" s="75"/>
      <c r="C40" s="339" t="s">
        <v>265</v>
      </c>
      <c r="D40" s="339" t="s">
        <v>266</v>
      </c>
      <c r="E40" s="216">
        <v>1</v>
      </c>
      <c r="F40" s="92">
        <v>0</v>
      </c>
      <c r="G40" s="299">
        <v>0</v>
      </c>
      <c r="H40" s="299">
        <v>0</v>
      </c>
      <c r="I40" s="94">
        <f t="shared" si="0"/>
        <v>0</v>
      </c>
      <c r="K40" s="75"/>
    </row>
    <row r="41" spans="1:11" ht="19.5" x14ac:dyDescent="0.2">
      <c r="A41" s="75"/>
      <c r="C41" s="339" t="s">
        <v>267</v>
      </c>
      <c r="D41" s="339" t="s">
        <v>268</v>
      </c>
      <c r="E41" s="216">
        <v>1</v>
      </c>
      <c r="F41" s="92">
        <v>0</v>
      </c>
      <c r="G41" s="299">
        <v>0</v>
      </c>
      <c r="H41" s="299">
        <v>0</v>
      </c>
      <c r="I41" s="94">
        <f t="shared" si="0"/>
        <v>0</v>
      </c>
      <c r="K41" s="75"/>
    </row>
    <row r="42" spans="1:11" ht="19.5" x14ac:dyDescent="0.2">
      <c r="A42" s="75"/>
      <c r="C42" s="339" t="s">
        <v>269</v>
      </c>
      <c r="D42" s="339" t="s">
        <v>270</v>
      </c>
      <c r="E42" s="216">
        <v>1</v>
      </c>
      <c r="F42" s="92">
        <v>0</v>
      </c>
      <c r="G42" s="299">
        <v>0</v>
      </c>
      <c r="H42" s="299">
        <v>0</v>
      </c>
      <c r="I42" s="94">
        <f t="shared" si="0"/>
        <v>0</v>
      </c>
      <c r="K42" s="75"/>
    </row>
    <row r="43" spans="1:11" ht="19.5" x14ac:dyDescent="0.2">
      <c r="A43" s="75"/>
      <c r="C43" s="339" t="s">
        <v>271</v>
      </c>
      <c r="D43" s="339" t="s">
        <v>272</v>
      </c>
      <c r="E43" s="216">
        <v>1</v>
      </c>
      <c r="F43" s="92">
        <v>0</v>
      </c>
      <c r="G43" s="299">
        <v>0</v>
      </c>
      <c r="H43" s="299">
        <v>0</v>
      </c>
      <c r="I43" s="94">
        <f t="shared" si="0"/>
        <v>0</v>
      </c>
      <c r="K43" s="75"/>
    </row>
    <row r="44" spans="1:11" ht="19.5" x14ac:dyDescent="0.2">
      <c r="A44" s="75"/>
      <c r="C44" s="339" t="s">
        <v>273</v>
      </c>
      <c r="D44" s="339" t="s">
        <v>274</v>
      </c>
      <c r="E44" s="216">
        <v>1</v>
      </c>
      <c r="F44" s="92">
        <v>0</v>
      </c>
      <c r="G44" s="299">
        <v>0</v>
      </c>
      <c r="H44" s="299">
        <v>0</v>
      </c>
      <c r="I44" s="94">
        <f t="shared" si="0"/>
        <v>0</v>
      </c>
      <c r="K44" s="75"/>
    </row>
    <row r="45" spans="1:11" ht="19.5" x14ac:dyDescent="0.2">
      <c r="A45" s="75"/>
      <c r="C45" s="339" t="s">
        <v>275</v>
      </c>
      <c r="D45" s="339" t="s">
        <v>276</v>
      </c>
      <c r="E45" s="216">
        <v>1</v>
      </c>
      <c r="F45" s="92">
        <v>0</v>
      </c>
      <c r="G45" s="299">
        <v>0</v>
      </c>
      <c r="H45" s="299">
        <v>0</v>
      </c>
      <c r="I45" s="94">
        <f t="shared" si="0"/>
        <v>0</v>
      </c>
      <c r="K45" s="75"/>
    </row>
    <row r="46" spans="1:11" ht="19.5" x14ac:dyDescent="0.2">
      <c r="A46" s="75"/>
      <c r="C46" s="339" t="s">
        <v>277</v>
      </c>
      <c r="D46" s="339" t="s">
        <v>278</v>
      </c>
      <c r="E46" s="216">
        <v>1</v>
      </c>
      <c r="F46" s="92">
        <v>0</v>
      </c>
      <c r="G46" s="299">
        <v>0</v>
      </c>
      <c r="H46" s="299">
        <v>0</v>
      </c>
      <c r="I46" s="94">
        <f t="shared" si="0"/>
        <v>0</v>
      </c>
      <c r="K46" s="75"/>
    </row>
    <row r="47" spans="1:11" ht="19.5" x14ac:dyDescent="0.2">
      <c r="A47" s="75"/>
      <c r="C47" s="339" t="s">
        <v>279</v>
      </c>
      <c r="D47" s="339" t="s">
        <v>182</v>
      </c>
      <c r="E47" s="216">
        <v>1</v>
      </c>
      <c r="F47" s="92">
        <v>0</v>
      </c>
      <c r="G47" s="299">
        <v>0</v>
      </c>
      <c r="H47" s="299">
        <v>0</v>
      </c>
      <c r="I47" s="94">
        <f t="shared" ref="I47:I48" si="1">SUM(F47:H47)</f>
        <v>0</v>
      </c>
      <c r="K47" s="75"/>
    </row>
    <row r="48" spans="1:11" ht="19.5" x14ac:dyDescent="0.2">
      <c r="A48" s="75"/>
      <c r="C48" s="339" t="s">
        <v>183</v>
      </c>
      <c r="D48" s="339" t="s">
        <v>184</v>
      </c>
      <c r="E48" s="216">
        <v>1</v>
      </c>
      <c r="F48" s="92">
        <v>0</v>
      </c>
      <c r="G48" s="299">
        <v>0</v>
      </c>
      <c r="H48" s="299">
        <v>0</v>
      </c>
      <c r="I48" s="94">
        <f t="shared" si="1"/>
        <v>0</v>
      </c>
      <c r="K48" s="75"/>
    </row>
    <row r="49" spans="1:11" ht="19.5" x14ac:dyDescent="0.2">
      <c r="A49" s="75"/>
      <c r="C49" s="339" t="s">
        <v>280</v>
      </c>
      <c r="D49" s="339" t="s">
        <v>281</v>
      </c>
      <c r="E49" s="216">
        <v>1</v>
      </c>
      <c r="F49" s="92">
        <v>0</v>
      </c>
      <c r="G49" s="299">
        <v>0</v>
      </c>
      <c r="H49" s="299">
        <v>0</v>
      </c>
      <c r="I49" s="94">
        <f t="shared" si="0"/>
        <v>0</v>
      </c>
      <c r="K49" s="75"/>
    </row>
    <row r="50" spans="1:11" ht="19.5" x14ac:dyDescent="0.2">
      <c r="A50" s="75"/>
      <c r="C50" s="339" t="s">
        <v>282</v>
      </c>
      <c r="D50" s="339" t="s">
        <v>283</v>
      </c>
      <c r="E50" s="216">
        <v>1</v>
      </c>
      <c r="F50" s="92">
        <v>0</v>
      </c>
      <c r="G50" s="299">
        <v>0</v>
      </c>
      <c r="H50" s="299">
        <v>0</v>
      </c>
      <c r="I50" s="94">
        <f t="shared" si="0"/>
        <v>0</v>
      </c>
      <c r="K50" s="75"/>
    </row>
    <row r="51" spans="1:11" ht="19.5" x14ac:dyDescent="0.2">
      <c r="A51" s="75"/>
      <c r="C51" s="339" t="s">
        <v>284</v>
      </c>
      <c r="D51" s="339" t="s">
        <v>285</v>
      </c>
      <c r="E51" s="216">
        <v>1</v>
      </c>
      <c r="F51" s="92">
        <v>0</v>
      </c>
      <c r="G51" s="299">
        <v>0</v>
      </c>
      <c r="H51" s="299">
        <v>0</v>
      </c>
      <c r="I51" s="94">
        <f t="shared" si="0"/>
        <v>0</v>
      </c>
      <c r="K51" s="75"/>
    </row>
    <row r="52" spans="1:11" ht="19.5" x14ac:dyDescent="0.2">
      <c r="A52" s="75"/>
      <c r="C52" s="339" t="s">
        <v>286</v>
      </c>
      <c r="D52" s="339" t="s">
        <v>287</v>
      </c>
      <c r="E52" s="216">
        <v>1</v>
      </c>
      <c r="F52" s="92">
        <v>0</v>
      </c>
      <c r="G52" s="299">
        <v>0</v>
      </c>
      <c r="H52" s="299">
        <v>0</v>
      </c>
      <c r="I52" s="94">
        <f t="shared" si="0"/>
        <v>0</v>
      </c>
      <c r="K52" s="75"/>
    </row>
    <row r="53" spans="1:11" ht="19.5" x14ac:dyDescent="0.2">
      <c r="A53" s="75"/>
      <c r="C53" s="339" t="s">
        <v>288</v>
      </c>
      <c r="D53" s="339" t="s">
        <v>289</v>
      </c>
      <c r="E53" s="216">
        <v>1</v>
      </c>
      <c r="F53" s="92">
        <v>0</v>
      </c>
      <c r="G53" s="299">
        <v>0</v>
      </c>
      <c r="H53" s="299">
        <v>0</v>
      </c>
      <c r="I53" s="94">
        <f t="shared" si="0"/>
        <v>0</v>
      </c>
      <c r="K53" s="75"/>
    </row>
    <row r="54" spans="1:11" ht="19.5" x14ac:dyDescent="0.2">
      <c r="A54" s="75"/>
      <c r="C54" s="339" t="s">
        <v>290</v>
      </c>
      <c r="D54" s="339" t="s">
        <v>291</v>
      </c>
      <c r="E54" s="216">
        <v>1</v>
      </c>
      <c r="F54" s="92">
        <v>0</v>
      </c>
      <c r="G54" s="299">
        <v>0</v>
      </c>
      <c r="H54" s="299">
        <v>0</v>
      </c>
      <c r="I54" s="94">
        <f t="shared" si="0"/>
        <v>0</v>
      </c>
      <c r="K54" s="75"/>
    </row>
    <row r="55" spans="1:11" ht="19.5" x14ac:dyDescent="0.2">
      <c r="A55" s="75"/>
      <c r="C55" s="339" t="s">
        <v>292</v>
      </c>
      <c r="D55" s="339" t="s">
        <v>293</v>
      </c>
      <c r="E55" s="216">
        <v>1</v>
      </c>
      <c r="F55" s="92">
        <v>0</v>
      </c>
      <c r="G55" s="299">
        <v>0</v>
      </c>
      <c r="H55" s="299">
        <v>0</v>
      </c>
      <c r="I55" s="94">
        <f t="shared" si="0"/>
        <v>0</v>
      </c>
      <c r="K55" s="75"/>
    </row>
    <row r="56" spans="1:11" ht="19.5" x14ac:dyDescent="0.2">
      <c r="A56" s="75"/>
      <c r="C56" s="339" t="s">
        <v>294</v>
      </c>
      <c r="D56" s="339" t="s">
        <v>295</v>
      </c>
      <c r="E56" s="216">
        <v>1</v>
      </c>
      <c r="F56" s="92">
        <v>0</v>
      </c>
      <c r="G56" s="299">
        <v>0</v>
      </c>
      <c r="H56" s="299">
        <v>0</v>
      </c>
      <c r="I56" s="94">
        <f t="shared" si="0"/>
        <v>0</v>
      </c>
      <c r="K56" s="75"/>
    </row>
    <row r="57" spans="1:11" ht="19.5" x14ac:dyDescent="0.2">
      <c r="A57" s="75"/>
      <c r="C57" s="339" t="s">
        <v>296</v>
      </c>
      <c r="D57" s="339" t="s">
        <v>297</v>
      </c>
      <c r="E57" s="216">
        <v>1</v>
      </c>
      <c r="F57" s="92">
        <v>0</v>
      </c>
      <c r="G57" s="299">
        <v>0</v>
      </c>
      <c r="H57" s="299">
        <v>0</v>
      </c>
      <c r="I57" s="94">
        <f t="shared" si="0"/>
        <v>0</v>
      </c>
      <c r="K57" s="75"/>
    </row>
    <row r="58" spans="1:11" ht="19.5" x14ac:dyDescent="0.2">
      <c r="A58" s="75"/>
      <c r="C58" s="339" t="s">
        <v>298</v>
      </c>
      <c r="D58" s="339" t="s">
        <v>299</v>
      </c>
      <c r="E58" s="216">
        <v>1</v>
      </c>
      <c r="F58" s="92">
        <v>0</v>
      </c>
      <c r="G58" s="299">
        <v>0</v>
      </c>
      <c r="H58" s="299">
        <v>0</v>
      </c>
      <c r="I58" s="94">
        <f t="shared" si="0"/>
        <v>0</v>
      </c>
      <c r="K58" s="75"/>
    </row>
    <row r="59" spans="1:11" ht="19.5" x14ac:dyDescent="0.2">
      <c r="A59" s="75"/>
      <c r="C59" s="339" t="s">
        <v>300</v>
      </c>
      <c r="D59" s="339" t="s">
        <v>301</v>
      </c>
      <c r="E59" s="216">
        <v>1</v>
      </c>
      <c r="F59" s="92">
        <v>0</v>
      </c>
      <c r="G59" s="299">
        <v>0</v>
      </c>
      <c r="H59" s="299">
        <v>0</v>
      </c>
      <c r="I59" s="94">
        <f t="shared" si="0"/>
        <v>0</v>
      </c>
      <c r="K59" s="75"/>
    </row>
    <row r="60" spans="1:11" ht="19.5" x14ac:dyDescent="0.2">
      <c r="A60" s="75"/>
      <c r="C60" s="339" t="s">
        <v>302</v>
      </c>
      <c r="D60" s="339" t="s">
        <v>303</v>
      </c>
      <c r="E60" s="216">
        <v>1</v>
      </c>
      <c r="F60" s="92">
        <v>0</v>
      </c>
      <c r="G60" s="299">
        <v>0</v>
      </c>
      <c r="H60" s="299">
        <v>0</v>
      </c>
      <c r="I60" s="94">
        <f t="shared" si="0"/>
        <v>0</v>
      </c>
      <c r="K60" s="75"/>
    </row>
    <row r="61" spans="1:11" ht="19.5" x14ac:dyDescent="0.2">
      <c r="A61" s="75"/>
      <c r="C61" s="339" t="s">
        <v>189</v>
      </c>
      <c r="D61" s="339" t="s">
        <v>190</v>
      </c>
      <c r="E61" s="216">
        <v>1</v>
      </c>
      <c r="F61" s="92">
        <v>0</v>
      </c>
      <c r="G61" s="299">
        <v>0</v>
      </c>
      <c r="H61" s="299">
        <v>0</v>
      </c>
      <c r="I61" s="94">
        <f t="shared" ref="I61:I62" si="2">SUM(F61:H61)</f>
        <v>0</v>
      </c>
      <c r="K61" s="75"/>
    </row>
    <row r="62" spans="1:11" ht="19.5" x14ac:dyDescent="0.2">
      <c r="A62" s="75"/>
      <c r="C62" s="339" t="s">
        <v>304</v>
      </c>
      <c r="D62" s="339" t="s">
        <v>305</v>
      </c>
      <c r="E62" s="216">
        <v>1</v>
      </c>
      <c r="F62" s="92">
        <v>0</v>
      </c>
      <c r="G62" s="299">
        <v>0</v>
      </c>
      <c r="H62" s="299">
        <v>0</v>
      </c>
      <c r="I62" s="94">
        <f t="shared" si="2"/>
        <v>0</v>
      </c>
      <c r="K62" s="75"/>
    </row>
    <row r="63" spans="1:11" ht="19.5" x14ac:dyDescent="0.2">
      <c r="A63" s="75"/>
      <c r="C63" s="192"/>
      <c r="D63" s="192"/>
      <c r="E63" s="340"/>
      <c r="K63" s="75"/>
    </row>
    <row r="64" spans="1:11" ht="19.5" x14ac:dyDescent="0.2">
      <c r="A64" s="75"/>
      <c r="C64" s="229" t="s">
        <v>191</v>
      </c>
      <c r="D64" s="229"/>
      <c r="E64" s="344">
        <f>SUM(E14:E62)</f>
        <v>50</v>
      </c>
      <c r="F64" s="229"/>
      <c r="G64" s="229"/>
      <c r="H64" s="229"/>
      <c r="I64" s="265">
        <f>SUM(I14:I62)</f>
        <v>0</v>
      </c>
      <c r="K64" s="75"/>
    </row>
    <row r="65" spans="1:11" ht="12.75" customHeight="1" x14ac:dyDescent="0.2">
      <c r="A65" s="75"/>
      <c r="K65" s="75"/>
    </row>
    <row r="66" spans="1:11" ht="12.75" customHeight="1" x14ac:dyDescent="0.2">
      <c r="A66" s="75"/>
      <c r="B66" s="75"/>
      <c r="C66" s="75"/>
      <c r="D66" s="75"/>
      <c r="E66" s="75"/>
      <c r="F66" s="75"/>
      <c r="G66" s="75"/>
      <c r="H66" s="75"/>
      <c r="I66" s="75"/>
      <c r="J66" s="75"/>
      <c r="K66" s="75"/>
    </row>
  </sheetData>
  <autoFilter ref="C14:E62" xr:uid="{9F1617F1-8766-4BA6-977D-7E6466447DF8}">
    <sortState xmlns:xlrd2="http://schemas.microsoft.com/office/spreadsheetml/2017/richdata2" ref="C15:E62">
      <sortCondition ref="C15:C62"/>
    </sortState>
  </autoFilter>
  <mergeCells count="1">
    <mergeCell ref="C10:I10"/>
  </mergeCells>
  <pageMargins left="0.7" right="0.7" top="0.75" bottom="0.75" header="0.3" footer="0.3"/>
  <ignoredErrors>
    <ignoredError sqref="I14"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eee1029-e01b-4ca9-84d2-b118b0e58b9e">
      <Terms xmlns="http://schemas.microsoft.com/office/infopath/2007/PartnerControls"/>
    </lcf76f155ced4ddcb4097134ff3c332f>
    <TaxCatchAll xmlns="59bde3c9-c52e-4134-a963-ce4d49aefe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1E6F5E617F86488E00911588AFB80B" ma:contentTypeVersion="11" ma:contentTypeDescription="Een nieuw document maken." ma:contentTypeScope="" ma:versionID="372d5160d9cde9ef470883e79f1efdc3">
  <xsd:schema xmlns:xsd="http://www.w3.org/2001/XMLSchema" xmlns:xs="http://www.w3.org/2001/XMLSchema" xmlns:p="http://schemas.microsoft.com/office/2006/metadata/properties" xmlns:ns2="eeee1029-e01b-4ca9-84d2-b118b0e58b9e" xmlns:ns3="59bde3c9-c52e-4134-a963-ce4d49aefe6a" targetNamespace="http://schemas.microsoft.com/office/2006/metadata/properties" ma:root="true" ma:fieldsID="5f1a810ec61d03e97f319d1a2c83f1e7" ns2:_="" ns3:_="">
    <xsd:import namespace="eeee1029-e01b-4ca9-84d2-b118b0e58b9e"/>
    <xsd:import namespace="59bde3c9-c52e-4134-a963-ce4d49aefe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ee1029-e01b-4ca9-84d2-b118b0e58b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39b28cd-0b21-46c6-9ca6-2a57476b2c71"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bde3c9-c52e-4134-a963-ce4d49aefe6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cef9154-6906-4867-99f5-ae98e7776241}" ma:internalName="TaxCatchAll" ma:showField="CatchAllData" ma:web="59bde3c9-c52e-4134-a963-ce4d49aefe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818A4C-DB56-4487-9AD2-5A5D043838AF}">
  <ds:schemaRefs>
    <ds:schemaRef ds:uri="http://schemas.microsoft.com/sharepoint/v3/contenttype/forms"/>
  </ds:schemaRefs>
</ds:datastoreItem>
</file>

<file path=customXml/itemProps2.xml><?xml version="1.0" encoding="utf-8"?>
<ds:datastoreItem xmlns:ds="http://schemas.openxmlformats.org/officeDocument/2006/customXml" ds:itemID="{FAAB51F5-49F3-4283-99E4-EA8AC3B1C0A5}">
  <ds:schemaRefs>
    <ds:schemaRef ds:uri="http://purl.org/dc/terms/"/>
    <ds:schemaRef ds:uri="http://www.w3.org/XML/1998/namespace"/>
    <ds:schemaRef ds:uri="http://purl.org/dc/elements/1.1/"/>
    <ds:schemaRef ds:uri="http://schemas.microsoft.com/office/infopath/2007/PartnerControls"/>
    <ds:schemaRef ds:uri="eeee1029-e01b-4ca9-84d2-b118b0e58b9e"/>
    <ds:schemaRef ds:uri="http://schemas.microsoft.com/office/2006/metadata/properties"/>
    <ds:schemaRef ds:uri="http://purl.org/dc/dcmitype/"/>
    <ds:schemaRef ds:uri="http://schemas.microsoft.com/office/2006/documentManagement/types"/>
    <ds:schemaRef ds:uri="http://schemas.openxmlformats.org/package/2006/metadata/core-properties"/>
    <ds:schemaRef ds:uri="59bde3c9-c52e-4134-a963-ce4d49aefe6a"/>
  </ds:schemaRefs>
</ds:datastoreItem>
</file>

<file path=customXml/itemProps3.xml><?xml version="1.0" encoding="utf-8"?>
<ds:datastoreItem xmlns:ds="http://schemas.openxmlformats.org/officeDocument/2006/customXml" ds:itemID="{A37D3928-DD31-4270-A9D7-288CCB99FB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ee1029-e01b-4ca9-84d2-b118b0e58b9e"/>
    <ds:schemaRef ds:uri="59bde3c9-c52e-4134-a963-ce4d49aefe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7</vt:i4>
      </vt:variant>
    </vt:vector>
  </HeadingPairs>
  <TitlesOfParts>
    <vt:vector size="18" baseType="lpstr">
      <vt:lpstr>Invulinstructie</vt:lpstr>
      <vt:lpstr>1. Ondertekening</vt:lpstr>
      <vt:lpstr>2. Totaalbegroting</vt:lpstr>
      <vt:lpstr>3a. Totaal werkcafe counters</vt:lpstr>
      <vt:lpstr>3b. Deelbegr. werkcafe counters</vt:lpstr>
      <vt:lpstr>4. Extra openstellingen</vt:lpstr>
      <vt:lpstr>5. Banqueting VV-Prijzen</vt:lpstr>
      <vt:lpstr>6. Warme- koudedrankenautomaten</vt:lpstr>
      <vt:lpstr>7. Waterkoelers</vt:lpstr>
      <vt:lpstr>8. Vendingautomaten</vt:lpstr>
      <vt:lpstr>9. Regietarieven</vt:lpstr>
      <vt:lpstr>'1. Ondertekening'!Afdrukbereik</vt:lpstr>
      <vt:lpstr>'2. Totaalbegroting'!Afdrukbereik</vt:lpstr>
      <vt:lpstr>'3a. Totaal werkcafe counters'!Afdrukbereik</vt:lpstr>
      <vt:lpstr>'4. Extra openstellingen'!Afdrukbereik</vt:lpstr>
      <vt:lpstr>'5. Banqueting VV-Prijzen'!Afdrukbereik</vt:lpstr>
      <vt:lpstr>'6. Warme- koudedrankenautomaten'!Afdrukbereik</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Prijsmodel Eten &amp; Drinken</dc:title>
  <dc:subject/>
  <dc:creator>CBR</dc:creator>
  <cp:keywords/>
  <dc:description/>
  <cp:lastModifiedBy>Debbie Woutersen</cp:lastModifiedBy>
  <cp:revision/>
  <dcterms:created xsi:type="dcterms:W3CDTF">2003-02-05T11:06:08Z</dcterms:created>
  <dcterms:modified xsi:type="dcterms:W3CDTF">2026-08-20T07:51:51Z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0x010100891E6F5E617F86488E00911588AFB80B</vt:lpwstr>
  </property>
  <property fmtid="{D5CDD505-2E9C-101B-9397-08002B2CF9AE}" pid="3" name="MediaServiceImageTags">
    <vt:lpwstr/>
  </property>
</Properties>
</file>