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Aon Aanbestedingsdesk\Begeleiding Europese Aanbestedingen\Brandverzekering\Gemeente\Gemeente Steenbergen\2026\Publiceren\"/>
    </mc:Choice>
  </mc:AlternateContent>
  <xr:revisionPtr revIDLastSave="0" documentId="13_ncr:1_{B23E17C2-FEF9-4E88-B14C-DD9545EE77D6}" xr6:coauthVersionLast="47" xr6:coauthVersionMax="47" xr10:uidLastSave="{00000000-0000-0000-0000-000000000000}"/>
  <bookViews>
    <workbookView xWindow="-4755" yWindow="-21720" windowWidth="38640" windowHeight="21120" firstSheet="1" activeTab="1" xr2:uid="{00000000-000D-0000-FFFF-FFFF00000000}"/>
  </bookViews>
  <sheets>
    <sheet name="General Info" sheetId="1" state="hidden" r:id="rId1"/>
    <sheet name="Bestand dd 1 januari 2026" sheetId="24" r:id="rId2"/>
    <sheet name="Speeltoestellen" sheetId="26" r:id="rId3"/>
  </sheets>
  <definedNames>
    <definedName name="_xlnm.Print_Area" localSheetId="1">'Bestand dd 1 januari 2026'!$A$1:$M$123</definedName>
    <definedName name="_xlnm.Print_Titles" localSheetId="1">'Bestand dd 1 januari 2026'!$1:$5</definedName>
    <definedName name="afr">#REF!</definedName>
    <definedName name="afrind">'General Info'!$B$19</definedName>
    <definedName name="cad">'Bestand dd 1 januari 2026'!$AC$123</definedName>
    <definedName name="ign">'General Info'!$B$5</definedName>
    <definedName name="igo">'General Info'!$B$6</definedName>
    <definedName name="iin">'General Info'!$B$7</definedName>
    <definedName name="iio">'General Info'!$B$8</definedName>
    <definedName name="index">'Bestand dd 1 januari 2026'!$Y$123</definedName>
    <definedName name="index2002">'Bestand dd 1 januari 2026'!#REF!</definedName>
    <definedName name="premieGM">'General Info'!$B$13</definedName>
    <definedName name="premieOW">'General Info'!$B$14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93" i="24" l="1"/>
  <c r="AB94" i="24"/>
  <c r="AB95" i="24"/>
  <c r="AB96" i="24"/>
  <c r="AB97" i="24"/>
  <c r="AB98" i="24"/>
  <c r="AB99" i="24"/>
  <c r="AB100" i="24"/>
  <c r="AB101" i="24"/>
  <c r="AB102" i="24"/>
  <c r="AB103" i="24"/>
  <c r="AB104" i="24"/>
  <c r="AB105" i="24"/>
  <c r="AB106" i="24"/>
  <c r="AB107" i="24"/>
  <c r="AB108" i="24"/>
  <c r="AB109" i="24"/>
  <c r="AB110" i="24"/>
  <c r="AB111" i="24"/>
  <c r="AB112" i="24"/>
  <c r="AB113" i="24"/>
  <c r="AB114" i="24"/>
  <c r="AB115" i="24"/>
  <c r="AB116" i="24"/>
  <c r="AB117" i="24"/>
  <c r="AB118" i="24"/>
  <c r="AB92" i="24"/>
  <c r="AB8" i="24"/>
  <c r="AB9" i="24"/>
  <c r="AB10" i="24"/>
  <c r="AB11" i="24"/>
  <c r="AB12" i="24"/>
  <c r="AB13" i="24"/>
  <c r="AB14" i="24"/>
  <c r="AB15" i="24"/>
  <c r="AB16" i="24"/>
  <c r="AB17" i="24"/>
  <c r="AB18" i="24"/>
  <c r="AB19" i="24"/>
  <c r="AB20" i="24"/>
  <c r="AB21" i="24"/>
  <c r="AB22" i="24"/>
  <c r="AB23" i="24"/>
  <c r="AB24" i="24"/>
  <c r="AB25" i="24"/>
  <c r="AB26" i="24"/>
  <c r="AB27" i="24"/>
  <c r="AB28" i="24"/>
  <c r="AB29" i="24"/>
  <c r="AB30" i="24"/>
  <c r="AB31" i="24"/>
  <c r="AB32" i="24"/>
  <c r="AB33" i="24"/>
  <c r="AB34" i="24"/>
  <c r="AB35" i="24"/>
  <c r="AB36" i="24"/>
  <c r="AB37" i="24"/>
  <c r="AB38" i="24"/>
  <c r="AB39" i="24"/>
  <c r="AB40" i="24"/>
  <c r="AB41" i="24"/>
  <c r="AB42" i="24"/>
  <c r="AB43" i="24"/>
  <c r="AB44" i="24"/>
  <c r="AB45" i="24"/>
  <c r="AB46" i="24"/>
  <c r="AB47" i="24"/>
  <c r="AB48" i="24"/>
  <c r="AB49" i="24"/>
  <c r="AB50" i="24"/>
  <c r="AB51" i="24"/>
  <c r="AB52" i="24"/>
  <c r="AB53" i="24"/>
  <c r="AB54" i="24"/>
  <c r="AB55" i="24"/>
  <c r="AB56" i="24"/>
  <c r="AB57" i="24"/>
  <c r="AB58" i="24"/>
  <c r="AB59" i="24"/>
  <c r="AB60" i="24"/>
  <c r="AB61" i="24"/>
  <c r="AB62" i="24"/>
  <c r="AB63" i="24"/>
  <c r="AB64" i="24"/>
  <c r="AB65" i="24"/>
  <c r="AB66" i="24"/>
  <c r="AB67" i="24"/>
  <c r="AB68" i="24"/>
  <c r="AB69" i="24"/>
  <c r="AB70" i="24"/>
  <c r="AB71" i="24"/>
  <c r="AB72" i="24"/>
  <c r="AB73" i="24"/>
  <c r="AB74" i="24"/>
  <c r="AB75" i="24"/>
  <c r="AB76" i="24"/>
  <c r="AB77" i="24"/>
  <c r="AB78" i="24"/>
  <c r="AB79" i="24"/>
  <c r="AB80" i="24"/>
  <c r="AB81" i="24"/>
  <c r="AB82" i="24"/>
  <c r="AB83" i="24"/>
  <c r="AB84" i="24"/>
  <c r="AB85" i="24"/>
  <c r="AB86" i="24"/>
  <c r="AB87" i="24"/>
  <c r="AB88" i="24"/>
  <c r="AB7" i="24"/>
  <c r="X108" i="24"/>
  <c r="X31" i="24"/>
  <c r="X47" i="24"/>
  <c r="X53" i="24"/>
  <c r="X69" i="24"/>
  <c r="T90" i="24"/>
  <c r="P90" i="24"/>
  <c r="P120" i="24"/>
  <c r="T120" i="24"/>
  <c r="U93" i="24"/>
  <c r="U94" i="24"/>
  <c r="U95" i="24"/>
  <c r="U96" i="24"/>
  <c r="U97" i="24"/>
  <c r="U98" i="24"/>
  <c r="U99" i="24"/>
  <c r="U100" i="24"/>
  <c r="U101" i="24"/>
  <c r="U102" i="24"/>
  <c r="U103" i="24"/>
  <c r="U104" i="24"/>
  <c r="U105" i="24"/>
  <c r="U106" i="24"/>
  <c r="U107" i="24"/>
  <c r="U108" i="24"/>
  <c r="U109" i="24"/>
  <c r="U110" i="24"/>
  <c r="U111" i="24"/>
  <c r="U112" i="24"/>
  <c r="U113" i="24"/>
  <c r="U114" i="24"/>
  <c r="U115" i="24"/>
  <c r="U116" i="24"/>
  <c r="U117" i="24"/>
  <c r="U92" i="24"/>
  <c r="U8" i="24"/>
  <c r="U9" i="24"/>
  <c r="U10" i="24"/>
  <c r="U11" i="24"/>
  <c r="U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70" i="24"/>
  <c r="U71" i="24"/>
  <c r="U72" i="24"/>
  <c r="U73" i="24"/>
  <c r="U74" i="24"/>
  <c r="U75" i="24"/>
  <c r="U76" i="24"/>
  <c r="U77" i="24"/>
  <c r="U78" i="24"/>
  <c r="U79" i="24"/>
  <c r="U80" i="24"/>
  <c r="U81" i="24"/>
  <c r="U82" i="24"/>
  <c r="U83" i="24"/>
  <c r="U84" i="24"/>
  <c r="U85" i="24"/>
  <c r="U86" i="24"/>
  <c r="U87" i="24"/>
  <c r="U88" i="24"/>
  <c r="U7" i="24"/>
  <c r="L73" i="24"/>
  <c r="X73" i="24" s="1"/>
  <c r="L74" i="24"/>
  <c r="X74" i="24" s="1"/>
  <c r="L75" i="24"/>
  <c r="X75" i="24" s="1"/>
  <c r="L76" i="24"/>
  <c r="X76" i="24" s="1"/>
  <c r="L77" i="24"/>
  <c r="X77" i="24" s="1"/>
  <c r="L78" i="24"/>
  <c r="X78" i="24" s="1"/>
  <c r="L79" i="24"/>
  <c r="X79" i="24" s="1"/>
  <c r="L80" i="24"/>
  <c r="X80" i="24" s="1"/>
  <c r="L81" i="24"/>
  <c r="X81" i="24" s="1"/>
  <c r="L82" i="24"/>
  <c r="X82" i="24" s="1"/>
  <c r="L83" i="24"/>
  <c r="X83" i="24" s="1"/>
  <c r="L84" i="24"/>
  <c r="X84" i="24" s="1"/>
  <c r="L85" i="24"/>
  <c r="X85" i="24" s="1"/>
  <c r="L86" i="24"/>
  <c r="X86" i="24" s="1"/>
  <c r="L87" i="24"/>
  <c r="X87" i="24" s="1"/>
  <c r="L88" i="24"/>
  <c r="X88" i="24" s="1"/>
  <c r="L72" i="24"/>
  <c r="X72" i="24" s="1"/>
  <c r="L8" i="24"/>
  <c r="X8" i="24" s="1"/>
  <c r="L9" i="24"/>
  <c r="X9" i="24" s="1"/>
  <c r="L10" i="24"/>
  <c r="X10" i="24" s="1"/>
  <c r="L11" i="24"/>
  <c r="X11" i="24" s="1"/>
  <c r="L12" i="24"/>
  <c r="X12" i="24" s="1"/>
  <c r="L13" i="24"/>
  <c r="X13" i="24" s="1"/>
  <c r="L14" i="24"/>
  <c r="X14" i="24" s="1"/>
  <c r="L15" i="24"/>
  <c r="X15" i="24" s="1"/>
  <c r="L16" i="24"/>
  <c r="X16" i="24" s="1"/>
  <c r="L17" i="24"/>
  <c r="X17" i="24" s="1"/>
  <c r="L18" i="24"/>
  <c r="X18" i="24" s="1"/>
  <c r="L19" i="24"/>
  <c r="X19" i="24" s="1"/>
  <c r="L20" i="24"/>
  <c r="X20" i="24" s="1"/>
  <c r="L21" i="24"/>
  <c r="X21" i="24" s="1"/>
  <c r="L22" i="24"/>
  <c r="X22" i="24" s="1"/>
  <c r="L23" i="24"/>
  <c r="X23" i="24" s="1"/>
  <c r="L24" i="24"/>
  <c r="X24" i="24" s="1"/>
  <c r="L25" i="24"/>
  <c r="X25" i="24" s="1"/>
  <c r="L26" i="24"/>
  <c r="X26" i="24" s="1"/>
  <c r="L27" i="24"/>
  <c r="X27" i="24" s="1"/>
  <c r="L28" i="24"/>
  <c r="X28" i="24" s="1"/>
  <c r="L29" i="24"/>
  <c r="X29" i="24" s="1"/>
  <c r="L30" i="24"/>
  <c r="X30" i="24" s="1"/>
  <c r="L31" i="24"/>
  <c r="L32" i="24"/>
  <c r="X32" i="24" s="1"/>
  <c r="L33" i="24"/>
  <c r="X33" i="24" s="1"/>
  <c r="L34" i="24"/>
  <c r="X34" i="24" s="1"/>
  <c r="L35" i="24"/>
  <c r="X35" i="24" s="1"/>
  <c r="L36" i="24"/>
  <c r="X36" i="24" s="1"/>
  <c r="L37" i="24"/>
  <c r="X37" i="24" s="1"/>
  <c r="L38" i="24"/>
  <c r="X38" i="24" s="1"/>
  <c r="L39" i="24"/>
  <c r="X39" i="24" s="1"/>
  <c r="L40" i="24"/>
  <c r="X40" i="24" s="1"/>
  <c r="L41" i="24"/>
  <c r="X41" i="24" s="1"/>
  <c r="L42" i="24"/>
  <c r="X42" i="24" s="1"/>
  <c r="L43" i="24"/>
  <c r="X43" i="24" s="1"/>
  <c r="L44" i="24"/>
  <c r="X44" i="24" s="1"/>
  <c r="L45" i="24"/>
  <c r="X45" i="24" s="1"/>
  <c r="L46" i="24"/>
  <c r="X46" i="24" s="1"/>
  <c r="L47" i="24"/>
  <c r="L48" i="24"/>
  <c r="X48" i="24" s="1"/>
  <c r="L49" i="24"/>
  <c r="X49" i="24" s="1"/>
  <c r="L50" i="24"/>
  <c r="X50" i="24" s="1"/>
  <c r="L51" i="24"/>
  <c r="X51" i="24" s="1"/>
  <c r="L52" i="24"/>
  <c r="X52" i="24" s="1"/>
  <c r="L53" i="24"/>
  <c r="L54" i="24"/>
  <c r="X54" i="24" s="1"/>
  <c r="L55" i="24"/>
  <c r="X55" i="24" s="1"/>
  <c r="L56" i="24"/>
  <c r="X56" i="24" s="1"/>
  <c r="L57" i="24"/>
  <c r="X57" i="24" s="1"/>
  <c r="L58" i="24"/>
  <c r="X58" i="24" s="1"/>
  <c r="L59" i="24"/>
  <c r="X59" i="24" s="1"/>
  <c r="L60" i="24"/>
  <c r="X60" i="24" s="1"/>
  <c r="L61" i="24"/>
  <c r="X61" i="24" s="1"/>
  <c r="L62" i="24"/>
  <c r="X62" i="24" s="1"/>
  <c r="L63" i="24"/>
  <c r="X63" i="24" s="1"/>
  <c r="L64" i="24"/>
  <c r="X64" i="24" s="1"/>
  <c r="L65" i="24"/>
  <c r="X65" i="24" s="1"/>
  <c r="L66" i="24"/>
  <c r="X66" i="24" s="1"/>
  <c r="L67" i="24"/>
  <c r="X67" i="24" s="1"/>
  <c r="L68" i="24"/>
  <c r="X68" i="24" s="1"/>
  <c r="L69" i="24"/>
  <c r="L70" i="24"/>
  <c r="X70" i="24" s="1"/>
  <c r="L7" i="24"/>
  <c r="X7" i="24" s="1"/>
  <c r="L93" i="24"/>
  <c r="X93" i="24" s="1"/>
  <c r="L94" i="24"/>
  <c r="X94" i="24" s="1"/>
  <c r="L95" i="24"/>
  <c r="X95" i="24" s="1"/>
  <c r="L96" i="24"/>
  <c r="X96" i="24" s="1"/>
  <c r="L97" i="24"/>
  <c r="X97" i="24" s="1"/>
  <c r="L98" i="24"/>
  <c r="X98" i="24" s="1"/>
  <c r="L99" i="24"/>
  <c r="X99" i="24" s="1"/>
  <c r="L100" i="24"/>
  <c r="X100" i="24" s="1"/>
  <c r="L101" i="24"/>
  <c r="X101" i="24" s="1"/>
  <c r="L102" i="24"/>
  <c r="X102" i="24" s="1"/>
  <c r="L103" i="24"/>
  <c r="X103" i="24" s="1"/>
  <c r="L104" i="24"/>
  <c r="X104" i="24" s="1"/>
  <c r="L105" i="24"/>
  <c r="X105" i="24" s="1"/>
  <c r="L106" i="24"/>
  <c r="X106" i="24" s="1"/>
  <c r="L107" i="24"/>
  <c r="X107" i="24" s="1"/>
  <c r="L108" i="24"/>
  <c r="L109" i="24"/>
  <c r="X109" i="24" s="1"/>
  <c r="L110" i="24"/>
  <c r="X110" i="24" s="1"/>
  <c r="L111" i="24"/>
  <c r="X111" i="24" s="1"/>
  <c r="L112" i="24"/>
  <c r="X112" i="24" s="1"/>
  <c r="L113" i="24"/>
  <c r="X113" i="24" s="1"/>
  <c r="L114" i="24"/>
  <c r="X114" i="24" s="1"/>
  <c r="L115" i="24"/>
  <c r="X115" i="24" s="1"/>
  <c r="L116" i="24"/>
  <c r="X116" i="24" s="1"/>
  <c r="L117" i="24"/>
  <c r="X117" i="24" s="1"/>
  <c r="L118" i="24"/>
  <c r="X118" i="24" s="1"/>
  <c r="L92" i="24"/>
  <c r="X92" i="24" s="1"/>
  <c r="Q93" i="24"/>
  <c r="Q94" i="24"/>
  <c r="Q95" i="24"/>
  <c r="Q96" i="24"/>
  <c r="Q97" i="24"/>
  <c r="Q98" i="24"/>
  <c r="Q99" i="24"/>
  <c r="Q100" i="24"/>
  <c r="Q101" i="24"/>
  <c r="Q102" i="24"/>
  <c r="Q103" i="24"/>
  <c r="Q104" i="24"/>
  <c r="Q105" i="24"/>
  <c r="Q106" i="24"/>
  <c r="Q107" i="24"/>
  <c r="Q108" i="24"/>
  <c r="Q109" i="24"/>
  <c r="Q110" i="24"/>
  <c r="Q111" i="24"/>
  <c r="Q112" i="24"/>
  <c r="Q113" i="24"/>
  <c r="Q114" i="24"/>
  <c r="Q115" i="24"/>
  <c r="Q116" i="24"/>
  <c r="Q117" i="24"/>
  <c r="Q118" i="24"/>
  <c r="Q92" i="24"/>
  <c r="Q8" i="24"/>
  <c r="Q9" i="24"/>
  <c r="Q10" i="24"/>
  <c r="Q11" i="24"/>
  <c r="Q12" i="24"/>
  <c r="Q13" i="24"/>
  <c r="Q14" i="24"/>
  <c r="Q15" i="24"/>
  <c r="Q16" i="24"/>
  <c r="Q17" i="24"/>
  <c r="Q18" i="24"/>
  <c r="Q19" i="24"/>
  <c r="Q20" i="24"/>
  <c r="Q21" i="24"/>
  <c r="Q22" i="24"/>
  <c r="Q23" i="24"/>
  <c r="Q24" i="24"/>
  <c r="Q25" i="24"/>
  <c r="Q26" i="24"/>
  <c r="Q27" i="24"/>
  <c r="Q28" i="24"/>
  <c r="Q29" i="24"/>
  <c r="Q30" i="24"/>
  <c r="Q31" i="24"/>
  <c r="Q32" i="24"/>
  <c r="Q33" i="24"/>
  <c r="Q34" i="24"/>
  <c r="Q35" i="24"/>
  <c r="Q36" i="24"/>
  <c r="Q37" i="24"/>
  <c r="Q38" i="24"/>
  <c r="Q39" i="24"/>
  <c r="Q40" i="24"/>
  <c r="Q41" i="24"/>
  <c r="Q42" i="24"/>
  <c r="Q43" i="24"/>
  <c r="Q44" i="24"/>
  <c r="Q45" i="24"/>
  <c r="Q46" i="24"/>
  <c r="Q47" i="24"/>
  <c r="Q48" i="24"/>
  <c r="Q49" i="24"/>
  <c r="Q50" i="24"/>
  <c r="Q51" i="24"/>
  <c r="Q52" i="24"/>
  <c r="Q53" i="24"/>
  <c r="Q54" i="24"/>
  <c r="Q55" i="24"/>
  <c r="Q56" i="24"/>
  <c r="Q57" i="24"/>
  <c r="Q58" i="24"/>
  <c r="Q59" i="24"/>
  <c r="Q60" i="24"/>
  <c r="Q61" i="24"/>
  <c r="Q62" i="24"/>
  <c r="Q63" i="24"/>
  <c r="Q64" i="24"/>
  <c r="Q65" i="24"/>
  <c r="Q66" i="24"/>
  <c r="Q67" i="24"/>
  <c r="Q68" i="24"/>
  <c r="Q69" i="24"/>
  <c r="Q70" i="24"/>
  <c r="Q71" i="24"/>
  <c r="Q72" i="24"/>
  <c r="Q73" i="24"/>
  <c r="Q74" i="24"/>
  <c r="Q75" i="24"/>
  <c r="Q76" i="24"/>
  <c r="Q77" i="24"/>
  <c r="Q78" i="24"/>
  <c r="Q79" i="24"/>
  <c r="Q80" i="24"/>
  <c r="Q81" i="24"/>
  <c r="Q82" i="24"/>
  <c r="Q83" i="24"/>
  <c r="Q84" i="24"/>
  <c r="Q85" i="24"/>
  <c r="Q86" i="24"/>
  <c r="Q87" i="24"/>
  <c r="Q88" i="24"/>
  <c r="Q7" i="24"/>
  <c r="K71" i="24"/>
  <c r="W71" i="24" s="1"/>
  <c r="L71" i="24"/>
  <c r="X71" i="24" s="1"/>
  <c r="E291" i="26"/>
  <c r="D291" i="26"/>
  <c r="F291" i="26" s="1"/>
  <c r="G290" i="26"/>
  <c r="F290" i="26"/>
  <c r="G289" i="26"/>
  <c r="F289" i="26"/>
  <c r="F288" i="26"/>
  <c r="G288" i="26" s="1"/>
  <c r="F287" i="26"/>
  <c r="G287" i="26" s="1"/>
  <c r="F286" i="26"/>
  <c r="G286" i="26" s="1"/>
  <c r="F285" i="26"/>
  <c r="G285" i="26" s="1"/>
  <c r="F284" i="26"/>
  <c r="G284" i="26" s="1"/>
  <c r="G283" i="26"/>
  <c r="F283" i="26"/>
  <c r="G282" i="26"/>
  <c r="F282" i="26"/>
  <c r="F281" i="26"/>
  <c r="G281" i="26" s="1"/>
  <c r="F280" i="26"/>
  <c r="G280" i="26" s="1"/>
  <c r="F279" i="26"/>
  <c r="G279" i="26" s="1"/>
  <c r="F278" i="26"/>
  <c r="G278" i="26" s="1"/>
  <c r="G277" i="26"/>
  <c r="F277" i="26"/>
  <c r="G276" i="26"/>
  <c r="F276" i="26"/>
  <c r="G275" i="26"/>
  <c r="F275" i="26"/>
  <c r="F274" i="26"/>
  <c r="G274" i="26" s="1"/>
  <c r="F273" i="26"/>
  <c r="G273" i="26" s="1"/>
  <c r="F272" i="26"/>
  <c r="G272" i="26" s="1"/>
  <c r="F271" i="26"/>
  <c r="G271" i="26" s="1"/>
  <c r="G270" i="26"/>
  <c r="F270" i="26"/>
  <c r="G269" i="26"/>
  <c r="F269" i="26"/>
  <c r="G268" i="26"/>
  <c r="F268" i="26"/>
  <c r="F267" i="26"/>
  <c r="G267" i="26" s="1"/>
  <c r="F266" i="26"/>
  <c r="G266" i="26" s="1"/>
  <c r="F265" i="26"/>
  <c r="G265" i="26" s="1"/>
  <c r="F264" i="26"/>
  <c r="G264" i="26" s="1"/>
  <c r="G263" i="26"/>
  <c r="F263" i="26"/>
  <c r="G262" i="26"/>
  <c r="F262" i="26"/>
  <c r="G261" i="26"/>
  <c r="F261" i="26"/>
  <c r="F260" i="26"/>
  <c r="G260" i="26" s="1"/>
  <c r="F259" i="26"/>
  <c r="G259" i="26" s="1"/>
  <c r="F258" i="26"/>
  <c r="G258" i="26" s="1"/>
  <c r="F257" i="26"/>
  <c r="G257" i="26" s="1"/>
  <c r="G256" i="26"/>
  <c r="F256" i="26"/>
  <c r="G255" i="26"/>
  <c r="F255" i="26"/>
  <c r="G254" i="26"/>
  <c r="F254" i="26"/>
  <c r="F253" i="26"/>
  <c r="G253" i="26" s="1"/>
  <c r="F252" i="26"/>
  <c r="G252" i="26" s="1"/>
  <c r="F251" i="26"/>
  <c r="G251" i="26" s="1"/>
  <c r="F250" i="26"/>
  <c r="G250" i="26" s="1"/>
  <c r="G249" i="26"/>
  <c r="F249" i="26"/>
  <c r="G248" i="26"/>
  <c r="F248" i="26"/>
  <c r="G247" i="26"/>
  <c r="F247" i="26"/>
  <c r="F246" i="26"/>
  <c r="G246" i="26" s="1"/>
  <c r="F245" i="26"/>
  <c r="G245" i="26" s="1"/>
  <c r="F244" i="26"/>
  <c r="G244" i="26" s="1"/>
  <c r="F243" i="26"/>
  <c r="G243" i="26" s="1"/>
  <c r="G242" i="26"/>
  <c r="F242" i="26"/>
  <c r="G241" i="26"/>
  <c r="F241" i="26"/>
  <c r="G240" i="26"/>
  <c r="F240" i="26"/>
  <c r="F239" i="26"/>
  <c r="G239" i="26" s="1"/>
  <c r="F238" i="26"/>
  <c r="G238" i="26" s="1"/>
  <c r="F237" i="26"/>
  <c r="G237" i="26" s="1"/>
  <c r="F236" i="26"/>
  <c r="G236" i="26" s="1"/>
  <c r="G235" i="26"/>
  <c r="F235" i="26"/>
  <c r="G234" i="26"/>
  <c r="F234" i="26"/>
  <c r="G233" i="26"/>
  <c r="F233" i="26"/>
  <c r="F232" i="26"/>
  <c r="G232" i="26" s="1"/>
  <c r="F231" i="26"/>
  <c r="G231" i="26" s="1"/>
  <c r="F230" i="26"/>
  <c r="G230" i="26" s="1"/>
  <c r="F229" i="26"/>
  <c r="G229" i="26" s="1"/>
  <c r="G228" i="26"/>
  <c r="F228" i="26"/>
  <c r="G227" i="26"/>
  <c r="F227" i="26"/>
  <c r="G226" i="26"/>
  <c r="F226" i="26"/>
  <c r="F225" i="26"/>
  <c r="G225" i="26" s="1"/>
  <c r="F224" i="26"/>
  <c r="G224" i="26" s="1"/>
  <c r="F223" i="26"/>
  <c r="G223" i="26" s="1"/>
  <c r="F222" i="26"/>
  <c r="G222" i="26" s="1"/>
  <c r="G221" i="26"/>
  <c r="F221" i="26"/>
  <c r="G220" i="26"/>
  <c r="F220" i="26"/>
  <c r="G219" i="26"/>
  <c r="F219" i="26"/>
  <c r="F218" i="26"/>
  <c r="G218" i="26" s="1"/>
  <c r="F217" i="26"/>
  <c r="G217" i="26" s="1"/>
  <c r="F216" i="26"/>
  <c r="G216" i="26" s="1"/>
  <c r="F215" i="26"/>
  <c r="G215" i="26" s="1"/>
  <c r="G214" i="26"/>
  <c r="F214" i="26"/>
  <c r="G213" i="26"/>
  <c r="F213" i="26"/>
  <c r="G212" i="26"/>
  <c r="F212" i="26"/>
  <c r="F211" i="26"/>
  <c r="G211" i="26" s="1"/>
  <c r="F210" i="26"/>
  <c r="G210" i="26" s="1"/>
  <c r="F209" i="26"/>
  <c r="G209" i="26" s="1"/>
  <c r="F208" i="26"/>
  <c r="G208" i="26" s="1"/>
  <c r="G207" i="26"/>
  <c r="F207" i="26"/>
  <c r="G206" i="26"/>
  <c r="F206" i="26"/>
  <c r="G205" i="26"/>
  <c r="F205" i="26"/>
  <c r="F204" i="26"/>
  <c r="G204" i="26" s="1"/>
  <c r="F203" i="26"/>
  <c r="G203" i="26" s="1"/>
  <c r="F202" i="26"/>
  <c r="G202" i="26" s="1"/>
  <c r="F201" i="26"/>
  <c r="G201" i="26" s="1"/>
  <c r="G200" i="26"/>
  <c r="F200" i="26"/>
  <c r="G199" i="26"/>
  <c r="F199" i="26"/>
  <c r="G198" i="26"/>
  <c r="F198" i="26"/>
  <c r="F197" i="26"/>
  <c r="G197" i="26" s="1"/>
  <c r="F196" i="26"/>
  <c r="G196" i="26" s="1"/>
  <c r="F195" i="26"/>
  <c r="G195" i="26" s="1"/>
  <c r="F194" i="26"/>
  <c r="G194" i="26" s="1"/>
  <c r="G193" i="26"/>
  <c r="F193" i="26"/>
  <c r="G192" i="26"/>
  <c r="F192" i="26"/>
  <c r="G191" i="26"/>
  <c r="F191" i="26"/>
  <c r="F190" i="26"/>
  <c r="G190" i="26" s="1"/>
  <c r="F189" i="26"/>
  <c r="G189" i="26" s="1"/>
  <c r="F188" i="26"/>
  <c r="G188" i="26" s="1"/>
  <c r="F187" i="26"/>
  <c r="G187" i="26" s="1"/>
  <c r="G186" i="26"/>
  <c r="F186" i="26"/>
  <c r="G185" i="26"/>
  <c r="F185" i="26"/>
  <c r="G184" i="26"/>
  <c r="F184" i="26"/>
  <c r="F183" i="26"/>
  <c r="G183" i="26" s="1"/>
  <c r="F182" i="26"/>
  <c r="G182" i="26" s="1"/>
  <c r="F181" i="26"/>
  <c r="G181" i="26" s="1"/>
  <c r="F180" i="26"/>
  <c r="G180" i="26" s="1"/>
  <c r="G179" i="26"/>
  <c r="F179" i="26"/>
  <c r="G178" i="26"/>
  <c r="F178" i="26"/>
  <c r="G177" i="26"/>
  <c r="F177" i="26"/>
  <c r="F176" i="26"/>
  <c r="G176" i="26" s="1"/>
  <c r="F175" i="26"/>
  <c r="G175" i="26" s="1"/>
  <c r="F174" i="26"/>
  <c r="G174" i="26" s="1"/>
  <c r="F173" i="26"/>
  <c r="G173" i="26" s="1"/>
  <c r="G172" i="26"/>
  <c r="F172" i="26"/>
  <c r="G171" i="26"/>
  <c r="F171" i="26"/>
  <c r="G170" i="26"/>
  <c r="F170" i="26"/>
  <c r="F169" i="26"/>
  <c r="G169" i="26" s="1"/>
  <c r="F168" i="26"/>
  <c r="G168" i="26" s="1"/>
  <c r="F167" i="26"/>
  <c r="G167" i="26" s="1"/>
  <c r="F166" i="26"/>
  <c r="G166" i="26" s="1"/>
  <c r="G165" i="26"/>
  <c r="F165" i="26"/>
  <c r="G164" i="26"/>
  <c r="F164" i="26"/>
  <c r="G163" i="26"/>
  <c r="F163" i="26"/>
  <c r="F162" i="26"/>
  <c r="G162" i="26" s="1"/>
  <c r="F161" i="26"/>
  <c r="G161" i="26" s="1"/>
  <c r="F160" i="26"/>
  <c r="G160" i="26" s="1"/>
  <c r="F159" i="26"/>
  <c r="G159" i="26" s="1"/>
  <c r="G158" i="26"/>
  <c r="F158" i="26"/>
  <c r="G157" i="26"/>
  <c r="F157" i="26"/>
  <c r="G156" i="26"/>
  <c r="F156" i="26"/>
  <c r="F155" i="26"/>
  <c r="G155" i="26" s="1"/>
  <c r="F154" i="26"/>
  <c r="G154" i="26" s="1"/>
  <c r="F153" i="26"/>
  <c r="G153" i="26" s="1"/>
  <c r="F152" i="26"/>
  <c r="G152" i="26" s="1"/>
  <c r="G151" i="26"/>
  <c r="F151" i="26"/>
  <c r="G150" i="26"/>
  <c r="F150" i="26"/>
  <c r="G149" i="26"/>
  <c r="F149" i="26"/>
  <c r="F148" i="26"/>
  <c r="G148" i="26" s="1"/>
  <c r="F147" i="26"/>
  <c r="G147" i="26" s="1"/>
  <c r="F146" i="26"/>
  <c r="G146" i="26" s="1"/>
  <c r="F145" i="26"/>
  <c r="G145" i="26" s="1"/>
  <c r="G144" i="26"/>
  <c r="F144" i="26"/>
  <c r="G143" i="26"/>
  <c r="F143" i="26"/>
  <c r="G142" i="26"/>
  <c r="F142" i="26"/>
  <c r="F141" i="26"/>
  <c r="G141" i="26" s="1"/>
  <c r="F140" i="26"/>
  <c r="G140" i="26" s="1"/>
  <c r="F139" i="26"/>
  <c r="G139" i="26" s="1"/>
  <c r="F138" i="26"/>
  <c r="G138" i="26" s="1"/>
  <c r="G137" i="26"/>
  <c r="F137" i="26"/>
  <c r="G136" i="26"/>
  <c r="F136" i="26"/>
  <c r="G135" i="26"/>
  <c r="F135" i="26"/>
  <c r="F134" i="26"/>
  <c r="G134" i="26" s="1"/>
  <c r="F133" i="26"/>
  <c r="G133" i="26" s="1"/>
  <c r="F132" i="26"/>
  <c r="G132" i="26" s="1"/>
  <c r="F131" i="26"/>
  <c r="G131" i="26" s="1"/>
  <c r="G130" i="26"/>
  <c r="F130" i="26"/>
  <c r="G129" i="26"/>
  <c r="F129" i="26"/>
  <c r="G128" i="26"/>
  <c r="F128" i="26"/>
  <c r="F127" i="26"/>
  <c r="G127" i="26" s="1"/>
  <c r="F126" i="26"/>
  <c r="G126" i="26" s="1"/>
  <c r="F125" i="26"/>
  <c r="G125" i="26" s="1"/>
  <c r="F124" i="26"/>
  <c r="G124" i="26" s="1"/>
  <c r="G123" i="26"/>
  <c r="F123" i="26"/>
  <c r="G122" i="26"/>
  <c r="F122" i="26"/>
  <c r="G121" i="26"/>
  <c r="F121" i="26"/>
  <c r="F120" i="26"/>
  <c r="G120" i="26" s="1"/>
  <c r="F119" i="26"/>
  <c r="G119" i="26" s="1"/>
  <c r="F118" i="26"/>
  <c r="G118" i="26" s="1"/>
  <c r="F117" i="26"/>
  <c r="G117" i="26" s="1"/>
  <c r="G116" i="26"/>
  <c r="F116" i="26"/>
  <c r="G115" i="26"/>
  <c r="F115" i="26"/>
  <c r="G114" i="26"/>
  <c r="F114" i="26"/>
  <c r="F113" i="26"/>
  <c r="G113" i="26" s="1"/>
  <c r="F112" i="26"/>
  <c r="G112" i="26" s="1"/>
  <c r="F111" i="26"/>
  <c r="G111" i="26" s="1"/>
  <c r="F110" i="26"/>
  <c r="G110" i="26" s="1"/>
  <c r="G109" i="26"/>
  <c r="F109" i="26"/>
  <c r="G108" i="26"/>
  <c r="F108" i="26"/>
  <c r="G107" i="26"/>
  <c r="F107" i="26"/>
  <c r="F106" i="26"/>
  <c r="G106" i="26" s="1"/>
  <c r="F105" i="26"/>
  <c r="G105" i="26" s="1"/>
  <c r="F104" i="26"/>
  <c r="G104" i="26" s="1"/>
  <c r="F103" i="26"/>
  <c r="G103" i="26" s="1"/>
  <c r="G102" i="26"/>
  <c r="F102" i="26"/>
  <c r="G101" i="26"/>
  <c r="F101" i="26"/>
  <c r="G100" i="26"/>
  <c r="F100" i="26"/>
  <c r="F99" i="26"/>
  <c r="G99" i="26" s="1"/>
  <c r="F98" i="26"/>
  <c r="G98" i="26" s="1"/>
  <c r="F97" i="26"/>
  <c r="G97" i="26" s="1"/>
  <c r="F96" i="26"/>
  <c r="G96" i="26" s="1"/>
  <c r="G95" i="26"/>
  <c r="F95" i="26"/>
  <c r="G94" i="26"/>
  <c r="F94" i="26"/>
  <c r="G93" i="26"/>
  <c r="F93" i="26"/>
  <c r="F92" i="26"/>
  <c r="G92" i="26" s="1"/>
  <c r="F91" i="26"/>
  <c r="G91" i="26" s="1"/>
  <c r="F90" i="26"/>
  <c r="G90" i="26" s="1"/>
  <c r="F89" i="26"/>
  <c r="G89" i="26" s="1"/>
  <c r="G88" i="26"/>
  <c r="F88" i="26"/>
  <c r="G87" i="26"/>
  <c r="F87" i="26"/>
  <c r="G86" i="26"/>
  <c r="F86" i="26"/>
  <c r="F85" i="26"/>
  <c r="G85" i="26" s="1"/>
  <c r="F84" i="26"/>
  <c r="G84" i="26" s="1"/>
  <c r="F83" i="26"/>
  <c r="G83" i="26" s="1"/>
  <c r="F82" i="26"/>
  <c r="G82" i="26" s="1"/>
  <c r="G81" i="26"/>
  <c r="F81" i="26"/>
  <c r="G80" i="26"/>
  <c r="F80" i="26"/>
  <c r="G79" i="26"/>
  <c r="F79" i="26"/>
  <c r="F78" i="26"/>
  <c r="G78" i="26" s="1"/>
  <c r="F77" i="26"/>
  <c r="G77" i="26" s="1"/>
  <c r="F76" i="26"/>
  <c r="G76" i="26" s="1"/>
  <c r="F75" i="26"/>
  <c r="G75" i="26" s="1"/>
  <c r="G74" i="26"/>
  <c r="F74" i="26"/>
  <c r="G73" i="26"/>
  <c r="F73" i="26"/>
  <c r="G72" i="26"/>
  <c r="F72" i="26"/>
  <c r="F71" i="26"/>
  <c r="G71" i="26" s="1"/>
  <c r="F70" i="26"/>
  <c r="G70" i="26" s="1"/>
  <c r="F69" i="26"/>
  <c r="G69" i="26" s="1"/>
  <c r="F68" i="26"/>
  <c r="G68" i="26" s="1"/>
  <c r="G67" i="26"/>
  <c r="F67" i="26"/>
  <c r="G66" i="26"/>
  <c r="F66" i="26"/>
  <c r="G65" i="26"/>
  <c r="F65" i="26"/>
  <c r="F64" i="26"/>
  <c r="G64" i="26" s="1"/>
  <c r="F63" i="26"/>
  <c r="G63" i="26" s="1"/>
  <c r="F62" i="26"/>
  <c r="G62" i="26" s="1"/>
  <c r="F61" i="26"/>
  <c r="G61" i="26" s="1"/>
  <c r="G60" i="26"/>
  <c r="F60" i="26"/>
  <c r="G59" i="26"/>
  <c r="F59" i="26"/>
  <c r="G58" i="26"/>
  <c r="F58" i="26"/>
  <c r="F57" i="26"/>
  <c r="G57" i="26" s="1"/>
  <c r="F56" i="26"/>
  <c r="G56" i="26" s="1"/>
  <c r="F55" i="26"/>
  <c r="G55" i="26" s="1"/>
  <c r="F54" i="26"/>
  <c r="G54" i="26" s="1"/>
  <c r="G53" i="26"/>
  <c r="F53" i="26"/>
  <c r="G52" i="26"/>
  <c r="F52" i="26"/>
  <c r="G51" i="26"/>
  <c r="F51" i="26"/>
  <c r="F50" i="26"/>
  <c r="G50" i="26" s="1"/>
  <c r="F49" i="26"/>
  <c r="G49" i="26" s="1"/>
  <c r="F48" i="26"/>
  <c r="G48" i="26" s="1"/>
  <c r="F47" i="26"/>
  <c r="G47" i="26" s="1"/>
  <c r="G46" i="26"/>
  <c r="F46" i="26"/>
  <c r="G45" i="26"/>
  <c r="F45" i="26"/>
  <c r="G44" i="26"/>
  <c r="F44" i="26"/>
  <c r="F43" i="26"/>
  <c r="G43" i="26" s="1"/>
  <c r="F42" i="26"/>
  <c r="G42" i="26" s="1"/>
  <c r="F41" i="26"/>
  <c r="G41" i="26" s="1"/>
  <c r="F40" i="26"/>
  <c r="G40" i="26" s="1"/>
  <c r="G39" i="26"/>
  <c r="F39" i="26"/>
  <c r="G38" i="26"/>
  <c r="F38" i="26"/>
  <c r="G37" i="26"/>
  <c r="F37" i="26"/>
  <c r="F36" i="26"/>
  <c r="G36" i="26" s="1"/>
  <c r="F35" i="26"/>
  <c r="G35" i="26" s="1"/>
  <c r="F34" i="26"/>
  <c r="G34" i="26" s="1"/>
  <c r="F33" i="26"/>
  <c r="G33" i="26" s="1"/>
  <c r="G32" i="26"/>
  <c r="F32" i="26"/>
  <c r="G31" i="26"/>
  <c r="F31" i="26"/>
  <c r="G30" i="26"/>
  <c r="F30" i="26"/>
  <c r="F29" i="26"/>
  <c r="G29" i="26" s="1"/>
  <c r="F28" i="26"/>
  <c r="G28" i="26" s="1"/>
  <c r="F27" i="26"/>
  <c r="G27" i="26" s="1"/>
  <c r="F26" i="26"/>
  <c r="G26" i="26" s="1"/>
  <c r="G25" i="26"/>
  <c r="F25" i="26"/>
  <c r="G24" i="26"/>
  <c r="F24" i="26"/>
  <c r="G23" i="26"/>
  <c r="F23" i="26"/>
  <c r="F22" i="26"/>
  <c r="G22" i="26" s="1"/>
  <c r="F21" i="26"/>
  <c r="G21" i="26" s="1"/>
  <c r="F20" i="26"/>
  <c r="G20" i="26" s="1"/>
  <c r="F19" i="26"/>
  <c r="G19" i="26" s="1"/>
  <c r="G18" i="26"/>
  <c r="F18" i="26"/>
  <c r="G17" i="26"/>
  <c r="F17" i="26"/>
  <c r="G16" i="26"/>
  <c r="F16" i="26"/>
  <c r="F15" i="26"/>
  <c r="G15" i="26" s="1"/>
  <c r="F14" i="26"/>
  <c r="G14" i="26" s="1"/>
  <c r="F13" i="26"/>
  <c r="G13" i="26" s="1"/>
  <c r="F12" i="26"/>
  <c r="G12" i="26" s="1"/>
  <c r="G11" i="26"/>
  <c r="F11" i="26"/>
  <c r="G10" i="26"/>
  <c r="F10" i="26"/>
  <c r="G9" i="26"/>
  <c r="F9" i="26"/>
  <c r="F8" i="26"/>
  <c r="G8" i="26" s="1"/>
  <c r="F7" i="26"/>
  <c r="G7" i="26" s="1"/>
  <c r="F6" i="26"/>
  <c r="G6" i="26" s="1"/>
  <c r="F5" i="26"/>
  <c r="G5" i="26" s="1"/>
  <c r="G4" i="26"/>
  <c r="F4" i="26"/>
  <c r="G3" i="26"/>
  <c r="F3" i="26"/>
  <c r="Z104" i="24"/>
  <c r="AA104" i="24"/>
  <c r="Z105" i="24"/>
  <c r="AA105" i="24"/>
  <c r="Z106" i="24"/>
  <c r="AA106" i="24"/>
  <c r="Z107" i="24"/>
  <c r="AA107" i="24"/>
  <c r="AC107" i="24" s="1"/>
  <c r="Z108" i="24"/>
  <c r="AA108" i="24"/>
  <c r="Z109" i="24"/>
  <c r="AA109" i="24"/>
  <c r="Z110" i="24"/>
  <c r="AA110" i="24"/>
  <c r="Z111" i="24"/>
  <c r="AA111" i="24"/>
  <c r="Z112" i="24"/>
  <c r="AA112" i="24"/>
  <c r="Z113" i="24"/>
  <c r="AC113" i="24" s="1"/>
  <c r="AA113" i="24"/>
  <c r="Z114" i="24"/>
  <c r="AA114" i="24"/>
  <c r="AA103" i="24"/>
  <c r="Z103" i="24"/>
  <c r="J103" i="24"/>
  <c r="V103" i="24" s="1"/>
  <c r="K103" i="24"/>
  <c r="W103" i="24" s="1"/>
  <c r="Y103" i="24" s="1"/>
  <c r="J104" i="24"/>
  <c r="K104" i="24"/>
  <c r="W104" i="24" s="1"/>
  <c r="J105" i="24"/>
  <c r="K105" i="24"/>
  <c r="W105" i="24" s="1"/>
  <c r="J106" i="24"/>
  <c r="K106" i="24"/>
  <c r="W106" i="24" s="1"/>
  <c r="J107" i="24"/>
  <c r="K107" i="24"/>
  <c r="W107" i="24" s="1"/>
  <c r="J108" i="24"/>
  <c r="V108" i="24" s="1"/>
  <c r="K108" i="24"/>
  <c r="W108" i="24" s="1"/>
  <c r="J109" i="24"/>
  <c r="K109" i="24"/>
  <c r="W109" i="24" s="1"/>
  <c r="J110" i="24"/>
  <c r="V110" i="24" s="1"/>
  <c r="K110" i="24"/>
  <c r="M110" i="24" s="1"/>
  <c r="J111" i="24"/>
  <c r="V111" i="24" s="1"/>
  <c r="K111" i="24"/>
  <c r="J112" i="24"/>
  <c r="V112" i="24" s="1"/>
  <c r="K112" i="24"/>
  <c r="W112" i="24" s="1"/>
  <c r="J113" i="24"/>
  <c r="K113" i="24"/>
  <c r="W113" i="24" s="1"/>
  <c r="J114" i="24"/>
  <c r="V114" i="24" s="1"/>
  <c r="K114" i="24"/>
  <c r="W114" i="24" s="1"/>
  <c r="Z65" i="24"/>
  <c r="AA65" i="24"/>
  <c r="Z66" i="24"/>
  <c r="AA66" i="24"/>
  <c r="Z67" i="24"/>
  <c r="AA67" i="24"/>
  <c r="Z68" i="24"/>
  <c r="AA68" i="24"/>
  <c r="Z69" i="24"/>
  <c r="AA69" i="24"/>
  <c r="Z70" i="24"/>
  <c r="AA70" i="24"/>
  <c r="Z71" i="24"/>
  <c r="AA71" i="24"/>
  <c r="Z72" i="24"/>
  <c r="AA72" i="24"/>
  <c r="Z73" i="24"/>
  <c r="AA73" i="24"/>
  <c r="Z74" i="24"/>
  <c r="AA74" i="24"/>
  <c r="Z75" i="24"/>
  <c r="AA75" i="24"/>
  <c r="Z76" i="24"/>
  <c r="AA76" i="24"/>
  <c r="Z77" i="24"/>
  <c r="AA77" i="24"/>
  <c r="Z78" i="24"/>
  <c r="AA78" i="24"/>
  <c r="Z79" i="24"/>
  <c r="AA79" i="24"/>
  <c r="Z80" i="24"/>
  <c r="AA80" i="24"/>
  <c r="J63" i="24"/>
  <c r="K63" i="24"/>
  <c r="J64" i="24"/>
  <c r="K64" i="24"/>
  <c r="J65" i="24"/>
  <c r="M65" i="24" s="1"/>
  <c r="K65" i="24"/>
  <c r="W65" i="24" s="1"/>
  <c r="J66" i="24"/>
  <c r="V66" i="24" s="1"/>
  <c r="K66" i="24"/>
  <c r="W66" i="24" s="1"/>
  <c r="J67" i="24"/>
  <c r="V67" i="24" s="1"/>
  <c r="K67" i="24"/>
  <c r="W67" i="24" s="1"/>
  <c r="J68" i="24"/>
  <c r="V68" i="24" s="1"/>
  <c r="K68" i="24"/>
  <c r="W68" i="24" s="1"/>
  <c r="J69" i="24"/>
  <c r="M69" i="24" s="1"/>
  <c r="K69" i="24"/>
  <c r="W69" i="24" s="1"/>
  <c r="J70" i="24"/>
  <c r="V70" i="24" s="1"/>
  <c r="K70" i="24"/>
  <c r="W70" i="24" s="1"/>
  <c r="J71" i="24"/>
  <c r="V71" i="24" s="1"/>
  <c r="J72" i="24"/>
  <c r="V72" i="24" s="1"/>
  <c r="K72" i="24"/>
  <c r="W72" i="24" s="1"/>
  <c r="J73" i="24"/>
  <c r="K73" i="24"/>
  <c r="W73" i="24" s="1"/>
  <c r="J74" i="24"/>
  <c r="V74" i="24" s="1"/>
  <c r="K74" i="24"/>
  <c r="W74" i="24" s="1"/>
  <c r="J75" i="24"/>
  <c r="K75" i="24"/>
  <c r="W75" i="24" s="1"/>
  <c r="J76" i="24"/>
  <c r="V76" i="24" s="1"/>
  <c r="K76" i="24"/>
  <c r="W76" i="24" s="1"/>
  <c r="J77" i="24"/>
  <c r="K77" i="24"/>
  <c r="W77" i="24" s="1"/>
  <c r="J78" i="24"/>
  <c r="V78" i="24" s="1"/>
  <c r="K78" i="24"/>
  <c r="W78" i="24" s="1"/>
  <c r="J79" i="24"/>
  <c r="K79" i="24"/>
  <c r="W79" i="24" s="1"/>
  <c r="J80" i="24"/>
  <c r="V80" i="24" s="1"/>
  <c r="K80" i="24"/>
  <c r="W80" i="24" s="1"/>
  <c r="M64" i="24" l="1"/>
  <c r="P123" i="24"/>
  <c r="M63" i="24"/>
  <c r="M68" i="24"/>
  <c r="Y70" i="24"/>
  <c r="Y66" i="24"/>
  <c r="AC68" i="24"/>
  <c r="M67" i="24"/>
  <c r="M66" i="24"/>
  <c r="AC71" i="24"/>
  <c r="AC67" i="24"/>
  <c r="Y68" i="24"/>
  <c r="AC70" i="24"/>
  <c r="AC66" i="24"/>
  <c r="M71" i="24"/>
  <c r="M70" i="24"/>
  <c r="Y71" i="24"/>
  <c r="Y67" i="24"/>
  <c r="AC69" i="24"/>
  <c r="AC65" i="24"/>
  <c r="AC105" i="24"/>
  <c r="AB120" i="24"/>
  <c r="L120" i="24"/>
  <c r="X120" i="24"/>
  <c r="T123" i="24"/>
  <c r="X90" i="24"/>
  <c r="AB90" i="24"/>
  <c r="L90" i="24"/>
  <c r="AC111" i="24"/>
  <c r="AC74" i="24"/>
  <c r="AC109" i="24"/>
  <c r="AC78" i="24"/>
  <c r="AC103" i="24"/>
  <c r="AC106" i="24"/>
  <c r="AC108" i="24"/>
  <c r="M107" i="24"/>
  <c r="AC112" i="24"/>
  <c r="M74" i="24"/>
  <c r="AC79" i="24"/>
  <c r="M111" i="24"/>
  <c r="AC114" i="24"/>
  <c r="AC76" i="24"/>
  <c r="AC110" i="24"/>
  <c r="AC104" i="24"/>
  <c r="M78" i="24"/>
  <c r="V107" i="24"/>
  <c r="Y107" i="24" s="1"/>
  <c r="M112" i="24"/>
  <c r="Y72" i="24"/>
  <c r="Y78" i="24"/>
  <c r="M76" i="24"/>
  <c r="M105" i="24"/>
  <c r="M73" i="24"/>
  <c r="Y112" i="24"/>
  <c r="M109" i="24"/>
  <c r="M80" i="24"/>
  <c r="M75" i="24"/>
  <c r="M108" i="24"/>
  <c r="M114" i="24"/>
  <c r="M77" i="24"/>
  <c r="M104" i="24"/>
  <c r="Y114" i="24"/>
  <c r="M79" i="24"/>
  <c r="W111" i="24"/>
  <c r="Y111" i="24" s="1"/>
  <c r="Y108" i="24"/>
  <c r="M113" i="24"/>
  <c r="M106" i="24"/>
  <c r="Y76" i="24"/>
  <c r="Y80" i="24"/>
  <c r="Y74" i="24"/>
  <c r="W110" i="24"/>
  <c r="Y110" i="24" s="1"/>
  <c r="V106" i="24"/>
  <c r="Y106" i="24" s="1"/>
  <c r="V105" i="24"/>
  <c r="Y105" i="24" s="1"/>
  <c r="V104" i="24"/>
  <c r="Y104" i="24" s="1"/>
  <c r="V109" i="24"/>
  <c r="Y109" i="24" s="1"/>
  <c r="M72" i="24"/>
  <c r="V113" i="24"/>
  <c r="Y113" i="24" s="1"/>
  <c r="G291" i="26"/>
  <c r="M103" i="24"/>
  <c r="V73" i="24"/>
  <c r="Y73" i="24" s="1"/>
  <c r="V79" i="24"/>
  <c r="Y79" i="24" s="1"/>
  <c r="V69" i="24"/>
  <c r="Y69" i="24" s="1"/>
  <c r="V75" i="24"/>
  <c r="Y75" i="24" s="1"/>
  <c r="AC80" i="24"/>
  <c r="V77" i="24"/>
  <c r="Y77" i="24" s="1"/>
  <c r="AC75" i="24"/>
  <c r="AC72" i="24"/>
  <c r="V65" i="24"/>
  <c r="Y65" i="24" s="1"/>
  <c r="AC77" i="24"/>
  <c r="AC73" i="24"/>
  <c r="J93" i="24"/>
  <c r="K93" i="24"/>
  <c r="J94" i="24"/>
  <c r="K94" i="24"/>
  <c r="J95" i="24"/>
  <c r="M95" i="24" s="1"/>
  <c r="K95" i="24"/>
  <c r="J96" i="24"/>
  <c r="K96" i="24"/>
  <c r="J97" i="24"/>
  <c r="K97" i="24"/>
  <c r="J98" i="24"/>
  <c r="K98" i="24"/>
  <c r="J99" i="24"/>
  <c r="K99" i="24"/>
  <c r="J100" i="24"/>
  <c r="K100" i="24"/>
  <c r="J101" i="24"/>
  <c r="K101" i="24"/>
  <c r="J102" i="24"/>
  <c r="K102" i="24"/>
  <c r="J8" i="24"/>
  <c r="K8" i="24"/>
  <c r="J9" i="24"/>
  <c r="K9" i="24"/>
  <c r="J10" i="24"/>
  <c r="K10" i="24"/>
  <c r="J11" i="24"/>
  <c r="K11" i="24"/>
  <c r="J12" i="24"/>
  <c r="K12" i="24"/>
  <c r="J13" i="24"/>
  <c r="K13" i="24"/>
  <c r="J14" i="24"/>
  <c r="K14" i="24"/>
  <c r="J15" i="24"/>
  <c r="K15" i="24"/>
  <c r="J16" i="24"/>
  <c r="K16" i="24"/>
  <c r="J17" i="24"/>
  <c r="K17" i="24"/>
  <c r="J18" i="24"/>
  <c r="K18" i="24"/>
  <c r="J19" i="24"/>
  <c r="K19" i="24"/>
  <c r="J20" i="24"/>
  <c r="K20" i="24"/>
  <c r="J21" i="24"/>
  <c r="K21" i="24"/>
  <c r="J22" i="24"/>
  <c r="K22" i="24"/>
  <c r="J23" i="24"/>
  <c r="K23" i="24"/>
  <c r="J24" i="24"/>
  <c r="K24" i="24"/>
  <c r="J25" i="24"/>
  <c r="K25" i="24"/>
  <c r="J26" i="24"/>
  <c r="K26" i="24"/>
  <c r="J27" i="24"/>
  <c r="K27" i="24"/>
  <c r="J28" i="24"/>
  <c r="K28" i="24"/>
  <c r="J29" i="24"/>
  <c r="K29" i="24"/>
  <c r="J30" i="24"/>
  <c r="K30" i="24"/>
  <c r="J31" i="24"/>
  <c r="K31" i="24"/>
  <c r="J32" i="24"/>
  <c r="K32" i="24"/>
  <c r="J33" i="24"/>
  <c r="K33" i="24"/>
  <c r="J34" i="24"/>
  <c r="K34" i="24"/>
  <c r="J35" i="24"/>
  <c r="K35" i="24"/>
  <c r="J36" i="24"/>
  <c r="K36" i="24"/>
  <c r="J37" i="24"/>
  <c r="K37" i="24"/>
  <c r="J38" i="24"/>
  <c r="K38" i="24"/>
  <c r="J39" i="24"/>
  <c r="K39" i="24"/>
  <c r="J40" i="24"/>
  <c r="K40" i="24"/>
  <c r="J41" i="24"/>
  <c r="K41" i="24"/>
  <c r="J42" i="24"/>
  <c r="K42" i="24"/>
  <c r="J43" i="24"/>
  <c r="K43" i="24"/>
  <c r="J44" i="24"/>
  <c r="K44" i="24"/>
  <c r="J45" i="24"/>
  <c r="K45" i="24"/>
  <c r="J46" i="24"/>
  <c r="K46" i="24"/>
  <c r="J47" i="24"/>
  <c r="K47" i="24"/>
  <c r="J48" i="24"/>
  <c r="K48" i="24"/>
  <c r="J49" i="24"/>
  <c r="K49" i="24"/>
  <c r="J50" i="24"/>
  <c r="K50" i="24"/>
  <c r="J51" i="24"/>
  <c r="K51" i="24"/>
  <c r="J52" i="24"/>
  <c r="K52" i="24"/>
  <c r="J53" i="24"/>
  <c r="K53" i="24"/>
  <c r="J54" i="24"/>
  <c r="K54" i="24"/>
  <c r="J55" i="24"/>
  <c r="K55" i="24"/>
  <c r="J56" i="24"/>
  <c r="K56" i="24"/>
  <c r="J57" i="24"/>
  <c r="K57" i="24"/>
  <c r="J58" i="24"/>
  <c r="K58" i="24"/>
  <c r="J59" i="24"/>
  <c r="K59" i="24"/>
  <c r="J60" i="24"/>
  <c r="K60" i="24"/>
  <c r="J61" i="24"/>
  <c r="K61" i="24"/>
  <c r="J62" i="24"/>
  <c r="K62" i="24"/>
  <c r="AB123" i="24" l="1"/>
  <c r="M42" i="24"/>
  <c r="M18" i="24"/>
  <c r="M93" i="24"/>
  <c r="M61" i="24"/>
  <c r="M57" i="24"/>
  <c r="M53" i="24"/>
  <c r="M49" i="24"/>
  <c r="M45" i="24"/>
  <c r="M41" i="24"/>
  <c r="M37" i="24"/>
  <c r="M33" i="24"/>
  <c r="M29" i="24"/>
  <c r="M25" i="24"/>
  <c r="M21" i="24"/>
  <c r="M17" i="24"/>
  <c r="M13" i="24"/>
  <c r="M9" i="24"/>
  <c r="M100" i="24"/>
  <c r="M96" i="24"/>
  <c r="X123" i="24"/>
  <c r="M58" i="24"/>
  <c r="M30" i="24"/>
  <c r="M10" i="24"/>
  <c r="M50" i="24"/>
  <c r="M34" i="24"/>
  <c r="M14" i="24"/>
  <c r="M60" i="24"/>
  <c r="M48" i="24"/>
  <c r="M28" i="24"/>
  <c r="M62" i="24"/>
  <c r="M46" i="24"/>
  <c r="M26" i="24"/>
  <c r="M101" i="24"/>
  <c r="M56" i="24"/>
  <c r="M44" i="24"/>
  <c r="M36" i="24"/>
  <c r="M24" i="24"/>
  <c r="M16" i="24"/>
  <c r="M99" i="24"/>
  <c r="M54" i="24"/>
  <c r="M38" i="24"/>
  <c r="M22" i="24"/>
  <c r="M97" i="24"/>
  <c r="M52" i="24"/>
  <c r="M40" i="24"/>
  <c r="M32" i="24"/>
  <c r="M20" i="24"/>
  <c r="M12" i="24"/>
  <c r="M8" i="24"/>
  <c r="M59" i="24"/>
  <c r="M55" i="24"/>
  <c r="M51" i="24"/>
  <c r="M47" i="24"/>
  <c r="M43" i="24"/>
  <c r="M39" i="24"/>
  <c r="M35" i="24"/>
  <c r="M31" i="24"/>
  <c r="M27" i="24"/>
  <c r="M23" i="24"/>
  <c r="M19" i="24"/>
  <c r="M15" i="24"/>
  <c r="M11" i="24"/>
  <c r="M102" i="24"/>
  <c r="M98" i="24"/>
  <c r="M94" i="24"/>
  <c r="L123" i="24"/>
  <c r="AA118" i="24"/>
  <c r="Z118" i="24"/>
  <c r="U118" i="24"/>
  <c r="K118" i="24"/>
  <c r="W118" i="24" s="1"/>
  <c r="J118" i="24"/>
  <c r="V118" i="24" s="1"/>
  <c r="AA117" i="24"/>
  <c r="Z117" i="24"/>
  <c r="K117" i="24"/>
  <c r="W117" i="24" s="1"/>
  <c r="J117" i="24"/>
  <c r="V117" i="24" s="1"/>
  <c r="J81" i="24"/>
  <c r="K81" i="24"/>
  <c r="J82" i="24"/>
  <c r="K82" i="24"/>
  <c r="J83" i="24"/>
  <c r="K83" i="24"/>
  <c r="J84" i="24"/>
  <c r="K84" i="24"/>
  <c r="J85" i="24"/>
  <c r="K85" i="24"/>
  <c r="J86" i="24"/>
  <c r="K86" i="24"/>
  <c r="J87" i="24"/>
  <c r="K87" i="24"/>
  <c r="J88" i="24"/>
  <c r="K88" i="24"/>
  <c r="AC118" i="24" l="1"/>
  <c r="Y118" i="24"/>
  <c r="AC117" i="24"/>
  <c r="Y117" i="24"/>
  <c r="M118" i="24"/>
  <c r="M117" i="24"/>
  <c r="V61" i="24"/>
  <c r="Y61" i="24" s="1"/>
  <c r="V63" i="24"/>
  <c r="Y63" i="24" s="1"/>
  <c r="V59" i="24"/>
  <c r="W59" i="24"/>
  <c r="Z59" i="24"/>
  <c r="AA59" i="24"/>
  <c r="V60" i="24"/>
  <c r="W60" i="24"/>
  <c r="Z60" i="24"/>
  <c r="AA60" i="24"/>
  <c r="W61" i="24"/>
  <c r="Z61" i="24"/>
  <c r="AA61" i="24"/>
  <c r="V62" i="24"/>
  <c r="W62" i="24"/>
  <c r="Z62" i="24"/>
  <c r="AA62" i="24"/>
  <c r="O90" i="24"/>
  <c r="N90" i="24"/>
  <c r="O120" i="24"/>
  <c r="N120" i="24"/>
  <c r="J92" i="24"/>
  <c r="K92" i="24"/>
  <c r="AA58" i="24"/>
  <c r="AA63" i="24"/>
  <c r="AA64" i="24"/>
  <c r="AA81" i="24"/>
  <c r="AA82" i="24"/>
  <c r="AA83" i="24"/>
  <c r="AA84" i="24"/>
  <c r="AA85" i="24"/>
  <c r="Z58" i="24"/>
  <c r="AC58" i="24" s="1"/>
  <c r="Z63" i="24"/>
  <c r="Z64" i="24"/>
  <c r="AC64" i="24" s="1"/>
  <c r="Z81" i="24"/>
  <c r="Z82" i="24"/>
  <c r="Z83" i="24"/>
  <c r="Z84" i="24"/>
  <c r="W58" i="24"/>
  <c r="W63" i="24"/>
  <c r="W64" i="24"/>
  <c r="W81" i="24"/>
  <c r="W82" i="24"/>
  <c r="W83" i="24"/>
  <c r="V58" i="24"/>
  <c r="V64" i="24"/>
  <c r="V82" i="24"/>
  <c r="AC63" i="24" l="1"/>
  <c r="AC60" i="24"/>
  <c r="AC62" i="24"/>
  <c r="Y60" i="24"/>
  <c r="Y62" i="24"/>
  <c r="Y64" i="24"/>
  <c r="M92" i="24"/>
  <c r="Y58" i="24"/>
  <c r="AC59" i="24"/>
  <c r="AC61" i="24"/>
  <c r="Y59" i="24"/>
  <c r="AC81" i="24"/>
  <c r="AC82" i="24"/>
  <c r="AC83" i="24"/>
  <c r="M81" i="24"/>
  <c r="M83" i="24"/>
  <c r="Y82" i="24"/>
  <c r="V83" i="24"/>
  <c r="Y83" i="24" s="1"/>
  <c r="V81" i="24"/>
  <c r="Y81" i="24" s="1"/>
  <c r="M82" i="24"/>
  <c r="Z102" i="24" l="1"/>
  <c r="AA102" i="24"/>
  <c r="V102" i="24"/>
  <c r="W102" i="24"/>
  <c r="Z48" i="24"/>
  <c r="AA48" i="24"/>
  <c r="W48" i="24"/>
  <c r="Z47" i="24"/>
  <c r="AC47" i="24" s="1"/>
  <c r="AA47" i="24"/>
  <c r="W47" i="24"/>
  <c r="Z46" i="24"/>
  <c r="AA46" i="24"/>
  <c r="V46" i="24"/>
  <c r="W46" i="24"/>
  <c r="Z51" i="24"/>
  <c r="AA51" i="24"/>
  <c r="V51" i="24"/>
  <c r="W51" i="24"/>
  <c r="Z50" i="24"/>
  <c r="AA50" i="24"/>
  <c r="V50" i="24"/>
  <c r="W50" i="24"/>
  <c r="Z52" i="24"/>
  <c r="AA52" i="24"/>
  <c r="V52" i="24"/>
  <c r="W52" i="24"/>
  <c r="Z49" i="24"/>
  <c r="AA49" i="24"/>
  <c r="V49" i="24"/>
  <c r="W49" i="24"/>
  <c r="Z116" i="24"/>
  <c r="AA116" i="24"/>
  <c r="J116" i="24"/>
  <c r="V116" i="24" s="1"/>
  <c r="K116" i="24"/>
  <c r="W116" i="24" s="1"/>
  <c r="Z115" i="24"/>
  <c r="AA115" i="24"/>
  <c r="J115" i="24"/>
  <c r="V115" i="24" s="1"/>
  <c r="K115" i="24"/>
  <c r="W115" i="24" s="1"/>
  <c r="Z42" i="24"/>
  <c r="AA42" i="24"/>
  <c r="V42" i="24"/>
  <c r="W42" i="24"/>
  <c r="Z43" i="24"/>
  <c r="AA43" i="24"/>
  <c r="V43" i="24"/>
  <c r="W43" i="24"/>
  <c r="Z44" i="24"/>
  <c r="AA44" i="24"/>
  <c r="V44" i="24"/>
  <c r="W44" i="24"/>
  <c r="Z45" i="24"/>
  <c r="AA45" i="24"/>
  <c r="V45" i="24"/>
  <c r="W45" i="24"/>
  <c r="Z53" i="24"/>
  <c r="AA53" i="24"/>
  <c r="V53" i="24"/>
  <c r="W53" i="24"/>
  <c r="Z54" i="24"/>
  <c r="AA54" i="24"/>
  <c r="W54" i="24"/>
  <c r="Z55" i="24"/>
  <c r="AA55" i="24"/>
  <c r="V55" i="24"/>
  <c r="Y55" i="24" s="1"/>
  <c r="W55" i="24"/>
  <c r="Z56" i="24"/>
  <c r="AA56" i="24"/>
  <c r="V56" i="24"/>
  <c r="Z41" i="24"/>
  <c r="AA41" i="24"/>
  <c r="V41" i="24"/>
  <c r="W41" i="24"/>
  <c r="Z86" i="24"/>
  <c r="AA86" i="24"/>
  <c r="V86" i="24"/>
  <c r="W86" i="24"/>
  <c r="Z85" i="24"/>
  <c r="V85" i="24"/>
  <c r="W85" i="24"/>
  <c r="V84" i="24"/>
  <c r="W84" i="24"/>
  <c r="Z57" i="24"/>
  <c r="AA57" i="24"/>
  <c r="V57" i="24"/>
  <c r="W57" i="24"/>
  <c r="Z39" i="24"/>
  <c r="AA39" i="24"/>
  <c r="V39" i="24"/>
  <c r="Y39" i="24" s="1"/>
  <c r="W39" i="24"/>
  <c r="Z101" i="24"/>
  <c r="AA101" i="24"/>
  <c r="W101" i="24"/>
  <c r="Q120" i="24"/>
  <c r="Z37" i="24"/>
  <c r="AA37" i="24"/>
  <c r="V37" i="24"/>
  <c r="Y37" i="24" s="1"/>
  <c r="W37" i="24"/>
  <c r="Z38" i="24"/>
  <c r="AA38" i="24"/>
  <c r="V38" i="24"/>
  <c r="W38" i="24"/>
  <c r="Z36" i="24"/>
  <c r="AA36" i="24"/>
  <c r="V36" i="24"/>
  <c r="Y36" i="24" s="1"/>
  <c r="W36" i="24"/>
  <c r="Z35" i="24"/>
  <c r="AA35" i="24"/>
  <c r="W35" i="24"/>
  <c r="Z34" i="24"/>
  <c r="AA34" i="24"/>
  <c r="V34" i="24"/>
  <c r="Z33" i="24"/>
  <c r="AC33" i="24" s="1"/>
  <c r="AA33" i="24"/>
  <c r="V33" i="24"/>
  <c r="W33" i="24"/>
  <c r="Z32" i="24"/>
  <c r="AA32" i="24"/>
  <c r="V32" i="24"/>
  <c r="W32" i="24"/>
  <c r="Z31" i="24"/>
  <c r="AC31" i="24" s="1"/>
  <c r="AA31" i="24"/>
  <c r="V31" i="24"/>
  <c r="W31" i="24"/>
  <c r="Z30" i="24"/>
  <c r="AA30" i="24"/>
  <c r="V30" i="24"/>
  <c r="Z29" i="24"/>
  <c r="AA29" i="24"/>
  <c r="V29" i="24"/>
  <c r="W29" i="24"/>
  <c r="Z28" i="24"/>
  <c r="AA28" i="24"/>
  <c r="V28" i="24"/>
  <c r="W28" i="24"/>
  <c r="Z27" i="24"/>
  <c r="AA27" i="24"/>
  <c r="V27" i="24"/>
  <c r="W27" i="24"/>
  <c r="Z26" i="24"/>
  <c r="AA26" i="24"/>
  <c r="W26" i="24"/>
  <c r="Z25" i="24"/>
  <c r="AA25" i="24"/>
  <c r="V25" i="24"/>
  <c r="W25" i="24"/>
  <c r="Z24" i="24"/>
  <c r="AA24" i="24"/>
  <c r="V24" i="24"/>
  <c r="W24" i="24"/>
  <c r="Z23" i="24"/>
  <c r="AA23" i="24"/>
  <c r="V23" i="24"/>
  <c r="W23" i="24"/>
  <c r="Z22" i="24"/>
  <c r="AA22" i="24"/>
  <c r="V22" i="24"/>
  <c r="W22" i="24"/>
  <c r="Z100" i="24"/>
  <c r="AA100" i="24"/>
  <c r="Z99" i="24"/>
  <c r="AA99" i="24"/>
  <c r="Z98" i="24"/>
  <c r="AA98" i="24"/>
  <c r="Z97" i="24"/>
  <c r="AA97" i="24"/>
  <c r="Z96" i="24"/>
  <c r="AA96" i="24"/>
  <c r="Z95" i="24"/>
  <c r="AA95" i="24"/>
  <c r="Z94" i="24"/>
  <c r="AA94" i="24"/>
  <c r="Z93" i="24"/>
  <c r="AA93" i="24"/>
  <c r="Z92" i="24"/>
  <c r="AA92" i="24"/>
  <c r="Z88" i="24"/>
  <c r="AA88" i="24"/>
  <c r="Z87" i="24"/>
  <c r="AA87" i="24"/>
  <c r="Z40" i="24"/>
  <c r="AA40" i="24"/>
  <c r="Z21" i="24"/>
  <c r="AA21" i="24"/>
  <c r="Z20" i="24"/>
  <c r="AA20" i="24"/>
  <c r="Z19" i="24"/>
  <c r="AA19" i="24"/>
  <c r="Z18" i="24"/>
  <c r="AA18" i="24"/>
  <c r="Z17" i="24"/>
  <c r="AA17" i="24"/>
  <c r="Z16" i="24"/>
  <c r="AA16" i="24"/>
  <c r="Z15" i="24"/>
  <c r="AA15" i="24"/>
  <c r="Z14" i="24"/>
  <c r="AA14" i="24"/>
  <c r="Z13" i="24"/>
  <c r="AA13" i="24"/>
  <c r="Z12" i="24"/>
  <c r="AA12" i="24"/>
  <c r="Z11" i="24"/>
  <c r="AA11" i="24"/>
  <c r="Z10" i="24"/>
  <c r="AA10" i="24"/>
  <c r="Z9" i="24"/>
  <c r="AA9" i="24"/>
  <c r="Z8" i="24"/>
  <c r="AA8" i="24"/>
  <c r="Z7" i="24"/>
  <c r="AC7" i="24" s="1"/>
  <c r="AA7" i="24"/>
  <c r="W100" i="24"/>
  <c r="V99" i="24"/>
  <c r="V98" i="24"/>
  <c r="W98" i="24"/>
  <c r="V97" i="24"/>
  <c r="W97" i="24"/>
  <c r="V96" i="24"/>
  <c r="W96" i="24"/>
  <c r="V95" i="24"/>
  <c r="W95" i="24"/>
  <c r="V94" i="24"/>
  <c r="W94" i="24"/>
  <c r="V93" i="24"/>
  <c r="W93" i="24"/>
  <c r="V92" i="24"/>
  <c r="W92" i="24"/>
  <c r="V88" i="24"/>
  <c r="V87" i="24"/>
  <c r="W87" i="24"/>
  <c r="V40" i="24"/>
  <c r="W40" i="24"/>
  <c r="W21" i="24"/>
  <c r="V20" i="24"/>
  <c r="Y20" i="24" s="1"/>
  <c r="W20" i="24"/>
  <c r="V19" i="24"/>
  <c r="W19" i="24"/>
  <c r="V18" i="24"/>
  <c r="V17" i="24"/>
  <c r="W17" i="24"/>
  <c r="V16" i="24"/>
  <c r="V15" i="24"/>
  <c r="Y15" i="24" s="1"/>
  <c r="W15" i="24"/>
  <c r="V14" i="24"/>
  <c r="W14" i="24"/>
  <c r="V13" i="24"/>
  <c r="W13" i="24"/>
  <c r="V12" i="24"/>
  <c r="W12" i="24"/>
  <c r="V11" i="24"/>
  <c r="Y11" i="24" s="1"/>
  <c r="W11" i="24"/>
  <c r="V10" i="24"/>
  <c r="W10" i="24"/>
  <c r="V9" i="24"/>
  <c r="W8" i="24"/>
  <c r="J7" i="24"/>
  <c r="K7" i="24"/>
  <c r="W7" i="24" s="1"/>
  <c r="S90" i="24"/>
  <c r="R90" i="24"/>
  <c r="Q90" i="24"/>
  <c r="O123" i="24"/>
  <c r="N123" i="24"/>
  <c r="S120" i="24"/>
  <c r="R120" i="24"/>
  <c r="AC84" i="24"/>
  <c r="Y28" i="24" l="1"/>
  <c r="AC34" i="24"/>
  <c r="AC41" i="24"/>
  <c r="Y45" i="24"/>
  <c r="Y43" i="24"/>
  <c r="Y49" i="24"/>
  <c r="Y50" i="24"/>
  <c r="AC48" i="24"/>
  <c r="Y10" i="24"/>
  <c r="Y19" i="24"/>
  <c r="AC10" i="24"/>
  <c r="AC18" i="24"/>
  <c r="AC40" i="24"/>
  <c r="AC93" i="24"/>
  <c r="AC97" i="24"/>
  <c r="Y22" i="24"/>
  <c r="Y24" i="24"/>
  <c r="AC30" i="24"/>
  <c r="AC32" i="24"/>
  <c r="Y38" i="24"/>
  <c r="Y57" i="24"/>
  <c r="Y46" i="24"/>
  <c r="Y14" i="24"/>
  <c r="AC14" i="24"/>
  <c r="Y27" i="24"/>
  <c r="Y29" i="24"/>
  <c r="Y53" i="24"/>
  <c r="Y44" i="24"/>
  <c r="Y42" i="24"/>
  <c r="Y52" i="24"/>
  <c r="Y51" i="24"/>
  <c r="AC102" i="24"/>
  <c r="AC95" i="24"/>
  <c r="Y17" i="24"/>
  <c r="AC29" i="24"/>
  <c r="Y41" i="24"/>
  <c r="AC53" i="24"/>
  <c r="AC44" i="24"/>
  <c r="AC42" i="24"/>
  <c r="AC51" i="24"/>
  <c r="Y13" i="24"/>
  <c r="AC9" i="24"/>
  <c r="AC13" i="24"/>
  <c r="AC17" i="24"/>
  <c r="AC21" i="24"/>
  <c r="AC92" i="24"/>
  <c r="AC96" i="24"/>
  <c r="AC100" i="24"/>
  <c r="AC23" i="24"/>
  <c r="AC25" i="24"/>
  <c r="Y32" i="24"/>
  <c r="AC36" i="24"/>
  <c r="AC37" i="24"/>
  <c r="AC39" i="24"/>
  <c r="AC55" i="24"/>
  <c r="AC8" i="24"/>
  <c r="AC99" i="24"/>
  <c r="Y40" i="24"/>
  <c r="AC27" i="24"/>
  <c r="AC52" i="24"/>
  <c r="M7" i="24"/>
  <c r="AC12" i="24"/>
  <c r="Y23" i="24"/>
  <c r="AC16" i="24"/>
  <c r="AC26" i="24"/>
  <c r="AC28" i="24"/>
  <c r="AC54" i="24"/>
  <c r="AC45" i="24"/>
  <c r="AC43" i="24"/>
  <c r="AC49" i="24"/>
  <c r="AC50" i="24"/>
  <c r="AC46" i="24"/>
  <c r="Y12" i="24"/>
  <c r="AC20" i="24"/>
  <c r="Y25" i="24"/>
  <c r="AC11" i="24"/>
  <c r="AC15" i="24"/>
  <c r="AC19" i="24"/>
  <c r="AC94" i="24"/>
  <c r="AC98" i="24"/>
  <c r="AC22" i="24"/>
  <c r="AC24" i="24"/>
  <c r="Y31" i="24"/>
  <c r="Y33" i="24"/>
  <c r="AC35" i="24"/>
  <c r="AC38" i="24"/>
  <c r="AC101" i="24"/>
  <c r="AC57" i="24"/>
  <c r="AC56" i="24"/>
  <c r="V7" i="24"/>
  <c r="Y7" i="24" s="1"/>
  <c r="J90" i="24"/>
  <c r="M84" i="24"/>
  <c r="R123" i="24"/>
  <c r="S123" i="24"/>
  <c r="Y92" i="24"/>
  <c r="AC88" i="24"/>
  <c r="AC86" i="24"/>
  <c r="M88" i="24"/>
  <c r="Y84" i="24"/>
  <c r="M87" i="24"/>
  <c r="M116" i="24"/>
  <c r="M86" i="24"/>
  <c r="V48" i="24"/>
  <c r="Y48" i="24" s="1"/>
  <c r="AA120" i="24"/>
  <c r="AC116" i="24"/>
  <c r="Y102" i="24"/>
  <c r="Y95" i="24"/>
  <c r="V54" i="24"/>
  <c r="Y54" i="24" s="1"/>
  <c r="V26" i="24"/>
  <c r="Y26" i="24" s="1"/>
  <c r="Y87" i="24"/>
  <c r="Y116" i="24"/>
  <c r="AC87" i="24"/>
  <c r="W88" i="24"/>
  <c r="Y88" i="24" s="1"/>
  <c r="W56" i="24"/>
  <c r="Y56" i="24" s="1"/>
  <c r="M85" i="24"/>
  <c r="M115" i="24"/>
  <c r="Y86" i="24"/>
  <c r="Y93" i="24"/>
  <c r="Y85" i="24"/>
  <c r="Y94" i="24"/>
  <c r="AC85" i="24"/>
  <c r="Y96" i="24"/>
  <c r="W30" i="24"/>
  <c r="Y30" i="24" s="1"/>
  <c r="V101" i="24"/>
  <c r="Y101" i="24" s="1"/>
  <c r="W9" i="24"/>
  <c r="Y9" i="24" s="1"/>
  <c r="V21" i="24"/>
  <c r="Y21" i="24" s="1"/>
  <c r="K120" i="24"/>
  <c r="Z90" i="24"/>
  <c r="V8" i="24"/>
  <c r="Y8" i="24" s="1"/>
  <c r="V35" i="24"/>
  <c r="Y35" i="24" s="1"/>
  <c r="V47" i="24"/>
  <c r="Y47" i="24" s="1"/>
  <c r="V100" i="24"/>
  <c r="Y100" i="24" s="1"/>
  <c r="W34" i="24"/>
  <c r="Y34" i="24" s="1"/>
  <c r="Y115" i="24"/>
  <c r="J120" i="24"/>
  <c r="K90" i="24"/>
  <c r="Y97" i="24"/>
  <c r="W99" i="24"/>
  <c r="Y99" i="24" s="1"/>
  <c r="W18" i="24"/>
  <c r="Y18" i="24" s="1"/>
  <c r="Y98" i="24"/>
  <c r="Z120" i="24"/>
  <c r="W16" i="24"/>
  <c r="Y16" i="24" s="1"/>
  <c r="AA90" i="24"/>
  <c r="AC115" i="24"/>
  <c r="U120" i="24"/>
  <c r="Q123" i="24"/>
  <c r="U90" i="24"/>
  <c r="Z123" i="24" l="1"/>
  <c r="U123" i="24"/>
  <c r="AA123" i="24"/>
  <c r="K123" i="24"/>
  <c r="J123" i="24"/>
  <c r="Y90" i="24"/>
  <c r="W120" i="24"/>
  <c r="Y120" i="24"/>
  <c r="V90" i="24"/>
  <c r="AC90" i="24"/>
  <c r="AC120" i="24"/>
  <c r="V120" i="24"/>
  <c r="M90" i="24"/>
  <c r="M120" i="24"/>
  <c r="W90" i="24"/>
  <c r="V123" i="24" l="1"/>
  <c r="AC123" i="24"/>
  <c r="W123" i="24"/>
  <c r="Y123" i="24"/>
  <c r="M123" i="24"/>
  <c r="B14" i="1" l="1"/>
  <c r="B13" i="1"/>
  <c r="AD111" i="24" l="1"/>
  <c r="AD107" i="24"/>
  <c r="AD113" i="24"/>
  <c r="AD109" i="24"/>
  <c r="AD103" i="24"/>
  <c r="AD105" i="24"/>
  <c r="AD74" i="24"/>
  <c r="AD106" i="24"/>
  <c r="AD76" i="24"/>
  <c r="AD104" i="24"/>
  <c r="AD71" i="24"/>
  <c r="AD108" i="24"/>
  <c r="AD67" i="24"/>
  <c r="AD112" i="24"/>
  <c r="AD66" i="24"/>
  <c r="AD78" i="24"/>
  <c r="AD70" i="24"/>
  <c r="AD110" i="24"/>
  <c r="AD79" i="24"/>
  <c r="AD114" i="24"/>
  <c r="AD77" i="24"/>
  <c r="AD80" i="24"/>
  <c r="AD65" i="24"/>
  <c r="AD73" i="24"/>
  <c r="AD69" i="24"/>
  <c r="AD75" i="24"/>
  <c r="AD68" i="24"/>
  <c r="AD72" i="24"/>
  <c r="AD117" i="24"/>
  <c r="AD118" i="24"/>
  <c r="AD82" i="24"/>
  <c r="AD81" i="24"/>
  <c r="AD63" i="24"/>
  <c r="AD62" i="24"/>
  <c r="AD60" i="24"/>
  <c r="AD59" i="24"/>
  <c r="AD64" i="24"/>
  <c r="AD58" i="24"/>
  <c r="AD61" i="24"/>
  <c r="AD83" i="24"/>
  <c r="AD84" i="24"/>
  <c r="AD93" i="24"/>
  <c r="AD24" i="24"/>
  <c r="AD98" i="24"/>
  <c r="AD94" i="24"/>
  <c r="AD42" i="24"/>
  <c r="AD32" i="24"/>
  <c r="AD116" i="24"/>
  <c r="AD50" i="24"/>
  <c r="AD97" i="24"/>
  <c r="AD100" i="24"/>
  <c r="AD45" i="24"/>
  <c r="AD49" i="24"/>
  <c r="AD44" i="24"/>
  <c r="AD99" i="24"/>
  <c r="AD17" i="24"/>
  <c r="AD102" i="24"/>
  <c r="AD92" i="24"/>
  <c r="AD33" i="24"/>
  <c r="AD38" i="24"/>
  <c r="AD22" i="24"/>
  <c r="AD41" i="24"/>
  <c r="AD87" i="24"/>
  <c r="AD30" i="24"/>
  <c r="AD27" i="24"/>
  <c r="AD39" i="24"/>
  <c r="AD101" i="24"/>
  <c r="AD11" i="24"/>
  <c r="AD54" i="24"/>
  <c r="AD10" i="24"/>
  <c r="AD35" i="24"/>
  <c r="AD55" i="24"/>
  <c r="AD48" i="24"/>
  <c r="AD7" i="24"/>
  <c r="AD8" i="24"/>
  <c r="AD43" i="24"/>
  <c r="AD47" i="24"/>
  <c r="AD16" i="24"/>
  <c r="AD95" i="24"/>
  <c r="AD26" i="24"/>
  <c r="AD86" i="24"/>
  <c r="AD13" i="24"/>
  <c r="AD85" i="24"/>
  <c r="AD34" i="24"/>
  <c r="AD51" i="24"/>
  <c r="AD28" i="24"/>
  <c r="AD37" i="24"/>
  <c r="AD18" i="24"/>
  <c r="AD29" i="24"/>
  <c r="AD115" i="24"/>
  <c r="AD57" i="24"/>
  <c r="AD20" i="24"/>
  <c r="AD52" i="24"/>
  <c r="AD53" i="24"/>
  <c r="AD56" i="24"/>
  <c r="AD12" i="24"/>
  <c r="AD23" i="24"/>
  <c r="AD15" i="24"/>
  <c r="AD25" i="24"/>
  <c r="AD36" i="24"/>
  <c r="AD96" i="24"/>
  <c r="AD21" i="24"/>
  <c r="AD19" i="24"/>
  <c r="AD88" i="24"/>
  <c r="AD31" i="24"/>
  <c r="AD9" i="24"/>
  <c r="AD46" i="24"/>
  <c r="AD14" i="24"/>
  <c r="AD40" i="24"/>
  <c r="AD90" i="24" l="1"/>
  <c r="AD120" i="24"/>
  <c r="AD123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ABFF592-E0A5-4FBE-8706-4C7DF4840260}">
      <text>
        <r>
          <rPr>
            <sz val="11"/>
            <color indexed="8"/>
            <rFont val="Calibri"/>
            <family val="2"/>
            <scheme val="minor"/>
          </rPr>
          <t>woonplaats</t>
        </r>
      </text>
    </comment>
    <comment ref="B2" authorId="0" shapeId="0" xr:uid="{410B596C-2497-4D0E-ACF3-B9637C5E270A}">
      <text>
        <r>
          <rPr>
            <sz val="11"/>
            <color indexed="8"/>
            <rFont val="Calibri"/>
            <family val="2"/>
            <scheme val="minor"/>
          </rPr>
          <t>openbare_ruimte</t>
        </r>
      </text>
    </comment>
    <comment ref="C2" authorId="0" shapeId="0" xr:uid="{48124642-CBD0-4828-9309-9004A9057B93}">
      <text>
        <r>
          <rPr>
            <sz val="11"/>
            <color indexed="8"/>
            <rFont val="Calibri"/>
            <family val="2"/>
            <scheme val="minor"/>
          </rPr>
          <t>toesteltype</t>
        </r>
      </text>
    </comment>
    <comment ref="D2" authorId="0" shapeId="0" xr:uid="{6032F37E-016B-4012-8E0A-A4A1A77ABA71}">
      <text>
        <r>
          <rPr>
            <sz val="11"/>
            <color indexed="8"/>
            <rFont val="Calibri"/>
            <family val="2"/>
            <scheme val="minor"/>
          </rPr>
          <t>kl_vervangprijs</t>
        </r>
      </text>
    </comment>
    <comment ref="E2" authorId="0" shapeId="0" xr:uid="{9ED402ED-71A4-49BF-8C9A-831615F92CCA}">
      <text>
        <r>
          <rPr>
            <sz val="11"/>
            <color indexed="8"/>
            <rFont val="Calibri"/>
            <family val="2"/>
            <scheme val="minor"/>
          </rPr>
          <t>kl_aanschafprijs</t>
        </r>
      </text>
    </comment>
  </commentList>
</comments>
</file>

<file path=xl/sharedStrings.xml><?xml version="1.0" encoding="utf-8"?>
<sst xmlns="http://schemas.openxmlformats.org/spreadsheetml/2006/main" count="1457" uniqueCount="399">
  <si>
    <t>Index-cijfers:</t>
  </si>
  <si>
    <t>Omschrijving:</t>
  </si>
  <si>
    <t>Indexcijfer:</t>
  </si>
  <si>
    <t>Index geb Troostwijk nw</t>
  </si>
  <si>
    <t>Index geb Troostwijk oud</t>
  </si>
  <si>
    <t>Index inv troostwijk nw</t>
  </si>
  <si>
    <t>Index inv troostwijk oud</t>
  </si>
  <si>
    <t>Premietarieven</t>
  </si>
  <si>
    <t>Premie o/oo:</t>
  </si>
  <si>
    <t xml:space="preserve"> </t>
  </si>
  <si>
    <t>premieGM</t>
  </si>
  <si>
    <t>premieOW</t>
  </si>
  <si>
    <t>Afronding index</t>
  </si>
  <si>
    <t>Gemeentelijk Bezit:</t>
  </si>
  <si>
    <t>Attentie: Lees eerst de instructies onderaan deze lijst.</t>
  </si>
  <si>
    <t>Postcode</t>
  </si>
  <si>
    <t>Plaats</t>
  </si>
  <si>
    <t>Omschrijving</t>
  </si>
  <si>
    <t>Bouwaard</t>
  </si>
  <si>
    <t>Gebouwen:</t>
  </si>
  <si>
    <t>Inventaris:</t>
  </si>
  <si>
    <t>Totaal</t>
  </si>
  <si>
    <t>Premieverr. 50%</t>
  </si>
  <si>
    <t>reserve</t>
  </si>
  <si>
    <t>Totaal Gemeentelijk Bezit:</t>
  </si>
  <si>
    <t>Reserve</t>
  </si>
  <si>
    <t>Eindtotaal:</t>
  </si>
  <si>
    <t>Instructies voor het bijwerken van dit bestand:</t>
  </si>
  <si>
    <t>Algemeen:</t>
  </si>
  <si>
    <t>In deze spreadsheet zijn allleen die kolommen zichtbaar gemaakt die voor u voor het bijwerken van belang zijn.</t>
  </si>
  <si>
    <t>De niet zichtbare kolommen zijn verborgen omdat zich daarin rekenformules bevinden die niet mogen worden overschreven of gewist.</t>
  </si>
  <si>
    <t>De wijzigingen van de verzekerde waarden dienen handmatig uitsluitend en alleen in de kolommen N en O te worden aangebracht.</t>
  </si>
  <si>
    <t>Dat wordt dan uiteindelijk de stand per 31 december van dit jaar</t>
  </si>
  <si>
    <t>Wijziging van de bedragen op bestaande objecten</t>
  </si>
  <si>
    <t>Het reeds vermelde bedrag in de desbestreffende regel van kolom N en O waarnodig met het nieuwe bedrag overschrijven. (Alleen het getal invoeren)</t>
  </si>
  <si>
    <t>Afvoering van bestaande objecten:</t>
  </si>
  <si>
    <t>Het reeds vermelde bedrag in de desbetreffende regel van kolom N en O waar van toepassing SVP met het getal 0 overschrijven.</t>
  </si>
  <si>
    <t>Let op: Ofschoon het object moet worden afgevoerd dient de regel zelf nog te blijven staan.</t>
  </si>
  <si>
    <t>Derhalve zoals vermeld alleen het verzekerde bedrag op 0 stellen. Meer niet! De regel zelf laten staan.</t>
  </si>
  <si>
    <t>Opvoering van nieuwe objecten</t>
  </si>
  <si>
    <t>Onder bijna iedere sectie zijn een aantal regels aangemaakt die met het woord "Reserve"begint.</t>
  </si>
  <si>
    <t>Neem zo'n regel. Vul de textuele omschrijvingen in in de kolommmen A t/m I</t>
  </si>
  <si>
    <t>En vul dan in die regel de verzekerde waarden in in de kolommen N en O waar nodig.</t>
  </si>
  <si>
    <t>Alle niet genoemde verborgen kolommen worden vanzelf op de achtergronden aangepast.</t>
  </si>
  <si>
    <t>Subfunctienr</t>
  </si>
  <si>
    <t>Adres</t>
  </si>
  <si>
    <t>Zonnepanelen</t>
  </si>
  <si>
    <t>Taxatie gebouw</t>
  </si>
  <si>
    <t>Taxatie inventaris</t>
  </si>
  <si>
    <t>60400800</t>
  </si>
  <si>
    <t>Buiten de Veste 1</t>
  </si>
  <si>
    <t>4652 GA</t>
  </si>
  <si>
    <t>Steenbergen</t>
  </si>
  <si>
    <t>Gemeentehuis</t>
  </si>
  <si>
    <t>steen/hard</t>
  </si>
  <si>
    <t>ja</t>
  </si>
  <si>
    <t>60450000</t>
  </si>
  <si>
    <t>v Andelstraat 6/8</t>
  </si>
  <si>
    <t>4651 TA</t>
  </si>
  <si>
    <t>Gemeentewerkplaats</t>
  </si>
  <si>
    <t>onverschillig waar</t>
  </si>
  <si>
    <t>nvt</t>
  </si>
  <si>
    <t>materieel gemeentewerken</t>
  </si>
  <si>
    <t>61100000</t>
  </si>
  <si>
    <t>Molenweg 50</t>
  </si>
  <si>
    <t>4651 CM</t>
  </si>
  <si>
    <t>Brandweerkazerne</t>
  </si>
  <si>
    <t>61100001</t>
  </si>
  <si>
    <t>Vierlinghstraat 1</t>
  </si>
  <si>
    <t>4756 AM</t>
  </si>
  <si>
    <t>Kruisland</t>
  </si>
  <si>
    <t>65700600</t>
  </si>
  <si>
    <t>kunststof ARDAX unit (gelegen op het terrein van de brandweer)</t>
  </si>
  <si>
    <t>61100002</t>
  </si>
  <si>
    <t>Veerweg 3a</t>
  </si>
  <si>
    <t>4681 RH</t>
  </si>
  <si>
    <t>Nieuw-Vossemeer</t>
  </si>
  <si>
    <t>66110003</t>
  </si>
  <si>
    <t>Westerstraat 49</t>
  </si>
  <si>
    <t>4671 CH</t>
  </si>
  <si>
    <t>Dinteloord</t>
  </si>
  <si>
    <t>65600000</t>
  </si>
  <si>
    <t>Blauwstraat 30 /  Ijzeren Put 13 t/m 25 VvE</t>
  </si>
  <si>
    <t>4651 GD</t>
  </si>
  <si>
    <t xml:space="preserve">Bibliotheek / Consultatiebureau/appartementen </t>
  </si>
  <si>
    <t>65200001</t>
  </si>
  <si>
    <t>Wipstraat 2a</t>
  </si>
  <si>
    <t>Tennispark Steenbergen</t>
  </si>
  <si>
    <t>65200002</t>
  </si>
  <si>
    <t>t Hoogje 4</t>
  </si>
  <si>
    <t>4756 CP</t>
  </si>
  <si>
    <t>Tennispark Kruisland</t>
  </si>
  <si>
    <t>65200003</t>
  </si>
  <si>
    <t>Assumburgweg 1B</t>
  </si>
  <si>
    <t>Tennispark N-Vossemeer</t>
  </si>
  <si>
    <t>65200011</t>
  </si>
  <si>
    <t>4671 CZ</t>
  </si>
  <si>
    <t>Sporthal de Buitelstee</t>
  </si>
  <si>
    <t>65200012</t>
  </si>
  <si>
    <t>Achterstraat 15</t>
  </si>
  <si>
    <t>Gymzaal Merijntje</t>
  </si>
  <si>
    <t xml:space="preserve">ja </t>
  </si>
  <si>
    <t>65200100</t>
  </si>
  <si>
    <t>Krommeweg 2 c</t>
  </si>
  <si>
    <t>4651 RN</t>
  </si>
  <si>
    <t>Zwembad De Meermin</t>
  </si>
  <si>
    <t>65200101</t>
  </si>
  <si>
    <t>D Rykersstraat 2</t>
  </si>
  <si>
    <t>4671 AA</t>
  </si>
  <si>
    <t>Zwembad Aquadintel</t>
  </si>
  <si>
    <t>nee</t>
  </si>
  <si>
    <t>65200204</t>
  </si>
  <si>
    <t>Steenbergseweg 97 C</t>
  </si>
  <si>
    <t>4671 BE</t>
  </si>
  <si>
    <t>Sportpark Dinteloord/kleedlokaal</t>
  </si>
  <si>
    <t>65500100</t>
  </si>
  <si>
    <t>Veerweg 1</t>
  </si>
  <si>
    <t>Molen Assumburg</t>
  </si>
  <si>
    <t>Rijksweg 51</t>
  </si>
  <si>
    <t>4681 RC</t>
  </si>
  <si>
    <t>Molen De Vos</t>
  </si>
  <si>
    <t>hout/hard</t>
  </si>
  <si>
    <t>66100300</t>
  </si>
  <si>
    <t>Westvoorstraat 3 en 5</t>
  </si>
  <si>
    <t>4671 CC</t>
  </si>
  <si>
    <t>Gemeenteh./bibliotheek Dinteloord</t>
  </si>
  <si>
    <t>Piet Snoeijersstraat 2</t>
  </si>
  <si>
    <t>4651 TT</t>
  </si>
  <si>
    <t>Gemeenschapshuis De Vaert</t>
  </si>
  <si>
    <t>66100301</t>
  </si>
  <si>
    <t>Krommeweg 1</t>
  </si>
  <si>
    <t>Gemeenschapshuis 't Cromwiel incl. Sporthal 't Cromwiel +Multifunctionele Zaal (TSG)</t>
  </si>
  <si>
    <t>Westgroeneweg 1</t>
  </si>
  <si>
    <t>4671 CL</t>
  </si>
  <si>
    <t>opvang Oekrainers</t>
  </si>
  <si>
    <t>van Andelstraat 6</t>
  </si>
  <si>
    <t>KCA-depot/kantoor (containers) / geluidsscherm/zonnepan./elektr.bord</t>
  </si>
  <si>
    <t>betonplexplaat/damwandplaat</t>
  </si>
  <si>
    <t>zie werkplaats</t>
  </si>
  <si>
    <t>K. Doormanstraat</t>
  </si>
  <si>
    <t>Rioolgemaal</t>
  </si>
  <si>
    <t>Steenbergseweg 108</t>
  </si>
  <si>
    <t>4671 PC</t>
  </si>
  <si>
    <t>Mortuarium</t>
  </si>
  <si>
    <t>66100700</t>
  </si>
  <si>
    <t>Naschoolse opvang bbs Petrus &amp; P</t>
  </si>
  <si>
    <t>noodunit</t>
  </si>
  <si>
    <t>Wipstraat 2 c</t>
  </si>
  <si>
    <t>4651 XW</t>
  </si>
  <si>
    <t>Jeugdhonk Steenbergen</t>
  </si>
  <si>
    <t xml:space="preserve">Stadshillen  </t>
  </si>
  <si>
    <t>Graaf Engelbrechtstraat 12-14-14a</t>
  </si>
  <si>
    <t>4756 AR</t>
  </si>
  <si>
    <t>Dorpshuis/peuterspeelzaal/kinderdagopvang/zorgcentrum</t>
  </si>
  <si>
    <t>steen/APP-(kunststof)</t>
  </si>
  <si>
    <t>Azaleastraat 18</t>
  </si>
  <si>
    <t>4651 LB</t>
  </si>
  <si>
    <t>Peuterspeelzaal Pippi</t>
  </si>
  <si>
    <t>Waterlinie 1, 3 en 7</t>
  </si>
  <si>
    <t>4651 GB</t>
  </si>
  <si>
    <t>Brede School/kinderopvang/buitenschoolseopvan/peuterspeelzaal/slagwerkschool</t>
  </si>
  <si>
    <t>Koperslagerij 4</t>
  </si>
  <si>
    <t>4651 SK</t>
  </si>
  <si>
    <t>Huisvesting Canavalsverenigingen en  bouw carnavalwagens</t>
  </si>
  <si>
    <t>steen/staalconstructie en damwandprofielen gebouwd met harde dekking</t>
  </si>
  <si>
    <t>Fabrieksdijk 6</t>
  </si>
  <si>
    <t>4651 RB</t>
  </si>
  <si>
    <t xml:space="preserve">Vraagwijzer. </t>
  </si>
  <si>
    <t>in en nabij de haven</t>
  </si>
  <si>
    <t xml:space="preserve">zitbanken, diverse steigers en tribune </t>
  </si>
  <si>
    <t>zink, hout, RVS</t>
  </si>
  <si>
    <t>Seringenlaan 1 (nabij Oudevest 9)</t>
  </si>
  <si>
    <t>units (schaftkeet) tbv wijkteams</t>
  </si>
  <si>
    <t>kunststof</t>
  </si>
  <si>
    <t xml:space="preserve">naast Oudevest 9 </t>
  </si>
  <si>
    <t>Schansdijk 5</t>
  </si>
  <si>
    <t>De Heen</t>
  </si>
  <si>
    <t>steen/staalconstructie met golfplaten gedekt</t>
  </si>
  <si>
    <t>Rode Weel</t>
  </si>
  <si>
    <t>vogelkijkhut</t>
  </si>
  <si>
    <t>hout</t>
  </si>
  <si>
    <t>Blauwe Sluis</t>
  </si>
  <si>
    <t>picknickbanken/steigers</t>
  </si>
  <si>
    <t xml:space="preserve">de Galgendijk/Kade </t>
  </si>
  <si>
    <t>ARDAX unit</t>
  </si>
  <si>
    <t>Anjerstraat</t>
  </si>
  <si>
    <t>Hertenkamp (stal)</t>
  </si>
  <si>
    <t>Veerweg</t>
  </si>
  <si>
    <t>Renessestraat 1</t>
  </si>
  <si>
    <t>opslag/stalling div. zaken waaronder zoutstrooiers, landmateriaal, verkiezingsmateriaal. etc.</t>
  </si>
  <si>
    <t xml:space="preserve">woon-/zorgunit </t>
  </si>
  <si>
    <t>Westdam 83</t>
  </si>
  <si>
    <t>4651 BE</t>
  </si>
  <si>
    <t>VVV Informatiepunt gevestigd in de St. Gummaruskerk</t>
  </si>
  <si>
    <t>Anjerstraat 31</t>
  </si>
  <si>
    <t>4651 MH</t>
  </si>
  <si>
    <t>Steenb.weg/Piet Heynstraat</t>
  </si>
  <si>
    <t>4655 TE</t>
  </si>
  <si>
    <t>woning</t>
  </si>
  <si>
    <t>Plein 1 febr.1953 huisnr 2</t>
  </si>
  <si>
    <t>4681 AS</t>
  </si>
  <si>
    <t>oud kruisgebouw/opslag med.hulpm</t>
  </si>
  <si>
    <t>de Ruyterstraat 13</t>
  </si>
  <si>
    <t>4671 AW</t>
  </si>
  <si>
    <t>woon/zorgunit</t>
  </si>
  <si>
    <t>Simon Luymesstraat 22</t>
  </si>
  <si>
    <t>4681 BG</t>
  </si>
  <si>
    <t>Kapelaan Kockstraat 52</t>
  </si>
  <si>
    <t>4651 XE</t>
  </si>
  <si>
    <t>clubgebouw</t>
  </si>
  <si>
    <t>64200000</t>
  </si>
  <si>
    <t>Burg Mr H Popstraat 2</t>
  </si>
  <si>
    <t>4671 ES</t>
  </si>
  <si>
    <t>Obs De Regenboog</t>
  </si>
  <si>
    <t>64200100</t>
  </si>
  <si>
    <t>Helfrichstraat 2</t>
  </si>
  <si>
    <t>4671 AV</t>
  </si>
  <si>
    <t>Bbs Groen v Prinsterer</t>
  </si>
  <si>
    <t>Stoofdijk 1</t>
  </si>
  <si>
    <t>4671 CP</t>
  </si>
  <si>
    <t>Bbs Petrus en Paulus</t>
  </si>
  <si>
    <t>Kloosterstraat 4</t>
  </si>
  <si>
    <t>4681 AT</t>
  </si>
  <si>
    <t>Bbs Merijntje</t>
  </si>
  <si>
    <t>West Zandberg 47</t>
  </si>
  <si>
    <t>4756 BP</t>
  </si>
  <si>
    <t>Bbs De Zonneberg</t>
  </si>
  <si>
    <t>Kap Kockstraat 48</t>
  </si>
  <si>
    <t>Bbs Pius X</t>
  </si>
  <si>
    <t>Stadshillen 36</t>
  </si>
  <si>
    <t>4651 CX</t>
  </si>
  <si>
    <t>Esdoonstraat 1</t>
  </si>
  <si>
    <t>4651 KM</t>
  </si>
  <si>
    <t>Bbs Gummarus</t>
  </si>
  <si>
    <t>ict-diverse scholen</t>
  </si>
  <si>
    <t>Onderwijs:</t>
  </si>
  <si>
    <t>Totaal Onderwijs:</t>
  </si>
  <si>
    <t>Gemeente Steenbergen</t>
  </si>
  <si>
    <t>Anjerstraat 35</t>
  </si>
  <si>
    <t>woning opvang oekrainers</t>
  </si>
  <si>
    <t>Noorddonk 92</t>
  </si>
  <si>
    <t>4651 ZB</t>
  </si>
  <si>
    <t>Witte de Withstraat 21</t>
  </si>
  <si>
    <t>4671 AN</t>
  </si>
  <si>
    <t>Nicolaas Peckstraat 22</t>
  </si>
  <si>
    <t xml:space="preserve">4651 DG </t>
  </si>
  <si>
    <t>Wit Kruis 2</t>
  </si>
  <si>
    <t>4651 XL</t>
  </si>
  <si>
    <t>1 loods</t>
  </si>
  <si>
    <t>v Oldenbarneveldstraat 2</t>
  </si>
  <si>
    <t xml:space="preserve">Dit is een doreen premie t.b.v. de klant </t>
  </si>
  <si>
    <t xml:space="preserve">Westvoorstraat 26 </t>
  </si>
  <si>
    <t>4671 CE</t>
  </si>
  <si>
    <t>unit ivm uitbreiding school Kiezelrijk</t>
  </si>
  <si>
    <t>Bbs Kiezelrijk</t>
  </si>
  <si>
    <t xml:space="preserve">Julianastraat 1 </t>
  </si>
  <si>
    <t>4681 AL</t>
  </si>
  <si>
    <t>Stand per 1 januari 2026 (na indexering)</t>
  </si>
  <si>
    <t>Stand per 31 december 2025</t>
  </si>
  <si>
    <t>Stand per 1 januari 2025</t>
  </si>
  <si>
    <t>Indexering per 1 januari 2026</t>
  </si>
  <si>
    <t>Mutaties termijn 1 januari 2025/2026</t>
  </si>
  <si>
    <t xml:space="preserve">Westgroeneweg 1a </t>
  </si>
  <si>
    <t xml:space="preserve">Kwartier 50 </t>
  </si>
  <si>
    <t>4651 WT</t>
  </si>
  <si>
    <t>Kwartier 58</t>
  </si>
  <si>
    <t>Heense Molenweg 4</t>
  </si>
  <si>
    <t>4655 SX</t>
  </si>
  <si>
    <t>4651 KH</t>
  </si>
  <si>
    <t>Schoolstraat 9</t>
  </si>
  <si>
    <t>4681 BH</t>
  </si>
  <si>
    <t>4681 RJ</t>
  </si>
  <si>
    <t>Lijsterbesstraat 23</t>
  </si>
  <si>
    <t>Speeltoestellen</t>
  </si>
  <si>
    <t>Woonplaats</t>
  </si>
  <si>
    <t>Openbare ruimte</t>
  </si>
  <si>
    <t>Toesteltype</t>
  </si>
  <si>
    <t>Vervangprijs</t>
  </si>
  <si>
    <t>Aanschafprijs</t>
  </si>
  <si>
    <t>Totaal 2025</t>
  </si>
  <si>
    <t>Totaal 2026 (geindexeerd</t>
  </si>
  <si>
    <t>Buitengebied</t>
  </si>
  <si>
    <t>Langeweg</t>
  </si>
  <si>
    <t>Doel</t>
  </si>
  <si>
    <t>Dorpsweg</t>
  </si>
  <si>
    <t>De Landerije</t>
  </si>
  <si>
    <t>Basketbalpaal</t>
  </si>
  <si>
    <t>Doelwand</t>
  </si>
  <si>
    <t>Klimtoestel</t>
  </si>
  <si>
    <t>Wilgentenentunnel</t>
  </si>
  <si>
    <t>Tafeltennistafel</t>
  </si>
  <si>
    <t>Moorseweg</t>
  </si>
  <si>
    <t>JOP Jongeren Ontmoetings Plaats + Fitpoints</t>
  </si>
  <si>
    <t>Mandschommel</t>
  </si>
  <si>
    <t>Stappalen</t>
  </si>
  <si>
    <t>Glijbaan</t>
  </si>
  <si>
    <t>Wilgentenenhut</t>
  </si>
  <si>
    <t>Duikelrek</t>
  </si>
  <si>
    <t>Hobbelelement op 1 veer</t>
  </si>
  <si>
    <t>Speelaanleiding</t>
  </si>
  <si>
    <t>van der Hulststraat</t>
  </si>
  <si>
    <t>Schommel</t>
  </si>
  <si>
    <t>Troelstrastraat</t>
  </si>
  <si>
    <t>Evenwichtsbalk</t>
  </si>
  <si>
    <t>Sportcombinatie</t>
  </si>
  <si>
    <t>Overige</t>
  </si>
  <si>
    <t>Grondmolen</t>
  </si>
  <si>
    <t>Oranjeplein</t>
  </si>
  <si>
    <t>Weidemolen</t>
  </si>
  <si>
    <t>Wip</t>
  </si>
  <si>
    <t>Combinatietoestel</t>
  </si>
  <si>
    <t>Vezelstraat</t>
  </si>
  <si>
    <t>Schaepmanstraat</t>
  </si>
  <si>
    <t>Evenwichtstoestel</t>
  </si>
  <si>
    <t>Van Oldenbarneveltstraat</t>
  </si>
  <si>
    <t>Colijnstraat</t>
  </si>
  <si>
    <t>Draaitoestel</t>
  </si>
  <si>
    <t>Vlasakker</t>
  </si>
  <si>
    <t>Dorus Rijkersstraat</t>
  </si>
  <si>
    <t>'t Steen</t>
  </si>
  <si>
    <t>Bergmolen</t>
  </si>
  <si>
    <t>Papiermolen</t>
  </si>
  <si>
    <t>De Pinas</t>
  </si>
  <si>
    <t>Wipmolen</t>
  </si>
  <si>
    <t>Vlashede</t>
  </si>
  <si>
    <t>Europastraat</t>
  </si>
  <si>
    <t>De Vlaskam</t>
  </si>
  <si>
    <t>Bokspringpaal, evt. set</t>
  </si>
  <si>
    <t>De Roterij</t>
  </si>
  <si>
    <t>Hobbelelement op meerdere veren</t>
  </si>
  <si>
    <t>Voetbalkooi</t>
  </si>
  <si>
    <t>Nieuwe Werf</t>
  </si>
  <si>
    <t>Eerste Boutweg</t>
  </si>
  <si>
    <t>Trimtoestel</t>
  </si>
  <si>
    <t>De Darink</t>
  </si>
  <si>
    <t>Moerakker</t>
  </si>
  <si>
    <t>Roemrijkhof</t>
  </si>
  <si>
    <t>Engels Dorp</t>
  </si>
  <si>
    <t>Plein 1 febr 1953</t>
  </si>
  <si>
    <t>Stellingmolen</t>
  </si>
  <si>
    <t>Beltmolen</t>
  </si>
  <si>
    <t>Dokter Vermetstraat</t>
  </si>
  <si>
    <t>Lange Meten</t>
  </si>
  <si>
    <t>Julianastraat</t>
  </si>
  <si>
    <t>Johan de Knuytlaan</t>
  </si>
  <si>
    <t>Merijntje Gijzenstraat</t>
  </si>
  <si>
    <t>Heerlijckheid</t>
  </si>
  <si>
    <t>Majoor Burkestraat</t>
  </si>
  <si>
    <t>Brug</t>
  </si>
  <si>
    <t>Waterlinie</t>
  </si>
  <si>
    <t>Vianden</t>
  </si>
  <si>
    <t>Vlamingvaart</t>
  </si>
  <si>
    <t>Krommeweg</t>
  </si>
  <si>
    <t>Mara</t>
  </si>
  <si>
    <t>Noorddonk</t>
  </si>
  <si>
    <t>Arnold van Lieropstraat</t>
  </si>
  <si>
    <t>Margrietstraat</t>
  </si>
  <si>
    <t>Plein 40-45</t>
  </si>
  <si>
    <t>De Weverij</t>
  </si>
  <si>
    <t>Rondweg-Oost</t>
  </si>
  <si>
    <t>Lindenburghlaan</t>
  </si>
  <si>
    <t>West-Havendijk</t>
  </si>
  <si>
    <t>Emmastraat</t>
  </si>
  <si>
    <t>Vriezendijk</t>
  </si>
  <si>
    <t>Fortplein</t>
  </si>
  <si>
    <t>Magnoliastraat</t>
  </si>
  <si>
    <t>Elzeplein</t>
  </si>
  <si>
    <t>Terre</t>
  </si>
  <si>
    <t>Hof van Steenbergen</t>
  </si>
  <si>
    <t>Ravelijnstraat</t>
  </si>
  <si>
    <t>Speelboom</t>
  </si>
  <si>
    <t>Koos Veraartstraat</t>
  </si>
  <si>
    <t>Skatetoestel</t>
  </si>
  <si>
    <t>Wisselkom</t>
  </si>
  <si>
    <t>Speelhuisje</t>
  </si>
  <si>
    <t>Molenweg</t>
  </si>
  <si>
    <t>Kade</t>
  </si>
  <si>
    <t>Denneplein</t>
  </si>
  <si>
    <t>Koudenberg</t>
  </si>
  <si>
    <t>Panneman</t>
  </si>
  <si>
    <t>Rozenplein</t>
  </si>
  <si>
    <t>Van Glymesstraat</t>
  </si>
  <si>
    <t>Zonnebloemstraat</t>
  </si>
  <si>
    <t>Muziekinstrument</t>
  </si>
  <si>
    <t>Kruipbuis</t>
  </si>
  <si>
    <t>Vlierstraat</t>
  </si>
  <si>
    <t>Inventaris locatie</t>
  </si>
  <si>
    <t>Zuidwinde</t>
  </si>
  <si>
    <t>Welberg</t>
  </si>
  <si>
    <t>Klaproosplein</t>
  </si>
  <si>
    <t>Kapelaan Kockstraat</t>
  </si>
  <si>
    <t>Piet Snoeijersstraat</t>
  </si>
  <si>
    <t>Pastoor Ermenstraat</t>
  </si>
  <si>
    <t>Totaal te verzekeren som</t>
  </si>
  <si>
    <t xml:space="preserve">Vervangingswaarde speeltoestellen </t>
  </si>
  <si>
    <t>Bestand d.d. 1 januari 2026</t>
  </si>
  <si>
    <t>Zie tab Speeltoestellen</t>
  </si>
  <si>
    <t>Door tussentijds afronden kan dit eindtotaal verschillen van het eindtotaal zoals vernoemd op het tabblad "Polisblad". Het premie gesplitst per verzekeraar is leidend.</t>
  </si>
  <si>
    <t>behorende bij polis nr.  ten name van: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</si>
</sst>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d/mmm/yyyy"/>
    <numFmt numFmtId="166" formatCode="_-* #,##0.0000_-;\-* #,##0.0000_-;_-* &quot;-&quot;??_-;_-@_-"/>
    <numFmt numFmtId="167" formatCode="_-* #,##0.00000_-;\-* #,##0.00000_-;_-* &quot;-&quot;??_-;_-@_-"/>
    <numFmt numFmtId="168" formatCode="_-[$NLG]\ * #,##0.00_-;_-[$NLG]\ * #,##0.00\-;_-[$NLG]\ * &quot;-&quot;??_-;_-@_-"/>
    <numFmt numFmtId="169" formatCode="_-[$EUR]\ * #,##0.00_-;_-[$EUR]\ * #,##0.00\-;_-[$EUR]\ * &quot;-&quot;??_-;_-@_-"/>
    <numFmt numFmtId="171" formatCode="_([$€-2]\ * #,##0.00_);_([$€-2]\ * \(#,##0.00\);_([$€-2]\ * &quot;-&quot;??_);_(@_)"/>
    <numFmt numFmtId="172" formatCode="_ [$EUR]\ * #,##0.00_ ;_ [$EUR]\ * \-#,##0.00_ ;_ [$EUR]\ * &quot;-&quot;??_ ;_ @_ "/>
  </numFmts>
  <fonts count="20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Times New Roman"/>
    </font>
    <font>
      <sz val="10"/>
      <name val="Univers (W1)"/>
      <family val="2"/>
    </font>
    <font>
      <sz val="8"/>
      <name val="Univers (W1)"/>
      <family val="2"/>
    </font>
    <font>
      <b/>
      <i/>
      <sz val="10"/>
      <name val="Univers (W1)"/>
      <family val="2"/>
    </font>
    <font>
      <b/>
      <i/>
      <sz val="10"/>
      <name val="Univers (W1)"/>
    </font>
    <font>
      <sz val="10"/>
      <name val="Arial"/>
      <family val="2"/>
    </font>
    <font>
      <b/>
      <i/>
      <sz val="12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51">
    <xf numFmtId="0" fontId="0" fillId="0" borderId="0" xfId="0"/>
    <xf numFmtId="4" fontId="4" fillId="0" borderId="0" xfId="0" quotePrefix="1" applyNumberFormat="1" applyFont="1" applyAlignment="1">
      <alignment horizontal="left" vertical="top"/>
    </xf>
    <xf numFmtId="164" fontId="4" fillId="0" borderId="0" xfId="1" applyFont="1" applyAlignment="1">
      <alignment vertical="top"/>
    </xf>
    <xf numFmtId="4" fontId="4" fillId="0" borderId="0" xfId="0" applyNumberFormat="1" applyFont="1" applyAlignment="1">
      <alignment vertical="top"/>
    </xf>
    <xf numFmtId="0" fontId="5" fillId="0" borderId="10" xfId="0" applyFont="1" applyBorder="1" applyAlignment="1">
      <alignment horizontal="centerContinuous" vertical="top"/>
    </xf>
    <xf numFmtId="0" fontId="3" fillId="0" borderId="11" xfId="0" applyFont="1" applyBorder="1" applyAlignment="1">
      <alignment horizontal="centerContinuous" vertical="top"/>
    </xf>
    <xf numFmtId="0" fontId="6" fillId="0" borderId="12" xfId="0" applyFont="1" applyBorder="1" applyAlignment="1">
      <alignment vertical="top"/>
    </xf>
    <xf numFmtId="0" fontId="6" fillId="0" borderId="13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horizontal="right" vertical="top"/>
    </xf>
    <xf numFmtId="167" fontId="4" fillId="0" borderId="0" xfId="1" applyNumberFormat="1" applyFont="1" applyAlignment="1">
      <alignment vertical="top"/>
    </xf>
    <xf numFmtId="0" fontId="7" fillId="0" borderId="0" xfId="0" applyFont="1" applyAlignment="1">
      <alignment vertical="top"/>
    </xf>
    <xf numFmtId="0" fontId="9" fillId="0" borderId="1" xfId="0" applyFont="1" applyBorder="1" applyAlignment="1" applyProtection="1">
      <alignment vertical="top" wrapText="1"/>
      <protection locked="0"/>
    </xf>
    <xf numFmtId="14" fontId="10" fillId="0" borderId="1" xfId="0" applyNumberFormat="1" applyFont="1" applyBorder="1" applyAlignment="1" applyProtection="1">
      <alignment horizontal="center" vertical="top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9" fillId="0" borderId="14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14" fontId="10" fillId="0" borderId="14" xfId="0" applyNumberFormat="1" applyFont="1" applyBorder="1" applyAlignment="1" applyProtection="1">
      <alignment horizontal="center" vertical="top"/>
      <protection locked="0"/>
    </xf>
    <xf numFmtId="1" fontId="9" fillId="0" borderId="23" xfId="0" applyNumberFormat="1" applyFont="1" applyBorder="1" applyAlignment="1" applyProtection="1">
      <alignment horizontal="center" vertical="top" wrapText="1"/>
      <protection locked="0"/>
    </xf>
    <xf numFmtId="0" fontId="9" fillId="0" borderId="14" xfId="0" applyFont="1" applyBorder="1" applyAlignment="1" applyProtection="1">
      <alignment horizontal="center" vertical="top" wrapText="1"/>
      <protection locked="0"/>
    </xf>
    <xf numFmtId="14" fontId="9" fillId="0" borderId="14" xfId="0" applyNumberFormat="1" applyFont="1" applyBorder="1" applyAlignment="1" applyProtection="1">
      <alignment horizontal="center" vertical="top"/>
      <protection locked="0"/>
    </xf>
    <xf numFmtId="0" fontId="9" fillId="0" borderId="14" xfId="0" applyFont="1" applyBorder="1"/>
    <xf numFmtId="14" fontId="9" fillId="0" borderId="14" xfId="0" applyNumberFormat="1" applyFont="1" applyBorder="1" applyAlignment="1">
      <alignment horizontal="center"/>
    </xf>
    <xf numFmtId="171" fontId="10" fillId="0" borderId="14" xfId="0" applyNumberFormat="1" applyFont="1" applyBorder="1" applyAlignment="1" applyProtection="1">
      <alignment horizontal="center" vertical="top"/>
      <protection locked="0"/>
    </xf>
    <xf numFmtId="0" fontId="10" fillId="2" borderId="0" xfId="0" applyFont="1" applyFill="1" applyAlignment="1">
      <alignment horizontal="center" vertical="top"/>
    </xf>
    <xf numFmtId="164" fontId="11" fillId="2" borderId="0" xfId="1" applyFont="1" applyFill="1" applyAlignment="1">
      <alignment horizontal="left" vertical="top"/>
    </xf>
    <xf numFmtId="164" fontId="11" fillId="2" borderId="0" xfId="1" applyFont="1" applyFill="1" applyAlignment="1">
      <alignment horizontal="left" vertical="top" wrapText="1"/>
    </xf>
    <xf numFmtId="1" fontId="10" fillId="2" borderId="0" xfId="1" applyNumberFormat="1" applyFont="1" applyFill="1" applyAlignment="1">
      <alignment horizontal="left" vertical="top" wrapText="1"/>
    </xf>
    <xf numFmtId="165" fontId="10" fillId="2" borderId="0" xfId="1" applyNumberFormat="1" applyFont="1" applyFill="1" applyAlignment="1">
      <alignment horizontal="left" vertical="top"/>
    </xf>
    <xf numFmtId="164" fontId="10" fillId="2" borderId="0" xfId="1" applyFont="1" applyFill="1" applyBorder="1" applyAlignment="1">
      <alignment horizontal="left" vertical="top"/>
    </xf>
    <xf numFmtId="164" fontId="10" fillId="2" borderId="0" xfId="1" applyFont="1" applyFill="1" applyAlignment="1">
      <alignment horizontal="left" vertical="top"/>
    </xf>
    <xf numFmtId="164" fontId="11" fillId="0" borderId="0" xfId="1" applyFont="1" applyAlignment="1">
      <alignment horizontal="left" vertical="top"/>
    </xf>
    <xf numFmtId="164" fontId="10" fillId="0" borderId="0" xfId="1" applyFont="1" applyBorder="1" applyAlignment="1">
      <alignment horizontal="left" vertical="top"/>
    </xf>
    <xf numFmtId="164" fontId="10" fillId="0" borderId="0" xfId="1" applyFont="1" applyAlignment="1">
      <alignment horizontal="left" vertical="top"/>
    </xf>
    <xf numFmtId="0" fontId="10" fillId="0" borderId="0" xfId="0" applyFont="1" applyAlignment="1">
      <alignment horizontal="left" vertical="top"/>
    </xf>
    <xf numFmtId="1" fontId="10" fillId="2" borderId="0" xfId="1" quotePrefix="1" applyNumberFormat="1" applyFont="1" applyFill="1" applyAlignment="1">
      <alignment horizontal="left" vertical="top"/>
    </xf>
    <xf numFmtId="1" fontId="10" fillId="2" borderId="0" xfId="1" quotePrefix="1" applyNumberFormat="1" applyFont="1" applyFill="1" applyAlignment="1">
      <alignment horizontal="left" vertical="top" wrapText="1"/>
    </xf>
    <xf numFmtId="0" fontId="10" fillId="2" borderId="0" xfId="0" applyFont="1" applyFill="1" applyAlignment="1">
      <alignment horizontal="right" vertical="top" wrapText="1"/>
    </xf>
    <xf numFmtId="165" fontId="10" fillId="2" borderId="0" xfId="0" applyNumberFormat="1" applyFont="1" applyFill="1" applyAlignment="1">
      <alignment horizontal="left" vertical="top"/>
    </xf>
    <xf numFmtId="168" fontId="11" fillId="2" borderId="0" xfId="1" applyNumberFormat="1" applyFont="1" applyFill="1" applyBorder="1" applyAlignment="1">
      <alignment horizontal="left" vertical="top"/>
    </xf>
    <xf numFmtId="168" fontId="11" fillId="0" borderId="0" xfId="1" applyNumberFormat="1" applyFont="1" applyBorder="1" applyAlignment="1">
      <alignment horizontal="left" vertical="top"/>
    </xf>
    <xf numFmtId="166" fontId="10" fillId="0" borderId="0" xfId="1" applyNumberFormat="1" applyFont="1" applyAlignment="1">
      <alignment horizontal="left" vertical="top"/>
    </xf>
    <xf numFmtId="164" fontId="12" fillId="0" borderId="0" xfId="1" applyFont="1" applyAlignment="1">
      <alignment horizontal="left" vertical="top"/>
    </xf>
    <xf numFmtId="0" fontId="10" fillId="3" borderId="19" xfId="0" applyFont="1" applyFill="1" applyBorder="1" applyAlignment="1">
      <alignment horizontal="left" vertical="top"/>
    </xf>
    <xf numFmtId="1" fontId="10" fillId="3" borderId="19" xfId="0" applyNumberFormat="1" applyFont="1" applyFill="1" applyBorder="1" applyAlignment="1">
      <alignment horizontal="center" vertical="top"/>
    </xf>
    <xf numFmtId="164" fontId="10" fillId="3" borderId="19" xfId="1" applyFont="1" applyFill="1" applyBorder="1" applyAlignment="1">
      <alignment horizontal="left" vertical="top"/>
    </xf>
    <xf numFmtId="164" fontId="10" fillId="3" borderId="19" xfId="1" applyFont="1" applyFill="1" applyBorder="1" applyAlignment="1">
      <alignment horizontal="left" vertical="top" wrapText="1"/>
    </xf>
    <xf numFmtId="1" fontId="10" fillId="3" borderId="19" xfId="1" applyNumberFormat="1" applyFont="1" applyFill="1" applyBorder="1" applyAlignment="1">
      <alignment horizontal="left" vertical="top" wrapText="1"/>
    </xf>
    <xf numFmtId="165" fontId="10" fillId="3" borderId="19" xfId="1" applyNumberFormat="1" applyFont="1" applyFill="1" applyBorder="1" applyAlignment="1">
      <alignment horizontal="left" vertical="top"/>
    </xf>
    <xf numFmtId="4" fontId="11" fillId="2" borderId="2" xfId="1" applyNumberFormat="1" applyFont="1" applyFill="1" applyBorder="1" applyAlignment="1">
      <alignment horizontal="left" vertical="top" wrapText="1"/>
    </xf>
    <xf numFmtId="1" fontId="11" fillId="2" borderId="2" xfId="1" applyNumberFormat="1" applyFont="1" applyFill="1" applyBorder="1" applyAlignment="1">
      <alignment horizontal="center" vertical="top" wrapText="1"/>
    </xf>
    <xf numFmtId="165" fontId="11" fillId="2" borderId="2" xfId="1" applyNumberFormat="1" applyFont="1" applyFill="1" applyBorder="1" applyAlignment="1">
      <alignment horizontal="left" vertical="top" wrapText="1"/>
    </xf>
    <xf numFmtId="164" fontId="11" fillId="2" borderId="3" xfId="1" applyFont="1" applyFill="1" applyBorder="1" applyAlignment="1">
      <alignment horizontal="left" vertical="top" wrapText="1"/>
    </xf>
    <xf numFmtId="164" fontId="11" fillId="2" borderId="2" xfId="1" applyFont="1" applyFill="1" applyBorder="1" applyAlignment="1">
      <alignment horizontal="left" vertical="top" wrapText="1"/>
    </xf>
    <xf numFmtId="164" fontId="11" fillId="2" borderId="4" xfId="1" applyFont="1" applyFill="1" applyBorder="1" applyAlignment="1">
      <alignment horizontal="left" vertical="top" wrapText="1"/>
    </xf>
    <xf numFmtId="164" fontId="11" fillId="2" borderId="15" xfId="1" applyFont="1" applyFill="1" applyBorder="1" applyAlignment="1">
      <alignment horizontal="left" vertical="top" wrapText="1"/>
    </xf>
    <xf numFmtId="164" fontId="10" fillId="0" borderId="0" xfId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4" fontId="11" fillId="0" borderId="1" xfId="1" applyNumberFormat="1" applyFont="1" applyFill="1" applyBorder="1" applyAlignment="1" applyProtection="1">
      <alignment horizontal="left" vertical="top" wrapText="1"/>
      <protection locked="0"/>
    </xf>
    <xf numFmtId="1" fontId="11" fillId="0" borderId="1" xfId="1" applyNumberFormat="1" applyFont="1" applyFill="1" applyBorder="1" applyAlignment="1" applyProtection="1">
      <alignment horizontal="center" vertical="top" wrapText="1"/>
      <protection locked="0"/>
    </xf>
    <xf numFmtId="165" fontId="11" fillId="0" borderId="1" xfId="1" applyNumberFormat="1" applyFont="1" applyFill="1" applyBorder="1" applyAlignment="1" applyProtection="1">
      <alignment horizontal="left" vertical="top" wrapText="1"/>
      <protection locked="0"/>
    </xf>
    <xf numFmtId="164" fontId="11" fillId="0" borderId="5" xfId="1" applyFont="1" applyFill="1" applyBorder="1" applyAlignment="1" applyProtection="1">
      <alignment horizontal="left" vertical="top" wrapText="1"/>
      <protection locked="0"/>
    </xf>
    <xf numFmtId="164" fontId="11" fillId="0" borderId="1" xfId="1" applyFont="1" applyFill="1" applyBorder="1" applyAlignment="1" applyProtection="1">
      <alignment horizontal="left" vertical="top" wrapText="1"/>
      <protection locked="0"/>
    </xf>
    <xf numFmtId="164" fontId="11" fillId="0" borderId="8" xfId="1" applyFont="1" applyFill="1" applyBorder="1" applyAlignment="1">
      <alignment horizontal="left" vertical="top" wrapText="1"/>
    </xf>
    <xf numFmtId="164" fontId="11" fillId="0" borderId="5" xfId="1" applyFont="1" applyFill="1" applyBorder="1" applyAlignment="1">
      <alignment horizontal="left" vertical="top" wrapText="1"/>
    </xf>
    <xf numFmtId="164" fontId="11" fillId="0" borderId="1" xfId="1" applyFont="1" applyFill="1" applyBorder="1" applyAlignment="1">
      <alignment horizontal="left" vertical="top" wrapText="1"/>
    </xf>
    <xf numFmtId="164" fontId="11" fillId="0" borderId="14" xfId="1" applyFont="1" applyFill="1" applyBorder="1" applyAlignment="1">
      <alignment horizontal="left" vertical="top" wrapText="1"/>
    </xf>
    <xf numFmtId="164" fontId="10" fillId="0" borderId="0" xfId="1" applyFont="1" applyFill="1" applyAlignment="1">
      <alignment horizontal="left" vertical="top" wrapText="1"/>
    </xf>
    <xf numFmtId="169" fontId="10" fillId="0" borderId="5" xfId="1" applyNumberFormat="1" applyFont="1" applyBorder="1" applyAlignment="1" applyProtection="1">
      <alignment horizontal="left" vertical="top"/>
      <protection locked="0"/>
    </xf>
    <xf numFmtId="169" fontId="10" fillId="0" borderId="1" xfId="1" applyNumberFormat="1" applyFont="1" applyBorder="1" applyAlignment="1" applyProtection="1">
      <alignment horizontal="left" vertical="top"/>
      <protection locked="0"/>
    </xf>
    <xf numFmtId="169" fontId="10" fillId="0" borderId="1" xfId="1" applyNumberFormat="1" applyFont="1" applyFill="1" applyBorder="1" applyAlignment="1" applyProtection="1">
      <alignment horizontal="left" vertical="top"/>
      <protection locked="0"/>
    </xf>
    <xf numFmtId="169" fontId="10" fillId="0" borderId="8" xfId="1" applyNumberFormat="1" applyFont="1" applyFill="1" applyBorder="1" applyAlignment="1" applyProtection="1">
      <alignment horizontal="left" vertical="top"/>
      <protection locked="0"/>
    </xf>
    <xf numFmtId="169" fontId="10" fillId="0" borderId="5" xfId="1" applyNumberFormat="1" applyFont="1" applyBorder="1" applyAlignment="1">
      <alignment horizontal="left" vertical="top"/>
    </xf>
    <xf numFmtId="169" fontId="10" fillId="0" borderId="1" xfId="1" applyNumberFormat="1" applyFont="1" applyBorder="1" applyAlignment="1">
      <alignment horizontal="left" vertical="top"/>
    </xf>
    <xf numFmtId="169" fontId="10" fillId="0" borderId="8" xfId="1" applyNumberFormat="1" applyFont="1" applyFill="1" applyBorder="1" applyAlignment="1">
      <alignment horizontal="left" vertical="top"/>
    </xf>
    <xf numFmtId="169" fontId="10" fillId="0" borderId="14" xfId="1" applyNumberFormat="1" applyFont="1" applyFill="1" applyBorder="1" applyAlignment="1">
      <alignment horizontal="left" vertical="top"/>
    </xf>
    <xf numFmtId="164" fontId="13" fillId="0" borderId="0" xfId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10" fillId="0" borderId="1" xfId="0" applyNumberFormat="1" applyFont="1" applyBorder="1" applyAlignment="1" applyProtection="1">
      <alignment horizontal="left" vertical="top"/>
      <protection locked="0"/>
    </xf>
    <xf numFmtId="4" fontId="10" fillId="0" borderId="1" xfId="0" applyNumberFormat="1" applyFont="1" applyBorder="1" applyAlignment="1" applyProtection="1">
      <alignment horizontal="left" vertical="top" wrapText="1"/>
      <protection locked="0"/>
    </xf>
    <xf numFmtId="1" fontId="10" fillId="0" borderId="1" xfId="0" applyNumberFormat="1" applyFont="1" applyBorder="1" applyAlignment="1" applyProtection="1">
      <alignment horizontal="center" vertical="top"/>
      <protection locked="0"/>
    </xf>
    <xf numFmtId="165" fontId="10" fillId="0" borderId="1" xfId="1" applyNumberFormat="1" applyFont="1" applyBorder="1" applyAlignment="1" applyProtection="1">
      <alignment horizontal="left" vertical="top"/>
      <protection locked="0"/>
    </xf>
    <xf numFmtId="4" fontId="11" fillId="0" borderId="6" xfId="0" applyNumberFormat="1" applyFont="1" applyBorder="1" applyAlignment="1">
      <alignment horizontal="left" vertical="top"/>
    </xf>
    <xf numFmtId="1" fontId="10" fillId="0" borderId="6" xfId="0" applyNumberFormat="1" applyFont="1" applyBorder="1" applyAlignment="1">
      <alignment horizontal="center" vertical="top"/>
    </xf>
    <xf numFmtId="4" fontId="10" fillId="0" borderId="6" xfId="0" applyNumberFormat="1" applyFont="1" applyBorder="1" applyAlignment="1">
      <alignment horizontal="left" vertical="top"/>
    </xf>
    <xf numFmtId="4" fontId="10" fillId="0" borderId="6" xfId="0" applyNumberFormat="1" applyFont="1" applyBorder="1" applyAlignment="1">
      <alignment horizontal="left" vertical="top" wrapText="1"/>
    </xf>
    <xf numFmtId="165" fontId="10" fillId="0" borderId="9" xfId="1" applyNumberFormat="1" applyFont="1" applyBorder="1" applyAlignment="1">
      <alignment horizontal="left" vertical="top"/>
    </xf>
    <xf numFmtId="169" fontId="11" fillId="0" borderId="16" xfId="1" applyNumberFormat="1" applyFont="1" applyBorder="1" applyAlignment="1">
      <alignment horizontal="left" vertical="top"/>
    </xf>
    <xf numFmtId="169" fontId="11" fillId="0" borderId="17" xfId="1" applyNumberFormat="1" applyFont="1" applyBorder="1" applyAlignment="1">
      <alignment horizontal="left" vertical="top"/>
    </xf>
    <xf numFmtId="4" fontId="11" fillId="0" borderId="1" xfId="0" applyNumberFormat="1" applyFont="1" applyBorder="1" applyAlignment="1" applyProtection="1">
      <alignment horizontal="left" vertical="top"/>
      <protection locked="0"/>
    </xf>
    <xf numFmtId="0" fontId="9" fillId="0" borderId="14" xfId="0" applyFont="1" applyBorder="1" applyAlignment="1">
      <alignment horizontal="center"/>
    </xf>
    <xf numFmtId="4" fontId="10" fillId="0" borderId="1" xfId="0" applyNumberFormat="1" applyFont="1" applyBorder="1" applyAlignment="1">
      <alignment horizontal="left" vertical="top"/>
    </xf>
    <xf numFmtId="1" fontId="10" fillId="0" borderId="1" xfId="0" applyNumberFormat="1" applyFont="1" applyBorder="1" applyAlignment="1">
      <alignment horizontal="center" vertical="top"/>
    </xf>
    <xf numFmtId="4" fontId="10" fillId="0" borderId="1" xfId="0" applyNumberFormat="1" applyFont="1" applyBorder="1" applyAlignment="1">
      <alignment horizontal="left" vertical="top" wrapText="1"/>
    </xf>
    <xf numFmtId="165" fontId="10" fillId="0" borderId="1" xfId="1" applyNumberFormat="1" applyFont="1" applyBorder="1" applyAlignment="1">
      <alignment horizontal="left" vertical="top"/>
    </xf>
    <xf numFmtId="169" fontId="10" fillId="0" borderId="1" xfId="1" applyNumberFormat="1" applyFont="1" applyFill="1" applyBorder="1" applyAlignment="1">
      <alignment horizontal="left" vertical="top"/>
    </xf>
    <xf numFmtId="4" fontId="10" fillId="0" borderId="18" xfId="0" applyNumberFormat="1" applyFont="1" applyBorder="1" applyAlignment="1">
      <alignment horizontal="left" vertical="top" wrapText="1"/>
    </xf>
    <xf numFmtId="4" fontId="11" fillId="0" borderId="7" xfId="0" applyNumberFormat="1" applyFont="1" applyBorder="1" applyAlignment="1">
      <alignment horizontal="left" vertical="top"/>
    </xf>
    <xf numFmtId="169" fontId="11" fillId="0" borderId="7" xfId="1" applyNumberFormat="1" applyFont="1" applyBorder="1" applyAlignment="1">
      <alignment horizontal="left" vertical="top"/>
    </xf>
    <xf numFmtId="1" fontId="10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9" fillId="0" borderId="14" xfId="0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14" fontId="10" fillId="0" borderId="14" xfId="0" applyNumberFormat="1" applyFont="1" applyBorder="1" applyAlignment="1" applyProtection="1">
      <alignment horizontal="center"/>
      <protection locked="0"/>
    </xf>
    <xf numFmtId="169" fontId="10" fillId="0" borderId="1" xfId="1" applyNumberFormat="1" applyFont="1" applyBorder="1" applyAlignment="1" applyProtection="1">
      <alignment horizontal="left"/>
      <protection locked="0"/>
    </xf>
    <xf numFmtId="169" fontId="10" fillId="0" borderId="5" xfId="1" applyNumberFormat="1" applyFont="1" applyBorder="1" applyAlignment="1">
      <alignment horizontal="left"/>
    </xf>
    <xf numFmtId="169" fontId="10" fillId="0" borderId="1" xfId="1" applyNumberFormat="1" applyFont="1" applyBorder="1" applyAlignment="1">
      <alignment horizontal="left"/>
    </xf>
    <xf numFmtId="169" fontId="10" fillId="0" borderId="8" xfId="1" applyNumberFormat="1" applyFont="1" applyFill="1" applyBorder="1" applyAlignment="1">
      <alignment horizontal="left"/>
    </xf>
    <xf numFmtId="164" fontId="13" fillId="0" borderId="0" xfId="1" applyFont="1" applyAlignment="1">
      <alignment horizontal="left"/>
    </xf>
    <xf numFmtId="0" fontId="13" fillId="0" borderId="0" xfId="0" applyFont="1" applyAlignment="1">
      <alignment horizontal="left"/>
    </xf>
    <xf numFmtId="167" fontId="3" fillId="0" borderId="14" xfId="1" applyNumberFormat="1" applyFont="1" applyBorder="1" applyAlignment="1">
      <alignment vertical="top"/>
    </xf>
    <xf numFmtId="1" fontId="10" fillId="0" borderId="1" xfId="0" applyNumberFormat="1" applyFont="1" applyBorder="1" applyAlignment="1" applyProtection="1">
      <alignment horizontal="left" vertical="top"/>
      <protection locked="0"/>
    </xf>
    <xf numFmtId="49" fontId="9" fillId="0" borderId="23" xfId="0" applyNumberFormat="1" applyFont="1" applyBorder="1" applyAlignment="1" applyProtection="1">
      <alignment horizontal="left" vertical="top" wrapText="1"/>
      <protection locked="0"/>
    </xf>
    <xf numFmtId="1" fontId="9" fillId="0" borderId="23" xfId="0" applyNumberFormat="1" applyFont="1" applyBorder="1" applyAlignment="1" applyProtection="1">
      <alignment horizontal="left" vertical="top" wrapText="1"/>
      <protection locked="0"/>
    </xf>
    <xf numFmtId="1" fontId="9" fillId="0" borderId="23" xfId="0" applyNumberFormat="1" applyFont="1" applyBorder="1" applyAlignment="1" applyProtection="1">
      <alignment horizontal="left" wrapText="1"/>
      <protection locked="0"/>
    </xf>
    <xf numFmtId="1" fontId="8" fillId="2" borderId="0" xfId="1" applyNumberFormat="1" applyFont="1" applyFill="1" applyAlignment="1">
      <alignment horizontal="left" vertical="top"/>
    </xf>
    <xf numFmtId="1" fontId="8" fillId="2" borderId="0" xfId="1" quotePrefix="1" applyNumberFormat="1" applyFont="1" applyFill="1" applyAlignment="1">
      <alignment horizontal="left" vertical="top"/>
    </xf>
    <xf numFmtId="0" fontId="0" fillId="0" borderId="0" xfId="0" applyAlignment="1">
      <alignment horizontal="center"/>
    </xf>
    <xf numFmtId="0" fontId="16" fillId="8" borderId="25" xfId="0" applyFont="1" applyFill="1" applyBorder="1" applyAlignment="1">
      <alignment horizontal="center"/>
    </xf>
    <xf numFmtId="0" fontId="17" fillId="8" borderId="26" xfId="0" applyFont="1" applyFill="1" applyBorder="1" applyAlignment="1">
      <alignment horizontal="center"/>
    </xf>
    <xf numFmtId="0" fontId="17" fillId="8" borderId="26" xfId="0" applyFont="1" applyFill="1" applyBorder="1" applyAlignment="1">
      <alignment horizontal="center" wrapText="1"/>
    </xf>
    <xf numFmtId="0" fontId="0" fillId="0" borderId="25" xfId="0" applyBorder="1" applyAlignment="1">
      <alignment wrapText="1"/>
    </xf>
    <xf numFmtId="172" fontId="0" fillId="0" borderId="25" xfId="3" applyNumberFormat="1" applyFont="1" applyBorder="1" applyAlignment="1">
      <alignment wrapText="1"/>
    </xf>
    <xf numFmtId="172" fontId="0" fillId="0" borderId="0" xfId="3" applyNumberFormat="1" applyFont="1"/>
    <xf numFmtId="172" fontId="0" fillId="0" borderId="0" xfId="0" applyNumberFormat="1"/>
    <xf numFmtId="0" fontId="15" fillId="0" borderId="26" xfId="0" applyFont="1" applyBorder="1" applyAlignment="1">
      <alignment wrapText="1"/>
    </xf>
    <xf numFmtId="0" fontId="15" fillId="0" borderId="0" xfId="0" applyFont="1"/>
    <xf numFmtId="172" fontId="15" fillId="0" borderId="0" xfId="3" applyNumberFormat="1" applyFont="1"/>
    <xf numFmtId="172" fontId="19" fillId="0" borderId="0" xfId="3" applyNumberFormat="1" applyFont="1"/>
    <xf numFmtId="164" fontId="11" fillId="4" borderId="20" xfId="1" applyFont="1" applyFill="1" applyBorder="1" applyAlignment="1">
      <alignment horizontal="center" vertical="top"/>
    </xf>
    <xf numFmtId="164" fontId="11" fillId="4" borderId="21" xfId="1" applyFont="1" applyFill="1" applyBorder="1" applyAlignment="1">
      <alignment horizontal="center" vertical="top"/>
    </xf>
    <xf numFmtId="164" fontId="11" fillId="4" borderId="22" xfId="1" applyFont="1" applyFill="1" applyBorder="1" applyAlignment="1">
      <alignment horizontal="center" vertical="top"/>
    </xf>
    <xf numFmtId="164" fontId="11" fillId="3" borderId="20" xfId="1" applyFont="1" applyFill="1" applyBorder="1" applyAlignment="1">
      <alignment horizontal="center" vertical="top"/>
    </xf>
    <xf numFmtId="164" fontId="11" fillId="3" borderId="21" xfId="1" applyFont="1" applyFill="1" applyBorder="1" applyAlignment="1">
      <alignment horizontal="center" vertical="top"/>
    </xf>
    <xf numFmtId="164" fontId="11" fillId="5" borderId="20" xfId="1" applyFont="1" applyFill="1" applyBorder="1" applyAlignment="1">
      <alignment horizontal="center" vertical="top"/>
    </xf>
    <xf numFmtId="164" fontId="11" fillId="5" borderId="21" xfId="1" applyFont="1" applyFill="1" applyBorder="1" applyAlignment="1">
      <alignment horizontal="center" vertical="top"/>
    </xf>
    <xf numFmtId="164" fontId="11" fillId="5" borderId="22" xfId="1" applyFont="1" applyFill="1" applyBorder="1" applyAlignment="1">
      <alignment horizontal="center" vertical="top"/>
    </xf>
    <xf numFmtId="164" fontId="11" fillId="6" borderId="20" xfId="1" applyFont="1" applyFill="1" applyBorder="1" applyAlignment="1">
      <alignment horizontal="center" vertical="top"/>
    </xf>
    <xf numFmtId="164" fontId="11" fillId="6" borderId="21" xfId="1" applyFont="1" applyFill="1" applyBorder="1" applyAlignment="1">
      <alignment horizontal="center" vertical="top"/>
    </xf>
    <xf numFmtId="164" fontId="11" fillId="6" borderId="22" xfId="1" applyFont="1" applyFill="1" applyBorder="1" applyAlignment="1">
      <alignment horizontal="center" vertical="top"/>
    </xf>
    <xf numFmtId="164" fontId="11" fillId="7" borderId="20" xfId="1" applyFont="1" applyFill="1" applyBorder="1" applyAlignment="1">
      <alignment horizontal="center" vertical="top"/>
    </xf>
    <xf numFmtId="164" fontId="11" fillId="7" borderId="21" xfId="1" applyFont="1" applyFill="1" applyBorder="1" applyAlignment="1">
      <alignment horizontal="center" vertical="top"/>
    </xf>
    <xf numFmtId="164" fontId="11" fillId="7" borderId="22" xfId="1" applyFont="1" applyFill="1" applyBorder="1" applyAlignment="1">
      <alignment horizontal="center" vertical="top"/>
    </xf>
    <xf numFmtId="0" fontId="15" fillId="0" borderId="24" xfId="0" applyFont="1" applyBorder="1" applyAlignment="1">
      <alignment horizontal="center"/>
    </xf>
  </cellXfs>
  <cellStyles count="4">
    <cellStyle name="Komma" xfId="1" builtinId="3"/>
    <cellStyle name="Normal 5" xfId="2" xr:uid="{8B40103D-39F7-48ED-A1F5-68D053C34744}"/>
    <cellStyle name="Standaard" xfId="0" builtinId="0"/>
    <cellStyle name="Valuta" xfId="3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>
      <selection activeCell="H39" sqref="H39"/>
    </sheetView>
  </sheetViews>
  <sheetFormatPr defaultColWidth="9.33203125" defaultRowHeight="10.199999999999999"/>
  <cols>
    <col min="1" max="1" width="26.77734375" style="3" customWidth="1"/>
    <col min="2" max="2" width="13.6640625" style="2" customWidth="1"/>
    <col min="3" max="107" width="13.6640625" style="3" customWidth="1"/>
    <col min="108" max="16384" width="9.33203125" style="3"/>
  </cols>
  <sheetData>
    <row r="1" spans="1:5">
      <c r="A1" s="1"/>
    </row>
    <row r="2" spans="1:5">
      <c r="A2" s="1"/>
    </row>
    <row r="3" spans="1:5" ht="13.2">
      <c r="A3" s="4" t="s">
        <v>0</v>
      </c>
      <c r="B3" s="5"/>
    </row>
    <row r="4" spans="1:5" ht="13.2">
      <c r="A4" s="6" t="s">
        <v>1</v>
      </c>
      <c r="B4" s="7" t="s">
        <v>2</v>
      </c>
    </row>
    <row r="5" spans="1:5" ht="13.2">
      <c r="A5" s="8" t="s">
        <v>3</v>
      </c>
      <c r="B5" s="9">
        <v>138.1</v>
      </c>
    </row>
    <row r="6" spans="1:5" ht="13.2">
      <c r="A6" s="8" t="s">
        <v>4</v>
      </c>
      <c r="B6" s="9">
        <v>133.4</v>
      </c>
    </row>
    <row r="7" spans="1:5" ht="13.2">
      <c r="A7" s="8" t="s">
        <v>5</v>
      </c>
      <c r="B7" s="9">
        <v>133.4</v>
      </c>
    </row>
    <row r="8" spans="1:5" ht="13.2">
      <c r="A8" s="10" t="s">
        <v>6</v>
      </c>
      <c r="B8" s="11">
        <v>129.6</v>
      </c>
    </row>
    <row r="9" spans="1:5">
      <c r="A9" s="1"/>
    </row>
    <row r="11" spans="1:5" ht="13.2">
      <c r="A11" s="4" t="s">
        <v>7</v>
      </c>
      <c r="B11" s="5"/>
    </row>
    <row r="12" spans="1:5" ht="13.2">
      <c r="A12" s="6" t="s">
        <v>1</v>
      </c>
      <c r="B12" s="7" t="s">
        <v>8</v>
      </c>
      <c r="D12" s="3" t="s">
        <v>9</v>
      </c>
      <c r="E12" s="3" t="s">
        <v>9</v>
      </c>
    </row>
    <row r="13" spans="1:5" ht="13.2">
      <c r="A13" s="8" t="s">
        <v>10</v>
      </c>
      <c r="B13" s="117" t="e">
        <f>#REF!</f>
        <v>#REF!</v>
      </c>
      <c r="C13" s="3" t="s">
        <v>250</v>
      </c>
    </row>
    <row r="14" spans="1:5" ht="13.2">
      <c r="A14" s="8" t="s">
        <v>11</v>
      </c>
      <c r="B14" s="117" t="e">
        <f>#REF!</f>
        <v>#REF!</v>
      </c>
    </row>
    <row r="15" spans="1:5" ht="13.2">
      <c r="A15" s="10"/>
      <c r="B15" s="12"/>
    </row>
    <row r="17" spans="1:2">
      <c r="B17" s="13"/>
    </row>
    <row r="19" spans="1:2">
      <c r="A19" s="3" t="s">
        <v>12</v>
      </c>
      <c r="B19" s="2">
        <v>-3</v>
      </c>
    </row>
  </sheetData>
  <sheetProtection algorithmName="SHA-512" hashValue="kZD6YIafxCWYJ5+78Sk0lD7lfZ5k+8BNF60u6XDsCnFarGdOPriGL8ODQlygOzoQwrH7drSf8yAZQUt6jzyuMA==" saltValue="sEkIULIOVvraUWgs3kTxwg==" spinCount="100000" sheet="1" objects="1" scenarios="1"/>
  <phoneticPr fontId="0" type="noConversion"/>
  <printOptions gridLines="1" gridLinesSet="0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Z152"/>
  <sheetViews>
    <sheetView tabSelected="1" zoomScaleNormal="100" workbookViewId="0">
      <pane ySplit="5" topLeftCell="A6" activePane="bottomLeft" state="frozen"/>
      <selection pane="bottomLeft" activeCell="AF39" sqref="AF39"/>
    </sheetView>
  </sheetViews>
  <sheetFormatPr defaultColWidth="9.33203125" defaultRowHeight="11.4"/>
  <cols>
    <col min="1" max="1" width="15" style="37" customWidth="1"/>
    <col min="2" max="2" width="30.109375" style="102" customWidth="1"/>
    <col min="3" max="3" width="12.33203125" style="37" customWidth="1"/>
    <col min="4" max="4" width="18" style="102" customWidth="1"/>
    <col min="5" max="5" width="36.77734375" style="60" customWidth="1"/>
    <col min="6" max="6" width="24.6640625" style="60" customWidth="1"/>
    <col min="7" max="7" width="10.44140625" style="60" customWidth="1"/>
    <col min="8" max="8" width="12.33203125" style="60" customWidth="1"/>
    <col min="9" max="9" width="16.109375" style="103" customWidth="1"/>
    <col min="10" max="12" width="21.44140625" style="36" customWidth="1"/>
    <col min="13" max="13" width="22.77734375" style="36" customWidth="1"/>
    <col min="14" max="16" width="21.44140625" style="36" hidden="1" customWidth="1"/>
    <col min="17" max="17" width="22.77734375" style="36" hidden="1" customWidth="1"/>
    <col min="18" max="20" width="21.44140625" style="36" hidden="1" customWidth="1"/>
    <col min="21" max="21" width="22.77734375" style="36" hidden="1" customWidth="1"/>
    <col min="22" max="30" width="21.44140625" style="36" hidden="1" customWidth="1"/>
    <col min="31" max="31" width="9.33203125" style="36" customWidth="1"/>
    <col min="32" max="234" width="9.33203125" style="36"/>
    <col min="235" max="16384" width="9.33203125" style="37"/>
  </cols>
  <sheetData>
    <row r="1" spans="1:234" ht="15.6">
      <c r="A1" s="122" t="s">
        <v>395</v>
      </c>
      <c r="B1" s="27"/>
      <c r="C1" s="28"/>
      <c r="D1" s="27"/>
      <c r="E1" s="29"/>
      <c r="F1" s="30"/>
      <c r="G1" s="30"/>
      <c r="H1" s="30"/>
      <c r="I1" s="31"/>
      <c r="J1" s="28"/>
      <c r="K1" s="28"/>
      <c r="L1" s="28"/>
      <c r="M1" s="32"/>
      <c r="N1" s="34"/>
      <c r="O1" s="34"/>
      <c r="P1" s="34"/>
      <c r="Q1" s="35"/>
      <c r="R1" s="34"/>
      <c r="S1" s="34"/>
      <c r="T1" s="34"/>
      <c r="U1" s="35"/>
      <c r="V1" s="34"/>
      <c r="W1" s="34"/>
      <c r="X1" s="34"/>
      <c r="Y1" s="35"/>
      <c r="Z1" s="34"/>
      <c r="AA1" s="34"/>
      <c r="AB1" s="34"/>
      <c r="AC1" s="35"/>
    </row>
    <row r="2" spans="1:234" ht="15.6">
      <c r="A2" s="123" t="s">
        <v>398</v>
      </c>
      <c r="B2" s="27"/>
      <c r="C2" s="38"/>
      <c r="D2" s="27"/>
      <c r="E2" s="39"/>
      <c r="F2" s="40"/>
      <c r="G2" s="40"/>
      <c r="H2" s="40"/>
      <c r="I2" s="41"/>
      <c r="J2" s="42"/>
      <c r="K2" s="42"/>
      <c r="L2" s="42"/>
      <c r="M2" s="32"/>
      <c r="N2" s="43"/>
      <c r="O2" s="43"/>
      <c r="P2" s="43"/>
      <c r="Q2" s="35"/>
      <c r="R2" s="43"/>
      <c r="S2" s="43"/>
      <c r="T2" s="43"/>
      <c r="U2" s="35"/>
      <c r="V2" s="43"/>
      <c r="W2" s="43"/>
      <c r="X2" s="43"/>
      <c r="Y2" s="35"/>
      <c r="Z2" s="43"/>
      <c r="AA2" s="43"/>
      <c r="AB2" s="43"/>
      <c r="AC2" s="35"/>
      <c r="AD2" s="44"/>
    </row>
    <row r="3" spans="1:234" ht="16.2" thickBot="1">
      <c r="A3" s="122" t="s">
        <v>237</v>
      </c>
      <c r="B3" s="27"/>
      <c r="C3" s="38"/>
      <c r="D3" s="27"/>
      <c r="E3" s="39"/>
      <c r="F3" s="30"/>
      <c r="G3" s="30"/>
      <c r="H3" s="30"/>
      <c r="I3" s="31"/>
      <c r="J3" s="33"/>
      <c r="K3" s="33"/>
      <c r="L3" s="33"/>
      <c r="M3" s="32"/>
      <c r="N3" s="45" t="s">
        <v>14</v>
      </c>
      <c r="Q3" s="35"/>
      <c r="U3" s="35"/>
      <c r="Y3" s="35"/>
      <c r="AC3" s="35"/>
    </row>
    <row r="4" spans="1:234" ht="12" thickBot="1">
      <c r="A4" s="46"/>
      <c r="B4" s="47"/>
      <c r="C4" s="48"/>
      <c r="D4" s="47"/>
      <c r="E4" s="49"/>
      <c r="F4" s="50"/>
      <c r="G4" s="50"/>
      <c r="H4" s="50"/>
      <c r="I4" s="51"/>
      <c r="J4" s="139" t="s">
        <v>257</v>
      </c>
      <c r="K4" s="140"/>
      <c r="L4" s="140"/>
      <c r="M4" s="140"/>
      <c r="N4" s="141" t="s">
        <v>258</v>
      </c>
      <c r="O4" s="142"/>
      <c r="P4" s="142"/>
      <c r="Q4" s="143"/>
      <c r="R4" s="144" t="s">
        <v>259</v>
      </c>
      <c r="S4" s="145"/>
      <c r="T4" s="145"/>
      <c r="U4" s="146"/>
      <c r="V4" s="147" t="s">
        <v>260</v>
      </c>
      <c r="W4" s="148"/>
      <c r="X4" s="148"/>
      <c r="Y4" s="149"/>
      <c r="Z4" s="136" t="s">
        <v>261</v>
      </c>
      <c r="AA4" s="137"/>
      <c r="AB4" s="137"/>
      <c r="AC4" s="137"/>
      <c r="AD4" s="138"/>
    </row>
    <row r="5" spans="1:234" s="60" customFormat="1" ht="22.8">
      <c r="A5" s="52" t="s">
        <v>44</v>
      </c>
      <c r="B5" s="53" t="s">
        <v>45</v>
      </c>
      <c r="C5" s="52" t="s">
        <v>15</v>
      </c>
      <c r="D5" s="53" t="s">
        <v>16</v>
      </c>
      <c r="E5" s="52" t="s">
        <v>17</v>
      </c>
      <c r="F5" s="52" t="s">
        <v>18</v>
      </c>
      <c r="G5" s="52" t="s">
        <v>46</v>
      </c>
      <c r="H5" s="52" t="s">
        <v>47</v>
      </c>
      <c r="I5" s="54" t="s">
        <v>48</v>
      </c>
      <c r="J5" s="55" t="s">
        <v>19</v>
      </c>
      <c r="K5" s="56" t="s">
        <v>20</v>
      </c>
      <c r="L5" s="56" t="s">
        <v>273</v>
      </c>
      <c r="M5" s="56" t="s">
        <v>21</v>
      </c>
      <c r="N5" s="55" t="s">
        <v>19</v>
      </c>
      <c r="O5" s="56" t="s">
        <v>20</v>
      </c>
      <c r="P5" s="56" t="s">
        <v>273</v>
      </c>
      <c r="Q5" s="57" t="s">
        <v>21</v>
      </c>
      <c r="R5" s="55" t="s">
        <v>19</v>
      </c>
      <c r="S5" s="56" t="s">
        <v>20</v>
      </c>
      <c r="T5" s="56" t="s">
        <v>273</v>
      </c>
      <c r="U5" s="57" t="s">
        <v>21</v>
      </c>
      <c r="V5" s="55" t="s">
        <v>19</v>
      </c>
      <c r="W5" s="56" t="s">
        <v>20</v>
      </c>
      <c r="X5" s="56" t="s">
        <v>273</v>
      </c>
      <c r="Y5" s="57" t="s">
        <v>21</v>
      </c>
      <c r="Z5" s="55" t="s">
        <v>19</v>
      </c>
      <c r="AA5" s="56" t="s">
        <v>20</v>
      </c>
      <c r="AB5" s="56" t="s">
        <v>273</v>
      </c>
      <c r="AC5" s="58" t="s">
        <v>21</v>
      </c>
      <c r="AD5" s="57" t="s">
        <v>22</v>
      </c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</row>
    <row r="6" spans="1:234" s="60" customFormat="1" ht="22.8">
      <c r="A6" s="61" t="s">
        <v>13</v>
      </c>
      <c r="B6" s="62"/>
      <c r="C6" s="61"/>
      <c r="D6" s="62"/>
      <c r="E6" s="61"/>
      <c r="F6" s="61"/>
      <c r="G6" s="17"/>
      <c r="H6" s="61"/>
      <c r="I6" s="63"/>
      <c r="J6" s="64"/>
      <c r="K6" s="65"/>
      <c r="L6" s="65"/>
      <c r="M6" s="65"/>
      <c r="N6" s="64"/>
      <c r="O6" s="65"/>
      <c r="P6" s="65"/>
      <c r="Q6" s="66"/>
      <c r="R6" s="67"/>
      <c r="S6" s="68"/>
      <c r="T6" s="68"/>
      <c r="U6" s="66"/>
      <c r="V6" s="67"/>
      <c r="W6" s="68"/>
      <c r="X6" s="68"/>
      <c r="Y6" s="66"/>
      <c r="Z6" s="67"/>
      <c r="AA6" s="68"/>
      <c r="AB6" s="68"/>
      <c r="AC6" s="69"/>
      <c r="AD6" s="66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0"/>
    </row>
    <row r="7" spans="1:234" s="80" customFormat="1">
      <c r="A7" s="119" t="s">
        <v>49</v>
      </c>
      <c r="B7" s="18" t="s">
        <v>50</v>
      </c>
      <c r="C7" s="18" t="s">
        <v>51</v>
      </c>
      <c r="D7" s="18" t="s">
        <v>52</v>
      </c>
      <c r="E7" s="18" t="s">
        <v>53</v>
      </c>
      <c r="F7" s="19" t="s">
        <v>54</v>
      </c>
      <c r="G7" s="17">
        <v>170</v>
      </c>
      <c r="H7" s="20" t="s">
        <v>55</v>
      </c>
      <c r="I7" s="20" t="s">
        <v>55</v>
      </c>
      <c r="J7" s="71">
        <f t="shared" ref="J7" si="0">ROUND(N7*ign/igo,afrind)</f>
        <v>13810000</v>
      </c>
      <c r="K7" s="72">
        <f t="shared" ref="K7" si="1">ROUND(O7*iin/iio,afrind)</f>
        <v>2508000</v>
      </c>
      <c r="L7" s="72">
        <f t="shared" ref="K7:L62" si="2">ROUND(P7*iin/iio,afrind)</f>
        <v>0</v>
      </c>
      <c r="M7" s="73">
        <f>SUM(J7:L7)</f>
        <v>16318000</v>
      </c>
      <c r="N7" s="72">
        <v>13340000</v>
      </c>
      <c r="O7" s="72">
        <v>2437000</v>
      </c>
      <c r="P7" s="72">
        <v>0</v>
      </c>
      <c r="Q7" s="74">
        <f>SUM(N7:P7)</f>
        <v>15777000</v>
      </c>
      <c r="R7" s="75">
        <v>13340000</v>
      </c>
      <c r="S7" s="76">
        <v>2437000</v>
      </c>
      <c r="T7" s="76">
        <v>0</v>
      </c>
      <c r="U7" s="77">
        <f>SUM(R7:T7)</f>
        <v>15777000</v>
      </c>
      <c r="V7" s="75">
        <f t="shared" ref="V7:V38" si="3">J7-N7</f>
        <v>470000</v>
      </c>
      <c r="W7" s="76">
        <f t="shared" ref="W7:W38" si="4">K7-O7</f>
        <v>71000</v>
      </c>
      <c r="X7" s="76">
        <f t="shared" ref="X7:X38" si="5">L7-P7</f>
        <v>0</v>
      </c>
      <c r="Y7" s="77">
        <f t="shared" ref="Y7:Y70" si="6">SUM(V7:X7)</f>
        <v>541000</v>
      </c>
      <c r="Z7" s="75">
        <f t="shared" ref="Z7:Z16" si="7">N7-R7</f>
        <v>0</v>
      </c>
      <c r="AA7" s="76">
        <f t="shared" ref="AA7:AB31" si="8">O7-S7</f>
        <v>0</v>
      </c>
      <c r="AB7" s="76">
        <f t="shared" si="8"/>
        <v>0</v>
      </c>
      <c r="AC7" s="78">
        <f t="shared" ref="AC7:AC70" si="9">SUM(Z7:AB7)</f>
        <v>0</v>
      </c>
      <c r="AD7" s="77" t="e">
        <f>ROUND(AC7*premieGM,2)</f>
        <v>#REF!</v>
      </c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</row>
    <row r="8" spans="1:234" s="80" customFormat="1">
      <c r="A8" s="119" t="s">
        <v>56</v>
      </c>
      <c r="B8" s="18" t="s">
        <v>57</v>
      </c>
      <c r="C8" s="18" t="s">
        <v>58</v>
      </c>
      <c r="D8" s="18" t="s">
        <v>52</v>
      </c>
      <c r="E8" s="18" t="s">
        <v>59</v>
      </c>
      <c r="F8" s="19" t="s">
        <v>54</v>
      </c>
      <c r="G8" s="17">
        <v>32</v>
      </c>
      <c r="H8" s="20" t="s">
        <v>55</v>
      </c>
      <c r="I8" s="20" t="s">
        <v>55</v>
      </c>
      <c r="J8" s="71">
        <f t="shared" ref="J8:J62" si="10">ROUND(N8*ign/igo,afrind)</f>
        <v>2262000</v>
      </c>
      <c r="K8" s="72">
        <f t="shared" si="2"/>
        <v>1906000</v>
      </c>
      <c r="L8" s="72">
        <f t="shared" si="2"/>
        <v>0</v>
      </c>
      <c r="M8" s="73">
        <f t="shared" ref="M8:M71" si="11">SUM(J8:L8)</f>
        <v>4168000</v>
      </c>
      <c r="N8" s="72">
        <v>2185000</v>
      </c>
      <c r="O8" s="72">
        <v>1852000</v>
      </c>
      <c r="P8" s="72">
        <v>0</v>
      </c>
      <c r="Q8" s="74">
        <f t="shared" ref="Q8:Q71" si="12">SUM(N8:P8)</f>
        <v>4037000</v>
      </c>
      <c r="R8" s="75">
        <v>2185000</v>
      </c>
      <c r="S8" s="76">
        <v>1852000</v>
      </c>
      <c r="T8" s="76">
        <v>0</v>
      </c>
      <c r="U8" s="77">
        <f t="shared" ref="U8:U71" si="13">SUM(R8:T8)</f>
        <v>4037000</v>
      </c>
      <c r="V8" s="75">
        <f t="shared" si="3"/>
        <v>77000</v>
      </c>
      <c r="W8" s="76">
        <f t="shared" si="4"/>
        <v>54000</v>
      </c>
      <c r="X8" s="76">
        <f t="shared" si="5"/>
        <v>0</v>
      </c>
      <c r="Y8" s="77">
        <f t="shared" si="6"/>
        <v>131000</v>
      </c>
      <c r="Z8" s="75">
        <f t="shared" si="7"/>
        <v>0</v>
      </c>
      <c r="AA8" s="76">
        <f t="shared" si="8"/>
        <v>0</v>
      </c>
      <c r="AB8" s="76">
        <f t="shared" si="8"/>
        <v>0</v>
      </c>
      <c r="AC8" s="78">
        <f t="shared" si="9"/>
        <v>0</v>
      </c>
      <c r="AD8" s="77" t="e">
        <f t="shared" ref="AD8:AD88" si="14">ROUND(AC8*premieGM,2)</f>
        <v>#REF!</v>
      </c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</row>
    <row r="9" spans="1:234" s="80" customFormat="1">
      <c r="A9" s="119" t="s">
        <v>56</v>
      </c>
      <c r="B9" s="18" t="s">
        <v>60</v>
      </c>
      <c r="C9" s="18" t="s">
        <v>61</v>
      </c>
      <c r="D9" s="18"/>
      <c r="E9" s="18" t="s">
        <v>62</v>
      </c>
      <c r="F9" s="19"/>
      <c r="G9" s="17"/>
      <c r="H9" s="20"/>
      <c r="I9" s="20"/>
      <c r="J9" s="71">
        <f t="shared" si="10"/>
        <v>0</v>
      </c>
      <c r="K9" s="72">
        <f t="shared" si="2"/>
        <v>2627000</v>
      </c>
      <c r="L9" s="72">
        <f t="shared" si="2"/>
        <v>0</v>
      </c>
      <c r="M9" s="73">
        <f t="shared" si="11"/>
        <v>2627000</v>
      </c>
      <c r="N9" s="72">
        <v>0</v>
      </c>
      <c r="O9" s="72">
        <v>2552000</v>
      </c>
      <c r="P9" s="72">
        <v>0</v>
      </c>
      <c r="Q9" s="74">
        <f t="shared" si="12"/>
        <v>2552000</v>
      </c>
      <c r="R9" s="75">
        <v>0</v>
      </c>
      <c r="S9" s="76">
        <v>2552000</v>
      </c>
      <c r="T9" s="76">
        <v>0</v>
      </c>
      <c r="U9" s="77">
        <f t="shared" si="13"/>
        <v>2552000</v>
      </c>
      <c r="V9" s="75">
        <f t="shared" si="3"/>
        <v>0</v>
      </c>
      <c r="W9" s="76">
        <f t="shared" si="4"/>
        <v>75000</v>
      </c>
      <c r="X9" s="76">
        <f t="shared" si="5"/>
        <v>0</v>
      </c>
      <c r="Y9" s="77">
        <f t="shared" si="6"/>
        <v>75000</v>
      </c>
      <c r="Z9" s="75">
        <f t="shared" si="7"/>
        <v>0</v>
      </c>
      <c r="AA9" s="76">
        <f t="shared" si="8"/>
        <v>0</v>
      </c>
      <c r="AB9" s="76">
        <f t="shared" si="8"/>
        <v>0</v>
      </c>
      <c r="AC9" s="78">
        <f t="shared" si="9"/>
        <v>0</v>
      </c>
      <c r="AD9" s="77" t="e">
        <f t="shared" si="14"/>
        <v>#REF!</v>
      </c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</row>
    <row r="10" spans="1:234" s="80" customFormat="1">
      <c r="A10" s="119" t="s">
        <v>63</v>
      </c>
      <c r="B10" s="18" t="s">
        <v>64</v>
      </c>
      <c r="C10" s="18" t="s">
        <v>65</v>
      </c>
      <c r="D10" s="18" t="s">
        <v>52</v>
      </c>
      <c r="E10" s="18" t="s">
        <v>66</v>
      </c>
      <c r="F10" s="19" t="s">
        <v>54</v>
      </c>
      <c r="G10" s="17"/>
      <c r="H10" s="20" t="s">
        <v>55</v>
      </c>
      <c r="I10" s="20"/>
      <c r="J10" s="71">
        <f t="shared" si="10"/>
        <v>920000</v>
      </c>
      <c r="K10" s="72">
        <f t="shared" si="2"/>
        <v>0</v>
      </c>
      <c r="L10" s="72">
        <f t="shared" si="2"/>
        <v>0</v>
      </c>
      <c r="M10" s="73">
        <f t="shared" si="11"/>
        <v>920000</v>
      </c>
      <c r="N10" s="72">
        <v>889000</v>
      </c>
      <c r="O10" s="72">
        <v>0</v>
      </c>
      <c r="P10" s="72">
        <v>0</v>
      </c>
      <c r="Q10" s="74">
        <f t="shared" si="12"/>
        <v>889000</v>
      </c>
      <c r="R10" s="75">
        <v>889000</v>
      </c>
      <c r="S10" s="76">
        <v>0</v>
      </c>
      <c r="T10" s="76">
        <v>0</v>
      </c>
      <c r="U10" s="77">
        <f t="shared" si="13"/>
        <v>889000</v>
      </c>
      <c r="V10" s="75">
        <f t="shared" si="3"/>
        <v>31000</v>
      </c>
      <c r="W10" s="76">
        <f t="shared" si="4"/>
        <v>0</v>
      </c>
      <c r="X10" s="76">
        <f t="shared" si="5"/>
        <v>0</v>
      </c>
      <c r="Y10" s="77">
        <f t="shared" si="6"/>
        <v>31000</v>
      </c>
      <c r="Z10" s="75">
        <f t="shared" si="7"/>
        <v>0</v>
      </c>
      <c r="AA10" s="76">
        <f t="shared" si="8"/>
        <v>0</v>
      </c>
      <c r="AB10" s="76">
        <f t="shared" si="8"/>
        <v>0</v>
      </c>
      <c r="AC10" s="78">
        <f t="shared" si="9"/>
        <v>0</v>
      </c>
      <c r="AD10" s="77" t="e">
        <f t="shared" si="14"/>
        <v>#REF!</v>
      </c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</row>
    <row r="11" spans="1:234" s="80" customFormat="1">
      <c r="A11" s="119" t="s">
        <v>67</v>
      </c>
      <c r="B11" s="18" t="s">
        <v>68</v>
      </c>
      <c r="C11" s="18" t="s">
        <v>69</v>
      </c>
      <c r="D11" s="18" t="s">
        <v>70</v>
      </c>
      <c r="E11" s="18" t="s">
        <v>66</v>
      </c>
      <c r="F11" s="19" t="s">
        <v>54</v>
      </c>
      <c r="G11" s="17"/>
      <c r="H11" s="20" t="s">
        <v>55</v>
      </c>
      <c r="I11" s="20"/>
      <c r="J11" s="71">
        <f t="shared" si="10"/>
        <v>343000</v>
      </c>
      <c r="K11" s="72">
        <f t="shared" si="2"/>
        <v>0</v>
      </c>
      <c r="L11" s="72">
        <f t="shared" si="2"/>
        <v>0</v>
      </c>
      <c r="M11" s="73">
        <f t="shared" si="11"/>
        <v>343000</v>
      </c>
      <c r="N11" s="72">
        <v>331000</v>
      </c>
      <c r="O11" s="72">
        <v>0</v>
      </c>
      <c r="P11" s="72">
        <v>0</v>
      </c>
      <c r="Q11" s="74">
        <f t="shared" si="12"/>
        <v>331000</v>
      </c>
      <c r="R11" s="75">
        <v>331000</v>
      </c>
      <c r="S11" s="76">
        <v>0</v>
      </c>
      <c r="T11" s="76">
        <v>0</v>
      </c>
      <c r="U11" s="77">
        <f t="shared" si="13"/>
        <v>331000</v>
      </c>
      <c r="V11" s="75">
        <f t="shared" si="3"/>
        <v>12000</v>
      </c>
      <c r="W11" s="76">
        <f t="shared" si="4"/>
        <v>0</v>
      </c>
      <c r="X11" s="76">
        <f t="shared" si="5"/>
        <v>0</v>
      </c>
      <c r="Y11" s="77">
        <f t="shared" si="6"/>
        <v>12000</v>
      </c>
      <c r="Z11" s="75">
        <f t="shared" si="7"/>
        <v>0</v>
      </c>
      <c r="AA11" s="76">
        <f t="shared" si="8"/>
        <v>0</v>
      </c>
      <c r="AB11" s="76">
        <f t="shared" si="8"/>
        <v>0</v>
      </c>
      <c r="AC11" s="78">
        <f t="shared" si="9"/>
        <v>0</v>
      </c>
      <c r="AD11" s="77" t="e">
        <f t="shared" si="14"/>
        <v>#REF!</v>
      </c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</row>
    <row r="12" spans="1:234" s="80" customFormat="1" ht="22.8">
      <c r="A12" s="119" t="s">
        <v>71</v>
      </c>
      <c r="B12" s="18" t="s">
        <v>68</v>
      </c>
      <c r="C12" s="18"/>
      <c r="D12" s="18" t="s">
        <v>70</v>
      </c>
      <c r="E12" s="18" t="s">
        <v>72</v>
      </c>
      <c r="F12" s="19"/>
      <c r="G12" s="17"/>
      <c r="H12" s="20" t="s">
        <v>55</v>
      </c>
      <c r="I12" s="20"/>
      <c r="J12" s="71">
        <f t="shared" si="10"/>
        <v>16000</v>
      </c>
      <c r="K12" s="72">
        <f t="shared" si="2"/>
        <v>0</v>
      </c>
      <c r="L12" s="72">
        <f t="shared" si="2"/>
        <v>0</v>
      </c>
      <c r="M12" s="73">
        <f t="shared" si="11"/>
        <v>16000</v>
      </c>
      <c r="N12" s="72">
        <v>15000</v>
      </c>
      <c r="O12" s="72">
        <v>0</v>
      </c>
      <c r="P12" s="72">
        <v>0</v>
      </c>
      <c r="Q12" s="74">
        <f t="shared" si="12"/>
        <v>15000</v>
      </c>
      <c r="R12" s="75">
        <v>15000</v>
      </c>
      <c r="S12" s="76">
        <v>0</v>
      </c>
      <c r="T12" s="76">
        <v>0</v>
      </c>
      <c r="U12" s="77">
        <f t="shared" si="13"/>
        <v>15000</v>
      </c>
      <c r="V12" s="75">
        <f t="shared" si="3"/>
        <v>1000</v>
      </c>
      <c r="W12" s="76">
        <f t="shared" si="4"/>
        <v>0</v>
      </c>
      <c r="X12" s="76">
        <f t="shared" si="5"/>
        <v>0</v>
      </c>
      <c r="Y12" s="77">
        <f t="shared" si="6"/>
        <v>1000</v>
      </c>
      <c r="Z12" s="75">
        <f t="shared" si="7"/>
        <v>0</v>
      </c>
      <c r="AA12" s="76">
        <f t="shared" si="8"/>
        <v>0</v>
      </c>
      <c r="AB12" s="76">
        <f t="shared" si="8"/>
        <v>0</v>
      </c>
      <c r="AC12" s="78">
        <f t="shared" si="9"/>
        <v>0</v>
      </c>
      <c r="AD12" s="77" t="e">
        <f t="shared" si="14"/>
        <v>#REF!</v>
      </c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</row>
    <row r="13" spans="1:234" s="80" customFormat="1">
      <c r="A13" s="119" t="s">
        <v>73</v>
      </c>
      <c r="B13" s="18" t="s">
        <v>74</v>
      </c>
      <c r="C13" s="18" t="s">
        <v>75</v>
      </c>
      <c r="D13" s="18" t="s">
        <v>76</v>
      </c>
      <c r="E13" s="18" t="s">
        <v>66</v>
      </c>
      <c r="F13" s="19" t="s">
        <v>54</v>
      </c>
      <c r="G13" s="17"/>
      <c r="H13" s="20" t="s">
        <v>55</v>
      </c>
      <c r="I13" s="20"/>
      <c r="J13" s="71">
        <f t="shared" si="10"/>
        <v>383000</v>
      </c>
      <c r="K13" s="72">
        <f t="shared" si="2"/>
        <v>0</v>
      </c>
      <c r="L13" s="72">
        <f t="shared" si="2"/>
        <v>0</v>
      </c>
      <c r="M13" s="73">
        <f t="shared" si="11"/>
        <v>383000</v>
      </c>
      <c r="N13" s="72">
        <v>370000</v>
      </c>
      <c r="O13" s="72">
        <v>0</v>
      </c>
      <c r="P13" s="72">
        <v>0</v>
      </c>
      <c r="Q13" s="74">
        <f t="shared" si="12"/>
        <v>370000</v>
      </c>
      <c r="R13" s="75">
        <v>345000</v>
      </c>
      <c r="S13" s="76">
        <v>0</v>
      </c>
      <c r="T13" s="76">
        <v>0</v>
      </c>
      <c r="U13" s="77">
        <f t="shared" si="13"/>
        <v>345000</v>
      </c>
      <c r="V13" s="75">
        <f t="shared" si="3"/>
        <v>13000</v>
      </c>
      <c r="W13" s="76">
        <f t="shared" si="4"/>
        <v>0</v>
      </c>
      <c r="X13" s="76">
        <f t="shared" si="5"/>
        <v>0</v>
      </c>
      <c r="Y13" s="77">
        <f t="shared" si="6"/>
        <v>13000</v>
      </c>
      <c r="Z13" s="75">
        <f t="shared" si="7"/>
        <v>25000</v>
      </c>
      <c r="AA13" s="76">
        <f t="shared" si="8"/>
        <v>0</v>
      </c>
      <c r="AB13" s="76">
        <f t="shared" si="8"/>
        <v>0</v>
      </c>
      <c r="AC13" s="78">
        <f t="shared" si="9"/>
        <v>25000</v>
      </c>
      <c r="AD13" s="77" t="e">
        <f t="shared" si="14"/>
        <v>#REF!</v>
      </c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</row>
    <row r="14" spans="1:234" s="80" customFormat="1">
      <c r="A14" s="119" t="s">
        <v>77</v>
      </c>
      <c r="B14" s="18" t="s">
        <v>78</v>
      </c>
      <c r="C14" s="18" t="s">
        <v>79</v>
      </c>
      <c r="D14" s="18" t="s">
        <v>80</v>
      </c>
      <c r="E14" s="18" t="s">
        <v>66</v>
      </c>
      <c r="F14" s="19" t="s">
        <v>54</v>
      </c>
      <c r="G14" s="17"/>
      <c r="H14" s="20" t="s">
        <v>55</v>
      </c>
      <c r="I14" s="20"/>
      <c r="J14" s="71">
        <f t="shared" si="10"/>
        <v>654000</v>
      </c>
      <c r="K14" s="72">
        <f t="shared" si="2"/>
        <v>0</v>
      </c>
      <c r="L14" s="72">
        <f t="shared" si="2"/>
        <v>0</v>
      </c>
      <c r="M14" s="73">
        <f t="shared" si="11"/>
        <v>654000</v>
      </c>
      <c r="N14" s="72">
        <v>632000</v>
      </c>
      <c r="O14" s="72">
        <v>0</v>
      </c>
      <c r="P14" s="72">
        <v>0</v>
      </c>
      <c r="Q14" s="74">
        <f t="shared" si="12"/>
        <v>632000</v>
      </c>
      <c r="R14" s="75">
        <v>632000</v>
      </c>
      <c r="S14" s="76">
        <v>0</v>
      </c>
      <c r="T14" s="76">
        <v>0</v>
      </c>
      <c r="U14" s="77">
        <f t="shared" si="13"/>
        <v>632000</v>
      </c>
      <c r="V14" s="75">
        <f t="shared" si="3"/>
        <v>22000</v>
      </c>
      <c r="W14" s="76">
        <f t="shared" si="4"/>
        <v>0</v>
      </c>
      <c r="X14" s="76">
        <f t="shared" si="5"/>
        <v>0</v>
      </c>
      <c r="Y14" s="77">
        <f t="shared" si="6"/>
        <v>22000</v>
      </c>
      <c r="Z14" s="75">
        <f t="shared" si="7"/>
        <v>0</v>
      </c>
      <c r="AA14" s="76">
        <f t="shared" si="8"/>
        <v>0</v>
      </c>
      <c r="AB14" s="76">
        <f t="shared" si="8"/>
        <v>0</v>
      </c>
      <c r="AC14" s="78">
        <f t="shared" si="9"/>
        <v>0</v>
      </c>
      <c r="AD14" s="77" t="e">
        <f t="shared" si="14"/>
        <v>#REF!</v>
      </c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</row>
    <row r="15" spans="1:234" s="80" customFormat="1" ht="22.8">
      <c r="A15" s="119" t="s">
        <v>81</v>
      </c>
      <c r="B15" s="18" t="s">
        <v>82</v>
      </c>
      <c r="C15" s="18" t="s">
        <v>83</v>
      </c>
      <c r="D15" s="18" t="s">
        <v>52</v>
      </c>
      <c r="E15" s="18" t="s">
        <v>84</v>
      </c>
      <c r="F15" s="19" t="s">
        <v>54</v>
      </c>
      <c r="G15" s="17"/>
      <c r="H15" s="20" t="s">
        <v>55</v>
      </c>
      <c r="I15" s="20"/>
      <c r="J15" s="71">
        <f t="shared" si="10"/>
        <v>2678000</v>
      </c>
      <c r="K15" s="72">
        <f t="shared" si="2"/>
        <v>0</v>
      </c>
      <c r="L15" s="72">
        <f t="shared" si="2"/>
        <v>0</v>
      </c>
      <c r="M15" s="73">
        <f t="shared" si="11"/>
        <v>2678000</v>
      </c>
      <c r="N15" s="72">
        <v>2587000</v>
      </c>
      <c r="O15" s="72">
        <v>0</v>
      </c>
      <c r="P15" s="72">
        <v>0</v>
      </c>
      <c r="Q15" s="74">
        <f t="shared" si="12"/>
        <v>2587000</v>
      </c>
      <c r="R15" s="75">
        <v>2587000</v>
      </c>
      <c r="S15" s="76">
        <v>0</v>
      </c>
      <c r="T15" s="76">
        <v>0</v>
      </c>
      <c r="U15" s="77">
        <f t="shared" si="13"/>
        <v>2587000</v>
      </c>
      <c r="V15" s="75">
        <f t="shared" si="3"/>
        <v>91000</v>
      </c>
      <c r="W15" s="76">
        <f t="shared" si="4"/>
        <v>0</v>
      </c>
      <c r="X15" s="76">
        <f t="shared" si="5"/>
        <v>0</v>
      </c>
      <c r="Y15" s="77">
        <f t="shared" si="6"/>
        <v>91000</v>
      </c>
      <c r="Z15" s="75">
        <f t="shared" si="7"/>
        <v>0</v>
      </c>
      <c r="AA15" s="76">
        <f t="shared" si="8"/>
        <v>0</v>
      </c>
      <c r="AB15" s="76">
        <f t="shared" si="8"/>
        <v>0</v>
      </c>
      <c r="AC15" s="78">
        <f t="shared" si="9"/>
        <v>0</v>
      </c>
      <c r="AD15" s="77" t="e">
        <f t="shared" si="14"/>
        <v>#REF!</v>
      </c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</row>
    <row r="16" spans="1:234" s="80" customFormat="1">
      <c r="A16" s="119" t="s">
        <v>85</v>
      </c>
      <c r="B16" s="18" t="s">
        <v>86</v>
      </c>
      <c r="C16" s="18"/>
      <c r="D16" s="18" t="s">
        <v>52</v>
      </c>
      <c r="E16" s="18" t="s">
        <v>87</v>
      </c>
      <c r="F16" s="19" t="s">
        <v>54</v>
      </c>
      <c r="G16" s="17"/>
      <c r="H16" s="20" t="s">
        <v>55</v>
      </c>
      <c r="I16" s="20"/>
      <c r="J16" s="71">
        <f t="shared" si="10"/>
        <v>706000</v>
      </c>
      <c r="K16" s="72">
        <f t="shared" si="2"/>
        <v>0</v>
      </c>
      <c r="L16" s="72">
        <f t="shared" si="2"/>
        <v>0</v>
      </c>
      <c r="M16" s="73">
        <f t="shared" si="11"/>
        <v>706000</v>
      </c>
      <c r="N16" s="72">
        <v>682000</v>
      </c>
      <c r="O16" s="72">
        <v>0</v>
      </c>
      <c r="P16" s="72">
        <v>0</v>
      </c>
      <c r="Q16" s="74">
        <f t="shared" si="12"/>
        <v>682000</v>
      </c>
      <c r="R16" s="75">
        <v>682000</v>
      </c>
      <c r="S16" s="76">
        <v>0</v>
      </c>
      <c r="T16" s="76">
        <v>0</v>
      </c>
      <c r="U16" s="77">
        <f t="shared" si="13"/>
        <v>682000</v>
      </c>
      <c r="V16" s="75">
        <f t="shared" si="3"/>
        <v>24000</v>
      </c>
      <c r="W16" s="76">
        <f t="shared" si="4"/>
        <v>0</v>
      </c>
      <c r="X16" s="76">
        <f t="shared" si="5"/>
        <v>0</v>
      </c>
      <c r="Y16" s="77">
        <f t="shared" si="6"/>
        <v>24000</v>
      </c>
      <c r="Z16" s="75">
        <f t="shared" si="7"/>
        <v>0</v>
      </c>
      <c r="AA16" s="76">
        <f t="shared" si="8"/>
        <v>0</v>
      </c>
      <c r="AB16" s="76">
        <f t="shared" si="8"/>
        <v>0</v>
      </c>
      <c r="AC16" s="78">
        <f t="shared" si="9"/>
        <v>0</v>
      </c>
      <c r="AD16" s="77" t="e">
        <f t="shared" si="14"/>
        <v>#REF!</v>
      </c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</row>
    <row r="17" spans="1:234" s="80" customFormat="1">
      <c r="A17" s="119" t="s">
        <v>88</v>
      </c>
      <c r="B17" s="18" t="s">
        <v>89</v>
      </c>
      <c r="C17" s="18" t="s">
        <v>90</v>
      </c>
      <c r="D17" s="18" t="s">
        <v>70</v>
      </c>
      <c r="E17" s="18" t="s">
        <v>91</v>
      </c>
      <c r="F17" s="19" t="s">
        <v>54</v>
      </c>
      <c r="G17" s="17"/>
      <c r="H17" s="20" t="s">
        <v>55</v>
      </c>
      <c r="I17" s="20"/>
      <c r="J17" s="71">
        <f t="shared" si="10"/>
        <v>0</v>
      </c>
      <c r="K17" s="72">
        <f t="shared" si="2"/>
        <v>0</v>
      </c>
      <c r="L17" s="72">
        <f t="shared" si="2"/>
        <v>0</v>
      </c>
      <c r="M17" s="73">
        <f t="shared" si="11"/>
        <v>0</v>
      </c>
      <c r="N17" s="72">
        <v>0</v>
      </c>
      <c r="O17" s="72">
        <v>0</v>
      </c>
      <c r="P17" s="72">
        <v>0</v>
      </c>
      <c r="Q17" s="74">
        <f t="shared" si="12"/>
        <v>0</v>
      </c>
      <c r="R17" s="75">
        <v>345000</v>
      </c>
      <c r="S17" s="76">
        <v>0</v>
      </c>
      <c r="T17" s="76">
        <v>0</v>
      </c>
      <c r="U17" s="77">
        <f t="shared" si="13"/>
        <v>345000</v>
      </c>
      <c r="V17" s="75">
        <f t="shared" si="3"/>
        <v>0</v>
      </c>
      <c r="W17" s="76">
        <f t="shared" si="4"/>
        <v>0</v>
      </c>
      <c r="X17" s="76">
        <f t="shared" si="5"/>
        <v>0</v>
      </c>
      <c r="Y17" s="77">
        <f t="shared" si="6"/>
        <v>0</v>
      </c>
      <c r="Z17" s="75">
        <f t="shared" ref="Z17:Z37" si="15">N17-R17</f>
        <v>-345000</v>
      </c>
      <c r="AA17" s="76">
        <f t="shared" si="8"/>
        <v>0</v>
      </c>
      <c r="AB17" s="76">
        <f t="shared" si="8"/>
        <v>0</v>
      </c>
      <c r="AC17" s="78">
        <f t="shared" si="9"/>
        <v>-345000</v>
      </c>
      <c r="AD17" s="77" t="e">
        <f t="shared" si="14"/>
        <v>#REF!</v>
      </c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</row>
    <row r="18" spans="1:234" s="80" customFormat="1">
      <c r="A18" s="119" t="s">
        <v>92</v>
      </c>
      <c r="B18" s="18" t="s">
        <v>93</v>
      </c>
      <c r="C18" s="18" t="s">
        <v>271</v>
      </c>
      <c r="D18" s="18" t="s">
        <v>76</v>
      </c>
      <c r="E18" s="18" t="s">
        <v>94</v>
      </c>
      <c r="F18" s="19" t="s">
        <v>54</v>
      </c>
      <c r="G18" s="17">
        <v>40</v>
      </c>
      <c r="H18" s="20" t="s">
        <v>55</v>
      </c>
      <c r="I18" s="20"/>
      <c r="J18" s="71">
        <f t="shared" si="10"/>
        <v>336000</v>
      </c>
      <c r="K18" s="72">
        <f t="shared" si="2"/>
        <v>0</v>
      </c>
      <c r="L18" s="72">
        <f t="shared" si="2"/>
        <v>0</v>
      </c>
      <c r="M18" s="73">
        <f t="shared" si="11"/>
        <v>336000</v>
      </c>
      <c r="N18" s="72">
        <v>325000</v>
      </c>
      <c r="O18" s="72">
        <v>0</v>
      </c>
      <c r="P18" s="72">
        <v>0</v>
      </c>
      <c r="Q18" s="74">
        <f t="shared" si="12"/>
        <v>325000</v>
      </c>
      <c r="R18" s="75">
        <v>300000</v>
      </c>
      <c r="S18" s="76">
        <v>0</v>
      </c>
      <c r="T18" s="76">
        <v>0</v>
      </c>
      <c r="U18" s="77">
        <f t="shared" si="13"/>
        <v>300000</v>
      </c>
      <c r="V18" s="75">
        <f t="shared" si="3"/>
        <v>11000</v>
      </c>
      <c r="W18" s="76">
        <f t="shared" si="4"/>
        <v>0</v>
      </c>
      <c r="X18" s="76">
        <f t="shared" si="5"/>
        <v>0</v>
      </c>
      <c r="Y18" s="77">
        <f t="shared" si="6"/>
        <v>11000</v>
      </c>
      <c r="Z18" s="75">
        <f t="shared" si="15"/>
        <v>25000</v>
      </c>
      <c r="AA18" s="76">
        <f t="shared" si="8"/>
        <v>0</v>
      </c>
      <c r="AB18" s="76">
        <f t="shared" si="8"/>
        <v>0</v>
      </c>
      <c r="AC18" s="78">
        <f t="shared" si="9"/>
        <v>25000</v>
      </c>
      <c r="AD18" s="77" t="e">
        <f t="shared" si="14"/>
        <v>#REF!</v>
      </c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</row>
    <row r="19" spans="1:234" s="80" customFormat="1">
      <c r="A19" s="119" t="s">
        <v>95</v>
      </c>
      <c r="B19" s="18" t="s">
        <v>249</v>
      </c>
      <c r="C19" s="18" t="s">
        <v>96</v>
      </c>
      <c r="D19" s="18" t="s">
        <v>80</v>
      </c>
      <c r="E19" s="18" t="s">
        <v>97</v>
      </c>
      <c r="F19" s="19" t="s">
        <v>54</v>
      </c>
      <c r="G19" s="17">
        <v>75</v>
      </c>
      <c r="H19" s="20" t="s">
        <v>55</v>
      </c>
      <c r="I19" s="20" t="s">
        <v>55</v>
      </c>
      <c r="J19" s="71">
        <f t="shared" si="10"/>
        <v>4570000</v>
      </c>
      <c r="K19" s="72">
        <f t="shared" si="2"/>
        <v>225000</v>
      </c>
      <c r="L19" s="72">
        <f t="shared" si="2"/>
        <v>0</v>
      </c>
      <c r="M19" s="73">
        <f t="shared" si="11"/>
        <v>4795000</v>
      </c>
      <c r="N19" s="72">
        <v>4414000</v>
      </c>
      <c r="O19" s="72">
        <v>219000</v>
      </c>
      <c r="P19" s="72">
        <v>0</v>
      </c>
      <c r="Q19" s="74">
        <f t="shared" si="12"/>
        <v>4633000</v>
      </c>
      <c r="R19" s="75">
        <v>4414000</v>
      </c>
      <c r="S19" s="76">
        <v>219000</v>
      </c>
      <c r="T19" s="76">
        <v>0</v>
      </c>
      <c r="U19" s="77">
        <f t="shared" si="13"/>
        <v>4633000</v>
      </c>
      <c r="V19" s="75">
        <f t="shared" si="3"/>
        <v>156000</v>
      </c>
      <c r="W19" s="76">
        <f t="shared" si="4"/>
        <v>6000</v>
      </c>
      <c r="X19" s="76">
        <f t="shared" si="5"/>
        <v>0</v>
      </c>
      <c r="Y19" s="77">
        <f t="shared" si="6"/>
        <v>162000</v>
      </c>
      <c r="Z19" s="75">
        <f t="shared" si="15"/>
        <v>0</v>
      </c>
      <c r="AA19" s="76">
        <f t="shared" si="8"/>
        <v>0</v>
      </c>
      <c r="AB19" s="76">
        <f t="shared" si="8"/>
        <v>0</v>
      </c>
      <c r="AC19" s="78">
        <f t="shared" si="9"/>
        <v>0</v>
      </c>
      <c r="AD19" s="77" t="e">
        <f t="shared" si="14"/>
        <v>#REF!</v>
      </c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</row>
    <row r="20" spans="1:234" s="80" customFormat="1">
      <c r="A20" s="119" t="s">
        <v>98</v>
      </c>
      <c r="B20" s="18" t="s">
        <v>99</v>
      </c>
      <c r="C20" s="18"/>
      <c r="D20" s="18" t="s">
        <v>76</v>
      </c>
      <c r="E20" s="18" t="s">
        <v>100</v>
      </c>
      <c r="F20" s="19" t="s">
        <v>54</v>
      </c>
      <c r="G20" s="17"/>
      <c r="H20" s="20" t="s">
        <v>101</v>
      </c>
      <c r="I20" s="20" t="s">
        <v>55</v>
      </c>
      <c r="J20" s="71">
        <f t="shared" si="10"/>
        <v>1086000</v>
      </c>
      <c r="K20" s="72">
        <f t="shared" si="2"/>
        <v>73000</v>
      </c>
      <c r="L20" s="72">
        <f t="shared" si="2"/>
        <v>0</v>
      </c>
      <c r="M20" s="73">
        <f t="shared" si="11"/>
        <v>1159000</v>
      </c>
      <c r="N20" s="72">
        <v>1049000</v>
      </c>
      <c r="O20" s="72">
        <v>71000</v>
      </c>
      <c r="P20" s="72">
        <v>0</v>
      </c>
      <c r="Q20" s="74">
        <f t="shared" si="12"/>
        <v>1120000</v>
      </c>
      <c r="R20" s="75">
        <v>1049000</v>
      </c>
      <c r="S20" s="76">
        <v>71000</v>
      </c>
      <c r="T20" s="76">
        <v>0</v>
      </c>
      <c r="U20" s="77">
        <f t="shared" si="13"/>
        <v>1120000</v>
      </c>
      <c r="V20" s="75">
        <f t="shared" si="3"/>
        <v>37000</v>
      </c>
      <c r="W20" s="76">
        <f t="shared" si="4"/>
        <v>2000</v>
      </c>
      <c r="X20" s="76">
        <f t="shared" si="5"/>
        <v>0</v>
      </c>
      <c r="Y20" s="77">
        <f t="shared" si="6"/>
        <v>39000</v>
      </c>
      <c r="Z20" s="75">
        <f t="shared" si="15"/>
        <v>0</v>
      </c>
      <c r="AA20" s="76">
        <f t="shared" si="8"/>
        <v>0</v>
      </c>
      <c r="AB20" s="76">
        <f t="shared" si="8"/>
        <v>0</v>
      </c>
      <c r="AC20" s="78">
        <f t="shared" si="9"/>
        <v>0</v>
      </c>
      <c r="AD20" s="77" t="e">
        <f t="shared" si="14"/>
        <v>#REF!</v>
      </c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</row>
    <row r="21" spans="1:234" s="80" customFormat="1">
      <c r="A21" s="119" t="s">
        <v>102</v>
      </c>
      <c r="B21" s="18" t="s">
        <v>103</v>
      </c>
      <c r="C21" s="18" t="s">
        <v>104</v>
      </c>
      <c r="D21" s="18" t="s">
        <v>52</v>
      </c>
      <c r="E21" s="18" t="s">
        <v>105</v>
      </c>
      <c r="F21" s="19" t="s">
        <v>54</v>
      </c>
      <c r="G21" s="17">
        <v>15</v>
      </c>
      <c r="H21" s="20" t="s">
        <v>55</v>
      </c>
      <c r="I21" s="20" t="s">
        <v>55</v>
      </c>
      <c r="J21" s="71">
        <f t="shared" si="10"/>
        <v>1404000</v>
      </c>
      <c r="K21" s="72">
        <f t="shared" si="2"/>
        <v>776000</v>
      </c>
      <c r="L21" s="72">
        <f t="shared" si="2"/>
        <v>0</v>
      </c>
      <c r="M21" s="73">
        <f t="shared" si="11"/>
        <v>2180000</v>
      </c>
      <c r="N21" s="72">
        <v>1356000</v>
      </c>
      <c r="O21" s="72">
        <v>754000</v>
      </c>
      <c r="P21" s="72">
        <v>0</v>
      </c>
      <c r="Q21" s="74">
        <f t="shared" si="12"/>
        <v>2110000</v>
      </c>
      <c r="R21" s="75">
        <v>1356000</v>
      </c>
      <c r="S21" s="76">
        <v>754000</v>
      </c>
      <c r="T21" s="76">
        <v>0</v>
      </c>
      <c r="U21" s="77">
        <f t="shared" si="13"/>
        <v>2110000</v>
      </c>
      <c r="V21" s="75">
        <f t="shared" si="3"/>
        <v>48000</v>
      </c>
      <c r="W21" s="76">
        <f t="shared" si="4"/>
        <v>22000</v>
      </c>
      <c r="X21" s="76">
        <f t="shared" si="5"/>
        <v>0</v>
      </c>
      <c r="Y21" s="77">
        <f t="shared" si="6"/>
        <v>70000</v>
      </c>
      <c r="Z21" s="75">
        <f t="shared" si="15"/>
        <v>0</v>
      </c>
      <c r="AA21" s="76">
        <f t="shared" si="8"/>
        <v>0</v>
      </c>
      <c r="AB21" s="76">
        <f t="shared" si="8"/>
        <v>0</v>
      </c>
      <c r="AC21" s="78">
        <f t="shared" si="9"/>
        <v>0</v>
      </c>
      <c r="AD21" s="77" t="e">
        <f t="shared" si="14"/>
        <v>#REF!</v>
      </c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</row>
    <row r="22" spans="1:234" s="80" customFormat="1">
      <c r="A22" s="119" t="s">
        <v>106</v>
      </c>
      <c r="B22" s="18" t="s">
        <v>107</v>
      </c>
      <c r="C22" s="18" t="s">
        <v>108</v>
      </c>
      <c r="D22" s="18" t="s">
        <v>80</v>
      </c>
      <c r="E22" s="18" t="s">
        <v>109</v>
      </c>
      <c r="F22" s="19" t="s">
        <v>54</v>
      </c>
      <c r="G22" s="17">
        <v>16</v>
      </c>
      <c r="H22" s="20" t="s">
        <v>55</v>
      </c>
      <c r="I22" s="20" t="s">
        <v>55</v>
      </c>
      <c r="J22" s="71">
        <f t="shared" si="10"/>
        <v>897000</v>
      </c>
      <c r="K22" s="72">
        <f t="shared" si="2"/>
        <v>769000</v>
      </c>
      <c r="L22" s="72">
        <f t="shared" si="2"/>
        <v>0</v>
      </c>
      <c r="M22" s="73">
        <f t="shared" si="11"/>
        <v>1666000</v>
      </c>
      <c r="N22" s="72">
        <v>866000</v>
      </c>
      <c r="O22" s="72">
        <v>747000</v>
      </c>
      <c r="P22" s="72">
        <v>0</v>
      </c>
      <c r="Q22" s="74">
        <f t="shared" si="12"/>
        <v>1613000</v>
      </c>
      <c r="R22" s="75">
        <v>866000</v>
      </c>
      <c r="S22" s="76">
        <v>747000</v>
      </c>
      <c r="T22" s="76">
        <v>0</v>
      </c>
      <c r="U22" s="77">
        <f t="shared" si="13"/>
        <v>1613000</v>
      </c>
      <c r="V22" s="75">
        <f t="shared" si="3"/>
        <v>31000</v>
      </c>
      <c r="W22" s="76">
        <f t="shared" si="4"/>
        <v>22000</v>
      </c>
      <c r="X22" s="76">
        <f t="shared" si="5"/>
        <v>0</v>
      </c>
      <c r="Y22" s="77">
        <f t="shared" si="6"/>
        <v>53000</v>
      </c>
      <c r="Z22" s="75">
        <f t="shared" si="15"/>
        <v>0</v>
      </c>
      <c r="AA22" s="76">
        <f t="shared" si="8"/>
        <v>0</v>
      </c>
      <c r="AB22" s="76">
        <f t="shared" si="8"/>
        <v>0</v>
      </c>
      <c r="AC22" s="78">
        <f t="shared" si="9"/>
        <v>0</v>
      </c>
      <c r="AD22" s="77" t="e">
        <f t="shared" si="14"/>
        <v>#REF!</v>
      </c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  <c r="GI22" s="79"/>
      <c r="GJ22" s="79"/>
      <c r="GK22" s="79"/>
      <c r="GL22" s="79"/>
      <c r="GM22" s="79"/>
      <c r="GN22" s="79"/>
      <c r="GO22" s="79"/>
      <c r="GP22" s="79"/>
      <c r="GQ22" s="79"/>
      <c r="GR22" s="79"/>
      <c r="GS22" s="79"/>
      <c r="GT22" s="79"/>
      <c r="GU22" s="79"/>
      <c r="GV22" s="79"/>
      <c r="GW22" s="79"/>
      <c r="GX22" s="79"/>
      <c r="GY22" s="79"/>
      <c r="GZ22" s="79"/>
      <c r="HA22" s="79"/>
      <c r="HB22" s="79"/>
      <c r="HC22" s="79"/>
      <c r="HD22" s="79"/>
      <c r="HE22" s="79"/>
      <c r="HF22" s="79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</row>
    <row r="23" spans="1:234" s="80" customFormat="1">
      <c r="A23" s="119" t="s">
        <v>111</v>
      </c>
      <c r="B23" s="18" t="s">
        <v>112</v>
      </c>
      <c r="C23" s="18" t="s">
        <v>113</v>
      </c>
      <c r="D23" s="18" t="s">
        <v>80</v>
      </c>
      <c r="E23" s="18" t="s">
        <v>114</v>
      </c>
      <c r="F23" s="19" t="s">
        <v>54</v>
      </c>
      <c r="G23" s="17"/>
      <c r="H23" s="20" t="s">
        <v>55</v>
      </c>
      <c r="I23" s="20"/>
      <c r="J23" s="71">
        <f t="shared" si="10"/>
        <v>915000</v>
      </c>
      <c r="K23" s="72">
        <f t="shared" si="2"/>
        <v>0</v>
      </c>
      <c r="L23" s="72">
        <f t="shared" si="2"/>
        <v>0</v>
      </c>
      <c r="M23" s="73">
        <f t="shared" si="11"/>
        <v>915000</v>
      </c>
      <c r="N23" s="72">
        <v>884000</v>
      </c>
      <c r="O23" s="72">
        <v>0</v>
      </c>
      <c r="P23" s="72">
        <v>0</v>
      </c>
      <c r="Q23" s="74">
        <f t="shared" si="12"/>
        <v>884000</v>
      </c>
      <c r="R23" s="75">
        <v>884000</v>
      </c>
      <c r="S23" s="76">
        <v>0</v>
      </c>
      <c r="T23" s="76">
        <v>0</v>
      </c>
      <c r="U23" s="77">
        <f t="shared" si="13"/>
        <v>884000</v>
      </c>
      <c r="V23" s="75">
        <f t="shared" si="3"/>
        <v>31000</v>
      </c>
      <c r="W23" s="76">
        <f t="shared" si="4"/>
        <v>0</v>
      </c>
      <c r="X23" s="76">
        <f t="shared" si="5"/>
        <v>0</v>
      </c>
      <c r="Y23" s="77">
        <f t="shared" si="6"/>
        <v>31000</v>
      </c>
      <c r="Z23" s="75">
        <f t="shared" si="15"/>
        <v>0</v>
      </c>
      <c r="AA23" s="76">
        <f t="shared" si="8"/>
        <v>0</v>
      </c>
      <c r="AB23" s="76">
        <f t="shared" si="8"/>
        <v>0</v>
      </c>
      <c r="AC23" s="78">
        <f t="shared" si="9"/>
        <v>0</v>
      </c>
      <c r="AD23" s="77" t="e">
        <f t="shared" si="14"/>
        <v>#REF!</v>
      </c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</row>
    <row r="24" spans="1:234" s="80" customFormat="1">
      <c r="A24" s="119" t="s">
        <v>115</v>
      </c>
      <c r="B24" s="18" t="s">
        <v>116</v>
      </c>
      <c r="C24" s="18"/>
      <c r="D24" s="18" t="s">
        <v>76</v>
      </c>
      <c r="E24" s="18" t="s">
        <v>117</v>
      </c>
      <c r="F24" s="19" t="s">
        <v>54</v>
      </c>
      <c r="G24" s="17"/>
      <c r="H24" s="20" t="s">
        <v>55</v>
      </c>
      <c r="I24" s="20"/>
      <c r="J24" s="71">
        <f t="shared" si="10"/>
        <v>1415000</v>
      </c>
      <c r="K24" s="72">
        <f t="shared" si="2"/>
        <v>0</v>
      </c>
      <c r="L24" s="72">
        <f t="shared" si="2"/>
        <v>0</v>
      </c>
      <c r="M24" s="73">
        <f t="shared" si="11"/>
        <v>1415000</v>
      </c>
      <c r="N24" s="72">
        <v>1367000</v>
      </c>
      <c r="O24" s="72">
        <v>0</v>
      </c>
      <c r="P24" s="72">
        <v>0</v>
      </c>
      <c r="Q24" s="74">
        <f t="shared" si="12"/>
        <v>1367000</v>
      </c>
      <c r="R24" s="75">
        <v>1367000</v>
      </c>
      <c r="S24" s="76">
        <v>0</v>
      </c>
      <c r="T24" s="76">
        <v>0</v>
      </c>
      <c r="U24" s="77">
        <f t="shared" si="13"/>
        <v>1367000</v>
      </c>
      <c r="V24" s="75">
        <f t="shared" si="3"/>
        <v>48000</v>
      </c>
      <c r="W24" s="76">
        <f t="shared" si="4"/>
        <v>0</v>
      </c>
      <c r="X24" s="76">
        <f t="shared" si="5"/>
        <v>0</v>
      </c>
      <c r="Y24" s="77">
        <f t="shared" si="6"/>
        <v>48000</v>
      </c>
      <c r="Z24" s="75">
        <f t="shared" si="15"/>
        <v>0</v>
      </c>
      <c r="AA24" s="76">
        <f t="shared" si="8"/>
        <v>0</v>
      </c>
      <c r="AB24" s="76">
        <f t="shared" si="8"/>
        <v>0</v>
      </c>
      <c r="AC24" s="78">
        <f t="shared" si="9"/>
        <v>0</v>
      </c>
      <c r="AD24" s="77" t="e">
        <f t="shared" si="14"/>
        <v>#REF!</v>
      </c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  <c r="GF24" s="79"/>
      <c r="GG24" s="79"/>
      <c r="GH24" s="79"/>
      <c r="GI24" s="79"/>
      <c r="GJ24" s="79"/>
      <c r="GK24" s="79"/>
      <c r="GL24" s="79"/>
      <c r="GM24" s="79"/>
      <c r="GN24" s="79"/>
      <c r="GO24" s="79"/>
      <c r="GP24" s="79"/>
      <c r="GQ24" s="79"/>
      <c r="GR24" s="79"/>
      <c r="GS24" s="79"/>
      <c r="GT24" s="79"/>
      <c r="GU24" s="79"/>
      <c r="GV24" s="79"/>
      <c r="GW24" s="79"/>
      <c r="GX24" s="79"/>
      <c r="GY24" s="79"/>
      <c r="GZ24" s="79"/>
      <c r="HA24" s="79"/>
      <c r="HB24" s="79"/>
      <c r="HC24" s="79"/>
      <c r="HD24" s="79"/>
      <c r="HE24" s="79"/>
      <c r="HF24" s="79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</row>
    <row r="25" spans="1:234" s="80" customFormat="1">
      <c r="A25" s="119" t="s">
        <v>115</v>
      </c>
      <c r="B25" s="18" t="s">
        <v>118</v>
      </c>
      <c r="C25" s="18" t="s">
        <v>119</v>
      </c>
      <c r="D25" s="18" t="s">
        <v>76</v>
      </c>
      <c r="E25" s="18" t="s">
        <v>120</v>
      </c>
      <c r="F25" s="19" t="s">
        <v>121</v>
      </c>
      <c r="G25" s="17"/>
      <c r="H25" s="20" t="s">
        <v>55</v>
      </c>
      <c r="I25" s="20"/>
      <c r="J25" s="71">
        <f t="shared" si="10"/>
        <v>1126000</v>
      </c>
      <c r="K25" s="72">
        <f t="shared" si="2"/>
        <v>0</v>
      </c>
      <c r="L25" s="72">
        <f t="shared" si="2"/>
        <v>0</v>
      </c>
      <c r="M25" s="73">
        <f t="shared" si="11"/>
        <v>1126000</v>
      </c>
      <c r="N25" s="72">
        <v>1088000</v>
      </c>
      <c r="O25" s="72">
        <v>0</v>
      </c>
      <c r="P25" s="72">
        <v>0</v>
      </c>
      <c r="Q25" s="74">
        <f t="shared" si="12"/>
        <v>1088000</v>
      </c>
      <c r="R25" s="75">
        <v>1088000</v>
      </c>
      <c r="S25" s="76">
        <v>0</v>
      </c>
      <c r="T25" s="76">
        <v>0</v>
      </c>
      <c r="U25" s="77">
        <f t="shared" si="13"/>
        <v>1088000</v>
      </c>
      <c r="V25" s="75">
        <f t="shared" si="3"/>
        <v>38000</v>
      </c>
      <c r="W25" s="76">
        <f t="shared" si="4"/>
        <v>0</v>
      </c>
      <c r="X25" s="76">
        <f t="shared" si="5"/>
        <v>0</v>
      </c>
      <c r="Y25" s="77">
        <f t="shared" si="6"/>
        <v>38000</v>
      </c>
      <c r="Z25" s="75">
        <f t="shared" si="15"/>
        <v>0</v>
      </c>
      <c r="AA25" s="76">
        <f t="shared" si="8"/>
        <v>0</v>
      </c>
      <c r="AB25" s="76">
        <f t="shared" si="8"/>
        <v>0</v>
      </c>
      <c r="AC25" s="78">
        <f t="shared" si="9"/>
        <v>0</v>
      </c>
      <c r="AD25" s="77" t="e">
        <f t="shared" si="14"/>
        <v>#REF!</v>
      </c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  <c r="GF25" s="79"/>
      <c r="GG25" s="79"/>
      <c r="GH25" s="79"/>
      <c r="GI25" s="79"/>
      <c r="GJ25" s="79"/>
      <c r="GK25" s="79"/>
      <c r="GL25" s="79"/>
      <c r="GM25" s="79"/>
      <c r="GN25" s="79"/>
      <c r="GO25" s="79"/>
      <c r="GP25" s="79"/>
      <c r="GQ25" s="79"/>
      <c r="GR25" s="79"/>
      <c r="GS25" s="79"/>
      <c r="GT25" s="79"/>
      <c r="GU25" s="79"/>
      <c r="GV25" s="79"/>
      <c r="GW25" s="79"/>
      <c r="GX25" s="79"/>
      <c r="GY25" s="79"/>
      <c r="GZ25" s="79"/>
      <c r="HA25" s="79"/>
      <c r="HB25" s="79"/>
      <c r="HC25" s="79"/>
      <c r="HD25" s="79"/>
      <c r="HE25" s="79"/>
      <c r="HF25" s="79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</row>
    <row r="26" spans="1:234" s="80" customFormat="1">
      <c r="A26" s="119" t="s">
        <v>122</v>
      </c>
      <c r="B26" s="18" t="s">
        <v>123</v>
      </c>
      <c r="C26" s="18" t="s">
        <v>124</v>
      </c>
      <c r="D26" s="18" t="s">
        <v>80</v>
      </c>
      <c r="E26" s="18" t="s">
        <v>125</v>
      </c>
      <c r="F26" s="19" t="s">
        <v>54</v>
      </c>
      <c r="G26" s="17">
        <v>20</v>
      </c>
      <c r="H26" s="20" t="s">
        <v>55</v>
      </c>
      <c r="I26" s="20"/>
      <c r="J26" s="71">
        <f t="shared" si="10"/>
        <v>2172000</v>
      </c>
      <c r="K26" s="72">
        <f t="shared" si="2"/>
        <v>0</v>
      </c>
      <c r="L26" s="72">
        <f t="shared" si="2"/>
        <v>0</v>
      </c>
      <c r="M26" s="73">
        <f t="shared" si="11"/>
        <v>2172000</v>
      </c>
      <c r="N26" s="72">
        <v>2098000</v>
      </c>
      <c r="O26" s="72">
        <v>0</v>
      </c>
      <c r="P26" s="72">
        <v>0</v>
      </c>
      <c r="Q26" s="74">
        <f t="shared" si="12"/>
        <v>2098000</v>
      </c>
      <c r="R26" s="75">
        <v>2098000</v>
      </c>
      <c r="S26" s="76">
        <v>0</v>
      </c>
      <c r="T26" s="76">
        <v>0</v>
      </c>
      <c r="U26" s="77">
        <f t="shared" si="13"/>
        <v>2098000</v>
      </c>
      <c r="V26" s="75">
        <f t="shared" si="3"/>
        <v>74000</v>
      </c>
      <c r="W26" s="76">
        <f t="shared" si="4"/>
        <v>0</v>
      </c>
      <c r="X26" s="76">
        <f t="shared" si="5"/>
        <v>0</v>
      </c>
      <c r="Y26" s="77">
        <f t="shared" si="6"/>
        <v>74000</v>
      </c>
      <c r="Z26" s="75">
        <f t="shared" si="15"/>
        <v>0</v>
      </c>
      <c r="AA26" s="76">
        <f t="shared" si="8"/>
        <v>0</v>
      </c>
      <c r="AB26" s="76">
        <f t="shared" si="8"/>
        <v>0</v>
      </c>
      <c r="AC26" s="78">
        <f t="shared" si="9"/>
        <v>0</v>
      </c>
      <c r="AD26" s="77" t="e">
        <f t="shared" si="14"/>
        <v>#REF!</v>
      </c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79"/>
      <c r="FM26" s="79"/>
      <c r="FN26" s="79"/>
      <c r="FO26" s="79"/>
      <c r="FP26" s="79"/>
      <c r="FQ26" s="79"/>
      <c r="FR26" s="79"/>
      <c r="FS26" s="79"/>
      <c r="FT26" s="79"/>
      <c r="FU26" s="79"/>
      <c r="FV26" s="79"/>
      <c r="FW26" s="79"/>
      <c r="FX26" s="79"/>
      <c r="FY26" s="79"/>
      <c r="FZ26" s="79"/>
      <c r="GA26" s="79"/>
      <c r="GB26" s="79"/>
      <c r="GC26" s="79"/>
      <c r="GD26" s="79"/>
      <c r="GE26" s="79"/>
      <c r="GF26" s="79"/>
      <c r="GG26" s="79"/>
      <c r="GH26" s="79"/>
      <c r="GI26" s="79"/>
      <c r="GJ26" s="79"/>
      <c r="GK26" s="79"/>
      <c r="GL26" s="79"/>
      <c r="GM26" s="79"/>
      <c r="GN26" s="79"/>
      <c r="GO26" s="79"/>
      <c r="GP26" s="79"/>
      <c r="GQ26" s="79"/>
      <c r="GR26" s="79"/>
      <c r="GS26" s="79"/>
      <c r="GT26" s="79"/>
      <c r="GU26" s="79"/>
      <c r="GV26" s="79"/>
      <c r="GW26" s="79"/>
      <c r="GX26" s="79"/>
      <c r="GY26" s="79"/>
      <c r="GZ26" s="79"/>
      <c r="HA26" s="79"/>
      <c r="HB26" s="79"/>
      <c r="HC26" s="79"/>
      <c r="HD26" s="79"/>
      <c r="HE26" s="79"/>
      <c r="HF26" s="79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</row>
    <row r="27" spans="1:234" s="80" customFormat="1">
      <c r="A27" s="119" t="s">
        <v>122</v>
      </c>
      <c r="B27" s="18" t="s">
        <v>126</v>
      </c>
      <c r="C27" s="18" t="s">
        <v>127</v>
      </c>
      <c r="D27" s="18" t="s">
        <v>52</v>
      </c>
      <c r="E27" s="18" t="s">
        <v>128</v>
      </c>
      <c r="F27" s="19" t="s">
        <v>54</v>
      </c>
      <c r="G27" s="17"/>
      <c r="H27" s="20" t="s">
        <v>55</v>
      </c>
      <c r="I27" s="20"/>
      <c r="J27" s="71">
        <f t="shared" si="10"/>
        <v>1474000</v>
      </c>
      <c r="K27" s="72">
        <f t="shared" si="2"/>
        <v>0</v>
      </c>
      <c r="L27" s="72">
        <f t="shared" si="2"/>
        <v>0</v>
      </c>
      <c r="M27" s="73">
        <f t="shared" si="11"/>
        <v>1474000</v>
      </c>
      <c r="N27" s="72">
        <v>1424000</v>
      </c>
      <c r="O27" s="72">
        <v>0</v>
      </c>
      <c r="P27" s="72">
        <v>0</v>
      </c>
      <c r="Q27" s="74">
        <f t="shared" si="12"/>
        <v>1424000</v>
      </c>
      <c r="R27" s="75">
        <v>1424000</v>
      </c>
      <c r="S27" s="76">
        <v>0</v>
      </c>
      <c r="T27" s="76">
        <v>0</v>
      </c>
      <c r="U27" s="77">
        <f t="shared" si="13"/>
        <v>1424000</v>
      </c>
      <c r="V27" s="75">
        <f t="shared" si="3"/>
        <v>50000</v>
      </c>
      <c r="W27" s="76">
        <f t="shared" si="4"/>
        <v>0</v>
      </c>
      <c r="X27" s="76">
        <f t="shared" si="5"/>
        <v>0</v>
      </c>
      <c r="Y27" s="77">
        <f t="shared" si="6"/>
        <v>50000</v>
      </c>
      <c r="Z27" s="75">
        <f t="shared" si="15"/>
        <v>0</v>
      </c>
      <c r="AA27" s="76">
        <f t="shared" si="8"/>
        <v>0</v>
      </c>
      <c r="AB27" s="76">
        <f t="shared" si="8"/>
        <v>0</v>
      </c>
      <c r="AC27" s="78">
        <f t="shared" si="9"/>
        <v>0</v>
      </c>
      <c r="AD27" s="77" t="e">
        <f t="shared" si="14"/>
        <v>#REF!</v>
      </c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  <c r="FL27" s="79"/>
      <c r="FM27" s="79"/>
      <c r="FN27" s="79"/>
      <c r="FO27" s="79"/>
      <c r="FP27" s="79"/>
      <c r="FQ27" s="79"/>
      <c r="FR27" s="79"/>
      <c r="FS27" s="79"/>
      <c r="FT27" s="79"/>
      <c r="FU27" s="79"/>
      <c r="FV27" s="79"/>
      <c r="FW27" s="79"/>
      <c r="FX27" s="79"/>
      <c r="FY27" s="79"/>
      <c r="FZ27" s="79"/>
      <c r="GA27" s="79"/>
      <c r="GB27" s="79"/>
      <c r="GC27" s="79"/>
      <c r="GD27" s="79"/>
      <c r="GE27" s="79"/>
      <c r="GF27" s="79"/>
      <c r="GG27" s="79"/>
      <c r="GH27" s="79"/>
      <c r="GI27" s="79"/>
      <c r="GJ27" s="79"/>
      <c r="GK27" s="79"/>
      <c r="GL27" s="79"/>
      <c r="GM27" s="79"/>
      <c r="GN27" s="79"/>
      <c r="GO27" s="79"/>
      <c r="GP27" s="79"/>
      <c r="GQ27" s="79"/>
      <c r="GR27" s="79"/>
      <c r="GS27" s="79"/>
      <c r="GT27" s="79"/>
      <c r="GU27" s="79"/>
      <c r="GV27" s="79"/>
      <c r="GW27" s="79"/>
      <c r="GX27" s="79"/>
      <c r="GY27" s="79"/>
      <c r="GZ27" s="79"/>
      <c r="HA27" s="79"/>
      <c r="HB27" s="79"/>
      <c r="HC27" s="79"/>
      <c r="HD27" s="79"/>
      <c r="HE27" s="79"/>
      <c r="HF27" s="79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</row>
    <row r="28" spans="1:234" s="80" customFormat="1" ht="22.8">
      <c r="A28" s="119" t="s">
        <v>129</v>
      </c>
      <c r="B28" s="18" t="s">
        <v>130</v>
      </c>
      <c r="C28" s="18" t="s">
        <v>104</v>
      </c>
      <c r="D28" s="18" t="s">
        <v>52</v>
      </c>
      <c r="E28" s="18" t="s">
        <v>131</v>
      </c>
      <c r="F28" s="19" t="s">
        <v>54</v>
      </c>
      <c r="G28" s="17">
        <v>25</v>
      </c>
      <c r="H28" s="20" t="s">
        <v>55</v>
      </c>
      <c r="I28" s="20" t="s">
        <v>55</v>
      </c>
      <c r="J28" s="71">
        <f t="shared" si="10"/>
        <v>7547000</v>
      </c>
      <c r="K28" s="72">
        <f t="shared" si="2"/>
        <v>810000</v>
      </c>
      <c r="L28" s="72">
        <f t="shared" si="2"/>
        <v>0</v>
      </c>
      <c r="M28" s="73">
        <f t="shared" si="11"/>
        <v>8357000</v>
      </c>
      <c r="N28" s="72">
        <v>7290000</v>
      </c>
      <c r="O28" s="72">
        <v>787000</v>
      </c>
      <c r="P28" s="72">
        <v>0</v>
      </c>
      <c r="Q28" s="74">
        <f t="shared" si="12"/>
        <v>8077000</v>
      </c>
      <c r="R28" s="75">
        <v>7290000</v>
      </c>
      <c r="S28" s="76">
        <v>787000</v>
      </c>
      <c r="T28" s="76">
        <v>0</v>
      </c>
      <c r="U28" s="77">
        <f t="shared" si="13"/>
        <v>8077000</v>
      </c>
      <c r="V28" s="75">
        <f t="shared" si="3"/>
        <v>257000</v>
      </c>
      <c r="W28" s="76">
        <f t="shared" si="4"/>
        <v>23000</v>
      </c>
      <c r="X28" s="76">
        <f t="shared" si="5"/>
        <v>0</v>
      </c>
      <c r="Y28" s="77">
        <f t="shared" si="6"/>
        <v>280000</v>
      </c>
      <c r="Z28" s="75">
        <f t="shared" si="15"/>
        <v>0</v>
      </c>
      <c r="AA28" s="76">
        <f t="shared" si="8"/>
        <v>0</v>
      </c>
      <c r="AB28" s="76">
        <f t="shared" si="8"/>
        <v>0</v>
      </c>
      <c r="AC28" s="78">
        <f t="shared" si="9"/>
        <v>0</v>
      </c>
      <c r="AD28" s="77" t="e">
        <f t="shared" si="14"/>
        <v>#REF!</v>
      </c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  <c r="HB28" s="79"/>
      <c r="HC28" s="79"/>
      <c r="HD28" s="79"/>
      <c r="HE28" s="79"/>
      <c r="HF28" s="79"/>
      <c r="HG28" s="79"/>
      <c r="HH28" s="79"/>
      <c r="HI28" s="79"/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79"/>
      <c r="HU28" s="79"/>
      <c r="HV28" s="79"/>
      <c r="HW28" s="79"/>
      <c r="HX28" s="79"/>
      <c r="HY28" s="79"/>
      <c r="HZ28" s="79"/>
    </row>
    <row r="29" spans="1:234" s="80" customFormat="1">
      <c r="A29" s="120">
        <v>66100700</v>
      </c>
      <c r="B29" s="18" t="s">
        <v>132</v>
      </c>
      <c r="C29" s="18" t="s">
        <v>133</v>
      </c>
      <c r="D29" s="18" t="s">
        <v>80</v>
      </c>
      <c r="E29" s="18" t="s">
        <v>134</v>
      </c>
      <c r="F29" s="19" t="s">
        <v>54</v>
      </c>
      <c r="G29" s="17"/>
      <c r="H29" s="20" t="s">
        <v>55</v>
      </c>
      <c r="I29" s="20"/>
      <c r="J29" s="71">
        <f t="shared" si="10"/>
        <v>818000</v>
      </c>
      <c r="K29" s="72">
        <f t="shared" si="2"/>
        <v>32000</v>
      </c>
      <c r="L29" s="72">
        <f t="shared" si="2"/>
        <v>0</v>
      </c>
      <c r="M29" s="73">
        <f t="shared" si="11"/>
        <v>850000</v>
      </c>
      <c r="N29" s="72">
        <v>790000</v>
      </c>
      <c r="O29" s="72">
        <v>31000</v>
      </c>
      <c r="P29" s="72">
        <v>0</v>
      </c>
      <c r="Q29" s="74">
        <f t="shared" si="12"/>
        <v>821000</v>
      </c>
      <c r="R29" s="75">
        <v>790000</v>
      </c>
      <c r="S29" s="76">
        <v>31000</v>
      </c>
      <c r="T29" s="76">
        <v>0</v>
      </c>
      <c r="U29" s="77">
        <f t="shared" si="13"/>
        <v>821000</v>
      </c>
      <c r="V29" s="75">
        <f t="shared" si="3"/>
        <v>28000</v>
      </c>
      <c r="W29" s="76">
        <f t="shared" si="4"/>
        <v>1000</v>
      </c>
      <c r="X29" s="76">
        <f t="shared" si="5"/>
        <v>0</v>
      </c>
      <c r="Y29" s="77">
        <f t="shared" si="6"/>
        <v>29000</v>
      </c>
      <c r="Z29" s="75">
        <f t="shared" si="15"/>
        <v>0</v>
      </c>
      <c r="AA29" s="76">
        <f t="shared" si="8"/>
        <v>0</v>
      </c>
      <c r="AB29" s="76">
        <f t="shared" si="8"/>
        <v>0</v>
      </c>
      <c r="AC29" s="78">
        <f t="shared" si="9"/>
        <v>0</v>
      </c>
      <c r="AD29" s="77" t="e">
        <f t="shared" si="14"/>
        <v>#REF!</v>
      </c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  <c r="GI29" s="79"/>
      <c r="GJ29" s="79"/>
      <c r="GK29" s="79"/>
      <c r="GL29" s="79"/>
      <c r="GM29" s="79"/>
      <c r="GN29" s="79"/>
      <c r="GO29" s="79"/>
      <c r="GP29" s="79"/>
      <c r="GQ29" s="79"/>
      <c r="GR29" s="79"/>
      <c r="GS29" s="79"/>
      <c r="GT29" s="79"/>
      <c r="GU29" s="79"/>
      <c r="GV29" s="79"/>
      <c r="GW29" s="79"/>
      <c r="GX29" s="79"/>
      <c r="GY29" s="79"/>
      <c r="GZ29" s="79"/>
      <c r="HA29" s="79"/>
      <c r="HB29" s="79"/>
      <c r="HC29" s="79"/>
      <c r="HD29" s="79"/>
      <c r="HE29" s="79"/>
      <c r="HF29" s="79"/>
      <c r="HG29" s="79"/>
      <c r="HH29" s="79"/>
      <c r="HI29" s="79"/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79"/>
      <c r="HU29" s="79"/>
      <c r="HV29" s="79"/>
      <c r="HW29" s="79"/>
      <c r="HX29" s="79"/>
      <c r="HY29" s="79"/>
      <c r="HZ29" s="79"/>
    </row>
    <row r="30" spans="1:234" s="80" customFormat="1" ht="22.8">
      <c r="A30" s="120">
        <v>67300100</v>
      </c>
      <c r="B30" s="18" t="s">
        <v>135</v>
      </c>
      <c r="C30" s="18" t="s">
        <v>58</v>
      </c>
      <c r="D30" s="18" t="s">
        <v>52</v>
      </c>
      <c r="E30" s="18" t="s">
        <v>136</v>
      </c>
      <c r="F30" s="19" t="s">
        <v>137</v>
      </c>
      <c r="G30" s="17"/>
      <c r="H30" s="20" t="s">
        <v>55</v>
      </c>
      <c r="I30" s="20" t="s">
        <v>138</v>
      </c>
      <c r="J30" s="71">
        <f t="shared" si="10"/>
        <v>1129000</v>
      </c>
      <c r="K30" s="72">
        <f t="shared" si="2"/>
        <v>0</v>
      </c>
      <c r="L30" s="72">
        <f t="shared" si="2"/>
        <v>0</v>
      </c>
      <c r="M30" s="73">
        <f t="shared" si="11"/>
        <v>1129000</v>
      </c>
      <c r="N30" s="72">
        <v>1091000</v>
      </c>
      <c r="O30" s="72">
        <v>0</v>
      </c>
      <c r="P30" s="72">
        <v>0</v>
      </c>
      <c r="Q30" s="74">
        <f t="shared" si="12"/>
        <v>1091000</v>
      </c>
      <c r="R30" s="75">
        <v>1091000</v>
      </c>
      <c r="S30" s="76">
        <v>0</v>
      </c>
      <c r="T30" s="76">
        <v>0</v>
      </c>
      <c r="U30" s="77">
        <f t="shared" si="13"/>
        <v>1091000</v>
      </c>
      <c r="V30" s="75">
        <f t="shared" si="3"/>
        <v>38000</v>
      </c>
      <c r="W30" s="76">
        <f t="shared" si="4"/>
        <v>0</v>
      </c>
      <c r="X30" s="76">
        <f t="shared" si="5"/>
        <v>0</v>
      </c>
      <c r="Y30" s="77">
        <f t="shared" si="6"/>
        <v>38000</v>
      </c>
      <c r="Z30" s="75">
        <f t="shared" si="15"/>
        <v>0</v>
      </c>
      <c r="AA30" s="76">
        <f t="shared" si="8"/>
        <v>0</v>
      </c>
      <c r="AB30" s="76">
        <f t="shared" si="8"/>
        <v>0</v>
      </c>
      <c r="AC30" s="78">
        <f t="shared" si="9"/>
        <v>0</v>
      </c>
      <c r="AD30" s="77" t="e">
        <f t="shared" si="14"/>
        <v>#REF!</v>
      </c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  <c r="HB30" s="79"/>
      <c r="HC30" s="79"/>
      <c r="HD30" s="79"/>
      <c r="HE30" s="79"/>
      <c r="HF30" s="79"/>
      <c r="HG30" s="79"/>
      <c r="HH30" s="79"/>
      <c r="HI30" s="79"/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79"/>
      <c r="HU30" s="79"/>
      <c r="HV30" s="79"/>
      <c r="HW30" s="79"/>
      <c r="HX30" s="79"/>
      <c r="HY30" s="79"/>
      <c r="HZ30" s="79"/>
    </row>
    <row r="31" spans="1:234" s="80" customFormat="1">
      <c r="A31" s="120">
        <v>67200000</v>
      </c>
      <c r="B31" s="18" t="s">
        <v>139</v>
      </c>
      <c r="C31" s="18"/>
      <c r="D31" s="18" t="s">
        <v>80</v>
      </c>
      <c r="E31" s="18" t="s">
        <v>140</v>
      </c>
      <c r="F31" s="19" t="s">
        <v>54</v>
      </c>
      <c r="G31" s="17"/>
      <c r="H31" s="20" t="s">
        <v>55</v>
      </c>
      <c r="I31" s="20" t="s">
        <v>55</v>
      </c>
      <c r="J31" s="71">
        <f t="shared" si="10"/>
        <v>93000</v>
      </c>
      <c r="K31" s="72">
        <f t="shared" si="2"/>
        <v>74000</v>
      </c>
      <c r="L31" s="72">
        <f t="shared" si="2"/>
        <v>0</v>
      </c>
      <c r="M31" s="73">
        <f t="shared" si="11"/>
        <v>167000</v>
      </c>
      <c r="N31" s="72">
        <v>90000</v>
      </c>
      <c r="O31" s="72">
        <v>72000</v>
      </c>
      <c r="P31" s="72">
        <v>0</v>
      </c>
      <c r="Q31" s="74">
        <f t="shared" si="12"/>
        <v>162000</v>
      </c>
      <c r="R31" s="75">
        <v>90000</v>
      </c>
      <c r="S31" s="76">
        <v>72000</v>
      </c>
      <c r="T31" s="76">
        <v>0</v>
      </c>
      <c r="U31" s="77">
        <f t="shared" si="13"/>
        <v>162000</v>
      </c>
      <c r="V31" s="75">
        <f t="shared" si="3"/>
        <v>3000</v>
      </c>
      <c r="W31" s="76">
        <f t="shared" si="4"/>
        <v>2000</v>
      </c>
      <c r="X31" s="76">
        <f t="shared" si="5"/>
        <v>0</v>
      </c>
      <c r="Y31" s="77">
        <f t="shared" si="6"/>
        <v>5000</v>
      </c>
      <c r="Z31" s="75">
        <f t="shared" si="15"/>
        <v>0</v>
      </c>
      <c r="AA31" s="76">
        <f t="shared" si="8"/>
        <v>0</v>
      </c>
      <c r="AB31" s="76">
        <f t="shared" si="8"/>
        <v>0</v>
      </c>
      <c r="AC31" s="78">
        <f t="shared" si="9"/>
        <v>0</v>
      </c>
      <c r="AD31" s="77" t="e">
        <f t="shared" si="14"/>
        <v>#REF!</v>
      </c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  <c r="HB31" s="79"/>
      <c r="HC31" s="79"/>
      <c r="HD31" s="79"/>
      <c r="HE31" s="79"/>
      <c r="HF31" s="79"/>
      <c r="HG31" s="79"/>
      <c r="HH31" s="79"/>
      <c r="HI31" s="79"/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79"/>
      <c r="HU31" s="79"/>
      <c r="HV31" s="79"/>
      <c r="HW31" s="79"/>
      <c r="HX31" s="79"/>
      <c r="HY31" s="79"/>
      <c r="HZ31" s="79"/>
    </row>
    <row r="32" spans="1:234" s="80" customFormat="1">
      <c r="A32" s="120">
        <v>67500200</v>
      </c>
      <c r="B32" s="18" t="s">
        <v>141</v>
      </c>
      <c r="C32" s="18" t="s">
        <v>142</v>
      </c>
      <c r="D32" s="18" t="s">
        <v>80</v>
      </c>
      <c r="E32" s="18" t="s">
        <v>143</v>
      </c>
      <c r="F32" s="19" t="s">
        <v>54</v>
      </c>
      <c r="G32" s="17"/>
      <c r="H32" s="20" t="s">
        <v>55</v>
      </c>
      <c r="I32" s="20" t="s">
        <v>55</v>
      </c>
      <c r="J32" s="71">
        <f t="shared" si="10"/>
        <v>304000</v>
      </c>
      <c r="K32" s="72">
        <f t="shared" si="2"/>
        <v>30000</v>
      </c>
      <c r="L32" s="72">
        <f t="shared" si="2"/>
        <v>0</v>
      </c>
      <c r="M32" s="73">
        <f t="shared" si="11"/>
        <v>334000</v>
      </c>
      <c r="N32" s="72">
        <v>294000</v>
      </c>
      <c r="O32" s="72">
        <v>29000</v>
      </c>
      <c r="P32" s="72">
        <v>0</v>
      </c>
      <c r="Q32" s="74">
        <f t="shared" si="12"/>
        <v>323000</v>
      </c>
      <c r="R32" s="75">
        <v>294000</v>
      </c>
      <c r="S32" s="76">
        <v>29000</v>
      </c>
      <c r="T32" s="76">
        <v>0</v>
      </c>
      <c r="U32" s="77">
        <f t="shared" si="13"/>
        <v>323000</v>
      </c>
      <c r="V32" s="75">
        <f t="shared" si="3"/>
        <v>10000</v>
      </c>
      <c r="W32" s="76">
        <f t="shared" si="4"/>
        <v>1000</v>
      </c>
      <c r="X32" s="76">
        <f t="shared" si="5"/>
        <v>0</v>
      </c>
      <c r="Y32" s="77">
        <f t="shared" si="6"/>
        <v>11000</v>
      </c>
      <c r="Z32" s="75">
        <f t="shared" si="15"/>
        <v>0</v>
      </c>
      <c r="AA32" s="76">
        <f t="shared" ref="AA32:AB88" si="16">O32-S32</f>
        <v>0</v>
      </c>
      <c r="AB32" s="76">
        <f t="shared" si="16"/>
        <v>0</v>
      </c>
      <c r="AC32" s="78">
        <f t="shared" si="9"/>
        <v>0</v>
      </c>
      <c r="AD32" s="77" t="e">
        <f t="shared" si="14"/>
        <v>#REF!</v>
      </c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  <c r="FL32" s="79"/>
      <c r="FM32" s="79"/>
      <c r="FN32" s="79"/>
      <c r="FO32" s="79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9"/>
      <c r="GA32" s="79"/>
      <c r="GB32" s="79"/>
      <c r="GC32" s="79"/>
      <c r="GD32" s="79"/>
      <c r="GE32" s="79"/>
      <c r="GF32" s="79"/>
      <c r="GG32" s="79"/>
      <c r="GH32" s="79"/>
      <c r="GI32" s="79"/>
      <c r="GJ32" s="79"/>
      <c r="GK32" s="79"/>
      <c r="GL32" s="79"/>
      <c r="GM32" s="79"/>
      <c r="GN32" s="79"/>
      <c r="GO32" s="79"/>
      <c r="GP32" s="79"/>
      <c r="GQ32" s="79"/>
      <c r="GR32" s="79"/>
      <c r="GS32" s="79"/>
      <c r="GT32" s="79"/>
      <c r="GU32" s="79"/>
      <c r="GV32" s="79"/>
      <c r="GW32" s="79"/>
      <c r="GX32" s="79"/>
      <c r="GY32" s="79"/>
      <c r="GZ32" s="79"/>
      <c r="HA32" s="79"/>
      <c r="HB32" s="79"/>
      <c r="HC32" s="79"/>
      <c r="HD32" s="79"/>
      <c r="HE32" s="79"/>
      <c r="HF32" s="79"/>
      <c r="HG32" s="79"/>
      <c r="HH32" s="79"/>
      <c r="HI32" s="79"/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79"/>
      <c r="HU32" s="79"/>
      <c r="HV32" s="79"/>
      <c r="HW32" s="79"/>
      <c r="HX32" s="79"/>
      <c r="HY32" s="79"/>
      <c r="HZ32" s="79"/>
    </row>
    <row r="33" spans="1:234" s="80" customFormat="1">
      <c r="A33" s="119" t="s">
        <v>144</v>
      </c>
      <c r="B33" s="18" t="s">
        <v>132</v>
      </c>
      <c r="C33" s="18" t="s">
        <v>133</v>
      </c>
      <c r="D33" s="18" t="s">
        <v>80</v>
      </c>
      <c r="E33" s="18" t="s">
        <v>145</v>
      </c>
      <c r="F33" s="19" t="s">
        <v>146</v>
      </c>
      <c r="G33" s="17"/>
      <c r="H33" s="20" t="s">
        <v>55</v>
      </c>
      <c r="I33" s="20"/>
      <c r="J33" s="71">
        <f t="shared" si="10"/>
        <v>0</v>
      </c>
      <c r="K33" s="72">
        <f t="shared" si="2"/>
        <v>0</v>
      </c>
      <c r="L33" s="72">
        <f t="shared" si="2"/>
        <v>0</v>
      </c>
      <c r="M33" s="73">
        <f t="shared" si="11"/>
        <v>0</v>
      </c>
      <c r="N33" s="72">
        <v>0</v>
      </c>
      <c r="O33" s="72">
        <v>0</v>
      </c>
      <c r="P33" s="72">
        <v>0</v>
      </c>
      <c r="Q33" s="74">
        <f t="shared" si="12"/>
        <v>0</v>
      </c>
      <c r="R33" s="75">
        <v>320000</v>
      </c>
      <c r="S33" s="76">
        <v>0</v>
      </c>
      <c r="T33" s="76">
        <v>0</v>
      </c>
      <c r="U33" s="77">
        <f t="shared" si="13"/>
        <v>320000</v>
      </c>
      <c r="V33" s="75">
        <f t="shared" si="3"/>
        <v>0</v>
      </c>
      <c r="W33" s="76">
        <f t="shared" si="4"/>
        <v>0</v>
      </c>
      <c r="X33" s="76">
        <f t="shared" si="5"/>
        <v>0</v>
      </c>
      <c r="Y33" s="77">
        <f t="shared" si="6"/>
        <v>0</v>
      </c>
      <c r="Z33" s="75">
        <f t="shared" si="15"/>
        <v>-320000</v>
      </c>
      <c r="AA33" s="76">
        <f t="shared" si="16"/>
        <v>0</v>
      </c>
      <c r="AB33" s="76">
        <f t="shared" si="16"/>
        <v>0</v>
      </c>
      <c r="AC33" s="78">
        <f t="shared" si="9"/>
        <v>-320000</v>
      </c>
      <c r="AD33" s="77" t="e">
        <f t="shared" si="14"/>
        <v>#REF!</v>
      </c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  <c r="FL33" s="79"/>
      <c r="FM33" s="79"/>
      <c r="FN33" s="79"/>
      <c r="FO33" s="79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9"/>
      <c r="GA33" s="79"/>
      <c r="GB33" s="79"/>
      <c r="GC33" s="79"/>
      <c r="GD33" s="79"/>
      <c r="GE33" s="79"/>
      <c r="GF33" s="79"/>
      <c r="GG33" s="79"/>
      <c r="GH33" s="79"/>
      <c r="GI33" s="79"/>
      <c r="GJ33" s="79"/>
      <c r="GK33" s="79"/>
      <c r="GL33" s="79"/>
      <c r="GM33" s="79"/>
      <c r="GN33" s="79"/>
      <c r="GO33" s="79"/>
      <c r="GP33" s="79"/>
      <c r="GQ33" s="79"/>
      <c r="GR33" s="79"/>
      <c r="GS33" s="79"/>
      <c r="GT33" s="79"/>
      <c r="GU33" s="79"/>
      <c r="GV33" s="79"/>
      <c r="GW33" s="79"/>
      <c r="GX33" s="79"/>
      <c r="GY33" s="79"/>
      <c r="GZ33" s="79"/>
      <c r="HA33" s="79"/>
      <c r="HB33" s="79"/>
      <c r="HC33" s="79"/>
      <c r="HD33" s="79"/>
      <c r="HE33" s="79"/>
      <c r="HF33" s="79"/>
      <c r="HG33" s="79"/>
      <c r="HH33" s="79"/>
      <c r="HI33" s="79"/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79"/>
      <c r="HU33" s="79"/>
      <c r="HV33" s="79"/>
      <c r="HW33" s="79"/>
      <c r="HX33" s="79"/>
      <c r="HY33" s="79"/>
      <c r="HZ33" s="79"/>
    </row>
    <row r="34" spans="1:234" s="80" customFormat="1">
      <c r="A34" s="120">
        <v>66100500</v>
      </c>
      <c r="B34" s="18" t="s">
        <v>147</v>
      </c>
      <c r="C34" s="18" t="s">
        <v>148</v>
      </c>
      <c r="D34" s="18" t="s">
        <v>52</v>
      </c>
      <c r="E34" s="18" t="s">
        <v>149</v>
      </c>
      <c r="F34" s="19" t="s">
        <v>54</v>
      </c>
      <c r="G34" s="17"/>
      <c r="H34" s="20" t="s">
        <v>55</v>
      </c>
      <c r="I34" s="20" t="s">
        <v>110</v>
      </c>
      <c r="J34" s="71">
        <f t="shared" si="10"/>
        <v>134000</v>
      </c>
      <c r="K34" s="72">
        <f t="shared" si="2"/>
        <v>7000</v>
      </c>
      <c r="L34" s="72">
        <f t="shared" si="2"/>
        <v>0</v>
      </c>
      <c r="M34" s="73">
        <f t="shared" si="11"/>
        <v>141000</v>
      </c>
      <c r="N34" s="72">
        <v>129000</v>
      </c>
      <c r="O34" s="72">
        <v>7000</v>
      </c>
      <c r="P34" s="72">
        <v>0</v>
      </c>
      <c r="Q34" s="74">
        <f t="shared" si="12"/>
        <v>136000</v>
      </c>
      <c r="R34" s="75">
        <v>129000</v>
      </c>
      <c r="S34" s="76">
        <v>7000</v>
      </c>
      <c r="T34" s="76">
        <v>0</v>
      </c>
      <c r="U34" s="77">
        <f t="shared" si="13"/>
        <v>136000</v>
      </c>
      <c r="V34" s="75">
        <f t="shared" si="3"/>
        <v>5000</v>
      </c>
      <c r="W34" s="76">
        <f t="shared" si="4"/>
        <v>0</v>
      </c>
      <c r="X34" s="76">
        <f t="shared" si="5"/>
        <v>0</v>
      </c>
      <c r="Y34" s="77">
        <f t="shared" si="6"/>
        <v>5000</v>
      </c>
      <c r="Z34" s="75">
        <f t="shared" si="15"/>
        <v>0</v>
      </c>
      <c r="AA34" s="76">
        <f t="shared" si="16"/>
        <v>0</v>
      </c>
      <c r="AB34" s="76">
        <f t="shared" si="16"/>
        <v>0</v>
      </c>
      <c r="AC34" s="78">
        <f t="shared" si="9"/>
        <v>0</v>
      </c>
      <c r="AD34" s="77" t="e">
        <f t="shared" si="14"/>
        <v>#REF!</v>
      </c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  <c r="FL34" s="79"/>
      <c r="FM34" s="79"/>
      <c r="FN34" s="79"/>
      <c r="FO34" s="79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9"/>
      <c r="GA34" s="79"/>
      <c r="GB34" s="79"/>
      <c r="GC34" s="79"/>
      <c r="GD34" s="79"/>
      <c r="GE34" s="79"/>
      <c r="GF34" s="79"/>
      <c r="GG34" s="79"/>
      <c r="GH34" s="79"/>
      <c r="GI34" s="79"/>
      <c r="GJ34" s="79"/>
      <c r="GK34" s="79"/>
      <c r="GL34" s="79"/>
      <c r="GM34" s="79"/>
      <c r="GN34" s="79"/>
      <c r="GO34" s="79"/>
      <c r="GP34" s="79"/>
      <c r="GQ34" s="79"/>
      <c r="GR34" s="79"/>
      <c r="GS34" s="79"/>
      <c r="GT34" s="79"/>
      <c r="GU34" s="79"/>
      <c r="GV34" s="79"/>
      <c r="GW34" s="79"/>
      <c r="GX34" s="79"/>
      <c r="GY34" s="79"/>
      <c r="GZ34" s="79"/>
      <c r="HA34" s="79"/>
      <c r="HB34" s="79"/>
      <c r="HC34" s="79"/>
      <c r="HD34" s="79"/>
      <c r="HE34" s="79"/>
      <c r="HF34" s="79"/>
      <c r="HG34" s="79"/>
      <c r="HH34" s="79"/>
      <c r="HI34" s="79"/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79"/>
      <c r="HU34" s="79"/>
      <c r="HV34" s="79"/>
      <c r="HW34" s="79"/>
      <c r="HX34" s="79"/>
      <c r="HY34" s="79"/>
      <c r="HZ34" s="79"/>
    </row>
    <row r="35" spans="1:234" s="80" customFormat="1">
      <c r="A35" s="120">
        <v>67200000</v>
      </c>
      <c r="B35" s="18" t="s">
        <v>150</v>
      </c>
      <c r="C35" s="18"/>
      <c r="D35" s="18" t="s">
        <v>52</v>
      </c>
      <c r="E35" s="18" t="s">
        <v>140</v>
      </c>
      <c r="F35" s="19" t="s">
        <v>54</v>
      </c>
      <c r="G35" s="17"/>
      <c r="H35" s="20" t="s">
        <v>55</v>
      </c>
      <c r="I35" s="20" t="s">
        <v>55</v>
      </c>
      <c r="J35" s="71">
        <f t="shared" si="10"/>
        <v>75000</v>
      </c>
      <c r="K35" s="72">
        <f t="shared" si="2"/>
        <v>60000</v>
      </c>
      <c r="L35" s="72">
        <f t="shared" si="2"/>
        <v>0</v>
      </c>
      <c r="M35" s="73">
        <f t="shared" si="11"/>
        <v>135000</v>
      </c>
      <c r="N35" s="72">
        <v>72000</v>
      </c>
      <c r="O35" s="72">
        <v>58000</v>
      </c>
      <c r="P35" s="72">
        <v>0</v>
      </c>
      <c r="Q35" s="74">
        <f t="shared" si="12"/>
        <v>130000</v>
      </c>
      <c r="R35" s="75">
        <v>72000</v>
      </c>
      <c r="S35" s="76">
        <v>58000</v>
      </c>
      <c r="T35" s="76">
        <v>0</v>
      </c>
      <c r="U35" s="77">
        <f t="shared" si="13"/>
        <v>130000</v>
      </c>
      <c r="V35" s="75">
        <f t="shared" si="3"/>
        <v>3000</v>
      </c>
      <c r="W35" s="76">
        <f t="shared" si="4"/>
        <v>2000</v>
      </c>
      <c r="X35" s="76">
        <f t="shared" si="5"/>
        <v>0</v>
      </c>
      <c r="Y35" s="77">
        <f t="shared" si="6"/>
        <v>5000</v>
      </c>
      <c r="Z35" s="75">
        <f t="shared" si="15"/>
        <v>0</v>
      </c>
      <c r="AA35" s="76">
        <f t="shared" si="16"/>
        <v>0</v>
      </c>
      <c r="AB35" s="76">
        <f t="shared" si="16"/>
        <v>0</v>
      </c>
      <c r="AC35" s="78">
        <f t="shared" si="9"/>
        <v>0</v>
      </c>
      <c r="AD35" s="77" t="e">
        <f t="shared" si="14"/>
        <v>#REF!</v>
      </c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/>
      <c r="FF35" s="79"/>
      <c r="FG35" s="79"/>
      <c r="FH35" s="79"/>
      <c r="FI35" s="79"/>
      <c r="FJ35" s="79"/>
      <c r="FK35" s="79"/>
      <c r="FL35" s="79"/>
      <c r="FM35" s="79"/>
      <c r="FN35" s="79"/>
      <c r="FO35" s="79"/>
      <c r="FP35" s="79"/>
      <c r="FQ35" s="79"/>
      <c r="FR35" s="79"/>
      <c r="FS35" s="79"/>
      <c r="FT35" s="79"/>
      <c r="FU35" s="79"/>
      <c r="FV35" s="79"/>
      <c r="FW35" s="79"/>
      <c r="FX35" s="79"/>
      <c r="FY35" s="79"/>
      <c r="FZ35" s="79"/>
      <c r="GA35" s="79"/>
      <c r="GB35" s="79"/>
      <c r="GC35" s="79"/>
      <c r="GD35" s="79"/>
      <c r="GE35" s="79"/>
      <c r="GF35" s="79"/>
      <c r="GG35" s="79"/>
      <c r="GH35" s="79"/>
      <c r="GI35" s="79"/>
      <c r="GJ35" s="79"/>
      <c r="GK35" s="79"/>
      <c r="GL35" s="79"/>
      <c r="GM35" s="79"/>
      <c r="GN35" s="79"/>
      <c r="GO35" s="79"/>
      <c r="GP35" s="79"/>
      <c r="GQ35" s="79"/>
      <c r="GR35" s="79"/>
      <c r="GS35" s="79"/>
      <c r="GT35" s="79"/>
      <c r="GU35" s="79"/>
      <c r="GV35" s="79"/>
      <c r="GW35" s="79"/>
      <c r="GX35" s="79"/>
      <c r="GY35" s="79"/>
      <c r="GZ35" s="79"/>
      <c r="HA35" s="79"/>
      <c r="HB35" s="79"/>
      <c r="HC35" s="79"/>
      <c r="HD35" s="79"/>
      <c r="HE35" s="79"/>
      <c r="HF35" s="79"/>
      <c r="HG35" s="79"/>
      <c r="HH35" s="79"/>
      <c r="HI35" s="79"/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79"/>
      <c r="HU35" s="79"/>
      <c r="HV35" s="79"/>
      <c r="HW35" s="79"/>
      <c r="HX35" s="79"/>
      <c r="HY35" s="79"/>
      <c r="HZ35" s="79"/>
    </row>
    <row r="36" spans="1:234" s="80" customFormat="1" ht="22.8">
      <c r="A36" s="120">
        <v>66100300</v>
      </c>
      <c r="B36" s="18" t="s">
        <v>151</v>
      </c>
      <c r="C36" s="18" t="s">
        <v>152</v>
      </c>
      <c r="D36" s="18" t="s">
        <v>70</v>
      </c>
      <c r="E36" s="18" t="s">
        <v>153</v>
      </c>
      <c r="F36" s="19" t="s">
        <v>154</v>
      </c>
      <c r="G36" s="17">
        <v>104</v>
      </c>
      <c r="H36" s="20" t="s">
        <v>55</v>
      </c>
      <c r="I36" s="20"/>
      <c r="J36" s="71">
        <f t="shared" si="10"/>
        <v>3416000</v>
      </c>
      <c r="K36" s="72">
        <f t="shared" si="2"/>
        <v>0</v>
      </c>
      <c r="L36" s="72">
        <f t="shared" si="2"/>
        <v>0</v>
      </c>
      <c r="M36" s="73">
        <f t="shared" si="11"/>
        <v>3416000</v>
      </c>
      <c r="N36" s="72">
        <v>3300000</v>
      </c>
      <c r="O36" s="72">
        <v>0</v>
      </c>
      <c r="P36" s="72">
        <v>0</v>
      </c>
      <c r="Q36" s="74">
        <f t="shared" si="12"/>
        <v>3300000</v>
      </c>
      <c r="R36" s="75">
        <v>3246000</v>
      </c>
      <c r="S36" s="76">
        <v>0</v>
      </c>
      <c r="T36" s="76">
        <v>0</v>
      </c>
      <c r="U36" s="77">
        <f t="shared" si="13"/>
        <v>3246000</v>
      </c>
      <c r="V36" s="75">
        <f t="shared" si="3"/>
        <v>116000</v>
      </c>
      <c r="W36" s="76">
        <f t="shared" si="4"/>
        <v>0</v>
      </c>
      <c r="X36" s="76">
        <f t="shared" si="5"/>
        <v>0</v>
      </c>
      <c r="Y36" s="77">
        <f t="shared" si="6"/>
        <v>116000</v>
      </c>
      <c r="Z36" s="75">
        <f t="shared" si="15"/>
        <v>54000</v>
      </c>
      <c r="AA36" s="76">
        <f t="shared" si="16"/>
        <v>0</v>
      </c>
      <c r="AB36" s="76">
        <f t="shared" si="16"/>
        <v>0</v>
      </c>
      <c r="AC36" s="78">
        <f t="shared" si="9"/>
        <v>54000</v>
      </c>
      <c r="AD36" s="77" t="e">
        <f t="shared" si="14"/>
        <v>#REF!</v>
      </c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/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/>
      <c r="EZ36" s="79"/>
      <c r="FA36" s="79"/>
      <c r="FB36" s="79"/>
      <c r="FC36" s="79"/>
      <c r="FD36" s="79"/>
      <c r="FE36" s="79"/>
      <c r="FF36" s="79"/>
      <c r="FG36" s="79"/>
      <c r="FH36" s="79"/>
      <c r="FI36" s="79"/>
      <c r="FJ36" s="79"/>
      <c r="FK36" s="79"/>
      <c r="FL36" s="79"/>
      <c r="FM36" s="79"/>
      <c r="FN36" s="79"/>
      <c r="FO36" s="79"/>
      <c r="FP36" s="79"/>
      <c r="FQ36" s="79"/>
      <c r="FR36" s="79"/>
      <c r="FS36" s="79"/>
      <c r="FT36" s="79"/>
      <c r="FU36" s="79"/>
      <c r="FV36" s="79"/>
      <c r="FW36" s="79"/>
      <c r="FX36" s="79"/>
      <c r="FY36" s="79"/>
      <c r="FZ36" s="79"/>
      <c r="GA36" s="79"/>
      <c r="GB36" s="79"/>
      <c r="GC36" s="79"/>
      <c r="GD36" s="79"/>
      <c r="GE36" s="79"/>
      <c r="GF36" s="79"/>
      <c r="GG36" s="79"/>
      <c r="GH36" s="79"/>
      <c r="GI36" s="79"/>
      <c r="GJ36" s="79"/>
      <c r="GK36" s="79"/>
      <c r="GL36" s="79"/>
      <c r="GM36" s="79"/>
      <c r="GN36" s="79"/>
      <c r="GO36" s="79"/>
      <c r="GP36" s="79"/>
      <c r="GQ36" s="79"/>
      <c r="GR36" s="79"/>
      <c r="GS36" s="79"/>
      <c r="GT36" s="79"/>
      <c r="GU36" s="79"/>
      <c r="GV36" s="79"/>
      <c r="GW36" s="79"/>
      <c r="GX36" s="79"/>
      <c r="GY36" s="79"/>
      <c r="GZ36" s="79"/>
      <c r="HA36" s="79"/>
      <c r="HB36" s="79"/>
      <c r="HC36" s="79"/>
      <c r="HD36" s="79"/>
      <c r="HE36" s="79"/>
      <c r="HF36" s="79"/>
      <c r="HG36" s="79"/>
      <c r="HH36" s="79"/>
      <c r="HI36" s="79"/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79"/>
      <c r="HU36" s="79"/>
      <c r="HV36" s="79"/>
      <c r="HW36" s="79"/>
      <c r="HX36" s="79"/>
      <c r="HY36" s="79"/>
      <c r="HZ36" s="79"/>
    </row>
    <row r="37" spans="1:234" s="80" customFormat="1">
      <c r="A37" s="120">
        <v>66100700</v>
      </c>
      <c r="B37" s="18" t="s">
        <v>155</v>
      </c>
      <c r="C37" s="18" t="s">
        <v>156</v>
      </c>
      <c r="D37" s="18" t="s">
        <v>52</v>
      </c>
      <c r="E37" s="18" t="s">
        <v>157</v>
      </c>
      <c r="F37" s="19" t="s">
        <v>54</v>
      </c>
      <c r="G37" s="17"/>
      <c r="H37" s="20" t="s">
        <v>55</v>
      </c>
      <c r="I37" s="20"/>
      <c r="J37" s="71">
        <f t="shared" si="10"/>
        <v>0</v>
      </c>
      <c r="K37" s="72">
        <f t="shared" si="2"/>
        <v>0</v>
      </c>
      <c r="L37" s="72">
        <f t="shared" si="2"/>
        <v>0</v>
      </c>
      <c r="M37" s="73">
        <f t="shared" si="11"/>
        <v>0</v>
      </c>
      <c r="N37" s="72">
        <v>0</v>
      </c>
      <c r="O37" s="72">
        <v>0</v>
      </c>
      <c r="P37" s="72">
        <v>0</v>
      </c>
      <c r="Q37" s="74">
        <f t="shared" si="12"/>
        <v>0</v>
      </c>
      <c r="R37" s="75">
        <v>351000</v>
      </c>
      <c r="S37" s="76">
        <v>0</v>
      </c>
      <c r="T37" s="76">
        <v>0</v>
      </c>
      <c r="U37" s="77">
        <f t="shared" si="13"/>
        <v>351000</v>
      </c>
      <c r="V37" s="75">
        <f t="shared" si="3"/>
        <v>0</v>
      </c>
      <c r="W37" s="76">
        <f t="shared" si="4"/>
        <v>0</v>
      </c>
      <c r="X37" s="76">
        <f t="shared" si="5"/>
        <v>0</v>
      </c>
      <c r="Y37" s="77">
        <f t="shared" si="6"/>
        <v>0</v>
      </c>
      <c r="Z37" s="75">
        <f t="shared" si="15"/>
        <v>-351000</v>
      </c>
      <c r="AA37" s="76">
        <f t="shared" si="16"/>
        <v>0</v>
      </c>
      <c r="AB37" s="76">
        <f t="shared" si="16"/>
        <v>0</v>
      </c>
      <c r="AC37" s="78">
        <f t="shared" si="9"/>
        <v>-351000</v>
      </c>
      <c r="AD37" s="77" t="e">
        <f t="shared" si="14"/>
        <v>#REF!</v>
      </c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  <c r="EO37" s="79"/>
      <c r="EP37" s="79"/>
      <c r="EQ37" s="79"/>
      <c r="ER37" s="79"/>
      <c r="ES37" s="79"/>
      <c r="ET37" s="79"/>
      <c r="EU37" s="79"/>
      <c r="EV37" s="79"/>
      <c r="EW37" s="79"/>
      <c r="EX37" s="79"/>
      <c r="EY37" s="79"/>
      <c r="EZ37" s="79"/>
      <c r="FA37" s="79"/>
      <c r="FB37" s="79"/>
      <c r="FC37" s="79"/>
      <c r="FD37" s="79"/>
      <c r="FE37" s="79"/>
      <c r="FF37" s="79"/>
      <c r="FG37" s="79"/>
      <c r="FH37" s="79"/>
      <c r="FI37" s="79"/>
      <c r="FJ37" s="79"/>
      <c r="FK37" s="79"/>
      <c r="FL37" s="79"/>
      <c r="FM37" s="79"/>
      <c r="FN37" s="79"/>
      <c r="FO37" s="79"/>
      <c r="FP37" s="79"/>
      <c r="FQ37" s="79"/>
      <c r="FR37" s="79"/>
      <c r="FS37" s="79"/>
      <c r="FT37" s="79"/>
      <c r="FU37" s="79"/>
      <c r="FV37" s="79"/>
      <c r="FW37" s="79"/>
      <c r="FX37" s="79"/>
      <c r="FY37" s="79"/>
      <c r="FZ37" s="79"/>
      <c r="GA37" s="79"/>
      <c r="GB37" s="79"/>
      <c r="GC37" s="79"/>
      <c r="GD37" s="79"/>
      <c r="GE37" s="79"/>
      <c r="GF37" s="79"/>
      <c r="GG37" s="79"/>
      <c r="GH37" s="79"/>
      <c r="GI37" s="79"/>
      <c r="GJ37" s="79"/>
      <c r="GK37" s="79"/>
      <c r="GL37" s="79"/>
      <c r="GM37" s="79"/>
      <c r="GN37" s="79"/>
      <c r="GO37" s="79"/>
      <c r="GP37" s="79"/>
      <c r="GQ37" s="79"/>
      <c r="GR37" s="79"/>
      <c r="GS37" s="79"/>
      <c r="GT37" s="79"/>
      <c r="GU37" s="79"/>
      <c r="GV37" s="79"/>
      <c r="GW37" s="79"/>
      <c r="GX37" s="79"/>
      <c r="GY37" s="79"/>
      <c r="GZ37" s="79"/>
      <c r="HA37" s="79"/>
      <c r="HB37" s="79"/>
      <c r="HC37" s="79"/>
      <c r="HD37" s="79"/>
      <c r="HE37" s="79"/>
      <c r="HF37" s="79"/>
      <c r="HG37" s="79"/>
      <c r="HH37" s="79"/>
      <c r="HI37" s="79"/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79"/>
      <c r="HU37" s="79"/>
      <c r="HV37" s="79"/>
      <c r="HW37" s="79"/>
      <c r="HX37" s="79"/>
      <c r="HY37" s="79"/>
      <c r="HZ37" s="79"/>
    </row>
    <row r="38" spans="1:234" s="80" customFormat="1" ht="34.200000000000003">
      <c r="A38" s="120">
        <v>65700400</v>
      </c>
      <c r="B38" s="18" t="s">
        <v>161</v>
      </c>
      <c r="C38" s="18" t="s">
        <v>162</v>
      </c>
      <c r="D38" s="18" t="s">
        <v>52</v>
      </c>
      <c r="E38" s="18" t="s">
        <v>163</v>
      </c>
      <c r="F38" s="19" t="s">
        <v>164</v>
      </c>
      <c r="G38" s="17"/>
      <c r="H38" s="20" t="s">
        <v>55</v>
      </c>
      <c r="I38" s="20"/>
      <c r="J38" s="71">
        <f t="shared" si="10"/>
        <v>614000</v>
      </c>
      <c r="K38" s="72">
        <f t="shared" si="2"/>
        <v>0</v>
      </c>
      <c r="L38" s="72">
        <f t="shared" si="2"/>
        <v>0</v>
      </c>
      <c r="M38" s="73">
        <f t="shared" si="11"/>
        <v>614000</v>
      </c>
      <c r="N38" s="72">
        <v>593000</v>
      </c>
      <c r="O38" s="72">
        <v>0</v>
      </c>
      <c r="P38" s="72">
        <v>0</v>
      </c>
      <c r="Q38" s="74">
        <f t="shared" si="12"/>
        <v>593000</v>
      </c>
      <c r="R38" s="75">
        <v>593000</v>
      </c>
      <c r="S38" s="76">
        <v>0</v>
      </c>
      <c r="T38" s="76">
        <v>0</v>
      </c>
      <c r="U38" s="77">
        <f t="shared" si="13"/>
        <v>593000</v>
      </c>
      <c r="V38" s="75">
        <f t="shared" si="3"/>
        <v>21000</v>
      </c>
      <c r="W38" s="76">
        <f t="shared" si="4"/>
        <v>0</v>
      </c>
      <c r="X38" s="76">
        <f t="shared" si="5"/>
        <v>0</v>
      </c>
      <c r="Y38" s="77">
        <f t="shared" si="6"/>
        <v>21000</v>
      </c>
      <c r="Z38" s="75">
        <f t="shared" ref="Z38:Z88" si="17">N38-R38</f>
        <v>0</v>
      </c>
      <c r="AA38" s="76">
        <f t="shared" si="16"/>
        <v>0</v>
      </c>
      <c r="AB38" s="76">
        <f t="shared" si="16"/>
        <v>0</v>
      </c>
      <c r="AC38" s="78">
        <f t="shared" si="9"/>
        <v>0</v>
      </c>
      <c r="AD38" s="77" t="e">
        <f t="shared" si="14"/>
        <v>#REF!</v>
      </c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/>
      <c r="EZ38" s="79"/>
      <c r="FA38" s="79"/>
      <c r="FB38" s="79"/>
      <c r="FC38" s="79"/>
      <c r="FD38" s="79"/>
      <c r="FE38" s="79"/>
      <c r="FF38" s="79"/>
      <c r="FG38" s="79"/>
      <c r="FH38" s="79"/>
      <c r="FI38" s="79"/>
      <c r="FJ38" s="79"/>
      <c r="FK38" s="79"/>
      <c r="FL38" s="79"/>
      <c r="FM38" s="79"/>
      <c r="FN38" s="79"/>
      <c r="FO38" s="79"/>
      <c r="FP38" s="79"/>
      <c r="FQ38" s="79"/>
      <c r="FR38" s="79"/>
      <c r="FS38" s="79"/>
      <c r="FT38" s="79"/>
      <c r="FU38" s="79"/>
      <c r="FV38" s="79"/>
      <c r="FW38" s="79"/>
      <c r="FX38" s="79"/>
      <c r="FY38" s="79"/>
      <c r="FZ38" s="79"/>
      <c r="GA38" s="79"/>
      <c r="GB38" s="79"/>
      <c r="GC38" s="79"/>
      <c r="GD38" s="79"/>
      <c r="GE38" s="79"/>
      <c r="GF38" s="79"/>
      <c r="GG38" s="79"/>
      <c r="GH38" s="79"/>
      <c r="GI38" s="79"/>
      <c r="GJ38" s="79"/>
      <c r="GK38" s="79"/>
      <c r="GL38" s="79"/>
      <c r="GM38" s="79"/>
      <c r="GN38" s="79"/>
      <c r="GO38" s="79"/>
      <c r="GP38" s="79"/>
      <c r="GQ38" s="79"/>
      <c r="GR38" s="79"/>
      <c r="GS38" s="79"/>
      <c r="GT38" s="79"/>
      <c r="GU38" s="79"/>
      <c r="GV38" s="79"/>
      <c r="GW38" s="79"/>
      <c r="GX38" s="79"/>
      <c r="GY38" s="79"/>
      <c r="GZ38" s="79"/>
      <c r="HA38" s="79"/>
      <c r="HB38" s="79"/>
      <c r="HC38" s="79"/>
      <c r="HD38" s="79"/>
      <c r="HE38" s="79"/>
      <c r="HF38" s="79"/>
      <c r="HG38" s="79"/>
      <c r="HH38" s="79"/>
      <c r="HI38" s="79"/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79"/>
      <c r="HU38" s="79"/>
      <c r="HV38" s="79"/>
      <c r="HW38" s="79"/>
      <c r="HX38" s="79"/>
      <c r="HY38" s="79"/>
      <c r="HZ38" s="79"/>
    </row>
    <row r="39" spans="1:234" s="80" customFormat="1">
      <c r="A39" s="120">
        <v>60400810</v>
      </c>
      <c r="B39" s="18" t="s">
        <v>165</v>
      </c>
      <c r="C39" s="18" t="s">
        <v>166</v>
      </c>
      <c r="D39" s="18" t="s">
        <v>52</v>
      </c>
      <c r="E39" s="18" t="s">
        <v>167</v>
      </c>
      <c r="F39" s="19" t="s">
        <v>54</v>
      </c>
      <c r="G39" s="17"/>
      <c r="H39" s="20" t="s">
        <v>55</v>
      </c>
      <c r="I39" s="20" t="s">
        <v>55</v>
      </c>
      <c r="J39" s="71">
        <f t="shared" si="10"/>
        <v>607000</v>
      </c>
      <c r="K39" s="72">
        <f t="shared" si="2"/>
        <v>232000</v>
      </c>
      <c r="L39" s="72">
        <f t="shared" si="2"/>
        <v>0</v>
      </c>
      <c r="M39" s="73">
        <f t="shared" si="11"/>
        <v>839000</v>
      </c>
      <c r="N39" s="72">
        <v>586000</v>
      </c>
      <c r="O39" s="72">
        <v>225000</v>
      </c>
      <c r="P39" s="72">
        <v>0</v>
      </c>
      <c r="Q39" s="74">
        <f t="shared" si="12"/>
        <v>811000</v>
      </c>
      <c r="R39" s="75">
        <v>586000</v>
      </c>
      <c r="S39" s="76">
        <v>225000</v>
      </c>
      <c r="T39" s="76">
        <v>0</v>
      </c>
      <c r="U39" s="77">
        <f t="shared" si="13"/>
        <v>811000</v>
      </c>
      <c r="V39" s="75">
        <f t="shared" ref="V39:V70" si="18">J39-N39</f>
        <v>21000</v>
      </c>
      <c r="W39" s="76">
        <f t="shared" ref="W39:W70" si="19">K39-O39</f>
        <v>7000</v>
      </c>
      <c r="X39" s="76">
        <f t="shared" ref="X39:X70" si="20">L39-P39</f>
        <v>0</v>
      </c>
      <c r="Y39" s="77">
        <f t="shared" si="6"/>
        <v>28000</v>
      </c>
      <c r="Z39" s="75">
        <f t="shared" si="17"/>
        <v>0</v>
      </c>
      <c r="AA39" s="76">
        <f t="shared" si="16"/>
        <v>0</v>
      </c>
      <c r="AB39" s="76">
        <f t="shared" si="16"/>
        <v>0</v>
      </c>
      <c r="AC39" s="78">
        <f t="shared" si="9"/>
        <v>0</v>
      </c>
      <c r="AD39" s="77" t="e">
        <f t="shared" si="14"/>
        <v>#REF!</v>
      </c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79"/>
      <c r="GM39" s="79"/>
      <c r="GN39" s="79"/>
      <c r="GO39" s="79"/>
      <c r="GP39" s="79"/>
      <c r="GQ39" s="79"/>
      <c r="GR39" s="79"/>
      <c r="GS39" s="79"/>
      <c r="GT39" s="79"/>
      <c r="GU39" s="79"/>
      <c r="GV39" s="79"/>
      <c r="GW39" s="79"/>
      <c r="GX39" s="79"/>
      <c r="GY39" s="79"/>
      <c r="GZ39" s="79"/>
      <c r="HA39" s="79"/>
      <c r="HB39" s="79"/>
      <c r="HC39" s="79"/>
      <c r="HD39" s="79"/>
      <c r="HE39" s="79"/>
      <c r="HF39" s="79"/>
      <c r="HG39" s="79"/>
      <c r="HH39" s="79"/>
      <c r="HI39" s="79"/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79"/>
      <c r="HU39" s="79"/>
      <c r="HV39" s="79"/>
      <c r="HW39" s="79"/>
      <c r="HX39" s="79"/>
      <c r="HY39" s="79"/>
      <c r="HZ39" s="79"/>
    </row>
    <row r="40" spans="1:234" s="80" customFormat="1">
      <c r="A40" s="120">
        <v>62400000</v>
      </c>
      <c r="B40" s="18" t="s">
        <v>168</v>
      </c>
      <c r="C40" s="18"/>
      <c r="D40" s="18" t="s">
        <v>52</v>
      </c>
      <c r="E40" s="18" t="s">
        <v>169</v>
      </c>
      <c r="F40" s="19" t="s">
        <v>170</v>
      </c>
      <c r="G40" s="17"/>
      <c r="H40" s="20" t="s">
        <v>55</v>
      </c>
      <c r="I40" s="20"/>
      <c r="J40" s="71">
        <f t="shared" si="10"/>
        <v>838000</v>
      </c>
      <c r="K40" s="72">
        <f t="shared" si="2"/>
        <v>0</v>
      </c>
      <c r="L40" s="72">
        <f t="shared" si="2"/>
        <v>0</v>
      </c>
      <c r="M40" s="73">
        <f t="shared" si="11"/>
        <v>838000</v>
      </c>
      <c r="N40" s="72">
        <v>809000</v>
      </c>
      <c r="O40" s="72">
        <v>0</v>
      </c>
      <c r="P40" s="72">
        <v>0</v>
      </c>
      <c r="Q40" s="74">
        <f t="shared" si="12"/>
        <v>809000</v>
      </c>
      <c r="R40" s="75">
        <v>809000</v>
      </c>
      <c r="S40" s="76">
        <v>0</v>
      </c>
      <c r="T40" s="76">
        <v>0</v>
      </c>
      <c r="U40" s="77">
        <f t="shared" si="13"/>
        <v>809000</v>
      </c>
      <c r="V40" s="75">
        <f t="shared" si="18"/>
        <v>29000</v>
      </c>
      <c r="W40" s="76">
        <f t="shared" si="19"/>
        <v>0</v>
      </c>
      <c r="X40" s="76">
        <f t="shared" si="20"/>
        <v>0</v>
      </c>
      <c r="Y40" s="77">
        <f t="shared" si="6"/>
        <v>29000</v>
      </c>
      <c r="Z40" s="75">
        <f t="shared" si="17"/>
        <v>0</v>
      </c>
      <c r="AA40" s="76">
        <f t="shared" si="16"/>
        <v>0</v>
      </c>
      <c r="AB40" s="76">
        <f t="shared" si="16"/>
        <v>0</v>
      </c>
      <c r="AC40" s="78">
        <f t="shared" si="9"/>
        <v>0</v>
      </c>
      <c r="AD40" s="77" t="e">
        <f t="shared" si="14"/>
        <v>#REF!</v>
      </c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  <c r="DW40" s="79"/>
      <c r="DX40" s="79"/>
      <c r="DY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  <c r="EO40" s="79"/>
      <c r="EP40" s="79"/>
      <c r="EQ40" s="79"/>
      <c r="ER40" s="79"/>
      <c r="ES40" s="79"/>
      <c r="ET40" s="79"/>
      <c r="EU40" s="79"/>
      <c r="EV40" s="79"/>
      <c r="EW40" s="79"/>
      <c r="EX40" s="79"/>
      <c r="EY40" s="79"/>
      <c r="EZ40" s="79"/>
      <c r="FA40" s="79"/>
      <c r="FB40" s="79"/>
      <c r="FC40" s="79"/>
      <c r="FD40" s="79"/>
      <c r="FE40" s="79"/>
      <c r="FF40" s="79"/>
      <c r="FG40" s="79"/>
      <c r="FH40" s="79"/>
      <c r="FI40" s="79"/>
      <c r="FJ40" s="79"/>
      <c r="FK40" s="79"/>
      <c r="FL40" s="79"/>
      <c r="FM40" s="79"/>
      <c r="FN40" s="79"/>
      <c r="FO40" s="79"/>
      <c r="FP40" s="79"/>
      <c r="FQ40" s="79"/>
      <c r="FR40" s="79"/>
      <c r="FS40" s="79"/>
      <c r="FT40" s="79"/>
      <c r="FU40" s="79"/>
      <c r="FV40" s="79"/>
      <c r="FW40" s="79"/>
      <c r="FX40" s="79"/>
      <c r="FY40" s="79"/>
      <c r="FZ40" s="79"/>
      <c r="GA40" s="79"/>
      <c r="GB40" s="79"/>
      <c r="GC40" s="79"/>
      <c r="GD40" s="79"/>
      <c r="GE40" s="79"/>
      <c r="GF40" s="79"/>
      <c r="GG40" s="79"/>
      <c r="GH40" s="79"/>
      <c r="GI40" s="79"/>
      <c r="GJ40" s="79"/>
      <c r="GK40" s="79"/>
      <c r="GL40" s="79"/>
      <c r="GM40" s="79"/>
      <c r="GN40" s="79"/>
      <c r="GO40" s="79"/>
      <c r="GP40" s="79"/>
      <c r="GQ40" s="79"/>
      <c r="GR40" s="79"/>
      <c r="GS40" s="79"/>
      <c r="GT40" s="79"/>
      <c r="GU40" s="79"/>
      <c r="GV40" s="79"/>
      <c r="GW40" s="79"/>
      <c r="GX40" s="79"/>
      <c r="GY40" s="79"/>
      <c r="GZ40" s="79"/>
      <c r="HA40" s="79"/>
      <c r="HB40" s="79"/>
      <c r="HC40" s="79"/>
      <c r="HD40" s="79"/>
      <c r="HE40" s="79"/>
      <c r="HF40" s="79"/>
      <c r="HG40" s="79"/>
      <c r="HH40" s="79"/>
      <c r="HI40" s="79"/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79"/>
      <c r="HU40" s="79"/>
      <c r="HV40" s="79"/>
      <c r="HW40" s="79"/>
      <c r="HX40" s="79"/>
      <c r="HY40" s="79"/>
      <c r="HZ40" s="79"/>
    </row>
    <row r="41" spans="1:234" s="80" customFormat="1">
      <c r="A41" s="120">
        <v>65700600</v>
      </c>
      <c r="B41" s="18" t="s">
        <v>171</v>
      </c>
      <c r="C41" s="18"/>
      <c r="D41" s="18" t="s">
        <v>52</v>
      </c>
      <c r="E41" s="18" t="s">
        <v>172</v>
      </c>
      <c r="F41" s="19" t="s">
        <v>173</v>
      </c>
      <c r="G41" s="17"/>
      <c r="H41" s="20" t="s">
        <v>55</v>
      </c>
      <c r="I41" s="20"/>
      <c r="J41" s="71">
        <f t="shared" si="10"/>
        <v>47000</v>
      </c>
      <c r="K41" s="72">
        <f t="shared" si="2"/>
        <v>0</v>
      </c>
      <c r="L41" s="72">
        <f t="shared" si="2"/>
        <v>0</v>
      </c>
      <c r="M41" s="73">
        <f t="shared" si="11"/>
        <v>47000</v>
      </c>
      <c r="N41" s="72">
        <v>45000</v>
      </c>
      <c r="O41" s="72">
        <v>0</v>
      </c>
      <c r="P41" s="72">
        <v>0</v>
      </c>
      <c r="Q41" s="74">
        <f t="shared" si="12"/>
        <v>45000</v>
      </c>
      <c r="R41" s="75">
        <v>45000</v>
      </c>
      <c r="S41" s="76">
        <v>0</v>
      </c>
      <c r="T41" s="76">
        <v>0</v>
      </c>
      <c r="U41" s="77">
        <f t="shared" si="13"/>
        <v>45000</v>
      </c>
      <c r="V41" s="75">
        <f t="shared" si="18"/>
        <v>2000</v>
      </c>
      <c r="W41" s="76">
        <f t="shared" si="19"/>
        <v>0</v>
      </c>
      <c r="X41" s="76">
        <f t="shared" si="20"/>
        <v>0</v>
      </c>
      <c r="Y41" s="77">
        <f t="shared" si="6"/>
        <v>2000</v>
      </c>
      <c r="Z41" s="75">
        <f t="shared" si="17"/>
        <v>0</v>
      </c>
      <c r="AA41" s="76">
        <f t="shared" si="16"/>
        <v>0</v>
      </c>
      <c r="AB41" s="76">
        <f t="shared" si="16"/>
        <v>0</v>
      </c>
      <c r="AC41" s="78">
        <f t="shared" si="9"/>
        <v>0</v>
      </c>
      <c r="AD41" s="77" t="e">
        <f t="shared" si="14"/>
        <v>#REF!</v>
      </c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79"/>
      <c r="DT41" s="79"/>
      <c r="DU41" s="79"/>
      <c r="DV41" s="79"/>
      <c r="DW41" s="79"/>
      <c r="DX41" s="79"/>
      <c r="DY41" s="79"/>
      <c r="DZ41" s="79"/>
      <c r="EA41" s="79"/>
      <c r="EB41" s="79"/>
      <c r="EC41" s="79"/>
      <c r="ED41" s="79"/>
      <c r="EE41" s="79"/>
      <c r="EF41" s="79"/>
      <c r="EG41" s="79"/>
      <c r="EH41" s="79"/>
      <c r="EI41" s="79"/>
      <c r="EJ41" s="79"/>
      <c r="EK41" s="79"/>
      <c r="EL41" s="79"/>
      <c r="EM41" s="79"/>
      <c r="EN41" s="79"/>
      <c r="EO41" s="79"/>
      <c r="EP41" s="79"/>
      <c r="EQ41" s="79"/>
      <c r="ER41" s="79"/>
      <c r="ES41" s="79"/>
      <c r="ET41" s="79"/>
      <c r="EU41" s="79"/>
      <c r="EV41" s="79"/>
      <c r="EW41" s="79"/>
      <c r="EX41" s="79"/>
      <c r="EY41" s="79"/>
      <c r="EZ41" s="79"/>
      <c r="FA41" s="79"/>
      <c r="FB41" s="79"/>
      <c r="FC41" s="79"/>
      <c r="FD41" s="79"/>
      <c r="FE41" s="79"/>
      <c r="FF41" s="79"/>
      <c r="FG41" s="79"/>
      <c r="FH41" s="79"/>
      <c r="FI41" s="79"/>
      <c r="FJ41" s="79"/>
      <c r="FK41" s="79"/>
      <c r="FL41" s="79"/>
      <c r="FM41" s="79"/>
      <c r="FN41" s="79"/>
      <c r="FO41" s="79"/>
      <c r="FP41" s="79"/>
      <c r="FQ41" s="79"/>
      <c r="FR41" s="79"/>
      <c r="FS41" s="79"/>
      <c r="FT41" s="79"/>
      <c r="FU41" s="79"/>
      <c r="FV41" s="79"/>
      <c r="FW41" s="79"/>
      <c r="FX41" s="79"/>
      <c r="FY41" s="79"/>
      <c r="FZ41" s="79"/>
      <c r="GA41" s="79"/>
      <c r="GB41" s="79"/>
      <c r="GC41" s="79"/>
      <c r="GD41" s="79"/>
      <c r="GE41" s="79"/>
      <c r="GF41" s="79"/>
      <c r="GG41" s="79"/>
      <c r="GH41" s="79"/>
      <c r="GI41" s="79"/>
      <c r="GJ41" s="79"/>
      <c r="GK41" s="79"/>
      <c r="GL41" s="79"/>
      <c r="GM41" s="79"/>
      <c r="GN41" s="79"/>
      <c r="GO41" s="79"/>
      <c r="GP41" s="79"/>
      <c r="GQ41" s="79"/>
      <c r="GR41" s="79"/>
      <c r="GS41" s="79"/>
      <c r="GT41" s="79"/>
      <c r="GU41" s="79"/>
      <c r="GV41" s="79"/>
      <c r="GW41" s="79"/>
      <c r="GX41" s="79"/>
      <c r="GY41" s="79"/>
      <c r="GZ41" s="79"/>
      <c r="HA41" s="79"/>
      <c r="HB41" s="79"/>
      <c r="HC41" s="79"/>
      <c r="HD41" s="79"/>
      <c r="HE41" s="79"/>
      <c r="HF41" s="79"/>
      <c r="HG41" s="79"/>
      <c r="HH41" s="79"/>
      <c r="HI41" s="79"/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79"/>
      <c r="HU41" s="79"/>
      <c r="HV41" s="79"/>
      <c r="HW41" s="79"/>
      <c r="HX41" s="79"/>
      <c r="HY41" s="79"/>
      <c r="HZ41" s="79"/>
    </row>
    <row r="42" spans="1:234" s="80" customFormat="1">
      <c r="A42" s="120">
        <v>65700600</v>
      </c>
      <c r="B42" s="18" t="s">
        <v>174</v>
      </c>
      <c r="C42" s="18"/>
      <c r="D42" s="18"/>
      <c r="E42" s="18" t="s">
        <v>172</v>
      </c>
      <c r="F42" s="19"/>
      <c r="G42" s="17"/>
      <c r="H42" s="20" t="s">
        <v>55</v>
      </c>
      <c r="I42" s="20"/>
      <c r="J42" s="71">
        <f t="shared" si="10"/>
        <v>16000</v>
      </c>
      <c r="K42" s="72">
        <f t="shared" si="2"/>
        <v>0</v>
      </c>
      <c r="L42" s="72">
        <f t="shared" si="2"/>
        <v>0</v>
      </c>
      <c r="M42" s="73">
        <f t="shared" si="11"/>
        <v>16000</v>
      </c>
      <c r="N42" s="72">
        <v>15000</v>
      </c>
      <c r="O42" s="72">
        <v>0</v>
      </c>
      <c r="P42" s="72">
        <v>0</v>
      </c>
      <c r="Q42" s="74">
        <f t="shared" si="12"/>
        <v>15000</v>
      </c>
      <c r="R42" s="75">
        <v>15000</v>
      </c>
      <c r="S42" s="76">
        <v>0</v>
      </c>
      <c r="T42" s="76">
        <v>0</v>
      </c>
      <c r="U42" s="77">
        <f t="shared" si="13"/>
        <v>15000</v>
      </c>
      <c r="V42" s="75">
        <f t="shared" si="18"/>
        <v>1000</v>
      </c>
      <c r="W42" s="76">
        <f t="shared" si="19"/>
        <v>0</v>
      </c>
      <c r="X42" s="76">
        <f t="shared" si="20"/>
        <v>0</v>
      </c>
      <c r="Y42" s="77">
        <f t="shared" si="6"/>
        <v>1000</v>
      </c>
      <c r="Z42" s="75">
        <f t="shared" si="17"/>
        <v>0</v>
      </c>
      <c r="AA42" s="76">
        <f t="shared" si="16"/>
        <v>0</v>
      </c>
      <c r="AB42" s="76">
        <f t="shared" si="16"/>
        <v>0</v>
      </c>
      <c r="AC42" s="78">
        <f t="shared" si="9"/>
        <v>0</v>
      </c>
      <c r="AD42" s="77" t="e">
        <f t="shared" si="14"/>
        <v>#REF!</v>
      </c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79"/>
      <c r="EK42" s="79"/>
      <c r="EL42" s="79"/>
      <c r="EM42" s="79"/>
      <c r="EN42" s="79"/>
      <c r="EO42" s="79"/>
      <c r="EP42" s="79"/>
      <c r="EQ42" s="79"/>
      <c r="ER42" s="79"/>
      <c r="ES42" s="79"/>
      <c r="ET42" s="79"/>
      <c r="EU42" s="79"/>
      <c r="EV42" s="79"/>
      <c r="EW42" s="79"/>
      <c r="EX42" s="79"/>
      <c r="EY42" s="79"/>
      <c r="EZ42" s="79"/>
      <c r="FA42" s="79"/>
      <c r="FB42" s="79"/>
      <c r="FC42" s="79"/>
      <c r="FD42" s="79"/>
      <c r="FE42" s="79"/>
      <c r="FF42" s="79"/>
      <c r="FG42" s="79"/>
      <c r="FH42" s="79"/>
      <c r="FI42" s="79"/>
      <c r="FJ42" s="79"/>
      <c r="FK42" s="79"/>
      <c r="FL42" s="79"/>
      <c r="FM42" s="79"/>
      <c r="FN42" s="79"/>
      <c r="FO42" s="79"/>
      <c r="FP42" s="79"/>
      <c r="FQ42" s="79"/>
      <c r="FR42" s="79"/>
      <c r="FS42" s="79"/>
      <c r="FT42" s="79"/>
      <c r="FU42" s="79"/>
      <c r="FV42" s="79"/>
      <c r="FW42" s="79"/>
      <c r="FX42" s="79"/>
      <c r="FY42" s="79"/>
      <c r="FZ42" s="79"/>
      <c r="GA42" s="79"/>
      <c r="GB42" s="79"/>
      <c r="GC42" s="79"/>
      <c r="GD42" s="79"/>
      <c r="GE42" s="79"/>
      <c r="GF42" s="79"/>
      <c r="GG42" s="79"/>
      <c r="GH42" s="79"/>
      <c r="GI42" s="79"/>
      <c r="GJ42" s="79"/>
      <c r="GK42" s="79"/>
      <c r="GL42" s="79"/>
      <c r="GM42" s="79"/>
      <c r="GN42" s="79"/>
      <c r="GO42" s="79"/>
      <c r="GP42" s="79"/>
      <c r="GQ42" s="79"/>
      <c r="GR42" s="79"/>
      <c r="GS42" s="79"/>
      <c r="GT42" s="79"/>
      <c r="GU42" s="79"/>
      <c r="GV42" s="79"/>
      <c r="GW42" s="79"/>
      <c r="GX42" s="79"/>
      <c r="GY42" s="79"/>
      <c r="GZ42" s="79"/>
      <c r="HA42" s="79"/>
      <c r="HB42" s="79"/>
      <c r="HC42" s="79"/>
      <c r="HD42" s="79"/>
      <c r="HE42" s="79"/>
      <c r="HF42" s="79"/>
      <c r="HG42" s="79"/>
      <c r="HH42" s="79"/>
      <c r="HI42" s="79"/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79"/>
      <c r="HU42" s="79"/>
      <c r="HV42" s="79"/>
      <c r="HW42" s="79"/>
      <c r="HX42" s="79"/>
      <c r="HY42" s="79"/>
      <c r="HZ42" s="79"/>
    </row>
    <row r="43" spans="1:234" s="80" customFormat="1" ht="22.8">
      <c r="A43" s="120">
        <v>68300700</v>
      </c>
      <c r="B43" s="18" t="s">
        <v>175</v>
      </c>
      <c r="C43" s="18"/>
      <c r="D43" s="18" t="s">
        <v>176</v>
      </c>
      <c r="E43" s="18" t="s">
        <v>248</v>
      </c>
      <c r="F43" s="19" t="s">
        <v>177</v>
      </c>
      <c r="G43" s="17"/>
      <c r="H43" s="20" t="s">
        <v>55</v>
      </c>
      <c r="I43" s="20"/>
      <c r="J43" s="71">
        <f t="shared" si="10"/>
        <v>724000</v>
      </c>
      <c r="K43" s="72">
        <f t="shared" si="2"/>
        <v>0</v>
      </c>
      <c r="L43" s="72">
        <f t="shared" si="2"/>
        <v>0</v>
      </c>
      <c r="M43" s="73">
        <f t="shared" si="11"/>
        <v>724000</v>
      </c>
      <c r="N43" s="72">
        <v>699000</v>
      </c>
      <c r="O43" s="72">
        <v>0</v>
      </c>
      <c r="P43" s="72">
        <v>0</v>
      </c>
      <c r="Q43" s="74">
        <f t="shared" si="12"/>
        <v>699000</v>
      </c>
      <c r="R43" s="75">
        <v>699000</v>
      </c>
      <c r="S43" s="76">
        <v>0</v>
      </c>
      <c r="T43" s="76">
        <v>0</v>
      </c>
      <c r="U43" s="77">
        <f t="shared" si="13"/>
        <v>699000</v>
      </c>
      <c r="V43" s="75">
        <f t="shared" si="18"/>
        <v>25000</v>
      </c>
      <c r="W43" s="76">
        <f t="shared" si="19"/>
        <v>0</v>
      </c>
      <c r="X43" s="76">
        <f t="shared" si="20"/>
        <v>0</v>
      </c>
      <c r="Y43" s="77">
        <f t="shared" si="6"/>
        <v>25000</v>
      </c>
      <c r="Z43" s="75">
        <f t="shared" si="17"/>
        <v>0</v>
      </c>
      <c r="AA43" s="76">
        <f t="shared" si="16"/>
        <v>0</v>
      </c>
      <c r="AB43" s="76">
        <f t="shared" si="16"/>
        <v>0</v>
      </c>
      <c r="AC43" s="78">
        <f t="shared" si="9"/>
        <v>0</v>
      </c>
      <c r="AD43" s="77" t="e">
        <f t="shared" si="14"/>
        <v>#REF!</v>
      </c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  <c r="DD43" s="79"/>
      <c r="DE43" s="79"/>
      <c r="DF43" s="79"/>
      <c r="DG43" s="79"/>
      <c r="DH43" s="79"/>
      <c r="DI43" s="79"/>
      <c r="DJ43" s="79"/>
      <c r="DK43" s="79"/>
      <c r="DL43" s="79"/>
      <c r="DM43" s="79"/>
      <c r="DN43" s="79"/>
      <c r="DO43" s="79"/>
      <c r="DP43" s="79"/>
      <c r="DQ43" s="79"/>
      <c r="DR43" s="79"/>
      <c r="DS43" s="79"/>
      <c r="DT43" s="79"/>
      <c r="DU43" s="79"/>
      <c r="DV43" s="79"/>
      <c r="DW43" s="79"/>
      <c r="DX43" s="79"/>
      <c r="DY43" s="79"/>
      <c r="DZ43" s="79"/>
      <c r="EA43" s="79"/>
      <c r="EB43" s="79"/>
      <c r="EC43" s="79"/>
      <c r="ED43" s="79"/>
      <c r="EE43" s="79"/>
      <c r="EF43" s="79"/>
      <c r="EG43" s="79"/>
      <c r="EH43" s="79"/>
      <c r="EI43" s="79"/>
      <c r="EJ43" s="79"/>
      <c r="EK43" s="79"/>
      <c r="EL43" s="79"/>
      <c r="EM43" s="79"/>
      <c r="EN43" s="79"/>
      <c r="EO43" s="79"/>
      <c r="EP43" s="79"/>
      <c r="EQ43" s="79"/>
      <c r="ER43" s="79"/>
      <c r="ES43" s="79"/>
      <c r="ET43" s="79"/>
      <c r="EU43" s="79"/>
      <c r="EV43" s="79"/>
      <c r="EW43" s="79"/>
      <c r="EX43" s="79"/>
      <c r="EY43" s="79"/>
      <c r="EZ43" s="79"/>
      <c r="FA43" s="79"/>
      <c r="FB43" s="79"/>
      <c r="FC43" s="79"/>
      <c r="FD43" s="79"/>
      <c r="FE43" s="79"/>
      <c r="FF43" s="79"/>
      <c r="FG43" s="79"/>
      <c r="FH43" s="79"/>
      <c r="FI43" s="79"/>
      <c r="FJ43" s="79"/>
      <c r="FK43" s="79"/>
      <c r="FL43" s="79"/>
      <c r="FM43" s="79"/>
      <c r="FN43" s="79"/>
      <c r="FO43" s="79"/>
      <c r="FP43" s="79"/>
      <c r="FQ43" s="79"/>
      <c r="FR43" s="79"/>
      <c r="FS43" s="79"/>
      <c r="FT43" s="79"/>
      <c r="FU43" s="79"/>
      <c r="FV43" s="79"/>
      <c r="FW43" s="79"/>
      <c r="FX43" s="79"/>
      <c r="FY43" s="79"/>
      <c r="FZ43" s="79"/>
      <c r="GA43" s="79"/>
      <c r="GB43" s="79"/>
      <c r="GC43" s="79"/>
      <c r="GD43" s="79"/>
      <c r="GE43" s="79"/>
      <c r="GF43" s="79"/>
      <c r="GG43" s="79"/>
      <c r="GH43" s="79"/>
      <c r="GI43" s="79"/>
      <c r="GJ43" s="79"/>
      <c r="GK43" s="79"/>
      <c r="GL43" s="79"/>
      <c r="GM43" s="79"/>
      <c r="GN43" s="79"/>
      <c r="GO43" s="79"/>
      <c r="GP43" s="79"/>
      <c r="GQ43" s="79"/>
      <c r="GR43" s="79"/>
      <c r="GS43" s="79"/>
      <c r="GT43" s="79"/>
      <c r="GU43" s="79"/>
      <c r="GV43" s="79"/>
      <c r="GW43" s="79"/>
      <c r="GX43" s="79"/>
      <c r="GY43" s="79"/>
      <c r="GZ43" s="79"/>
      <c r="HA43" s="79"/>
      <c r="HB43" s="79"/>
      <c r="HC43" s="79"/>
      <c r="HD43" s="79"/>
      <c r="HE43" s="79"/>
      <c r="HF43" s="79"/>
      <c r="HG43" s="79"/>
      <c r="HH43" s="79"/>
      <c r="HI43" s="79"/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79"/>
      <c r="HU43" s="79"/>
      <c r="HV43" s="79"/>
      <c r="HW43" s="79"/>
      <c r="HX43" s="79"/>
      <c r="HY43" s="79"/>
      <c r="HZ43" s="79"/>
    </row>
    <row r="44" spans="1:234" s="80" customFormat="1">
      <c r="A44" s="120">
        <v>65700500</v>
      </c>
      <c r="B44" s="18" t="s">
        <v>178</v>
      </c>
      <c r="C44" s="18"/>
      <c r="D44" s="18" t="s">
        <v>52</v>
      </c>
      <c r="E44" s="18" t="s">
        <v>179</v>
      </c>
      <c r="F44" s="19" t="s">
        <v>180</v>
      </c>
      <c r="G44" s="17"/>
      <c r="H44" s="20" t="s">
        <v>55</v>
      </c>
      <c r="I44" s="20"/>
      <c r="J44" s="71">
        <f t="shared" si="10"/>
        <v>55000</v>
      </c>
      <c r="K44" s="72">
        <f t="shared" si="2"/>
        <v>0</v>
      </c>
      <c r="L44" s="72">
        <f t="shared" si="2"/>
        <v>0</v>
      </c>
      <c r="M44" s="73">
        <f t="shared" si="11"/>
        <v>55000</v>
      </c>
      <c r="N44" s="72">
        <v>53000</v>
      </c>
      <c r="O44" s="72">
        <v>0</v>
      </c>
      <c r="P44" s="72">
        <v>0</v>
      </c>
      <c r="Q44" s="74">
        <f t="shared" si="12"/>
        <v>53000</v>
      </c>
      <c r="R44" s="75">
        <v>53000</v>
      </c>
      <c r="S44" s="76">
        <v>0</v>
      </c>
      <c r="T44" s="76">
        <v>0</v>
      </c>
      <c r="U44" s="77">
        <f t="shared" si="13"/>
        <v>53000</v>
      </c>
      <c r="V44" s="75">
        <f t="shared" si="18"/>
        <v>2000</v>
      </c>
      <c r="W44" s="76">
        <f t="shared" si="19"/>
        <v>0</v>
      </c>
      <c r="X44" s="76">
        <f t="shared" si="20"/>
        <v>0</v>
      </c>
      <c r="Y44" s="77">
        <f t="shared" si="6"/>
        <v>2000</v>
      </c>
      <c r="Z44" s="75">
        <f t="shared" si="17"/>
        <v>0</v>
      </c>
      <c r="AA44" s="76">
        <f t="shared" si="16"/>
        <v>0</v>
      </c>
      <c r="AB44" s="76">
        <f t="shared" si="16"/>
        <v>0</v>
      </c>
      <c r="AC44" s="78">
        <f t="shared" si="9"/>
        <v>0</v>
      </c>
      <c r="AD44" s="77" t="e">
        <f t="shared" si="14"/>
        <v>#REF!</v>
      </c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  <c r="BQ44" s="79"/>
      <c r="BR44" s="79"/>
      <c r="BS44" s="79"/>
      <c r="BT44" s="79"/>
      <c r="BU44" s="79"/>
      <c r="BV44" s="79"/>
      <c r="BW44" s="79"/>
      <c r="BX44" s="79"/>
      <c r="BY44" s="79"/>
      <c r="BZ44" s="79"/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79"/>
      <c r="DP44" s="79"/>
      <c r="DQ44" s="79"/>
      <c r="DR44" s="79"/>
      <c r="DS44" s="79"/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79"/>
      <c r="EF44" s="79"/>
      <c r="EG44" s="79"/>
      <c r="EH44" s="79"/>
      <c r="EI44" s="79"/>
      <c r="EJ44" s="79"/>
      <c r="EK44" s="79"/>
      <c r="EL44" s="79"/>
      <c r="EM44" s="79"/>
      <c r="EN44" s="79"/>
      <c r="EO44" s="79"/>
      <c r="EP44" s="79"/>
      <c r="EQ44" s="79"/>
      <c r="ER44" s="79"/>
      <c r="ES44" s="79"/>
      <c r="ET44" s="79"/>
      <c r="EU44" s="79"/>
      <c r="EV44" s="79"/>
      <c r="EW44" s="79"/>
      <c r="EX44" s="79"/>
      <c r="EY44" s="79"/>
      <c r="EZ44" s="79"/>
      <c r="FA44" s="79"/>
      <c r="FB44" s="79"/>
      <c r="FC44" s="79"/>
      <c r="FD44" s="79"/>
      <c r="FE44" s="79"/>
      <c r="FF44" s="79"/>
      <c r="FG44" s="79"/>
      <c r="FH44" s="79"/>
      <c r="FI44" s="79"/>
      <c r="FJ44" s="79"/>
      <c r="FK44" s="79"/>
      <c r="FL44" s="79"/>
      <c r="FM44" s="79"/>
      <c r="FN44" s="79"/>
      <c r="FO44" s="79"/>
      <c r="FP44" s="79"/>
      <c r="FQ44" s="79"/>
      <c r="FR44" s="79"/>
      <c r="FS44" s="79"/>
      <c r="FT44" s="79"/>
      <c r="FU44" s="79"/>
      <c r="FV44" s="79"/>
      <c r="FW44" s="79"/>
      <c r="FX44" s="79"/>
      <c r="FY44" s="79"/>
      <c r="FZ44" s="79"/>
      <c r="GA44" s="79"/>
      <c r="GB44" s="79"/>
      <c r="GC44" s="79"/>
      <c r="GD44" s="79"/>
      <c r="GE44" s="79"/>
      <c r="GF44" s="79"/>
      <c r="GG44" s="79"/>
      <c r="GH44" s="79"/>
      <c r="GI44" s="79"/>
      <c r="GJ44" s="79"/>
      <c r="GK44" s="79"/>
      <c r="GL44" s="79"/>
      <c r="GM44" s="79"/>
      <c r="GN44" s="79"/>
      <c r="GO44" s="79"/>
      <c r="GP44" s="79"/>
      <c r="GQ44" s="79"/>
      <c r="GR44" s="79"/>
      <c r="GS44" s="79"/>
      <c r="GT44" s="79"/>
      <c r="GU44" s="79"/>
      <c r="GV44" s="79"/>
      <c r="GW44" s="79"/>
      <c r="GX44" s="79"/>
      <c r="GY44" s="79"/>
      <c r="GZ44" s="79"/>
      <c r="HA44" s="79"/>
      <c r="HB44" s="79"/>
      <c r="HC44" s="79"/>
      <c r="HD44" s="79"/>
      <c r="HE44" s="79"/>
      <c r="HF44" s="79"/>
      <c r="HG44" s="79"/>
      <c r="HH44" s="79"/>
      <c r="HI44" s="79"/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79"/>
      <c r="HU44" s="79"/>
      <c r="HV44" s="79"/>
      <c r="HW44" s="79"/>
      <c r="HX44" s="79"/>
      <c r="HY44" s="79"/>
      <c r="HZ44" s="79"/>
    </row>
    <row r="45" spans="1:234" s="80" customFormat="1">
      <c r="A45" s="120">
        <v>65700500</v>
      </c>
      <c r="B45" s="18"/>
      <c r="C45" s="18"/>
      <c r="D45" s="18" t="s">
        <v>181</v>
      </c>
      <c r="E45" s="18" t="s">
        <v>182</v>
      </c>
      <c r="F45" s="19" t="s">
        <v>180</v>
      </c>
      <c r="G45" s="17"/>
      <c r="H45" s="20" t="s">
        <v>55</v>
      </c>
      <c r="I45" s="20"/>
      <c r="J45" s="71">
        <f t="shared" si="10"/>
        <v>212000</v>
      </c>
      <c r="K45" s="72">
        <f t="shared" si="2"/>
        <v>0</v>
      </c>
      <c r="L45" s="72">
        <f t="shared" si="2"/>
        <v>0</v>
      </c>
      <c r="M45" s="73">
        <f t="shared" si="11"/>
        <v>212000</v>
      </c>
      <c r="N45" s="72">
        <v>205000</v>
      </c>
      <c r="O45" s="72">
        <v>0</v>
      </c>
      <c r="P45" s="72">
        <v>0</v>
      </c>
      <c r="Q45" s="74">
        <f t="shared" si="12"/>
        <v>205000</v>
      </c>
      <c r="R45" s="75">
        <v>205000</v>
      </c>
      <c r="S45" s="76">
        <v>0</v>
      </c>
      <c r="T45" s="76">
        <v>0</v>
      </c>
      <c r="U45" s="77">
        <f t="shared" si="13"/>
        <v>205000</v>
      </c>
      <c r="V45" s="75">
        <f t="shared" si="18"/>
        <v>7000</v>
      </c>
      <c r="W45" s="76">
        <f t="shared" si="19"/>
        <v>0</v>
      </c>
      <c r="X45" s="76">
        <f t="shared" si="20"/>
        <v>0</v>
      </c>
      <c r="Y45" s="77">
        <f t="shared" si="6"/>
        <v>7000</v>
      </c>
      <c r="Z45" s="75">
        <f t="shared" si="17"/>
        <v>0</v>
      </c>
      <c r="AA45" s="76">
        <f t="shared" si="16"/>
        <v>0</v>
      </c>
      <c r="AB45" s="76">
        <f t="shared" si="16"/>
        <v>0</v>
      </c>
      <c r="AC45" s="78">
        <f t="shared" si="9"/>
        <v>0</v>
      </c>
      <c r="AD45" s="77" t="e">
        <f t="shared" si="14"/>
        <v>#REF!</v>
      </c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79"/>
      <c r="CO45" s="79"/>
      <c r="CP45" s="79"/>
      <c r="CQ45" s="79"/>
      <c r="CR45" s="79"/>
      <c r="CS45" s="79"/>
      <c r="CT45" s="79"/>
      <c r="CU45" s="79"/>
      <c r="CV45" s="79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79"/>
      <c r="DK45" s="79"/>
      <c r="DL45" s="79"/>
      <c r="DM45" s="79"/>
      <c r="DN45" s="79"/>
      <c r="DO45" s="79"/>
      <c r="DP45" s="79"/>
      <c r="DQ45" s="79"/>
      <c r="DR45" s="79"/>
      <c r="DS45" s="79"/>
      <c r="DT45" s="79"/>
      <c r="DU45" s="79"/>
      <c r="DV45" s="79"/>
      <c r="DW45" s="79"/>
      <c r="DX45" s="79"/>
      <c r="DY45" s="79"/>
      <c r="DZ45" s="79"/>
      <c r="EA45" s="79"/>
      <c r="EB45" s="79"/>
      <c r="EC45" s="79"/>
      <c r="ED45" s="79"/>
      <c r="EE45" s="79"/>
      <c r="EF45" s="79"/>
      <c r="EG45" s="79"/>
      <c r="EH45" s="79"/>
      <c r="EI45" s="79"/>
      <c r="EJ45" s="79"/>
      <c r="EK45" s="79"/>
      <c r="EL45" s="79"/>
      <c r="EM45" s="79"/>
      <c r="EN45" s="79"/>
      <c r="EO45" s="79"/>
      <c r="EP45" s="79"/>
      <c r="EQ45" s="79"/>
      <c r="ER45" s="79"/>
      <c r="ES45" s="79"/>
      <c r="ET45" s="79"/>
      <c r="EU45" s="79"/>
      <c r="EV45" s="79"/>
      <c r="EW45" s="79"/>
      <c r="EX45" s="79"/>
      <c r="EY45" s="79"/>
      <c r="EZ45" s="79"/>
      <c r="FA45" s="79"/>
      <c r="FB45" s="79"/>
      <c r="FC45" s="79"/>
      <c r="FD45" s="79"/>
      <c r="FE45" s="79"/>
      <c r="FF45" s="79"/>
      <c r="FG45" s="79"/>
      <c r="FH45" s="79"/>
      <c r="FI45" s="79"/>
      <c r="FJ45" s="79"/>
      <c r="FK45" s="79"/>
      <c r="FL45" s="79"/>
      <c r="FM45" s="79"/>
      <c r="FN45" s="79"/>
      <c r="FO45" s="79"/>
      <c r="FP45" s="79"/>
      <c r="FQ45" s="79"/>
      <c r="FR45" s="79"/>
      <c r="FS45" s="79"/>
      <c r="FT45" s="79"/>
      <c r="FU45" s="79"/>
      <c r="FV45" s="79"/>
      <c r="FW45" s="79"/>
      <c r="FX45" s="79"/>
      <c r="FY45" s="79"/>
      <c r="FZ45" s="79"/>
      <c r="GA45" s="79"/>
      <c r="GB45" s="79"/>
      <c r="GC45" s="79"/>
      <c r="GD45" s="79"/>
      <c r="GE45" s="79"/>
      <c r="GF45" s="79"/>
      <c r="GG45" s="79"/>
      <c r="GH45" s="79"/>
      <c r="GI45" s="79"/>
      <c r="GJ45" s="79"/>
      <c r="GK45" s="79"/>
      <c r="GL45" s="79"/>
      <c r="GM45" s="79"/>
      <c r="GN45" s="79"/>
      <c r="GO45" s="79"/>
      <c r="GP45" s="79"/>
      <c r="GQ45" s="79"/>
      <c r="GR45" s="79"/>
      <c r="GS45" s="79"/>
      <c r="GT45" s="79"/>
      <c r="GU45" s="79"/>
      <c r="GV45" s="79"/>
      <c r="GW45" s="79"/>
      <c r="GX45" s="79"/>
      <c r="GY45" s="79"/>
      <c r="GZ45" s="79"/>
      <c r="HA45" s="79"/>
      <c r="HB45" s="79"/>
      <c r="HC45" s="79"/>
      <c r="HD45" s="79"/>
      <c r="HE45" s="79"/>
      <c r="HF45" s="79"/>
      <c r="HG45" s="79"/>
      <c r="HH45" s="79"/>
      <c r="HI45" s="79"/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79"/>
      <c r="HU45" s="79"/>
      <c r="HV45" s="79"/>
      <c r="HW45" s="79"/>
      <c r="HX45" s="79"/>
      <c r="HY45" s="79"/>
      <c r="HZ45" s="79"/>
    </row>
    <row r="46" spans="1:234" s="80" customFormat="1">
      <c r="A46" s="120">
        <v>65700600</v>
      </c>
      <c r="B46" s="18" t="s">
        <v>183</v>
      </c>
      <c r="C46" s="18"/>
      <c r="D46" s="18" t="s">
        <v>80</v>
      </c>
      <c r="E46" s="18" t="s">
        <v>184</v>
      </c>
      <c r="F46" s="19"/>
      <c r="G46" s="17"/>
      <c r="H46" s="20" t="s">
        <v>55</v>
      </c>
      <c r="I46" s="20"/>
      <c r="J46" s="71">
        <f t="shared" si="10"/>
        <v>28000</v>
      </c>
      <c r="K46" s="72">
        <f t="shared" si="2"/>
        <v>0</v>
      </c>
      <c r="L46" s="72">
        <f t="shared" si="2"/>
        <v>0</v>
      </c>
      <c r="M46" s="73">
        <f t="shared" si="11"/>
        <v>28000</v>
      </c>
      <c r="N46" s="72">
        <v>27000</v>
      </c>
      <c r="O46" s="72">
        <v>0</v>
      </c>
      <c r="P46" s="72">
        <v>0</v>
      </c>
      <c r="Q46" s="74">
        <f t="shared" si="12"/>
        <v>27000</v>
      </c>
      <c r="R46" s="75">
        <v>27000</v>
      </c>
      <c r="S46" s="76">
        <v>0</v>
      </c>
      <c r="T46" s="76">
        <v>0</v>
      </c>
      <c r="U46" s="77">
        <f t="shared" si="13"/>
        <v>27000</v>
      </c>
      <c r="V46" s="75">
        <f t="shared" si="18"/>
        <v>1000</v>
      </c>
      <c r="W46" s="76">
        <f t="shared" si="19"/>
        <v>0</v>
      </c>
      <c r="X46" s="76">
        <f t="shared" si="20"/>
        <v>0</v>
      </c>
      <c r="Y46" s="77">
        <f t="shared" si="6"/>
        <v>1000</v>
      </c>
      <c r="Z46" s="75">
        <f t="shared" ref="Z46:AA52" si="21">N46-R46</f>
        <v>0</v>
      </c>
      <c r="AA46" s="76">
        <f t="shared" si="21"/>
        <v>0</v>
      </c>
      <c r="AB46" s="76">
        <f t="shared" si="16"/>
        <v>0</v>
      </c>
      <c r="AC46" s="78">
        <f t="shared" si="9"/>
        <v>0</v>
      </c>
      <c r="AD46" s="77" t="e">
        <f t="shared" si="14"/>
        <v>#REF!</v>
      </c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  <c r="BB46" s="79"/>
      <c r="BC46" s="79"/>
      <c r="BD46" s="79"/>
      <c r="BE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79"/>
      <c r="CP46" s="79"/>
      <c r="CQ46" s="79"/>
      <c r="CR46" s="79"/>
      <c r="CS46" s="79"/>
      <c r="CT46" s="79"/>
      <c r="CU46" s="79"/>
      <c r="CV46" s="79"/>
      <c r="CW46" s="79"/>
      <c r="CX46" s="79"/>
      <c r="CY46" s="79"/>
      <c r="CZ46" s="79"/>
      <c r="DA46" s="79"/>
      <c r="DB46" s="79"/>
      <c r="DC46" s="79"/>
      <c r="DD46" s="79"/>
      <c r="DE46" s="79"/>
      <c r="DF46" s="79"/>
      <c r="DG46" s="79"/>
      <c r="DH46" s="79"/>
      <c r="DI46" s="79"/>
      <c r="DJ46" s="79"/>
      <c r="DK46" s="79"/>
      <c r="DL46" s="79"/>
      <c r="DM46" s="79"/>
      <c r="DN46" s="79"/>
      <c r="DO46" s="79"/>
      <c r="DP46" s="79"/>
      <c r="DQ46" s="79"/>
      <c r="DR46" s="79"/>
      <c r="DS46" s="79"/>
      <c r="DT46" s="79"/>
      <c r="DU46" s="79"/>
      <c r="DV46" s="79"/>
      <c r="DW46" s="79"/>
      <c r="DX46" s="79"/>
      <c r="DY46" s="79"/>
      <c r="DZ46" s="79"/>
      <c r="EA46" s="79"/>
      <c r="EB46" s="79"/>
      <c r="EC46" s="79"/>
      <c r="ED46" s="79"/>
      <c r="EE46" s="79"/>
      <c r="EF46" s="79"/>
      <c r="EG46" s="79"/>
      <c r="EH46" s="79"/>
      <c r="EI46" s="79"/>
      <c r="EJ46" s="79"/>
      <c r="EK46" s="79"/>
      <c r="EL46" s="79"/>
      <c r="EM46" s="79"/>
      <c r="EN46" s="79"/>
      <c r="EO46" s="79"/>
      <c r="EP46" s="79"/>
      <c r="EQ46" s="79"/>
      <c r="ER46" s="79"/>
      <c r="ES46" s="79"/>
      <c r="ET46" s="79"/>
      <c r="EU46" s="79"/>
      <c r="EV46" s="79"/>
      <c r="EW46" s="79"/>
      <c r="EX46" s="79"/>
      <c r="EY46" s="79"/>
      <c r="EZ46" s="79"/>
      <c r="FA46" s="79"/>
      <c r="FB46" s="79"/>
      <c r="FC46" s="79"/>
      <c r="FD46" s="79"/>
      <c r="FE46" s="79"/>
      <c r="FF46" s="79"/>
      <c r="FG46" s="79"/>
      <c r="FH46" s="79"/>
      <c r="FI46" s="79"/>
      <c r="FJ46" s="79"/>
      <c r="FK46" s="79"/>
      <c r="FL46" s="79"/>
      <c r="FM46" s="79"/>
      <c r="FN46" s="79"/>
      <c r="FO46" s="79"/>
      <c r="FP46" s="79"/>
      <c r="FQ46" s="79"/>
      <c r="FR46" s="79"/>
      <c r="FS46" s="79"/>
      <c r="FT46" s="79"/>
      <c r="FU46" s="79"/>
      <c r="FV46" s="79"/>
      <c r="FW46" s="79"/>
      <c r="FX46" s="79"/>
      <c r="FY46" s="79"/>
      <c r="FZ46" s="79"/>
      <c r="GA46" s="79"/>
      <c r="GB46" s="79"/>
      <c r="GC46" s="79"/>
      <c r="GD46" s="79"/>
      <c r="GE46" s="79"/>
      <c r="GF46" s="79"/>
      <c r="GG46" s="79"/>
      <c r="GH46" s="79"/>
      <c r="GI46" s="79"/>
      <c r="GJ46" s="79"/>
      <c r="GK46" s="79"/>
      <c r="GL46" s="79"/>
      <c r="GM46" s="79"/>
      <c r="GN46" s="79"/>
      <c r="GO46" s="79"/>
      <c r="GP46" s="79"/>
      <c r="GQ46" s="79"/>
      <c r="GR46" s="79"/>
      <c r="GS46" s="79"/>
      <c r="GT46" s="79"/>
      <c r="GU46" s="79"/>
      <c r="GV46" s="79"/>
      <c r="GW46" s="79"/>
      <c r="GX46" s="79"/>
      <c r="GY46" s="79"/>
      <c r="GZ46" s="79"/>
      <c r="HA46" s="79"/>
      <c r="HB46" s="79"/>
      <c r="HC46" s="79"/>
      <c r="HD46" s="79"/>
      <c r="HE46" s="79"/>
      <c r="HF46" s="79"/>
      <c r="HG46" s="79"/>
      <c r="HH46" s="79"/>
      <c r="HI46" s="79"/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79"/>
      <c r="HU46" s="79"/>
      <c r="HV46" s="79"/>
      <c r="HW46" s="79"/>
      <c r="HX46" s="79"/>
      <c r="HY46" s="79"/>
      <c r="HZ46" s="79"/>
    </row>
    <row r="47" spans="1:234" s="80" customFormat="1">
      <c r="A47" s="120">
        <v>65700200</v>
      </c>
      <c r="B47" s="18" t="s">
        <v>185</v>
      </c>
      <c r="C47" s="18"/>
      <c r="D47" s="18" t="s">
        <v>52</v>
      </c>
      <c r="E47" s="18" t="s">
        <v>186</v>
      </c>
      <c r="F47" s="19"/>
      <c r="G47" s="17"/>
      <c r="H47" s="20" t="s">
        <v>55</v>
      </c>
      <c r="I47" s="20"/>
      <c r="J47" s="71">
        <f t="shared" si="10"/>
        <v>47000</v>
      </c>
      <c r="K47" s="72">
        <f t="shared" si="2"/>
        <v>0</v>
      </c>
      <c r="L47" s="72">
        <f t="shared" si="2"/>
        <v>0</v>
      </c>
      <c r="M47" s="73">
        <f t="shared" si="11"/>
        <v>47000</v>
      </c>
      <c r="N47" s="72">
        <v>45000</v>
      </c>
      <c r="O47" s="72">
        <v>0</v>
      </c>
      <c r="P47" s="72">
        <v>0</v>
      </c>
      <c r="Q47" s="74">
        <f t="shared" si="12"/>
        <v>45000</v>
      </c>
      <c r="R47" s="75">
        <v>45000</v>
      </c>
      <c r="S47" s="76">
        <v>0</v>
      </c>
      <c r="T47" s="76">
        <v>0</v>
      </c>
      <c r="U47" s="77">
        <f t="shared" si="13"/>
        <v>45000</v>
      </c>
      <c r="V47" s="75">
        <f t="shared" si="18"/>
        <v>2000</v>
      </c>
      <c r="W47" s="76">
        <f t="shared" si="19"/>
        <v>0</v>
      </c>
      <c r="X47" s="76">
        <f t="shared" si="20"/>
        <v>0</v>
      </c>
      <c r="Y47" s="77">
        <f t="shared" si="6"/>
        <v>2000</v>
      </c>
      <c r="Z47" s="75">
        <f t="shared" si="21"/>
        <v>0</v>
      </c>
      <c r="AA47" s="76">
        <f t="shared" si="21"/>
        <v>0</v>
      </c>
      <c r="AB47" s="76">
        <f t="shared" si="16"/>
        <v>0</v>
      </c>
      <c r="AC47" s="78">
        <f t="shared" si="9"/>
        <v>0</v>
      </c>
      <c r="AD47" s="77" t="e">
        <f t="shared" si="14"/>
        <v>#REF!</v>
      </c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  <c r="FH47" s="79"/>
      <c r="FI47" s="79"/>
      <c r="FJ47" s="79"/>
      <c r="FK47" s="79"/>
      <c r="FL47" s="79"/>
      <c r="FM47" s="79"/>
      <c r="FN47" s="79"/>
      <c r="FO47" s="79"/>
      <c r="FP47" s="79"/>
      <c r="FQ47" s="79"/>
      <c r="FR47" s="79"/>
      <c r="FS47" s="79"/>
      <c r="FT47" s="79"/>
      <c r="FU47" s="79"/>
      <c r="FV47" s="79"/>
      <c r="FW47" s="79"/>
      <c r="FX47" s="79"/>
      <c r="FY47" s="79"/>
      <c r="FZ47" s="79"/>
      <c r="GA47" s="79"/>
      <c r="GB47" s="79"/>
      <c r="GC47" s="79"/>
      <c r="GD47" s="79"/>
      <c r="GE47" s="79"/>
      <c r="GF47" s="79"/>
      <c r="GG47" s="79"/>
      <c r="GH47" s="79"/>
      <c r="GI47" s="79"/>
      <c r="GJ47" s="79"/>
      <c r="GK47" s="79"/>
      <c r="GL47" s="79"/>
      <c r="GM47" s="79"/>
      <c r="GN47" s="79"/>
      <c r="GO47" s="79"/>
      <c r="GP47" s="79"/>
      <c r="GQ47" s="79"/>
      <c r="GR47" s="79"/>
      <c r="GS47" s="79"/>
      <c r="GT47" s="79"/>
      <c r="GU47" s="79"/>
      <c r="GV47" s="79"/>
      <c r="GW47" s="79"/>
      <c r="GX47" s="79"/>
      <c r="GY47" s="79"/>
      <c r="GZ47" s="79"/>
      <c r="HA47" s="79"/>
      <c r="HB47" s="79"/>
      <c r="HC47" s="79"/>
      <c r="HD47" s="79"/>
      <c r="HE47" s="79"/>
      <c r="HF47" s="79"/>
      <c r="HG47" s="79"/>
      <c r="HH47" s="79"/>
      <c r="HI47" s="79"/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79"/>
      <c r="HU47" s="79"/>
      <c r="HV47" s="79"/>
      <c r="HW47" s="79"/>
      <c r="HX47" s="79"/>
      <c r="HY47" s="79"/>
      <c r="HZ47" s="79"/>
    </row>
    <row r="48" spans="1:234" s="80" customFormat="1">
      <c r="A48" s="120">
        <v>65700200</v>
      </c>
      <c r="B48" s="18" t="s">
        <v>187</v>
      </c>
      <c r="C48" s="18"/>
      <c r="D48" s="18" t="s">
        <v>76</v>
      </c>
      <c r="E48" s="18" t="s">
        <v>186</v>
      </c>
      <c r="F48" s="19"/>
      <c r="G48" s="17"/>
      <c r="H48" s="20" t="s">
        <v>55</v>
      </c>
      <c r="I48" s="20"/>
      <c r="J48" s="71">
        <f t="shared" si="10"/>
        <v>47000</v>
      </c>
      <c r="K48" s="72">
        <f t="shared" si="2"/>
        <v>0</v>
      </c>
      <c r="L48" s="72">
        <f t="shared" si="2"/>
        <v>0</v>
      </c>
      <c r="M48" s="73">
        <f t="shared" si="11"/>
        <v>47000</v>
      </c>
      <c r="N48" s="72">
        <v>45000</v>
      </c>
      <c r="O48" s="72">
        <v>0</v>
      </c>
      <c r="P48" s="72">
        <v>0</v>
      </c>
      <c r="Q48" s="74">
        <f t="shared" si="12"/>
        <v>45000</v>
      </c>
      <c r="R48" s="75">
        <v>45000</v>
      </c>
      <c r="S48" s="76">
        <v>0</v>
      </c>
      <c r="T48" s="76">
        <v>0</v>
      </c>
      <c r="U48" s="77">
        <f t="shared" si="13"/>
        <v>45000</v>
      </c>
      <c r="V48" s="75">
        <f t="shared" si="18"/>
        <v>2000</v>
      </c>
      <c r="W48" s="76">
        <f t="shared" si="19"/>
        <v>0</v>
      </c>
      <c r="X48" s="76">
        <f t="shared" si="20"/>
        <v>0</v>
      </c>
      <c r="Y48" s="77">
        <f t="shared" si="6"/>
        <v>2000</v>
      </c>
      <c r="Z48" s="75">
        <f t="shared" si="21"/>
        <v>0</v>
      </c>
      <c r="AA48" s="76">
        <f t="shared" si="21"/>
        <v>0</v>
      </c>
      <c r="AB48" s="76">
        <f t="shared" si="16"/>
        <v>0</v>
      </c>
      <c r="AC48" s="78">
        <f t="shared" si="9"/>
        <v>0</v>
      </c>
      <c r="AD48" s="77" t="e">
        <f t="shared" si="14"/>
        <v>#REF!</v>
      </c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79"/>
      <c r="BN48" s="79"/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/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/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/>
      <c r="EY48" s="79"/>
      <c r="EZ48" s="79"/>
      <c r="FA48" s="79"/>
      <c r="FB48" s="79"/>
      <c r="FC48" s="79"/>
      <c r="FD48" s="79"/>
      <c r="FE48" s="79"/>
      <c r="FF48" s="79"/>
      <c r="FG48" s="79"/>
      <c r="FH48" s="79"/>
      <c r="FI48" s="79"/>
      <c r="FJ48" s="79"/>
      <c r="FK48" s="79"/>
      <c r="FL48" s="79"/>
      <c r="FM48" s="79"/>
      <c r="FN48" s="79"/>
      <c r="FO48" s="79"/>
      <c r="FP48" s="79"/>
      <c r="FQ48" s="79"/>
      <c r="FR48" s="79"/>
      <c r="FS48" s="79"/>
      <c r="FT48" s="79"/>
      <c r="FU48" s="79"/>
      <c r="FV48" s="79"/>
      <c r="FW48" s="79"/>
      <c r="FX48" s="79"/>
      <c r="FY48" s="79"/>
      <c r="FZ48" s="79"/>
      <c r="GA48" s="79"/>
      <c r="GB48" s="79"/>
      <c r="GC48" s="79"/>
      <c r="GD48" s="79"/>
      <c r="GE48" s="79"/>
      <c r="GF48" s="79"/>
      <c r="GG48" s="79"/>
      <c r="GH48" s="79"/>
      <c r="GI48" s="79"/>
      <c r="GJ48" s="79"/>
      <c r="GK48" s="79"/>
      <c r="GL48" s="79"/>
      <c r="GM48" s="79"/>
      <c r="GN48" s="79"/>
      <c r="GO48" s="79"/>
      <c r="GP48" s="79"/>
      <c r="GQ48" s="79"/>
      <c r="GR48" s="79"/>
      <c r="GS48" s="79"/>
      <c r="GT48" s="79"/>
      <c r="GU48" s="79"/>
      <c r="GV48" s="79"/>
      <c r="GW48" s="79"/>
      <c r="GX48" s="79"/>
      <c r="GY48" s="79"/>
      <c r="GZ48" s="79"/>
      <c r="HA48" s="79"/>
      <c r="HB48" s="79"/>
      <c r="HC48" s="79"/>
      <c r="HD48" s="79"/>
      <c r="HE48" s="79"/>
      <c r="HF48" s="79"/>
      <c r="HG48" s="79"/>
      <c r="HH48" s="79"/>
      <c r="HI48" s="79"/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79"/>
      <c r="HU48" s="79"/>
      <c r="HV48" s="79"/>
      <c r="HW48" s="79"/>
      <c r="HX48" s="79"/>
      <c r="HY48" s="79"/>
      <c r="HZ48" s="79"/>
    </row>
    <row r="49" spans="1:234" s="80" customFormat="1" ht="34.200000000000003">
      <c r="A49" s="120">
        <v>68300700</v>
      </c>
      <c r="B49" s="18" t="s">
        <v>188</v>
      </c>
      <c r="C49" s="18"/>
      <c r="D49" s="18" t="s">
        <v>52</v>
      </c>
      <c r="E49" s="18" t="s">
        <v>189</v>
      </c>
      <c r="F49" s="19"/>
      <c r="G49" s="17"/>
      <c r="H49" s="20" t="s">
        <v>55</v>
      </c>
      <c r="I49" s="20" t="s">
        <v>138</v>
      </c>
      <c r="J49" s="71">
        <f t="shared" si="10"/>
        <v>906000</v>
      </c>
      <c r="K49" s="72">
        <f t="shared" si="2"/>
        <v>39000</v>
      </c>
      <c r="L49" s="72">
        <f t="shared" si="2"/>
        <v>0</v>
      </c>
      <c r="M49" s="73">
        <f t="shared" si="11"/>
        <v>945000</v>
      </c>
      <c r="N49" s="72">
        <v>875000</v>
      </c>
      <c r="O49" s="72">
        <v>38000</v>
      </c>
      <c r="P49" s="72">
        <v>0</v>
      </c>
      <c r="Q49" s="74">
        <f t="shared" si="12"/>
        <v>913000</v>
      </c>
      <c r="R49" s="75">
        <v>649000</v>
      </c>
      <c r="S49" s="76">
        <v>38000</v>
      </c>
      <c r="T49" s="76">
        <v>0</v>
      </c>
      <c r="U49" s="77">
        <f t="shared" si="13"/>
        <v>687000</v>
      </c>
      <c r="V49" s="75">
        <f t="shared" si="18"/>
        <v>31000</v>
      </c>
      <c r="W49" s="76">
        <f t="shared" si="19"/>
        <v>1000</v>
      </c>
      <c r="X49" s="76">
        <f t="shared" si="20"/>
        <v>0</v>
      </c>
      <c r="Y49" s="77">
        <f t="shared" si="6"/>
        <v>32000</v>
      </c>
      <c r="Z49" s="75">
        <f t="shared" si="21"/>
        <v>226000</v>
      </c>
      <c r="AA49" s="76">
        <f t="shared" si="21"/>
        <v>0</v>
      </c>
      <c r="AB49" s="76">
        <f t="shared" si="16"/>
        <v>0</v>
      </c>
      <c r="AC49" s="78">
        <f t="shared" si="9"/>
        <v>226000</v>
      </c>
      <c r="AD49" s="77" t="e">
        <f t="shared" si="14"/>
        <v>#REF!</v>
      </c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79"/>
      <c r="GM49" s="79"/>
      <c r="GN49" s="79"/>
      <c r="GO49" s="79"/>
      <c r="GP49" s="79"/>
      <c r="GQ49" s="79"/>
      <c r="GR49" s="79"/>
      <c r="GS49" s="79"/>
      <c r="GT49" s="79"/>
      <c r="GU49" s="79"/>
      <c r="GV49" s="79"/>
      <c r="GW49" s="79"/>
      <c r="GX49" s="79"/>
      <c r="GY49" s="79"/>
      <c r="GZ49" s="79"/>
      <c r="HA49" s="79"/>
      <c r="HB49" s="79"/>
      <c r="HC49" s="79"/>
      <c r="HD49" s="79"/>
      <c r="HE49" s="79"/>
      <c r="HF49" s="79"/>
      <c r="HG49" s="79"/>
      <c r="HH49" s="79"/>
      <c r="HI49" s="79"/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79"/>
      <c r="HU49" s="79"/>
      <c r="HV49" s="79"/>
      <c r="HW49" s="79"/>
      <c r="HX49" s="79"/>
      <c r="HY49" s="79"/>
      <c r="HZ49" s="79"/>
    </row>
    <row r="50" spans="1:234" s="80" customFormat="1" ht="22.8">
      <c r="A50" s="120">
        <v>65700500</v>
      </c>
      <c r="B50" s="18" t="s">
        <v>191</v>
      </c>
      <c r="C50" s="18" t="s">
        <v>192</v>
      </c>
      <c r="D50" s="18" t="s">
        <v>52</v>
      </c>
      <c r="E50" s="18" t="s">
        <v>193</v>
      </c>
      <c r="F50" s="19" t="s">
        <v>54</v>
      </c>
      <c r="G50" s="17"/>
      <c r="H50" s="20"/>
      <c r="I50" s="20" t="s">
        <v>55</v>
      </c>
      <c r="J50" s="71">
        <f t="shared" si="10"/>
        <v>0</v>
      </c>
      <c r="K50" s="72">
        <f t="shared" si="2"/>
        <v>54000</v>
      </c>
      <c r="L50" s="72">
        <f t="shared" si="2"/>
        <v>0</v>
      </c>
      <c r="M50" s="73">
        <f t="shared" si="11"/>
        <v>54000</v>
      </c>
      <c r="N50" s="72">
        <v>0</v>
      </c>
      <c r="O50" s="72">
        <v>52000</v>
      </c>
      <c r="P50" s="72">
        <v>0</v>
      </c>
      <c r="Q50" s="74">
        <f t="shared" si="12"/>
        <v>52000</v>
      </c>
      <c r="R50" s="75">
        <v>0</v>
      </c>
      <c r="S50" s="76">
        <v>52000</v>
      </c>
      <c r="T50" s="76">
        <v>0</v>
      </c>
      <c r="U50" s="77">
        <f t="shared" si="13"/>
        <v>52000</v>
      </c>
      <c r="V50" s="75">
        <f t="shared" si="18"/>
        <v>0</v>
      </c>
      <c r="W50" s="76">
        <f t="shared" si="19"/>
        <v>2000</v>
      </c>
      <c r="X50" s="76">
        <f t="shared" si="20"/>
        <v>0</v>
      </c>
      <c r="Y50" s="77">
        <f t="shared" si="6"/>
        <v>2000</v>
      </c>
      <c r="Z50" s="75">
        <f t="shared" si="21"/>
        <v>0</v>
      </c>
      <c r="AA50" s="76">
        <f t="shared" si="21"/>
        <v>0</v>
      </c>
      <c r="AB50" s="76">
        <f t="shared" si="16"/>
        <v>0</v>
      </c>
      <c r="AC50" s="78">
        <f t="shared" si="9"/>
        <v>0</v>
      </c>
      <c r="AD50" s="77" t="e">
        <f t="shared" si="14"/>
        <v>#REF!</v>
      </c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9"/>
      <c r="GA50" s="79"/>
      <c r="GB50" s="79"/>
      <c r="GC50" s="79"/>
      <c r="GD50" s="79"/>
      <c r="GE50" s="79"/>
      <c r="GF50" s="79"/>
      <c r="GG50" s="79"/>
      <c r="GH50" s="79"/>
      <c r="GI50" s="79"/>
      <c r="GJ50" s="79"/>
      <c r="GK50" s="79"/>
      <c r="GL50" s="79"/>
      <c r="GM50" s="79"/>
      <c r="GN50" s="79"/>
      <c r="GO50" s="79"/>
      <c r="GP50" s="79"/>
      <c r="GQ50" s="79"/>
      <c r="GR50" s="79"/>
      <c r="GS50" s="79"/>
      <c r="GT50" s="79"/>
      <c r="GU50" s="79"/>
      <c r="GV50" s="79"/>
      <c r="GW50" s="79"/>
      <c r="GX50" s="79"/>
      <c r="GY50" s="79"/>
      <c r="GZ50" s="79"/>
      <c r="HA50" s="79"/>
      <c r="HB50" s="79"/>
      <c r="HC50" s="79"/>
      <c r="HD50" s="79"/>
      <c r="HE50" s="79"/>
      <c r="HF50" s="79"/>
      <c r="HG50" s="79"/>
      <c r="HH50" s="79"/>
      <c r="HI50" s="79"/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79"/>
      <c r="HU50" s="79"/>
      <c r="HV50" s="79"/>
      <c r="HW50" s="79"/>
      <c r="HX50" s="79"/>
      <c r="HY50" s="79"/>
      <c r="HZ50" s="79"/>
    </row>
    <row r="51" spans="1:234" s="80" customFormat="1">
      <c r="A51" s="120">
        <v>66600000</v>
      </c>
      <c r="B51" s="18" t="s">
        <v>194</v>
      </c>
      <c r="C51" s="18" t="s">
        <v>195</v>
      </c>
      <c r="D51" s="18" t="s">
        <v>52</v>
      </c>
      <c r="E51" s="18" t="s">
        <v>190</v>
      </c>
      <c r="F51" s="19"/>
      <c r="G51" s="17"/>
      <c r="H51" s="20" t="s">
        <v>55</v>
      </c>
      <c r="I51" s="20"/>
      <c r="J51" s="71">
        <f t="shared" si="10"/>
        <v>81000</v>
      </c>
      <c r="K51" s="72">
        <f t="shared" si="2"/>
        <v>0</v>
      </c>
      <c r="L51" s="72">
        <f t="shared" si="2"/>
        <v>0</v>
      </c>
      <c r="M51" s="73">
        <f t="shared" si="11"/>
        <v>81000</v>
      </c>
      <c r="N51" s="72">
        <v>78000</v>
      </c>
      <c r="O51" s="72">
        <v>0</v>
      </c>
      <c r="P51" s="72">
        <v>0</v>
      </c>
      <c r="Q51" s="74">
        <f t="shared" si="12"/>
        <v>78000</v>
      </c>
      <c r="R51" s="75">
        <v>78000</v>
      </c>
      <c r="S51" s="76">
        <v>0</v>
      </c>
      <c r="T51" s="76">
        <v>0</v>
      </c>
      <c r="U51" s="77">
        <f t="shared" si="13"/>
        <v>78000</v>
      </c>
      <c r="V51" s="75">
        <f t="shared" si="18"/>
        <v>3000</v>
      </c>
      <c r="W51" s="76">
        <f t="shared" si="19"/>
        <v>0</v>
      </c>
      <c r="X51" s="76">
        <f t="shared" si="20"/>
        <v>0</v>
      </c>
      <c r="Y51" s="77">
        <f t="shared" si="6"/>
        <v>3000</v>
      </c>
      <c r="Z51" s="75">
        <f t="shared" si="21"/>
        <v>0</v>
      </c>
      <c r="AA51" s="76">
        <f t="shared" si="21"/>
        <v>0</v>
      </c>
      <c r="AB51" s="76">
        <f t="shared" si="16"/>
        <v>0</v>
      </c>
      <c r="AC51" s="78">
        <f t="shared" si="9"/>
        <v>0</v>
      </c>
      <c r="AD51" s="77" t="e">
        <f t="shared" si="14"/>
        <v>#REF!</v>
      </c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79"/>
      <c r="GM51" s="79"/>
      <c r="GN51" s="79"/>
      <c r="GO51" s="79"/>
      <c r="GP51" s="79"/>
      <c r="GQ51" s="79"/>
      <c r="GR51" s="79"/>
      <c r="GS51" s="79"/>
      <c r="GT51" s="79"/>
      <c r="GU51" s="79"/>
      <c r="GV51" s="79"/>
      <c r="GW51" s="79"/>
      <c r="GX51" s="79"/>
      <c r="GY51" s="79"/>
      <c r="GZ51" s="79"/>
      <c r="HA51" s="79"/>
      <c r="HB51" s="79"/>
      <c r="HC51" s="79"/>
      <c r="HD51" s="79"/>
      <c r="HE51" s="79"/>
      <c r="HF51" s="79"/>
      <c r="HG51" s="79"/>
      <c r="HH51" s="79"/>
      <c r="HI51" s="79"/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79"/>
      <c r="HU51" s="79"/>
      <c r="HV51" s="79"/>
      <c r="HW51" s="79"/>
      <c r="HX51" s="79"/>
      <c r="HY51" s="79"/>
      <c r="HZ51" s="79"/>
    </row>
    <row r="52" spans="1:234" s="80" customFormat="1">
      <c r="A52" s="120">
        <v>65700200</v>
      </c>
      <c r="B52" s="15" t="s">
        <v>196</v>
      </c>
      <c r="C52" s="15"/>
      <c r="D52" s="15" t="s">
        <v>80</v>
      </c>
      <c r="E52" s="82" t="s">
        <v>186</v>
      </c>
      <c r="F52" s="82"/>
      <c r="G52" s="17"/>
      <c r="H52" s="16" t="s">
        <v>110</v>
      </c>
      <c r="I52" s="16"/>
      <c r="J52" s="71">
        <f t="shared" si="10"/>
        <v>16000</v>
      </c>
      <c r="K52" s="72">
        <f t="shared" si="2"/>
        <v>0</v>
      </c>
      <c r="L52" s="72">
        <f t="shared" si="2"/>
        <v>0</v>
      </c>
      <c r="M52" s="73">
        <f t="shared" si="11"/>
        <v>16000</v>
      </c>
      <c r="N52" s="72">
        <v>15000</v>
      </c>
      <c r="O52" s="72">
        <v>0</v>
      </c>
      <c r="P52" s="72">
        <v>0</v>
      </c>
      <c r="Q52" s="74">
        <f t="shared" si="12"/>
        <v>15000</v>
      </c>
      <c r="R52" s="75">
        <v>15000</v>
      </c>
      <c r="S52" s="76">
        <v>0</v>
      </c>
      <c r="T52" s="76">
        <v>0</v>
      </c>
      <c r="U52" s="77">
        <f t="shared" si="13"/>
        <v>15000</v>
      </c>
      <c r="V52" s="75">
        <f t="shared" si="18"/>
        <v>1000</v>
      </c>
      <c r="W52" s="76">
        <f t="shared" si="19"/>
        <v>0</v>
      </c>
      <c r="X52" s="76">
        <f t="shared" si="20"/>
        <v>0</v>
      </c>
      <c r="Y52" s="77">
        <f t="shared" si="6"/>
        <v>1000</v>
      </c>
      <c r="Z52" s="75">
        <f t="shared" si="21"/>
        <v>0</v>
      </c>
      <c r="AA52" s="76">
        <f t="shared" si="21"/>
        <v>0</v>
      </c>
      <c r="AB52" s="76">
        <f t="shared" si="16"/>
        <v>0</v>
      </c>
      <c r="AC52" s="78">
        <f t="shared" si="9"/>
        <v>0</v>
      </c>
      <c r="AD52" s="77" t="e">
        <f t="shared" si="14"/>
        <v>#REF!</v>
      </c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79"/>
      <c r="BZ52" s="79"/>
      <c r="CA52" s="79"/>
      <c r="CB52" s="79"/>
      <c r="CC52" s="79"/>
      <c r="CD52" s="79"/>
      <c r="CE52" s="79"/>
      <c r="CF52" s="79"/>
      <c r="CG52" s="79"/>
      <c r="CH52" s="79"/>
      <c r="CI52" s="79"/>
      <c r="CJ52" s="79"/>
      <c r="CK52" s="79"/>
      <c r="CL52" s="79"/>
      <c r="CM52" s="79"/>
      <c r="CN52" s="79"/>
      <c r="CO52" s="79"/>
      <c r="CP52" s="79"/>
      <c r="CQ52" s="79"/>
      <c r="CR52" s="79"/>
      <c r="CS52" s="79"/>
      <c r="CT52" s="79"/>
      <c r="CU52" s="79"/>
      <c r="CV52" s="79"/>
      <c r="CW52" s="79"/>
      <c r="CX52" s="79"/>
      <c r="CY52" s="79"/>
      <c r="CZ52" s="79"/>
      <c r="DA52" s="79"/>
      <c r="DB52" s="79"/>
      <c r="DC52" s="79"/>
      <c r="DD52" s="79"/>
      <c r="DE52" s="79"/>
      <c r="DF52" s="79"/>
      <c r="DG52" s="79"/>
      <c r="DH52" s="79"/>
      <c r="DI52" s="79"/>
      <c r="DJ52" s="79"/>
      <c r="DK52" s="79"/>
      <c r="DL52" s="79"/>
      <c r="DM52" s="79"/>
      <c r="DN52" s="79"/>
      <c r="DO52" s="79"/>
      <c r="DP52" s="79"/>
      <c r="DQ52" s="79"/>
      <c r="DR52" s="79"/>
      <c r="DS52" s="79"/>
      <c r="DT52" s="79"/>
      <c r="DU52" s="79"/>
      <c r="DV52" s="79"/>
      <c r="DW52" s="79"/>
      <c r="DX52" s="79"/>
      <c r="DY52" s="79"/>
      <c r="DZ52" s="79"/>
      <c r="EA52" s="79"/>
      <c r="EB52" s="79"/>
      <c r="EC52" s="79"/>
      <c r="ED52" s="79"/>
      <c r="EE52" s="79"/>
      <c r="EF52" s="79"/>
      <c r="EG52" s="79"/>
      <c r="EH52" s="79"/>
      <c r="EI52" s="79"/>
      <c r="EJ52" s="79"/>
      <c r="EK52" s="79"/>
      <c r="EL52" s="79"/>
      <c r="EM52" s="79"/>
      <c r="EN52" s="79"/>
      <c r="EO52" s="79"/>
      <c r="EP52" s="79"/>
      <c r="EQ52" s="79"/>
      <c r="ER52" s="79"/>
      <c r="ES52" s="79"/>
      <c r="ET52" s="79"/>
      <c r="EU52" s="79"/>
      <c r="EV52" s="79"/>
      <c r="EW52" s="79"/>
      <c r="EX52" s="79"/>
      <c r="EY52" s="79"/>
      <c r="EZ52" s="79"/>
      <c r="FA52" s="79"/>
      <c r="FB52" s="79"/>
      <c r="FC52" s="79"/>
      <c r="FD52" s="79"/>
      <c r="FE52" s="79"/>
      <c r="FF52" s="79"/>
      <c r="FG52" s="79"/>
      <c r="FH52" s="79"/>
      <c r="FI52" s="79"/>
      <c r="FJ52" s="79"/>
      <c r="FK52" s="79"/>
      <c r="FL52" s="79"/>
      <c r="FM52" s="79"/>
      <c r="FN52" s="79"/>
      <c r="FO52" s="79"/>
      <c r="FP52" s="79"/>
      <c r="FQ52" s="79"/>
      <c r="FR52" s="79"/>
      <c r="FS52" s="79"/>
      <c r="FT52" s="79"/>
      <c r="FU52" s="79"/>
      <c r="FV52" s="79"/>
      <c r="FW52" s="79"/>
      <c r="FX52" s="79"/>
      <c r="FY52" s="79"/>
      <c r="FZ52" s="79"/>
      <c r="GA52" s="79"/>
      <c r="GB52" s="79"/>
      <c r="GC52" s="79"/>
      <c r="GD52" s="79"/>
      <c r="GE52" s="79"/>
      <c r="GF52" s="79"/>
      <c r="GG52" s="79"/>
      <c r="GH52" s="79"/>
      <c r="GI52" s="79"/>
      <c r="GJ52" s="79"/>
      <c r="GK52" s="79"/>
      <c r="GL52" s="79"/>
      <c r="GM52" s="79"/>
      <c r="GN52" s="79"/>
      <c r="GO52" s="79"/>
      <c r="GP52" s="79"/>
      <c r="GQ52" s="79"/>
      <c r="GR52" s="79"/>
      <c r="GS52" s="79"/>
      <c r="GT52" s="79"/>
      <c r="GU52" s="79"/>
      <c r="GV52" s="79"/>
      <c r="GW52" s="79"/>
      <c r="GX52" s="79"/>
      <c r="GY52" s="79"/>
      <c r="GZ52" s="79"/>
      <c r="HA52" s="79"/>
      <c r="HB52" s="79"/>
      <c r="HC52" s="79"/>
      <c r="HD52" s="79"/>
      <c r="HE52" s="79"/>
      <c r="HF52" s="79"/>
      <c r="HG52" s="79"/>
      <c r="HH52" s="79"/>
      <c r="HI52" s="79"/>
      <c r="HJ52" s="79"/>
      <c r="HK52" s="79"/>
      <c r="HL52" s="79"/>
      <c r="HM52" s="79"/>
      <c r="HN52" s="79"/>
      <c r="HO52" s="79"/>
      <c r="HP52" s="79"/>
      <c r="HQ52" s="79"/>
      <c r="HR52" s="79"/>
      <c r="HS52" s="79"/>
      <c r="HT52" s="79"/>
      <c r="HU52" s="79"/>
      <c r="HV52" s="79"/>
      <c r="HW52" s="79"/>
      <c r="HX52" s="79"/>
      <c r="HY52" s="79"/>
      <c r="HZ52" s="79"/>
    </row>
    <row r="53" spans="1:234" s="80" customFormat="1">
      <c r="A53" s="120"/>
      <c r="B53" s="15" t="s">
        <v>175</v>
      </c>
      <c r="C53" s="15" t="s">
        <v>197</v>
      </c>
      <c r="D53" s="15" t="s">
        <v>176</v>
      </c>
      <c r="E53" s="18" t="s">
        <v>198</v>
      </c>
      <c r="F53" s="82"/>
      <c r="G53" s="17"/>
      <c r="H53" s="16"/>
      <c r="I53" s="16"/>
      <c r="J53" s="71">
        <f t="shared" si="10"/>
        <v>188000</v>
      </c>
      <c r="K53" s="72">
        <f t="shared" si="2"/>
        <v>0</v>
      </c>
      <c r="L53" s="72">
        <f t="shared" si="2"/>
        <v>0</v>
      </c>
      <c r="M53" s="73">
        <f t="shared" si="11"/>
        <v>188000</v>
      </c>
      <c r="N53" s="72">
        <v>182000</v>
      </c>
      <c r="O53" s="72">
        <v>0</v>
      </c>
      <c r="P53" s="72">
        <v>0</v>
      </c>
      <c r="Q53" s="74">
        <f t="shared" si="12"/>
        <v>182000</v>
      </c>
      <c r="R53" s="75">
        <v>182000</v>
      </c>
      <c r="S53" s="76">
        <v>0</v>
      </c>
      <c r="T53" s="76">
        <v>0</v>
      </c>
      <c r="U53" s="77">
        <f t="shared" si="13"/>
        <v>182000</v>
      </c>
      <c r="V53" s="75">
        <f t="shared" si="18"/>
        <v>6000</v>
      </c>
      <c r="W53" s="76">
        <f t="shared" si="19"/>
        <v>0</v>
      </c>
      <c r="X53" s="76">
        <f t="shared" si="20"/>
        <v>0</v>
      </c>
      <c r="Y53" s="77">
        <f t="shared" si="6"/>
        <v>6000</v>
      </c>
      <c r="Z53" s="75">
        <f t="shared" si="17"/>
        <v>0</v>
      </c>
      <c r="AA53" s="76">
        <f t="shared" si="16"/>
        <v>0</v>
      </c>
      <c r="AB53" s="76">
        <f t="shared" si="16"/>
        <v>0</v>
      </c>
      <c r="AC53" s="78">
        <f t="shared" si="9"/>
        <v>0</v>
      </c>
      <c r="AD53" s="77" t="e">
        <f t="shared" si="14"/>
        <v>#REF!</v>
      </c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79"/>
      <c r="BR53" s="79"/>
      <c r="BS53" s="79"/>
      <c r="BT53" s="79"/>
      <c r="BU53" s="79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79"/>
      <c r="CO53" s="79"/>
      <c r="CP53" s="79"/>
      <c r="CQ53" s="79"/>
      <c r="CR53" s="79"/>
      <c r="CS53" s="79"/>
      <c r="CT53" s="79"/>
      <c r="CU53" s="79"/>
      <c r="CV53" s="79"/>
      <c r="CW53" s="79"/>
      <c r="CX53" s="79"/>
      <c r="CY53" s="79"/>
      <c r="CZ53" s="79"/>
      <c r="DA53" s="79"/>
      <c r="DB53" s="79"/>
      <c r="DC53" s="79"/>
      <c r="DD53" s="79"/>
      <c r="DE53" s="79"/>
      <c r="DF53" s="79"/>
      <c r="DG53" s="79"/>
      <c r="DH53" s="79"/>
      <c r="DI53" s="79"/>
      <c r="DJ53" s="79"/>
      <c r="DK53" s="79"/>
      <c r="DL53" s="79"/>
      <c r="DM53" s="79"/>
      <c r="DN53" s="79"/>
      <c r="DO53" s="79"/>
      <c r="DP53" s="79"/>
      <c r="DQ53" s="79"/>
      <c r="DR53" s="79"/>
      <c r="DS53" s="79"/>
      <c r="DT53" s="79"/>
      <c r="DU53" s="79"/>
      <c r="DV53" s="79"/>
      <c r="DW53" s="79"/>
      <c r="DX53" s="79"/>
      <c r="DY53" s="79"/>
      <c r="DZ53" s="79"/>
      <c r="EA53" s="79"/>
      <c r="EB53" s="79"/>
      <c r="EC53" s="79"/>
      <c r="ED53" s="79"/>
      <c r="EE53" s="79"/>
      <c r="EF53" s="79"/>
      <c r="EG53" s="79"/>
      <c r="EH53" s="79"/>
      <c r="EI53" s="79"/>
      <c r="EJ53" s="79"/>
      <c r="EK53" s="79"/>
      <c r="EL53" s="79"/>
      <c r="EM53" s="79"/>
      <c r="EN53" s="79"/>
      <c r="EO53" s="79"/>
      <c r="EP53" s="79"/>
      <c r="EQ53" s="79"/>
      <c r="ER53" s="79"/>
      <c r="ES53" s="79"/>
      <c r="ET53" s="79"/>
      <c r="EU53" s="79"/>
      <c r="EV53" s="79"/>
      <c r="EW53" s="79"/>
      <c r="EX53" s="79"/>
      <c r="EY53" s="79"/>
      <c r="EZ53" s="79"/>
      <c r="FA53" s="79"/>
      <c r="FB53" s="79"/>
      <c r="FC53" s="79"/>
      <c r="FD53" s="79"/>
      <c r="FE53" s="79"/>
      <c r="FF53" s="79"/>
      <c r="FG53" s="79"/>
      <c r="FH53" s="79"/>
      <c r="FI53" s="79"/>
      <c r="FJ53" s="79"/>
      <c r="FK53" s="79"/>
      <c r="FL53" s="79"/>
      <c r="FM53" s="79"/>
      <c r="FN53" s="79"/>
      <c r="FO53" s="79"/>
      <c r="FP53" s="79"/>
      <c r="FQ53" s="79"/>
      <c r="FR53" s="79"/>
      <c r="FS53" s="79"/>
      <c r="FT53" s="79"/>
      <c r="FU53" s="79"/>
      <c r="FV53" s="79"/>
      <c r="FW53" s="79"/>
      <c r="FX53" s="79"/>
      <c r="FY53" s="79"/>
      <c r="FZ53" s="79"/>
      <c r="GA53" s="79"/>
      <c r="GB53" s="79"/>
      <c r="GC53" s="79"/>
      <c r="GD53" s="79"/>
      <c r="GE53" s="79"/>
      <c r="GF53" s="79"/>
      <c r="GG53" s="79"/>
      <c r="GH53" s="79"/>
      <c r="GI53" s="79"/>
      <c r="GJ53" s="79"/>
      <c r="GK53" s="79"/>
      <c r="GL53" s="79"/>
      <c r="GM53" s="79"/>
      <c r="GN53" s="79"/>
      <c r="GO53" s="79"/>
      <c r="GP53" s="79"/>
      <c r="GQ53" s="79"/>
      <c r="GR53" s="79"/>
      <c r="GS53" s="79"/>
      <c r="GT53" s="79"/>
      <c r="GU53" s="79"/>
      <c r="GV53" s="79"/>
      <c r="GW53" s="79"/>
      <c r="GX53" s="79"/>
      <c r="GY53" s="79"/>
      <c r="GZ53" s="79"/>
      <c r="HA53" s="79"/>
      <c r="HB53" s="79"/>
      <c r="HC53" s="79"/>
      <c r="HD53" s="79"/>
      <c r="HE53" s="79"/>
      <c r="HF53" s="79"/>
      <c r="HG53" s="79"/>
      <c r="HH53" s="79"/>
      <c r="HI53" s="79"/>
      <c r="HJ53" s="79"/>
      <c r="HK53" s="79"/>
      <c r="HL53" s="79"/>
      <c r="HM53" s="79"/>
      <c r="HN53" s="79"/>
      <c r="HO53" s="79"/>
      <c r="HP53" s="79"/>
      <c r="HQ53" s="79"/>
      <c r="HR53" s="79"/>
      <c r="HS53" s="79"/>
      <c r="HT53" s="79"/>
      <c r="HU53" s="79"/>
      <c r="HV53" s="79"/>
      <c r="HW53" s="79"/>
      <c r="HX53" s="79"/>
      <c r="HY53" s="79"/>
      <c r="HZ53" s="79"/>
    </row>
    <row r="54" spans="1:234" s="80" customFormat="1">
      <c r="A54" s="21"/>
      <c r="B54" s="18" t="s">
        <v>199</v>
      </c>
      <c r="C54" s="18" t="s">
        <v>200</v>
      </c>
      <c r="D54" s="18" t="s">
        <v>76</v>
      </c>
      <c r="E54" s="18" t="s">
        <v>201</v>
      </c>
      <c r="F54" s="19"/>
      <c r="G54" s="17"/>
      <c r="H54" s="20"/>
      <c r="I54" s="20"/>
      <c r="J54" s="71">
        <f t="shared" si="10"/>
        <v>169000</v>
      </c>
      <c r="K54" s="72">
        <f t="shared" si="2"/>
        <v>13000</v>
      </c>
      <c r="L54" s="72">
        <f t="shared" si="2"/>
        <v>0</v>
      </c>
      <c r="M54" s="73">
        <f t="shared" si="11"/>
        <v>182000</v>
      </c>
      <c r="N54" s="72">
        <v>163000</v>
      </c>
      <c r="O54" s="72">
        <v>13000</v>
      </c>
      <c r="P54" s="72">
        <v>0</v>
      </c>
      <c r="Q54" s="74">
        <f t="shared" si="12"/>
        <v>176000</v>
      </c>
      <c r="R54" s="75">
        <v>163000</v>
      </c>
      <c r="S54" s="76">
        <v>13000</v>
      </c>
      <c r="T54" s="76">
        <v>0</v>
      </c>
      <c r="U54" s="77">
        <f t="shared" si="13"/>
        <v>176000</v>
      </c>
      <c r="V54" s="75">
        <f t="shared" si="18"/>
        <v>6000</v>
      </c>
      <c r="W54" s="76">
        <f t="shared" si="19"/>
        <v>0</v>
      </c>
      <c r="X54" s="76">
        <f t="shared" si="20"/>
        <v>0</v>
      </c>
      <c r="Y54" s="77">
        <f t="shared" si="6"/>
        <v>6000</v>
      </c>
      <c r="Z54" s="75">
        <f t="shared" si="17"/>
        <v>0</v>
      </c>
      <c r="AA54" s="76">
        <f t="shared" si="16"/>
        <v>0</v>
      </c>
      <c r="AB54" s="76">
        <f t="shared" si="16"/>
        <v>0</v>
      </c>
      <c r="AC54" s="78">
        <f t="shared" si="9"/>
        <v>0</v>
      </c>
      <c r="AD54" s="77" t="e">
        <f t="shared" si="14"/>
        <v>#REF!</v>
      </c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  <c r="FL54" s="79"/>
      <c r="FM54" s="79"/>
      <c r="FN54" s="79"/>
      <c r="FO54" s="79"/>
      <c r="FP54" s="79"/>
      <c r="FQ54" s="79"/>
      <c r="FR54" s="79"/>
      <c r="FS54" s="79"/>
      <c r="FT54" s="79"/>
      <c r="FU54" s="79"/>
      <c r="FV54" s="79"/>
      <c r="FW54" s="79"/>
      <c r="FX54" s="79"/>
      <c r="FY54" s="79"/>
      <c r="FZ54" s="79"/>
      <c r="GA54" s="79"/>
      <c r="GB54" s="79"/>
      <c r="GC54" s="79"/>
      <c r="GD54" s="79"/>
      <c r="GE54" s="79"/>
      <c r="GF54" s="79"/>
      <c r="GG54" s="79"/>
      <c r="GH54" s="79"/>
      <c r="GI54" s="79"/>
      <c r="GJ54" s="79"/>
      <c r="GK54" s="79"/>
      <c r="GL54" s="79"/>
      <c r="GM54" s="79"/>
      <c r="GN54" s="79"/>
      <c r="GO54" s="79"/>
      <c r="GP54" s="79"/>
      <c r="GQ54" s="79"/>
      <c r="GR54" s="79"/>
      <c r="GS54" s="79"/>
      <c r="GT54" s="79"/>
      <c r="GU54" s="79"/>
      <c r="GV54" s="79"/>
      <c r="GW54" s="79"/>
      <c r="GX54" s="79"/>
      <c r="GY54" s="79"/>
      <c r="GZ54" s="79"/>
      <c r="HA54" s="79"/>
      <c r="HB54" s="79"/>
      <c r="HC54" s="79"/>
      <c r="HD54" s="79"/>
      <c r="HE54" s="79"/>
      <c r="HF54" s="79"/>
      <c r="HG54" s="79"/>
      <c r="HH54" s="79"/>
      <c r="HI54" s="79"/>
      <c r="HJ54" s="79"/>
      <c r="HK54" s="79"/>
      <c r="HL54" s="79"/>
      <c r="HM54" s="79"/>
      <c r="HN54" s="79"/>
      <c r="HO54" s="79"/>
      <c r="HP54" s="79"/>
      <c r="HQ54" s="79"/>
      <c r="HR54" s="79"/>
      <c r="HS54" s="79"/>
      <c r="HT54" s="79"/>
      <c r="HU54" s="79"/>
      <c r="HV54" s="79"/>
      <c r="HW54" s="79"/>
      <c r="HX54" s="79"/>
      <c r="HY54" s="79"/>
      <c r="HZ54" s="79"/>
    </row>
    <row r="55" spans="1:234" s="80" customFormat="1">
      <c r="A55" s="21"/>
      <c r="B55" s="18" t="s">
        <v>202</v>
      </c>
      <c r="C55" s="18" t="s">
        <v>203</v>
      </c>
      <c r="D55" s="18" t="s">
        <v>80</v>
      </c>
      <c r="E55" s="18" t="s">
        <v>204</v>
      </c>
      <c r="F55" s="19"/>
      <c r="G55" s="17"/>
      <c r="H55" s="20"/>
      <c r="I55" s="20"/>
      <c r="J55" s="71">
        <f t="shared" si="10"/>
        <v>68000</v>
      </c>
      <c r="K55" s="72">
        <f t="shared" si="2"/>
        <v>0</v>
      </c>
      <c r="L55" s="72">
        <f t="shared" si="2"/>
        <v>0</v>
      </c>
      <c r="M55" s="73">
        <f t="shared" si="11"/>
        <v>68000</v>
      </c>
      <c r="N55" s="72">
        <v>66000</v>
      </c>
      <c r="O55" s="72">
        <v>0</v>
      </c>
      <c r="P55" s="72">
        <v>0</v>
      </c>
      <c r="Q55" s="74">
        <f t="shared" si="12"/>
        <v>66000</v>
      </c>
      <c r="R55" s="75">
        <v>66000</v>
      </c>
      <c r="S55" s="76">
        <v>0</v>
      </c>
      <c r="T55" s="76">
        <v>0</v>
      </c>
      <c r="U55" s="77">
        <f t="shared" si="13"/>
        <v>66000</v>
      </c>
      <c r="V55" s="75">
        <f t="shared" si="18"/>
        <v>2000</v>
      </c>
      <c r="W55" s="76">
        <f t="shared" si="19"/>
        <v>0</v>
      </c>
      <c r="X55" s="76">
        <f t="shared" si="20"/>
        <v>0</v>
      </c>
      <c r="Y55" s="77">
        <f t="shared" si="6"/>
        <v>2000</v>
      </c>
      <c r="Z55" s="75">
        <f t="shared" si="17"/>
        <v>0</v>
      </c>
      <c r="AA55" s="76">
        <f t="shared" si="16"/>
        <v>0</v>
      </c>
      <c r="AB55" s="76">
        <f t="shared" si="16"/>
        <v>0</v>
      </c>
      <c r="AC55" s="78">
        <f t="shared" si="9"/>
        <v>0</v>
      </c>
      <c r="AD55" s="77" t="e">
        <f t="shared" si="14"/>
        <v>#REF!</v>
      </c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/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/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/>
      <c r="EQ55" s="79"/>
      <c r="ER55" s="79"/>
      <c r="ES55" s="79"/>
      <c r="ET55" s="79"/>
      <c r="EU55" s="79"/>
      <c r="EV55" s="79"/>
      <c r="EW55" s="79"/>
      <c r="EX55" s="79"/>
      <c r="EY55" s="79"/>
      <c r="EZ55" s="79"/>
      <c r="FA55" s="79"/>
      <c r="FB55" s="79"/>
      <c r="FC55" s="79"/>
      <c r="FD55" s="79"/>
      <c r="FE55" s="79"/>
      <c r="FF55" s="79"/>
      <c r="FG55" s="79"/>
      <c r="FH55" s="79"/>
      <c r="FI55" s="79"/>
      <c r="FJ55" s="79"/>
      <c r="FK55" s="79"/>
      <c r="FL55" s="79"/>
      <c r="FM55" s="79"/>
      <c r="FN55" s="79"/>
      <c r="FO55" s="79"/>
      <c r="FP55" s="79"/>
      <c r="FQ55" s="79"/>
      <c r="FR55" s="79"/>
      <c r="FS55" s="79"/>
      <c r="FT55" s="79"/>
      <c r="FU55" s="79"/>
      <c r="FV55" s="79"/>
      <c r="FW55" s="79"/>
      <c r="FX55" s="79"/>
      <c r="FY55" s="79"/>
      <c r="FZ55" s="79"/>
      <c r="GA55" s="79"/>
      <c r="GB55" s="79"/>
      <c r="GC55" s="79"/>
      <c r="GD55" s="79"/>
      <c r="GE55" s="79"/>
      <c r="GF55" s="79"/>
      <c r="GG55" s="79"/>
      <c r="GH55" s="79"/>
      <c r="GI55" s="79"/>
      <c r="GJ55" s="79"/>
      <c r="GK55" s="79"/>
      <c r="GL55" s="79"/>
      <c r="GM55" s="79"/>
      <c r="GN55" s="79"/>
      <c r="GO55" s="79"/>
      <c r="GP55" s="79"/>
      <c r="GQ55" s="79"/>
      <c r="GR55" s="79"/>
      <c r="GS55" s="79"/>
      <c r="GT55" s="79"/>
      <c r="GU55" s="79"/>
      <c r="GV55" s="79"/>
      <c r="GW55" s="79"/>
      <c r="GX55" s="79"/>
      <c r="GY55" s="79"/>
      <c r="GZ55" s="79"/>
      <c r="HA55" s="79"/>
      <c r="HB55" s="79"/>
      <c r="HC55" s="79"/>
      <c r="HD55" s="79"/>
      <c r="HE55" s="79"/>
      <c r="HF55" s="79"/>
      <c r="HG55" s="79"/>
      <c r="HH55" s="79"/>
      <c r="HI55" s="79"/>
      <c r="HJ55" s="79"/>
      <c r="HK55" s="79"/>
      <c r="HL55" s="79"/>
      <c r="HM55" s="79"/>
      <c r="HN55" s="79"/>
      <c r="HO55" s="79"/>
      <c r="HP55" s="79"/>
      <c r="HQ55" s="79"/>
      <c r="HR55" s="79"/>
      <c r="HS55" s="79"/>
      <c r="HT55" s="79"/>
      <c r="HU55" s="79"/>
      <c r="HV55" s="79"/>
      <c r="HW55" s="79"/>
      <c r="HX55" s="79"/>
      <c r="HY55" s="79"/>
      <c r="HZ55" s="79"/>
    </row>
    <row r="56" spans="1:234" s="80" customFormat="1">
      <c r="A56" s="21"/>
      <c r="B56" s="18" t="s">
        <v>205</v>
      </c>
      <c r="C56" s="18" t="s">
        <v>206</v>
      </c>
      <c r="D56" s="18" t="s">
        <v>76</v>
      </c>
      <c r="E56" s="18" t="s">
        <v>204</v>
      </c>
      <c r="F56" s="19"/>
      <c r="G56" s="17"/>
      <c r="H56" s="20"/>
      <c r="I56" s="20"/>
      <c r="J56" s="71">
        <f t="shared" si="10"/>
        <v>67000</v>
      </c>
      <c r="K56" s="72">
        <f t="shared" si="2"/>
        <v>0</v>
      </c>
      <c r="L56" s="72">
        <f t="shared" si="2"/>
        <v>0</v>
      </c>
      <c r="M56" s="73">
        <f t="shared" si="11"/>
        <v>67000</v>
      </c>
      <c r="N56" s="72">
        <v>65000</v>
      </c>
      <c r="O56" s="72">
        <v>0</v>
      </c>
      <c r="P56" s="72">
        <v>0</v>
      </c>
      <c r="Q56" s="74">
        <f t="shared" si="12"/>
        <v>65000</v>
      </c>
      <c r="R56" s="75">
        <v>65000</v>
      </c>
      <c r="S56" s="76">
        <v>0</v>
      </c>
      <c r="T56" s="76">
        <v>0</v>
      </c>
      <c r="U56" s="77">
        <f t="shared" si="13"/>
        <v>65000</v>
      </c>
      <c r="V56" s="75">
        <f t="shared" si="18"/>
        <v>2000</v>
      </c>
      <c r="W56" s="76">
        <f t="shared" si="19"/>
        <v>0</v>
      </c>
      <c r="X56" s="76">
        <f t="shared" si="20"/>
        <v>0</v>
      </c>
      <c r="Y56" s="77">
        <f t="shared" si="6"/>
        <v>2000</v>
      </c>
      <c r="Z56" s="75">
        <f t="shared" si="17"/>
        <v>0</v>
      </c>
      <c r="AA56" s="76">
        <f t="shared" si="16"/>
        <v>0</v>
      </c>
      <c r="AB56" s="76">
        <f t="shared" si="16"/>
        <v>0</v>
      </c>
      <c r="AC56" s="78">
        <f t="shared" si="9"/>
        <v>0</v>
      </c>
      <c r="AD56" s="77" t="e">
        <f t="shared" si="14"/>
        <v>#REF!</v>
      </c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79"/>
      <c r="DT56" s="79"/>
      <c r="DU56" s="79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  <c r="FL56" s="79"/>
      <c r="FM56" s="79"/>
      <c r="FN56" s="79"/>
      <c r="FO56" s="79"/>
      <c r="FP56" s="79"/>
      <c r="FQ56" s="79"/>
      <c r="FR56" s="79"/>
      <c r="FS56" s="79"/>
      <c r="FT56" s="79"/>
      <c r="FU56" s="79"/>
      <c r="FV56" s="79"/>
      <c r="FW56" s="79"/>
      <c r="FX56" s="79"/>
      <c r="FY56" s="79"/>
      <c r="FZ56" s="79"/>
      <c r="GA56" s="79"/>
      <c r="GB56" s="79"/>
      <c r="GC56" s="79"/>
      <c r="GD56" s="79"/>
      <c r="GE56" s="79"/>
      <c r="GF56" s="79"/>
      <c r="GG56" s="79"/>
      <c r="GH56" s="79"/>
      <c r="GI56" s="79"/>
      <c r="GJ56" s="79"/>
      <c r="GK56" s="79"/>
      <c r="GL56" s="79"/>
      <c r="GM56" s="79"/>
      <c r="GN56" s="79"/>
      <c r="GO56" s="79"/>
      <c r="GP56" s="79"/>
      <c r="GQ56" s="79"/>
      <c r="GR56" s="79"/>
      <c r="GS56" s="79"/>
      <c r="GT56" s="79"/>
      <c r="GU56" s="79"/>
      <c r="GV56" s="79"/>
      <c r="GW56" s="79"/>
      <c r="GX56" s="79"/>
      <c r="GY56" s="79"/>
      <c r="GZ56" s="79"/>
      <c r="HA56" s="79"/>
      <c r="HB56" s="79"/>
      <c r="HC56" s="79"/>
      <c r="HD56" s="79"/>
      <c r="HE56" s="79"/>
      <c r="HF56" s="79"/>
      <c r="HG56" s="79"/>
      <c r="HH56" s="79"/>
      <c r="HI56" s="79"/>
      <c r="HJ56" s="79"/>
      <c r="HK56" s="79"/>
      <c r="HL56" s="79"/>
      <c r="HM56" s="79"/>
      <c r="HN56" s="79"/>
      <c r="HO56" s="79"/>
      <c r="HP56" s="79"/>
      <c r="HQ56" s="79"/>
      <c r="HR56" s="79"/>
      <c r="HS56" s="79"/>
      <c r="HT56" s="79"/>
      <c r="HU56" s="79"/>
      <c r="HV56" s="79"/>
      <c r="HW56" s="79"/>
      <c r="HX56" s="79"/>
      <c r="HY56" s="79"/>
      <c r="HZ56" s="79"/>
    </row>
    <row r="57" spans="1:234" s="80" customFormat="1">
      <c r="A57" s="21"/>
      <c r="B57" s="18" t="s">
        <v>207</v>
      </c>
      <c r="C57" s="18" t="s">
        <v>208</v>
      </c>
      <c r="D57" s="18" t="s">
        <v>52</v>
      </c>
      <c r="E57" s="18" t="s">
        <v>209</v>
      </c>
      <c r="F57" s="19"/>
      <c r="G57" s="17"/>
      <c r="H57" s="20"/>
      <c r="I57" s="20"/>
      <c r="J57" s="71">
        <f t="shared" si="10"/>
        <v>188000</v>
      </c>
      <c r="K57" s="72">
        <f t="shared" si="2"/>
        <v>0</v>
      </c>
      <c r="L57" s="72">
        <f t="shared" si="2"/>
        <v>0</v>
      </c>
      <c r="M57" s="73">
        <f t="shared" si="11"/>
        <v>188000</v>
      </c>
      <c r="N57" s="72">
        <v>182000</v>
      </c>
      <c r="O57" s="72">
        <v>0</v>
      </c>
      <c r="P57" s="72">
        <v>0</v>
      </c>
      <c r="Q57" s="74">
        <f t="shared" si="12"/>
        <v>182000</v>
      </c>
      <c r="R57" s="75">
        <v>182000</v>
      </c>
      <c r="S57" s="76">
        <v>0</v>
      </c>
      <c r="T57" s="76">
        <v>0</v>
      </c>
      <c r="U57" s="77">
        <f t="shared" si="13"/>
        <v>182000</v>
      </c>
      <c r="V57" s="75">
        <f t="shared" si="18"/>
        <v>6000</v>
      </c>
      <c r="W57" s="76">
        <f t="shared" si="19"/>
        <v>0</v>
      </c>
      <c r="X57" s="76">
        <f t="shared" si="20"/>
        <v>0</v>
      </c>
      <c r="Y57" s="77">
        <f t="shared" si="6"/>
        <v>6000</v>
      </c>
      <c r="Z57" s="75">
        <f t="shared" si="17"/>
        <v>0</v>
      </c>
      <c r="AA57" s="76">
        <f t="shared" si="16"/>
        <v>0</v>
      </c>
      <c r="AB57" s="76">
        <f t="shared" si="16"/>
        <v>0</v>
      </c>
      <c r="AC57" s="78">
        <f t="shared" si="9"/>
        <v>0</v>
      </c>
      <c r="AD57" s="77" t="e">
        <f t="shared" si="14"/>
        <v>#REF!</v>
      </c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79"/>
      <c r="DM57" s="79"/>
      <c r="DN57" s="79"/>
      <c r="DO57" s="79"/>
      <c r="DP57" s="79"/>
      <c r="DQ57" s="79"/>
      <c r="DR57" s="79"/>
      <c r="DS57" s="79"/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/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/>
      <c r="EQ57" s="79"/>
      <c r="ER57" s="79"/>
      <c r="ES57" s="79"/>
      <c r="ET57" s="79"/>
      <c r="EU57" s="79"/>
      <c r="EV57" s="79"/>
      <c r="EW57" s="79"/>
      <c r="EX57" s="79"/>
      <c r="EY57" s="79"/>
      <c r="EZ57" s="79"/>
      <c r="FA57" s="79"/>
      <c r="FB57" s="79"/>
      <c r="FC57" s="79"/>
      <c r="FD57" s="79"/>
      <c r="FE57" s="79"/>
      <c r="FF57" s="79"/>
      <c r="FG57" s="79"/>
      <c r="FH57" s="79"/>
      <c r="FI57" s="79"/>
      <c r="FJ57" s="79"/>
      <c r="FK57" s="79"/>
      <c r="FL57" s="79"/>
      <c r="FM57" s="79"/>
      <c r="FN57" s="79"/>
      <c r="FO57" s="79"/>
      <c r="FP57" s="79"/>
      <c r="FQ57" s="79"/>
      <c r="FR57" s="79"/>
      <c r="FS57" s="79"/>
      <c r="FT57" s="79"/>
      <c r="FU57" s="79"/>
      <c r="FV57" s="79"/>
      <c r="FW57" s="79"/>
      <c r="FX57" s="79"/>
      <c r="FY57" s="79"/>
      <c r="FZ57" s="79"/>
      <c r="GA57" s="79"/>
      <c r="GB57" s="79"/>
      <c r="GC57" s="79"/>
      <c r="GD57" s="79"/>
      <c r="GE57" s="79"/>
      <c r="GF57" s="79"/>
      <c r="GG57" s="79"/>
      <c r="GH57" s="79"/>
      <c r="GI57" s="79"/>
      <c r="GJ57" s="79"/>
      <c r="GK57" s="79"/>
      <c r="GL57" s="79"/>
      <c r="GM57" s="79"/>
      <c r="GN57" s="79"/>
      <c r="GO57" s="79"/>
      <c r="GP57" s="79"/>
      <c r="GQ57" s="79"/>
      <c r="GR57" s="79"/>
      <c r="GS57" s="79"/>
      <c r="GT57" s="79"/>
      <c r="GU57" s="79"/>
      <c r="GV57" s="79"/>
      <c r="GW57" s="79"/>
      <c r="GX57" s="79"/>
      <c r="GY57" s="79"/>
      <c r="GZ57" s="79"/>
      <c r="HA57" s="79"/>
      <c r="HB57" s="79"/>
      <c r="HC57" s="79"/>
      <c r="HD57" s="79"/>
      <c r="HE57" s="79"/>
      <c r="HF57" s="79"/>
      <c r="HG57" s="79"/>
      <c r="HH57" s="79"/>
      <c r="HI57" s="79"/>
      <c r="HJ57" s="79"/>
      <c r="HK57" s="79"/>
      <c r="HL57" s="79"/>
      <c r="HM57" s="79"/>
      <c r="HN57" s="79"/>
      <c r="HO57" s="79"/>
      <c r="HP57" s="79"/>
      <c r="HQ57" s="79"/>
      <c r="HR57" s="79"/>
      <c r="HS57" s="79"/>
      <c r="HT57" s="79"/>
      <c r="HU57" s="79"/>
      <c r="HV57" s="79"/>
      <c r="HW57" s="79"/>
      <c r="HX57" s="79"/>
      <c r="HY57" s="79"/>
      <c r="HZ57" s="79"/>
    </row>
    <row r="58" spans="1:234" s="80" customFormat="1">
      <c r="A58" s="81"/>
      <c r="B58" s="15" t="s">
        <v>238</v>
      </c>
      <c r="C58" s="15" t="s">
        <v>195</v>
      </c>
      <c r="D58" s="15" t="s">
        <v>52</v>
      </c>
      <c r="E58" s="82" t="s">
        <v>239</v>
      </c>
      <c r="F58" s="82"/>
      <c r="G58" s="17"/>
      <c r="H58" s="16"/>
      <c r="I58" s="16"/>
      <c r="J58" s="71">
        <f t="shared" si="10"/>
        <v>0</v>
      </c>
      <c r="K58" s="72">
        <f t="shared" si="2"/>
        <v>16000</v>
      </c>
      <c r="L58" s="72">
        <f t="shared" si="2"/>
        <v>0</v>
      </c>
      <c r="M58" s="73">
        <f t="shared" si="11"/>
        <v>16000</v>
      </c>
      <c r="N58" s="72">
        <v>0</v>
      </c>
      <c r="O58" s="72">
        <v>16000</v>
      </c>
      <c r="P58" s="72">
        <v>0</v>
      </c>
      <c r="Q58" s="74">
        <f t="shared" si="12"/>
        <v>16000</v>
      </c>
      <c r="R58" s="76">
        <v>0</v>
      </c>
      <c r="S58" s="76">
        <v>16000</v>
      </c>
      <c r="T58" s="76">
        <v>0</v>
      </c>
      <c r="U58" s="77">
        <f t="shared" si="13"/>
        <v>16000</v>
      </c>
      <c r="V58" s="75">
        <f t="shared" si="18"/>
        <v>0</v>
      </c>
      <c r="W58" s="76">
        <f t="shared" si="19"/>
        <v>0</v>
      </c>
      <c r="X58" s="76">
        <f t="shared" si="20"/>
        <v>0</v>
      </c>
      <c r="Y58" s="77">
        <f t="shared" si="6"/>
        <v>0</v>
      </c>
      <c r="Z58" s="75">
        <f t="shared" si="17"/>
        <v>0</v>
      </c>
      <c r="AA58" s="76">
        <f t="shared" si="16"/>
        <v>0</v>
      </c>
      <c r="AB58" s="76">
        <f t="shared" si="16"/>
        <v>0</v>
      </c>
      <c r="AC58" s="78">
        <f t="shared" si="9"/>
        <v>0</v>
      </c>
      <c r="AD58" s="77" t="e">
        <f t="shared" si="14"/>
        <v>#REF!</v>
      </c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/>
      <c r="EZ58" s="79"/>
      <c r="FA58" s="79"/>
      <c r="FB58" s="79"/>
      <c r="FC58" s="79"/>
      <c r="FD58" s="79"/>
      <c r="FE58" s="79"/>
      <c r="FF58" s="79"/>
      <c r="FG58" s="79"/>
      <c r="FH58" s="79"/>
      <c r="FI58" s="79"/>
      <c r="FJ58" s="79"/>
      <c r="FK58" s="79"/>
      <c r="FL58" s="79"/>
      <c r="FM58" s="79"/>
      <c r="FN58" s="79"/>
      <c r="FO58" s="79"/>
      <c r="FP58" s="79"/>
      <c r="FQ58" s="79"/>
      <c r="FR58" s="79"/>
      <c r="FS58" s="79"/>
      <c r="FT58" s="79"/>
      <c r="FU58" s="79"/>
      <c r="FV58" s="79"/>
      <c r="FW58" s="79"/>
      <c r="FX58" s="79"/>
      <c r="FY58" s="79"/>
      <c r="FZ58" s="79"/>
      <c r="GA58" s="79"/>
      <c r="GB58" s="79"/>
      <c r="GC58" s="79"/>
      <c r="GD58" s="79"/>
      <c r="GE58" s="79"/>
      <c r="GF58" s="79"/>
      <c r="GG58" s="79"/>
      <c r="GH58" s="79"/>
      <c r="GI58" s="79"/>
      <c r="GJ58" s="79"/>
      <c r="GK58" s="79"/>
      <c r="GL58" s="79"/>
      <c r="GM58" s="79"/>
      <c r="GN58" s="79"/>
      <c r="GO58" s="79"/>
      <c r="GP58" s="79"/>
      <c r="GQ58" s="79"/>
      <c r="GR58" s="79"/>
      <c r="GS58" s="79"/>
      <c r="GT58" s="79"/>
      <c r="GU58" s="79"/>
      <c r="GV58" s="79"/>
      <c r="GW58" s="79"/>
      <c r="GX58" s="79"/>
      <c r="GY58" s="79"/>
      <c r="GZ58" s="79"/>
      <c r="HA58" s="79"/>
      <c r="HB58" s="79"/>
      <c r="HC58" s="79"/>
      <c r="HD58" s="79"/>
      <c r="HE58" s="79"/>
      <c r="HF58" s="79"/>
      <c r="HG58" s="79"/>
      <c r="HH58" s="79"/>
      <c r="HI58" s="79"/>
      <c r="HJ58" s="79"/>
      <c r="HK58" s="79"/>
      <c r="HL58" s="79"/>
      <c r="HM58" s="79"/>
      <c r="HN58" s="79"/>
      <c r="HO58" s="79"/>
      <c r="HP58" s="79"/>
      <c r="HQ58" s="79"/>
      <c r="HR58" s="79"/>
      <c r="HS58" s="79"/>
      <c r="HT58" s="79"/>
      <c r="HU58" s="79"/>
      <c r="HV58" s="79"/>
      <c r="HW58" s="79"/>
      <c r="HX58" s="79"/>
      <c r="HY58" s="79"/>
      <c r="HZ58" s="79"/>
    </row>
    <row r="59" spans="1:234" s="80" customFormat="1">
      <c r="A59" s="81"/>
      <c r="B59" s="15" t="s">
        <v>240</v>
      </c>
      <c r="C59" s="15" t="s">
        <v>241</v>
      </c>
      <c r="D59" s="15" t="s">
        <v>52</v>
      </c>
      <c r="E59" s="82" t="s">
        <v>239</v>
      </c>
      <c r="F59" s="82"/>
      <c r="G59" s="17"/>
      <c r="H59" s="16"/>
      <c r="I59" s="16"/>
      <c r="J59" s="71">
        <f t="shared" si="10"/>
        <v>0</v>
      </c>
      <c r="K59" s="72">
        <f t="shared" si="2"/>
        <v>0</v>
      </c>
      <c r="L59" s="72">
        <f t="shared" si="2"/>
        <v>0</v>
      </c>
      <c r="M59" s="73">
        <f t="shared" si="11"/>
        <v>0</v>
      </c>
      <c r="N59" s="72">
        <v>0</v>
      </c>
      <c r="O59" s="72">
        <v>0</v>
      </c>
      <c r="P59" s="72">
        <v>0</v>
      </c>
      <c r="Q59" s="74">
        <f t="shared" si="12"/>
        <v>0</v>
      </c>
      <c r="R59" s="76">
        <v>0</v>
      </c>
      <c r="S59" s="76">
        <v>16000</v>
      </c>
      <c r="T59" s="76">
        <v>0</v>
      </c>
      <c r="U59" s="77">
        <f t="shared" si="13"/>
        <v>16000</v>
      </c>
      <c r="V59" s="75">
        <f t="shared" si="18"/>
        <v>0</v>
      </c>
      <c r="W59" s="76">
        <f t="shared" si="19"/>
        <v>0</v>
      </c>
      <c r="X59" s="76">
        <f t="shared" si="20"/>
        <v>0</v>
      </c>
      <c r="Y59" s="77">
        <f t="shared" si="6"/>
        <v>0</v>
      </c>
      <c r="Z59" s="75">
        <f t="shared" ref="Z59:Z62" si="22">N59-R59</f>
        <v>0</v>
      </c>
      <c r="AA59" s="76">
        <f t="shared" ref="AA59:AA62" si="23">O59-S59</f>
        <v>-16000</v>
      </c>
      <c r="AB59" s="76">
        <f t="shared" si="16"/>
        <v>0</v>
      </c>
      <c r="AC59" s="78">
        <f t="shared" si="9"/>
        <v>-16000</v>
      </c>
      <c r="AD59" s="77" t="e">
        <f t="shared" ref="AD59:AD62" si="24">ROUND(AC59*premieGM,2)</f>
        <v>#REF!</v>
      </c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79"/>
      <c r="GM59" s="79"/>
      <c r="GN59" s="79"/>
      <c r="GO59" s="79"/>
      <c r="GP59" s="79"/>
      <c r="GQ59" s="79"/>
      <c r="GR59" s="79"/>
      <c r="GS59" s="79"/>
      <c r="GT59" s="79"/>
      <c r="GU59" s="79"/>
      <c r="GV59" s="79"/>
      <c r="GW59" s="79"/>
      <c r="GX59" s="79"/>
      <c r="GY59" s="79"/>
      <c r="GZ59" s="79"/>
      <c r="HA59" s="79"/>
      <c r="HB59" s="79"/>
      <c r="HC59" s="79"/>
      <c r="HD59" s="79"/>
      <c r="HE59" s="79"/>
      <c r="HF59" s="79"/>
      <c r="HG59" s="79"/>
      <c r="HH59" s="79"/>
      <c r="HI59" s="79"/>
      <c r="HJ59" s="79"/>
      <c r="HK59" s="79"/>
      <c r="HL59" s="79"/>
      <c r="HM59" s="79"/>
      <c r="HN59" s="79"/>
      <c r="HO59" s="79"/>
      <c r="HP59" s="79"/>
      <c r="HQ59" s="79"/>
      <c r="HR59" s="79"/>
      <c r="HS59" s="79"/>
      <c r="HT59" s="79"/>
      <c r="HU59" s="79"/>
      <c r="HV59" s="79"/>
      <c r="HW59" s="79"/>
      <c r="HX59" s="79"/>
      <c r="HY59" s="79"/>
      <c r="HZ59" s="79"/>
    </row>
    <row r="60" spans="1:234" s="80" customFormat="1">
      <c r="A60" s="81"/>
      <c r="B60" s="15" t="s">
        <v>242</v>
      </c>
      <c r="C60" s="15" t="s">
        <v>243</v>
      </c>
      <c r="D60" s="15" t="s">
        <v>80</v>
      </c>
      <c r="E60" s="82" t="s">
        <v>239</v>
      </c>
      <c r="F60" s="82"/>
      <c r="G60" s="17"/>
      <c r="H60" s="16"/>
      <c r="I60" s="16"/>
      <c r="J60" s="71">
        <f t="shared" si="10"/>
        <v>0</v>
      </c>
      <c r="K60" s="72">
        <f t="shared" si="2"/>
        <v>0</v>
      </c>
      <c r="L60" s="72">
        <f t="shared" si="2"/>
        <v>0</v>
      </c>
      <c r="M60" s="73">
        <f t="shared" si="11"/>
        <v>0</v>
      </c>
      <c r="N60" s="72">
        <v>0</v>
      </c>
      <c r="O60" s="72">
        <v>0</v>
      </c>
      <c r="P60" s="72">
        <v>0</v>
      </c>
      <c r="Q60" s="74">
        <f t="shared" si="12"/>
        <v>0</v>
      </c>
      <c r="R60" s="76">
        <v>0</v>
      </c>
      <c r="S60" s="76">
        <v>16000</v>
      </c>
      <c r="T60" s="76">
        <v>0</v>
      </c>
      <c r="U60" s="77">
        <f t="shared" si="13"/>
        <v>16000</v>
      </c>
      <c r="V60" s="75">
        <f t="shared" si="18"/>
        <v>0</v>
      </c>
      <c r="W60" s="76">
        <f t="shared" si="19"/>
        <v>0</v>
      </c>
      <c r="X60" s="76">
        <f t="shared" si="20"/>
        <v>0</v>
      </c>
      <c r="Y60" s="77">
        <f t="shared" si="6"/>
        <v>0</v>
      </c>
      <c r="Z60" s="75">
        <f t="shared" si="22"/>
        <v>0</v>
      </c>
      <c r="AA60" s="76">
        <f t="shared" si="23"/>
        <v>-16000</v>
      </c>
      <c r="AB60" s="76">
        <f t="shared" si="16"/>
        <v>0</v>
      </c>
      <c r="AC60" s="78">
        <f t="shared" si="9"/>
        <v>-16000</v>
      </c>
      <c r="AD60" s="77" t="e">
        <f t="shared" si="24"/>
        <v>#REF!</v>
      </c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  <c r="CG60" s="79"/>
      <c r="CH60" s="79"/>
      <c r="CI60" s="79"/>
      <c r="CJ60" s="79"/>
      <c r="CK60" s="79"/>
      <c r="CL60" s="79"/>
      <c r="CM60" s="79"/>
      <c r="CN60" s="79"/>
      <c r="CO60" s="79"/>
      <c r="CP60" s="79"/>
      <c r="CQ60" s="79"/>
      <c r="CR60" s="79"/>
      <c r="CS60" s="79"/>
      <c r="CT60" s="79"/>
      <c r="CU60" s="79"/>
      <c r="CV60" s="79"/>
      <c r="CW60" s="79"/>
      <c r="CX60" s="79"/>
      <c r="CY60" s="79"/>
      <c r="CZ60" s="79"/>
      <c r="DA60" s="79"/>
      <c r="DB60" s="79"/>
      <c r="DC60" s="79"/>
      <c r="DD60" s="79"/>
      <c r="DE60" s="79"/>
      <c r="DF60" s="79"/>
      <c r="DG60" s="79"/>
      <c r="DH60" s="79"/>
      <c r="DI60" s="79"/>
      <c r="DJ60" s="79"/>
      <c r="DK60" s="79"/>
      <c r="DL60" s="79"/>
      <c r="DM60" s="79"/>
      <c r="DN60" s="79"/>
      <c r="DO60" s="79"/>
      <c r="DP60" s="79"/>
      <c r="DQ60" s="79"/>
      <c r="DR60" s="79"/>
      <c r="DS60" s="79"/>
      <c r="DT60" s="79"/>
      <c r="DU60" s="79"/>
      <c r="DV60" s="79"/>
      <c r="DW60" s="79"/>
      <c r="DX60" s="79"/>
      <c r="DY60" s="79"/>
      <c r="DZ60" s="79"/>
      <c r="EA60" s="79"/>
      <c r="EB60" s="79"/>
      <c r="EC60" s="79"/>
      <c r="ED60" s="79"/>
      <c r="EE60" s="79"/>
      <c r="EF60" s="79"/>
      <c r="EG60" s="79"/>
      <c r="EH60" s="79"/>
      <c r="EI60" s="79"/>
      <c r="EJ60" s="79"/>
      <c r="EK60" s="79"/>
      <c r="EL60" s="79"/>
      <c r="EM60" s="79"/>
      <c r="EN60" s="79"/>
      <c r="EO60" s="79"/>
      <c r="EP60" s="79"/>
      <c r="EQ60" s="79"/>
      <c r="ER60" s="79"/>
      <c r="ES60" s="79"/>
      <c r="ET60" s="79"/>
      <c r="EU60" s="79"/>
      <c r="EV60" s="79"/>
      <c r="EW60" s="79"/>
      <c r="EX60" s="79"/>
      <c r="EY60" s="79"/>
      <c r="EZ60" s="79"/>
      <c r="FA60" s="79"/>
      <c r="FB60" s="79"/>
      <c r="FC60" s="79"/>
      <c r="FD60" s="79"/>
      <c r="FE60" s="79"/>
      <c r="FF60" s="79"/>
      <c r="FG60" s="79"/>
      <c r="FH60" s="79"/>
      <c r="FI60" s="79"/>
      <c r="FJ60" s="79"/>
      <c r="FK60" s="79"/>
      <c r="FL60" s="79"/>
      <c r="FM60" s="79"/>
      <c r="FN60" s="79"/>
      <c r="FO60" s="79"/>
      <c r="FP60" s="79"/>
      <c r="FQ60" s="79"/>
      <c r="FR60" s="79"/>
      <c r="FS60" s="79"/>
      <c r="FT60" s="79"/>
      <c r="FU60" s="79"/>
      <c r="FV60" s="79"/>
      <c r="FW60" s="79"/>
      <c r="FX60" s="79"/>
      <c r="FY60" s="79"/>
      <c r="FZ60" s="79"/>
      <c r="GA60" s="79"/>
      <c r="GB60" s="79"/>
      <c r="GC60" s="79"/>
      <c r="GD60" s="79"/>
      <c r="GE60" s="79"/>
      <c r="GF60" s="79"/>
      <c r="GG60" s="79"/>
      <c r="GH60" s="79"/>
      <c r="GI60" s="79"/>
      <c r="GJ60" s="79"/>
      <c r="GK60" s="79"/>
      <c r="GL60" s="79"/>
      <c r="GM60" s="79"/>
      <c r="GN60" s="79"/>
      <c r="GO60" s="79"/>
      <c r="GP60" s="79"/>
      <c r="GQ60" s="79"/>
      <c r="GR60" s="79"/>
      <c r="GS60" s="79"/>
      <c r="GT60" s="79"/>
      <c r="GU60" s="79"/>
      <c r="GV60" s="79"/>
      <c r="GW60" s="79"/>
      <c r="GX60" s="79"/>
      <c r="GY60" s="79"/>
      <c r="GZ60" s="79"/>
      <c r="HA60" s="79"/>
      <c r="HB60" s="79"/>
      <c r="HC60" s="79"/>
      <c r="HD60" s="79"/>
      <c r="HE60" s="79"/>
      <c r="HF60" s="79"/>
      <c r="HG60" s="79"/>
      <c r="HH60" s="79"/>
      <c r="HI60" s="79"/>
      <c r="HJ60" s="79"/>
      <c r="HK60" s="79"/>
      <c r="HL60" s="79"/>
      <c r="HM60" s="79"/>
      <c r="HN60" s="79"/>
      <c r="HO60" s="79"/>
      <c r="HP60" s="79"/>
      <c r="HQ60" s="79"/>
      <c r="HR60" s="79"/>
      <c r="HS60" s="79"/>
      <c r="HT60" s="79"/>
      <c r="HU60" s="79"/>
      <c r="HV60" s="79"/>
      <c r="HW60" s="79"/>
      <c r="HX60" s="79"/>
      <c r="HY60" s="79"/>
      <c r="HZ60" s="79"/>
    </row>
    <row r="61" spans="1:234" s="80" customFormat="1">
      <c r="A61" s="81"/>
      <c r="B61" s="15" t="s">
        <v>244</v>
      </c>
      <c r="C61" s="15" t="s">
        <v>245</v>
      </c>
      <c r="D61" s="15" t="s">
        <v>52</v>
      </c>
      <c r="E61" s="82" t="s">
        <v>239</v>
      </c>
      <c r="F61" s="82"/>
      <c r="G61" s="17"/>
      <c r="H61" s="16"/>
      <c r="I61" s="16"/>
      <c r="J61" s="71">
        <f t="shared" si="10"/>
        <v>0</v>
      </c>
      <c r="K61" s="72">
        <f t="shared" si="2"/>
        <v>16000</v>
      </c>
      <c r="L61" s="72">
        <f t="shared" si="2"/>
        <v>0</v>
      </c>
      <c r="M61" s="73">
        <f t="shared" si="11"/>
        <v>16000</v>
      </c>
      <c r="N61" s="72">
        <v>0</v>
      </c>
      <c r="O61" s="72">
        <v>16000</v>
      </c>
      <c r="P61" s="72">
        <v>0</v>
      </c>
      <c r="Q61" s="74">
        <f t="shared" si="12"/>
        <v>16000</v>
      </c>
      <c r="R61" s="76">
        <v>0</v>
      </c>
      <c r="S61" s="76">
        <v>16000</v>
      </c>
      <c r="T61" s="76">
        <v>0</v>
      </c>
      <c r="U61" s="77">
        <f t="shared" si="13"/>
        <v>16000</v>
      </c>
      <c r="V61" s="75">
        <f t="shared" si="18"/>
        <v>0</v>
      </c>
      <c r="W61" s="76">
        <f t="shared" si="19"/>
        <v>0</v>
      </c>
      <c r="X61" s="76">
        <f t="shared" si="20"/>
        <v>0</v>
      </c>
      <c r="Y61" s="77">
        <f t="shared" si="6"/>
        <v>0</v>
      </c>
      <c r="Z61" s="75">
        <f t="shared" si="22"/>
        <v>0</v>
      </c>
      <c r="AA61" s="76">
        <f t="shared" si="23"/>
        <v>0</v>
      </c>
      <c r="AB61" s="76">
        <f t="shared" si="16"/>
        <v>0</v>
      </c>
      <c r="AC61" s="78">
        <f t="shared" si="9"/>
        <v>0</v>
      </c>
      <c r="AD61" s="77" t="e">
        <f t="shared" si="24"/>
        <v>#REF!</v>
      </c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79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79"/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  <c r="EO61" s="79"/>
      <c r="EP61" s="79"/>
      <c r="EQ61" s="79"/>
      <c r="ER61" s="79"/>
      <c r="ES61" s="79"/>
      <c r="ET61" s="79"/>
      <c r="EU61" s="79"/>
      <c r="EV61" s="79"/>
      <c r="EW61" s="79"/>
      <c r="EX61" s="79"/>
      <c r="EY61" s="79"/>
      <c r="EZ61" s="79"/>
      <c r="FA61" s="79"/>
      <c r="FB61" s="79"/>
      <c r="FC61" s="79"/>
      <c r="FD61" s="79"/>
      <c r="FE61" s="79"/>
      <c r="FF61" s="79"/>
      <c r="FG61" s="79"/>
      <c r="FH61" s="79"/>
      <c r="FI61" s="79"/>
      <c r="FJ61" s="79"/>
      <c r="FK61" s="79"/>
      <c r="FL61" s="79"/>
      <c r="FM61" s="79"/>
      <c r="FN61" s="79"/>
      <c r="FO61" s="79"/>
      <c r="FP61" s="79"/>
      <c r="FQ61" s="79"/>
      <c r="FR61" s="79"/>
      <c r="FS61" s="79"/>
      <c r="FT61" s="79"/>
      <c r="FU61" s="79"/>
      <c r="FV61" s="79"/>
      <c r="FW61" s="79"/>
      <c r="FX61" s="79"/>
      <c r="FY61" s="79"/>
      <c r="FZ61" s="79"/>
      <c r="GA61" s="79"/>
      <c r="GB61" s="79"/>
      <c r="GC61" s="79"/>
      <c r="GD61" s="79"/>
      <c r="GE61" s="79"/>
      <c r="GF61" s="79"/>
      <c r="GG61" s="79"/>
      <c r="GH61" s="79"/>
      <c r="GI61" s="79"/>
      <c r="GJ61" s="79"/>
      <c r="GK61" s="79"/>
      <c r="GL61" s="79"/>
      <c r="GM61" s="79"/>
      <c r="GN61" s="79"/>
      <c r="GO61" s="79"/>
      <c r="GP61" s="79"/>
      <c r="GQ61" s="79"/>
      <c r="GR61" s="79"/>
      <c r="GS61" s="79"/>
      <c r="GT61" s="79"/>
      <c r="GU61" s="79"/>
      <c r="GV61" s="79"/>
      <c r="GW61" s="79"/>
      <c r="GX61" s="79"/>
      <c r="GY61" s="79"/>
      <c r="GZ61" s="79"/>
      <c r="HA61" s="79"/>
      <c r="HB61" s="79"/>
      <c r="HC61" s="79"/>
      <c r="HD61" s="79"/>
      <c r="HE61" s="79"/>
      <c r="HF61" s="79"/>
      <c r="HG61" s="79"/>
      <c r="HH61" s="79"/>
      <c r="HI61" s="79"/>
      <c r="HJ61" s="79"/>
      <c r="HK61" s="79"/>
      <c r="HL61" s="79"/>
      <c r="HM61" s="79"/>
      <c r="HN61" s="79"/>
      <c r="HO61" s="79"/>
      <c r="HP61" s="79"/>
      <c r="HQ61" s="79"/>
      <c r="HR61" s="79"/>
      <c r="HS61" s="79"/>
      <c r="HT61" s="79"/>
      <c r="HU61" s="79"/>
      <c r="HV61" s="79"/>
      <c r="HW61" s="79"/>
      <c r="HX61" s="79"/>
      <c r="HY61" s="79"/>
      <c r="HZ61" s="79"/>
    </row>
    <row r="62" spans="1:234" s="80" customFormat="1">
      <c r="A62" s="81"/>
      <c r="B62" s="15" t="s">
        <v>246</v>
      </c>
      <c r="C62" s="15" t="s">
        <v>247</v>
      </c>
      <c r="D62" s="15" t="s">
        <v>52</v>
      </c>
      <c r="E62" s="82" t="s">
        <v>239</v>
      </c>
      <c r="F62" s="82"/>
      <c r="G62" s="17"/>
      <c r="H62" s="16"/>
      <c r="I62" s="16"/>
      <c r="J62" s="71">
        <f t="shared" si="10"/>
        <v>0</v>
      </c>
      <c r="K62" s="72">
        <f t="shared" si="2"/>
        <v>0</v>
      </c>
      <c r="L62" s="72">
        <f t="shared" si="2"/>
        <v>0</v>
      </c>
      <c r="M62" s="73">
        <f t="shared" si="11"/>
        <v>0</v>
      </c>
      <c r="N62" s="72">
        <v>0</v>
      </c>
      <c r="O62" s="72">
        <v>0</v>
      </c>
      <c r="P62" s="72">
        <v>0</v>
      </c>
      <c r="Q62" s="74">
        <f t="shared" si="12"/>
        <v>0</v>
      </c>
      <c r="R62" s="76">
        <v>0</v>
      </c>
      <c r="S62" s="76">
        <v>16000</v>
      </c>
      <c r="T62" s="76">
        <v>0</v>
      </c>
      <c r="U62" s="77">
        <f t="shared" si="13"/>
        <v>16000</v>
      </c>
      <c r="V62" s="75">
        <f t="shared" si="18"/>
        <v>0</v>
      </c>
      <c r="W62" s="76">
        <f t="shared" si="19"/>
        <v>0</v>
      </c>
      <c r="X62" s="76">
        <f t="shared" si="20"/>
        <v>0</v>
      </c>
      <c r="Y62" s="77">
        <f t="shared" si="6"/>
        <v>0</v>
      </c>
      <c r="Z62" s="75">
        <f t="shared" si="22"/>
        <v>0</v>
      </c>
      <c r="AA62" s="76">
        <f t="shared" si="23"/>
        <v>-16000</v>
      </c>
      <c r="AB62" s="76">
        <f t="shared" si="16"/>
        <v>0</v>
      </c>
      <c r="AC62" s="78">
        <f t="shared" si="9"/>
        <v>-16000</v>
      </c>
      <c r="AD62" s="77" t="e">
        <f t="shared" si="24"/>
        <v>#REF!</v>
      </c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79"/>
      <c r="BR62" s="79"/>
      <c r="BS62" s="79"/>
      <c r="BT62" s="79"/>
      <c r="BU62" s="79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  <c r="EO62" s="79"/>
      <c r="EP62" s="79"/>
      <c r="EQ62" s="79"/>
      <c r="ER62" s="79"/>
      <c r="ES62" s="79"/>
      <c r="ET62" s="79"/>
      <c r="EU62" s="79"/>
      <c r="EV62" s="79"/>
      <c r="EW62" s="79"/>
      <c r="EX62" s="79"/>
      <c r="EY62" s="79"/>
      <c r="EZ62" s="79"/>
      <c r="FA62" s="79"/>
      <c r="FB62" s="79"/>
      <c r="FC62" s="79"/>
      <c r="FD62" s="79"/>
      <c r="FE62" s="79"/>
      <c r="FF62" s="79"/>
      <c r="FG62" s="79"/>
      <c r="FH62" s="79"/>
      <c r="FI62" s="79"/>
      <c r="FJ62" s="79"/>
      <c r="FK62" s="79"/>
      <c r="FL62" s="79"/>
      <c r="FM62" s="79"/>
      <c r="FN62" s="79"/>
      <c r="FO62" s="79"/>
      <c r="FP62" s="79"/>
      <c r="FQ62" s="79"/>
      <c r="FR62" s="79"/>
      <c r="FS62" s="79"/>
      <c r="FT62" s="79"/>
      <c r="FU62" s="79"/>
      <c r="FV62" s="79"/>
      <c r="FW62" s="79"/>
      <c r="FX62" s="79"/>
      <c r="FY62" s="79"/>
      <c r="FZ62" s="79"/>
      <c r="GA62" s="79"/>
      <c r="GB62" s="79"/>
      <c r="GC62" s="79"/>
      <c r="GD62" s="79"/>
      <c r="GE62" s="79"/>
      <c r="GF62" s="79"/>
      <c r="GG62" s="79"/>
      <c r="GH62" s="79"/>
      <c r="GI62" s="79"/>
      <c r="GJ62" s="79"/>
      <c r="GK62" s="79"/>
      <c r="GL62" s="79"/>
      <c r="GM62" s="79"/>
      <c r="GN62" s="79"/>
      <c r="GO62" s="79"/>
      <c r="GP62" s="79"/>
      <c r="GQ62" s="79"/>
      <c r="GR62" s="79"/>
      <c r="GS62" s="79"/>
      <c r="GT62" s="79"/>
      <c r="GU62" s="79"/>
      <c r="GV62" s="79"/>
      <c r="GW62" s="79"/>
      <c r="GX62" s="79"/>
      <c r="GY62" s="79"/>
      <c r="GZ62" s="79"/>
      <c r="HA62" s="79"/>
      <c r="HB62" s="79"/>
      <c r="HC62" s="79"/>
      <c r="HD62" s="79"/>
      <c r="HE62" s="79"/>
      <c r="HF62" s="79"/>
      <c r="HG62" s="79"/>
      <c r="HH62" s="79"/>
      <c r="HI62" s="79"/>
      <c r="HJ62" s="79"/>
      <c r="HK62" s="79"/>
      <c r="HL62" s="79"/>
      <c r="HM62" s="79"/>
      <c r="HN62" s="79"/>
      <c r="HO62" s="79"/>
      <c r="HP62" s="79"/>
      <c r="HQ62" s="79"/>
      <c r="HR62" s="79"/>
      <c r="HS62" s="79"/>
      <c r="HT62" s="79"/>
      <c r="HU62" s="79"/>
      <c r="HV62" s="79"/>
      <c r="HW62" s="79"/>
      <c r="HX62" s="79"/>
      <c r="HY62" s="79"/>
      <c r="HZ62" s="79"/>
    </row>
    <row r="63" spans="1:234" s="80" customFormat="1">
      <c r="A63" s="81"/>
      <c r="B63" s="15" t="s">
        <v>251</v>
      </c>
      <c r="C63" s="15" t="s">
        <v>252</v>
      </c>
      <c r="D63" s="15" t="s">
        <v>80</v>
      </c>
      <c r="E63" s="82" t="s">
        <v>239</v>
      </c>
      <c r="F63" s="82"/>
      <c r="G63" s="17"/>
      <c r="H63" s="16"/>
      <c r="I63" s="16"/>
      <c r="J63" s="71">
        <f t="shared" ref="J63:K80" si="25">ROUND(N63*ign/igo,afrind)</f>
        <v>0</v>
      </c>
      <c r="K63" s="72">
        <f t="shared" ref="K63:L80" si="26">ROUND(O63*iin/iio,afrind)</f>
        <v>48000</v>
      </c>
      <c r="L63" s="72">
        <f t="shared" si="26"/>
        <v>0</v>
      </c>
      <c r="M63" s="73">
        <f t="shared" si="11"/>
        <v>48000</v>
      </c>
      <c r="N63" s="72">
        <v>0</v>
      </c>
      <c r="O63" s="72">
        <v>47000</v>
      </c>
      <c r="P63" s="72">
        <v>0</v>
      </c>
      <c r="Q63" s="74">
        <f t="shared" si="12"/>
        <v>47000</v>
      </c>
      <c r="R63" s="76">
        <v>0</v>
      </c>
      <c r="S63" s="76">
        <v>47000</v>
      </c>
      <c r="T63" s="76">
        <v>0</v>
      </c>
      <c r="U63" s="77">
        <f t="shared" si="13"/>
        <v>47000</v>
      </c>
      <c r="V63" s="75">
        <f t="shared" si="18"/>
        <v>0</v>
      </c>
      <c r="W63" s="76">
        <f t="shared" si="19"/>
        <v>1000</v>
      </c>
      <c r="X63" s="76">
        <f t="shared" si="20"/>
        <v>0</v>
      </c>
      <c r="Y63" s="77">
        <f t="shared" si="6"/>
        <v>1000</v>
      </c>
      <c r="Z63" s="75">
        <f t="shared" si="17"/>
        <v>0</v>
      </c>
      <c r="AA63" s="76">
        <f t="shared" si="16"/>
        <v>0</v>
      </c>
      <c r="AB63" s="76">
        <f t="shared" si="16"/>
        <v>0</v>
      </c>
      <c r="AC63" s="78">
        <f t="shared" si="9"/>
        <v>0</v>
      </c>
      <c r="AD63" s="77" t="e">
        <f t="shared" si="14"/>
        <v>#REF!</v>
      </c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79"/>
      <c r="GM63" s="79"/>
      <c r="GN63" s="79"/>
      <c r="GO63" s="79"/>
      <c r="GP63" s="79"/>
      <c r="GQ63" s="79"/>
      <c r="GR63" s="79"/>
      <c r="GS63" s="79"/>
      <c r="GT63" s="79"/>
      <c r="GU63" s="79"/>
      <c r="GV63" s="79"/>
      <c r="GW63" s="79"/>
      <c r="GX63" s="79"/>
      <c r="GY63" s="79"/>
      <c r="GZ63" s="79"/>
      <c r="HA63" s="79"/>
      <c r="HB63" s="79"/>
      <c r="HC63" s="79"/>
      <c r="HD63" s="79"/>
      <c r="HE63" s="79"/>
      <c r="HF63" s="79"/>
      <c r="HG63" s="79"/>
      <c r="HH63" s="79"/>
      <c r="HI63" s="79"/>
      <c r="HJ63" s="79"/>
      <c r="HK63" s="79"/>
      <c r="HL63" s="79"/>
      <c r="HM63" s="79"/>
      <c r="HN63" s="79"/>
      <c r="HO63" s="79"/>
      <c r="HP63" s="79"/>
      <c r="HQ63" s="79"/>
      <c r="HR63" s="79"/>
      <c r="HS63" s="79"/>
      <c r="HT63" s="79"/>
      <c r="HU63" s="79"/>
      <c r="HV63" s="79"/>
      <c r="HW63" s="79"/>
      <c r="HX63" s="79"/>
      <c r="HY63" s="79"/>
      <c r="HZ63" s="79"/>
    </row>
    <row r="64" spans="1:234" s="80" customFormat="1">
      <c r="A64" s="81"/>
      <c r="B64" s="15" t="s">
        <v>255</v>
      </c>
      <c r="C64" s="15" t="s">
        <v>256</v>
      </c>
      <c r="D64" s="15" t="s">
        <v>76</v>
      </c>
      <c r="E64" s="82" t="s">
        <v>204</v>
      </c>
      <c r="F64" s="82"/>
      <c r="G64" s="17"/>
      <c r="H64" s="16"/>
      <c r="I64" s="16"/>
      <c r="J64" s="71">
        <f t="shared" si="25"/>
        <v>56000</v>
      </c>
      <c r="K64" s="72">
        <f t="shared" si="26"/>
        <v>0</v>
      </c>
      <c r="L64" s="72">
        <f t="shared" si="26"/>
        <v>0</v>
      </c>
      <c r="M64" s="73">
        <f t="shared" si="11"/>
        <v>56000</v>
      </c>
      <c r="N64" s="72">
        <v>54000</v>
      </c>
      <c r="O64" s="72">
        <v>0</v>
      </c>
      <c r="P64" s="72">
        <v>0</v>
      </c>
      <c r="Q64" s="74">
        <f t="shared" si="12"/>
        <v>54000</v>
      </c>
      <c r="R64" s="76">
        <v>54000</v>
      </c>
      <c r="S64" s="76">
        <v>0</v>
      </c>
      <c r="T64" s="76">
        <v>0</v>
      </c>
      <c r="U64" s="77">
        <f t="shared" si="13"/>
        <v>54000</v>
      </c>
      <c r="V64" s="75">
        <f t="shared" si="18"/>
        <v>2000</v>
      </c>
      <c r="W64" s="76">
        <f t="shared" si="19"/>
        <v>0</v>
      </c>
      <c r="X64" s="76">
        <f t="shared" si="20"/>
        <v>0</v>
      </c>
      <c r="Y64" s="77">
        <f t="shared" si="6"/>
        <v>2000</v>
      </c>
      <c r="Z64" s="75">
        <f t="shared" si="17"/>
        <v>0</v>
      </c>
      <c r="AA64" s="76">
        <f t="shared" si="16"/>
        <v>0</v>
      </c>
      <c r="AB64" s="76">
        <f t="shared" si="16"/>
        <v>0</v>
      </c>
      <c r="AC64" s="78">
        <f t="shared" si="9"/>
        <v>0</v>
      </c>
      <c r="AD64" s="77" t="e">
        <f t="shared" si="14"/>
        <v>#REF!</v>
      </c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/>
      <c r="BM64" s="79"/>
      <c r="BN64" s="79"/>
      <c r="BO64" s="79"/>
      <c r="BP64" s="79"/>
      <c r="BQ64" s="79"/>
      <c r="BR64" s="79"/>
      <c r="BS64" s="79"/>
      <c r="BT64" s="79"/>
      <c r="BU64" s="79"/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/>
      <c r="CV64" s="79"/>
      <c r="CW64" s="79"/>
      <c r="CX64" s="79"/>
      <c r="CY64" s="79"/>
      <c r="CZ64" s="79"/>
      <c r="DA64" s="79"/>
      <c r="DB64" s="79"/>
      <c r="DC64" s="79"/>
      <c r="DD64" s="79"/>
      <c r="DE64" s="79"/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9"/>
      <c r="DQ64" s="79"/>
      <c r="DR64" s="79"/>
      <c r="DS64" s="79"/>
      <c r="DT64" s="79"/>
      <c r="DU64" s="79"/>
      <c r="DV64" s="79"/>
      <c r="DW64" s="79"/>
      <c r="DX64" s="79"/>
      <c r="DY64" s="79"/>
      <c r="DZ64" s="79"/>
      <c r="EA64" s="79"/>
      <c r="EB64" s="79"/>
      <c r="EC64" s="79"/>
      <c r="ED64" s="79"/>
      <c r="EE64" s="79"/>
      <c r="EF64" s="79"/>
      <c r="EG64" s="79"/>
      <c r="EH64" s="79"/>
      <c r="EI64" s="79"/>
      <c r="EJ64" s="79"/>
      <c r="EK64" s="79"/>
      <c r="EL64" s="79"/>
      <c r="EM64" s="79"/>
      <c r="EN64" s="79"/>
      <c r="EO64" s="79"/>
      <c r="EP64" s="79"/>
      <c r="EQ64" s="79"/>
      <c r="ER64" s="79"/>
      <c r="ES64" s="79"/>
      <c r="ET64" s="79"/>
      <c r="EU64" s="79"/>
      <c r="EV64" s="79"/>
      <c r="EW64" s="79"/>
      <c r="EX64" s="79"/>
      <c r="EY64" s="79"/>
      <c r="EZ64" s="79"/>
      <c r="FA64" s="79"/>
      <c r="FB64" s="79"/>
      <c r="FC64" s="79"/>
      <c r="FD64" s="79"/>
      <c r="FE64" s="79"/>
      <c r="FF64" s="79"/>
      <c r="FG64" s="79"/>
      <c r="FH64" s="79"/>
      <c r="FI64" s="79"/>
      <c r="FJ64" s="79"/>
      <c r="FK64" s="79"/>
      <c r="FL64" s="79"/>
      <c r="FM64" s="79"/>
      <c r="FN64" s="79"/>
      <c r="FO64" s="79"/>
      <c r="FP64" s="79"/>
      <c r="FQ64" s="79"/>
      <c r="FR64" s="79"/>
      <c r="FS64" s="79"/>
      <c r="FT64" s="79"/>
      <c r="FU64" s="79"/>
      <c r="FV64" s="79"/>
      <c r="FW64" s="79"/>
      <c r="FX64" s="79"/>
      <c r="FY64" s="79"/>
      <c r="FZ64" s="79"/>
      <c r="GA64" s="79"/>
      <c r="GB64" s="79"/>
      <c r="GC64" s="79"/>
      <c r="GD64" s="79"/>
      <c r="GE64" s="79"/>
      <c r="GF64" s="79"/>
      <c r="GG64" s="79"/>
      <c r="GH64" s="79"/>
      <c r="GI64" s="79"/>
      <c r="GJ64" s="79"/>
      <c r="GK64" s="79"/>
      <c r="GL64" s="79"/>
      <c r="GM64" s="79"/>
      <c r="GN64" s="79"/>
      <c r="GO64" s="79"/>
      <c r="GP64" s="79"/>
      <c r="GQ64" s="79"/>
      <c r="GR64" s="79"/>
      <c r="GS64" s="79"/>
      <c r="GT64" s="79"/>
      <c r="GU64" s="79"/>
      <c r="GV64" s="79"/>
      <c r="GW64" s="79"/>
      <c r="GX64" s="79"/>
      <c r="GY64" s="79"/>
      <c r="GZ64" s="79"/>
      <c r="HA64" s="79"/>
      <c r="HB64" s="79"/>
      <c r="HC64" s="79"/>
      <c r="HD64" s="79"/>
      <c r="HE64" s="79"/>
      <c r="HF64" s="79"/>
      <c r="HG64" s="79"/>
      <c r="HH64" s="79"/>
      <c r="HI64" s="79"/>
      <c r="HJ64" s="79"/>
      <c r="HK64" s="79"/>
      <c r="HL64" s="79"/>
      <c r="HM64" s="79"/>
      <c r="HN64" s="79"/>
      <c r="HO64" s="79"/>
      <c r="HP64" s="79"/>
      <c r="HQ64" s="79"/>
      <c r="HR64" s="79"/>
      <c r="HS64" s="79"/>
      <c r="HT64" s="79"/>
      <c r="HU64" s="79"/>
      <c r="HV64" s="79"/>
      <c r="HW64" s="79"/>
      <c r="HX64" s="79"/>
      <c r="HY64" s="79"/>
      <c r="HZ64" s="79"/>
    </row>
    <row r="65" spans="1:234" s="80" customFormat="1">
      <c r="A65" s="81"/>
      <c r="B65" s="15" t="s">
        <v>262</v>
      </c>
      <c r="C65" s="15" t="s">
        <v>133</v>
      </c>
      <c r="D65" s="15" t="s">
        <v>80</v>
      </c>
      <c r="E65" s="82" t="s">
        <v>239</v>
      </c>
      <c r="F65" s="82"/>
      <c r="G65" s="17"/>
      <c r="H65" s="16"/>
      <c r="I65" s="16"/>
      <c r="J65" s="71">
        <f t="shared" si="25"/>
        <v>0</v>
      </c>
      <c r="K65" s="72">
        <f t="shared" si="26"/>
        <v>16000</v>
      </c>
      <c r="L65" s="72">
        <f t="shared" si="26"/>
        <v>0</v>
      </c>
      <c r="M65" s="73">
        <f t="shared" si="11"/>
        <v>16000</v>
      </c>
      <c r="N65" s="72">
        <v>0</v>
      </c>
      <c r="O65" s="72">
        <v>16000</v>
      </c>
      <c r="P65" s="72">
        <v>0</v>
      </c>
      <c r="Q65" s="74">
        <f t="shared" si="12"/>
        <v>16000</v>
      </c>
      <c r="R65" s="76">
        <v>0</v>
      </c>
      <c r="S65" s="76">
        <v>0</v>
      </c>
      <c r="T65" s="76">
        <v>0</v>
      </c>
      <c r="U65" s="77">
        <f t="shared" si="13"/>
        <v>0</v>
      </c>
      <c r="V65" s="75">
        <f t="shared" si="18"/>
        <v>0</v>
      </c>
      <c r="W65" s="76">
        <f t="shared" si="19"/>
        <v>0</v>
      </c>
      <c r="X65" s="76">
        <f t="shared" si="20"/>
        <v>0</v>
      </c>
      <c r="Y65" s="77">
        <f t="shared" si="6"/>
        <v>0</v>
      </c>
      <c r="Z65" s="75">
        <f t="shared" ref="Z65:Z80" si="27">N65-R65</f>
        <v>0</v>
      </c>
      <c r="AA65" s="76">
        <f t="shared" ref="AA65:AA80" si="28">O65-S65</f>
        <v>16000</v>
      </c>
      <c r="AB65" s="76">
        <f t="shared" si="16"/>
        <v>0</v>
      </c>
      <c r="AC65" s="78">
        <f t="shared" si="9"/>
        <v>16000</v>
      </c>
      <c r="AD65" s="77" t="e">
        <f t="shared" ref="AD65:AD80" si="29">ROUND(AC65*premieGM,2)</f>
        <v>#REF!</v>
      </c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BM65" s="79"/>
      <c r="BN65" s="79"/>
      <c r="BO65" s="79"/>
      <c r="BP65" s="79"/>
      <c r="BQ65" s="79"/>
      <c r="BR65" s="79"/>
      <c r="BS65" s="79"/>
      <c r="BT65" s="79"/>
      <c r="BU65" s="79"/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79"/>
      <c r="CW65" s="79"/>
      <c r="CX65" s="79"/>
      <c r="CY65" s="79"/>
      <c r="CZ65" s="79"/>
      <c r="DA65" s="79"/>
      <c r="DB65" s="79"/>
      <c r="DC65" s="79"/>
      <c r="DD65" s="79"/>
      <c r="DE65" s="79"/>
      <c r="DF65" s="79"/>
      <c r="DG65" s="79"/>
      <c r="DH65" s="79"/>
      <c r="DI65" s="79"/>
      <c r="DJ65" s="79"/>
      <c r="DK65" s="79"/>
      <c r="DL65" s="79"/>
      <c r="DM65" s="79"/>
      <c r="DN65" s="79"/>
      <c r="DO65" s="79"/>
      <c r="DP65" s="79"/>
      <c r="DQ65" s="79"/>
      <c r="DR65" s="79"/>
      <c r="DS65" s="79"/>
      <c r="DT65" s="79"/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  <c r="EO65" s="79"/>
      <c r="EP65" s="79"/>
      <c r="EQ65" s="79"/>
      <c r="ER65" s="79"/>
      <c r="ES65" s="79"/>
      <c r="ET65" s="79"/>
      <c r="EU65" s="79"/>
      <c r="EV65" s="79"/>
      <c r="EW65" s="79"/>
      <c r="EX65" s="79"/>
      <c r="EY65" s="79"/>
      <c r="EZ65" s="79"/>
      <c r="FA65" s="79"/>
      <c r="FB65" s="79"/>
      <c r="FC65" s="79"/>
      <c r="FD65" s="79"/>
      <c r="FE65" s="79"/>
      <c r="FF65" s="79"/>
      <c r="FG65" s="79"/>
      <c r="FH65" s="79"/>
      <c r="FI65" s="79"/>
      <c r="FJ65" s="79"/>
      <c r="FK65" s="79"/>
      <c r="FL65" s="79"/>
      <c r="FM65" s="79"/>
      <c r="FN65" s="79"/>
      <c r="FO65" s="79"/>
      <c r="FP65" s="79"/>
      <c r="FQ65" s="79"/>
      <c r="FR65" s="79"/>
      <c r="FS65" s="79"/>
      <c r="FT65" s="79"/>
      <c r="FU65" s="79"/>
      <c r="FV65" s="79"/>
      <c r="FW65" s="79"/>
      <c r="FX65" s="79"/>
      <c r="FY65" s="79"/>
      <c r="FZ65" s="79"/>
      <c r="GA65" s="79"/>
      <c r="GB65" s="79"/>
      <c r="GC65" s="79"/>
      <c r="GD65" s="79"/>
      <c r="GE65" s="79"/>
      <c r="GF65" s="79"/>
      <c r="GG65" s="79"/>
      <c r="GH65" s="79"/>
      <c r="GI65" s="79"/>
      <c r="GJ65" s="79"/>
      <c r="GK65" s="79"/>
      <c r="GL65" s="79"/>
      <c r="GM65" s="79"/>
      <c r="GN65" s="79"/>
      <c r="GO65" s="79"/>
      <c r="GP65" s="79"/>
      <c r="GQ65" s="79"/>
      <c r="GR65" s="79"/>
      <c r="GS65" s="79"/>
      <c r="GT65" s="79"/>
      <c r="GU65" s="79"/>
      <c r="GV65" s="79"/>
      <c r="GW65" s="79"/>
      <c r="GX65" s="79"/>
      <c r="GY65" s="79"/>
      <c r="GZ65" s="79"/>
      <c r="HA65" s="79"/>
      <c r="HB65" s="79"/>
      <c r="HC65" s="79"/>
      <c r="HD65" s="79"/>
      <c r="HE65" s="79"/>
      <c r="HF65" s="79"/>
      <c r="HG65" s="79"/>
      <c r="HH65" s="79"/>
      <c r="HI65" s="79"/>
      <c r="HJ65" s="79"/>
      <c r="HK65" s="79"/>
      <c r="HL65" s="79"/>
      <c r="HM65" s="79"/>
      <c r="HN65" s="79"/>
      <c r="HO65" s="79"/>
      <c r="HP65" s="79"/>
      <c r="HQ65" s="79"/>
      <c r="HR65" s="79"/>
      <c r="HS65" s="79"/>
      <c r="HT65" s="79"/>
      <c r="HU65" s="79"/>
      <c r="HV65" s="79"/>
      <c r="HW65" s="79"/>
      <c r="HX65" s="79"/>
      <c r="HY65" s="79"/>
      <c r="HZ65" s="79"/>
    </row>
    <row r="66" spans="1:234" s="80" customFormat="1">
      <c r="A66" s="81"/>
      <c r="B66" s="15" t="s">
        <v>263</v>
      </c>
      <c r="C66" s="15" t="s">
        <v>264</v>
      </c>
      <c r="D66" s="15" t="s">
        <v>52</v>
      </c>
      <c r="E66" s="82" t="s">
        <v>239</v>
      </c>
      <c r="F66" s="82"/>
      <c r="G66" s="17"/>
      <c r="H66" s="16"/>
      <c r="I66" s="16"/>
      <c r="J66" s="71">
        <f t="shared" si="25"/>
        <v>0</v>
      </c>
      <c r="K66" s="72">
        <f t="shared" si="26"/>
        <v>16000</v>
      </c>
      <c r="L66" s="72">
        <f t="shared" si="26"/>
        <v>0</v>
      </c>
      <c r="M66" s="73">
        <f t="shared" si="11"/>
        <v>16000</v>
      </c>
      <c r="N66" s="72">
        <v>0</v>
      </c>
      <c r="O66" s="72">
        <v>16000</v>
      </c>
      <c r="P66" s="72">
        <v>0</v>
      </c>
      <c r="Q66" s="74">
        <f t="shared" si="12"/>
        <v>16000</v>
      </c>
      <c r="R66" s="76">
        <v>0</v>
      </c>
      <c r="S66" s="76">
        <v>0</v>
      </c>
      <c r="T66" s="76">
        <v>0</v>
      </c>
      <c r="U66" s="77">
        <f t="shared" si="13"/>
        <v>0</v>
      </c>
      <c r="V66" s="75">
        <f t="shared" si="18"/>
        <v>0</v>
      </c>
      <c r="W66" s="76">
        <f t="shared" si="19"/>
        <v>0</v>
      </c>
      <c r="X66" s="76">
        <f t="shared" si="20"/>
        <v>0</v>
      </c>
      <c r="Y66" s="77">
        <f t="shared" si="6"/>
        <v>0</v>
      </c>
      <c r="Z66" s="75">
        <f t="shared" si="27"/>
        <v>0</v>
      </c>
      <c r="AA66" s="76">
        <f t="shared" si="28"/>
        <v>16000</v>
      </c>
      <c r="AB66" s="76">
        <f t="shared" si="16"/>
        <v>0</v>
      </c>
      <c r="AC66" s="78">
        <f t="shared" si="9"/>
        <v>16000</v>
      </c>
      <c r="AD66" s="77" t="e">
        <f t="shared" si="29"/>
        <v>#REF!</v>
      </c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  <c r="EO66" s="79"/>
      <c r="EP66" s="79"/>
      <c r="EQ66" s="79"/>
      <c r="ER66" s="79"/>
      <c r="ES66" s="79"/>
      <c r="ET66" s="79"/>
      <c r="EU66" s="79"/>
      <c r="EV66" s="79"/>
      <c r="EW66" s="79"/>
      <c r="EX66" s="79"/>
      <c r="EY66" s="79"/>
      <c r="EZ66" s="79"/>
      <c r="FA66" s="79"/>
      <c r="FB66" s="79"/>
      <c r="FC66" s="79"/>
      <c r="FD66" s="79"/>
      <c r="FE66" s="79"/>
      <c r="FF66" s="79"/>
      <c r="FG66" s="79"/>
      <c r="FH66" s="79"/>
      <c r="FI66" s="79"/>
      <c r="FJ66" s="79"/>
      <c r="FK66" s="79"/>
      <c r="FL66" s="79"/>
      <c r="FM66" s="79"/>
      <c r="FN66" s="79"/>
      <c r="FO66" s="79"/>
      <c r="FP66" s="79"/>
      <c r="FQ66" s="79"/>
      <c r="FR66" s="79"/>
      <c r="FS66" s="79"/>
      <c r="FT66" s="79"/>
      <c r="FU66" s="79"/>
      <c r="FV66" s="79"/>
      <c r="FW66" s="79"/>
      <c r="FX66" s="79"/>
      <c r="FY66" s="79"/>
      <c r="FZ66" s="79"/>
      <c r="GA66" s="79"/>
      <c r="GB66" s="79"/>
      <c r="GC66" s="79"/>
      <c r="GD66" s="79"/>
      <c r="GE66" s="79"/>
      <c r="GF66" s="79"/>
      <c r="GG66" s="79"/>
      <c r="GH66" s="79"/>
      <c r="GI66" s="79"/>
      <c r="GJ66" s="79"/>
      <c r="GK66" s="79"/>
      <c r="GL66" s="79"/>
      <c r="GM66" s="79"/>
      <c r="GN66" s="79"/>
      <c r="GO66" s="79"/>
      <c r="GP66" s="79"/>
      <c r="GQ66" s="79"/>
      <c r="GR66" s="79"/>
      <c r="GS66" s="79"/>
      <c r="GT66" s="79"/>
      <c r="GU66" s="79"/>
      <c r="GV66" s="79"/>
      <c r="GW66" s="79"/>
      <c r="GX66" s="79"/>
      <c r="GY66" s="79"/>
      <c r="GZ66" s="79"/>
      <c r="HA66" s="79"/>
      <c r="HB66" s="79"/>
      <c r="HC66" s="79"/>
      <c r="HD66" s="79"/>
      <c r="HE66" s="79"/>
      <c r="HF66" s="79"/>
      <c r="HG66" s="79"/>
      <c r="HH66" s="79"/>
      <c r="HI66" s="79"/>
      <c r="HJ66" s="79"/>
      <c r="HK66" s="79"/>
      <c r="HL66" s="79"/>
      <c r="HM66" s="79"/>
      <c r="HN66" s="79"/>
      <c r="HO66" s="79"/>
      <c r="HP66" s="79"/>
      <c r="HQ66" s="79"/>
      <c r="HR66" s="79"/>
      <c r="HS66" s="79"/>
      <c r="HT66" s="79"/>
      <c r="HU66" s="79"/>
      <c r="HV66" s="79"/>
      <c r="HW66" s="79"/>
      <c r="HX66" s="79"/>
      <c r="HY66" s="79"/>
      <c r="HZ66" s="79"/>
    </row>
    <row r="67" spans="1:234" s="80" customFormat="1">
      <c r="A67" s="81"/>
      <c r="B67" s="15" t="s">
        <v>265</v>
      </c>
      <c r="C67" s="15" t="s">
        <v>264</v>
      </c>
      <c r="D67" s="15" t="s">
        <v>52</v>
      </c>
      <c r="E67" s="82" t="s">
        <v>239</v>
      </c>
      <c r="F67" s="82"/>
      <c r="G67" s="17"/>
      <c r="H67" s="16"/>
      <c r="I67" s="16"/>
      <c r="J67" s="71">
        <f t="shared" si="25"/>
        <v>0</v>
      </c>
      <c r="K67" s="72">
        <f t="shared" si="26"/>
        <v>16000</v>
      </c>
      <c r="L67" s="72">
        <f t="shared" si="26"/>
        <v>0</v>
      </c>
      <c r="M67" s="73">
        <f t="shared" si="11"/>
        <v>16000</v>
      </c>
      <c r="N67" s="72">
        <v>0</v>
      </c>
      <c r="O67" s="72">
        <v>16000</v>
      </c>
      <c r="P67" s="72">
        <v>0</v>
      </c>
      <c r="Q67" s="74">
        <f t="shared" si="12"/>
        <v>16000</v>
      </c>
      <c r="R67" s="76">
        <v>0</v>
      </c>
      <c r="S67" s="76">
        <v>0</v>
      </c>
      <c r="T67" s="76">
        <v>0</v>
      </c>
      <c r="U67" s="77">
        <f t="shared" si="13"/>
        <v>0</v>
      </c>
      <c r="V67" s="75">
        <f t="shared" si="18"/>
        <v>0</v>
      </c>
      <c r="W67" s="76">
        <f t="shared" si="19"/>
        <v>0</v>
      </c>
      <c r="X67" s="76">
        <f t="shared" si="20"/>
        <v>0</v>
      </c>
      <c r="Y67" s="77">
        <f t="shared" si="6"/>
        <v>0</v>
      </c>
      <c r="Z67" s="75">
        <f t="shared" si="27"/>
        <v>0</v>
      </c>
      <c r="AA67" s="76">
        <f t="shared" si="28"/>
        <v>16000</v>
      </c>
      <c r="AB67" s="76">
        <f t="shared" si="16"/>
        <v>0</v>
      </c>
      <c r="AC67" s="78">
        <f t="shared" si="9"/>
        <v>16000</v>
      </c>
      <c r="AD67" s="77" t="e">
        <f t="shared" si="29"/>
        <v>#REF!</v>
      </c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  <c r="BQ67" s="79"/>
      <c r="BR67" s="79"/>
      <c r="BS67" s="79"/>
      <c r="BT67" s="79"/>
      <c r="BU67" s="79"/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79"/>
      <c r="DP67" s="79"/>
      <c r="DQ67" s="79"/>
      <c r="DR67" s="79"/>
      <c r="DS67" s="79"/>
      <c r="DT67" s="79"/>
      <c r="DU67" s="79"/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79"/>
      <c r="EH67" s="79"/>
      <c r="EI67" s="79"/>
      <c r="EJ67" s="79"/>
      <c r="EK67" s="79"/>
      <c r="EL67" s="79"/>
      <c r="EM67" s="79"/>
      <c r="EN67" s="79"/>
      <c r="EO67" s="79"/>
      <c r="EP67" s="79"/>
      <c r="EQ67" s="79"/>
      <c r="ER67" s="79"/>
      <c r="ES67" s="79"/>
      <c r="ET67" s="79"/>
      <c r="EU67" s="79"/>
      <c r="EV67" s="79"/>
      <c r="EW67" s="79"/>
      <c r="EX67" s="79"/>
      <c r="EY67" s="79"/>
      <c r="EZ67" s="79"/>
      <c r="FA67" s="79"/>
      <c r="FB67" s="79"/>
      <c r="FC67" s="79"/>
      <c r="FD67" s="79"/>
      <c r="FE67" s="79"/>
      <c r="FF67" s="79"/>
      <c r="FG67" s="79"/>
      <c r="FH67" s="79"/>
      <c r="FI67" s="79"/>
      <c r="FJ67" s="79"/>
      <c r="FK67" s="79"/>
      <c r="FL67" s="79"/>
      <c r="FM67" s="79"/>
      <c r="FN67" s="79"/>
      <c r="FO67" s="79"/>
      <c r="FP67" s="79"/>
      <c r="FQ67" s="79"/>
      <c r="FR67" s="79"/>
      <c r="FS67" s="79"/>
      <c r="FT67" s="79"/>
      <c r="FU67" s="79"/>
      <c r="FV67" s="79"/>
      <c r="FW67" s="79"/>
      <c r="FX67" s="79"/>
      <c r="FY67" s="79"/>
      <c r="FZ67" s="79"/>
      <c r="GA67" s="79"/>
      <c r="GB67" s="79"/>
      <c r="GC67" s="79"/>
      <c r="GD67" s="79"/>
      <c r="GE67" s="79"/>
      <c r="GF67" s="79"/>
      <c r="GG67" s="79"/>
      <c r="GH67" s="79"/>
      <c r="GI67" s="79"/>
      <c r="GJ67" s="79"/>
      <c r="GK67" s="79"/>
      <c r="GL67" s="79"/>
      <c r="GM67" s="79"/>
      <c r="GN67" s="79"/>
      <c r="GO67" s="79"/>
      <c r="GP67" s="79"/>
      <c r="GQ67" s="79"/>
      <c r="GR67" s="79"/>
      <c r="GS67" s="79"/>
      <c r="GT67" s="79"/>
      <c r="GU67" s="79"/>
      <c r="GV67" s="79"/>
      <c r="GW67" s="79"/>
      <c r="GX67" s="79"/>
      <c r="GY67" s="79"/>
      <c r="GZ67" s="79"/>
      <c r="HA67" s="79"/>
      <c r="HB67" s="79"/>
      <c r="HC67" s="79"/>
      <c r="HD67" s="79"/>
      <c r="HE67" s="79"/>
      <c r="HF67" s="79"/>
      <c r="HG67" s="79"/>
      <c r="HH67" s="79"/>
      <c r="HI67" s="79"/>
      <c r="HJ67" s="79"/>
      <c r="HK67" s="79"/>
      <c r="HL67" s="79"/>
      <c r="HM67" s="79"/>
      <c r="HN67" s="79"/>
      <c r="HO67" s="79"/>
      <c r="HP67" s="79"/>
      <c r="HQ67" s="79"/>
      <c r="HR67" s="79"/>
      <c r="HS67" s="79"/>
      <c r="HT67" s="79"/>
      <c r="HU67" s="79"/>
      <c r="HV67" s="79"/>
      <c r="HW67" s="79"/>
      <c r="HX67" s="79"/>
      <c r="HY67" s="79"/>
      <c r="HZ67" s="79"/>
    </row>
    <row r="68" spans="1:234" s="80" customFormat="1">
      <c r="A68" s="81"/>
      <c r="B68" s="83" t="s">
        <v>266</v>
      </c>
      <c r="C68" s="81" t="s">
        <v>267</v>
      </c>
      <c r="D68" s="15" t="s">
        <v>176</v>
      </c>
      <c r="E68" s="82" t="s">
        <v>239</v>
      </c>
      <c r="F68" s="82"/>
      <c r="G68" s="17"/>
      <c r="H68" s="16"/>
      <c r="I68" s="16"/>
      <c r="J68" s="71">
        <f t="shared" si="25"/>
        <v>0</v>
      </c>
      <c r="K68" s="72">
        <f t="shared" si="26"/>
        <v>16000</v>
      </c>
      <c r="L68" s="72">
        <f t="shared" si="26"/>
        <v>0</v>
      </c>
      <c r="M68" s="73">
        <f t="shared" si="11"/>
        <v>16000</v>
      </c>
      <c r="N68" s="72">
        <v>0</v>
      </c>
      <c r="O68" s="72">
        <v>16000</v>
      </c>
      <c r="P68" s="72">
        <v>0</v>
      </c>
      <c r="Q68" s="74">
        <f t="shared" si="12"/>
        <v>16000</v>
      </c>
      <c r="R68" s="76">
        <v>0</v>
      </c>
      <c r="S68" s="76">
        <v>0</v>
      </c>
      <c r="T68" s="76">
        <v>0</v>
      </c>
      <c r="U68" s="77">
        <f t="shared" si="13"/>
        <v>0</v>
      </c>
      <c r="V68" s="75">
        <f t="shared" si="18"/>
        <v>0</v>
      </c>
      <c r="W68" s="76">
        <f t="shared" si="19"/>
        <v>0</v>
      </c>
      <c r="X68" s="76">
        <f t="shared" si="20"/>
        <v>0</v>
      </c>
      <c r="Y68" s="77">
        <f t="shared" si="6"/>
        <v>0</v>
      </c>
      <c r="Z68" s="75">
        <f t="shared" si="27"/>
        <v>0</v>
      </c>
      <c r="AA68" s="76">
        <f t="shared" si="28"/>
        <v>16000</v>
      </c>
      <c r="AB68" s="76">
        <f t="shared" si="16"/>
        <v>0</v>
      </c>
      <c r="AC68" s="78">
        <f t="shared" si="9"/>
        <v>16000</v>
      </c>
      <c r="AD68" s="77" t="e">
        <f t="shared" si="29"/>
        <v>#REF!</v>
      </c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  <c r="BB68" s="79"/>
      <c r="BC68" s="79"/>
      <c r="BD68" s="79"/>
      <c r="BE68" s="79"/>
      <c r="BF68" s="79"/>
      <c r="BG68" s="79"/>
      <c r="BH68" s="79"/>
      <c r="BI68" s="79"/>
      <c r="BJ68" s="79"/>
      <c r="BK68" s="79"/>
      <c r="BL68" s="79"/>
      <c r="BM68" s="79"/>
      <c r="BN68" s="79"/>
      <c r="BO68" s="79"/>
      <c r="BP68" s="79"/>
      <c r="BQ68" s="79"/>
      <c r="BR68" s="79"/>
      <c r="BS68" s="79"/>
      <c r="BT68" s="79"/>
      <c r="BU68" s="79"/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79"/>
      <c r="CS68" s="79"/>
      <c r="CT68" s="79"/>
      <c r="CU68" s="79"/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79"/>
      <c r="DP68" s="79"/>
      <c r="DQ68" s="79"/>
      <c r="DR68" s="79"/>
      <c r="DS68" s="79"/>
      <c r="DT68" s="79"/>
      <c r="DU68" s="79"/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79"/>
      <c r="EH68" s="79"/>
      <c r="EI68" s="79"/>
      <c r="EJ68" s="79"/>
      <c r="EK68" s="79"/>
      <c r="EL68" s="79"/>
      <c r="EM68" s="79"/>
      <c r="EN68" s="79"/>
      <c r="EO68" s="79"/>
      <c r="EP68" s="79"/>
      <c r="EQ68" s="79"/>
      <c r="ER68" s="79"/>
      <c r="ES68" s="79"/>
      <c r="ET68" s="79"/>
      <c r="EU68" s="79"/>
      <c r="EV68" s="79"/>
      <c r="EW68" s="79"/>
      <c r="EX68" s="79"/>
      <c r="EY68" s="79"/>
      <c r="EZ68" s="79"/>
      <c r="FA68" s="79"/>
      <c r="FB68" s="79"/>
      <c r="FC68" s="79"/>
      <c r="FD68" s="79"/>
      <c r="FE68" s="79"/>
      <c r="FF68" s="79"/>
      <c r="FG68" s="79"/>
      <c r="FH68" s="79"/>
      <c r="FI68" s="79"/>
      <c r="FJ68" s="79"/>
      <c r="FK68" s="79"/>
      <c r="FL68" s="79"/>
      <c r="FM68" s="79"/>
      <c r="FN68" s="79"/>
      <c r="FO68" s="79"/>
      <c r="FP68" s="79"/>
      <c r="FQ68" s="79"/>
      <c r="FR68" s="79"/>
      <c r="FS68" s="79"/>
      <c r="FT68" s="79"/>
      <c r="FU68" s="79"/>
      <c r="FV68" s="79"/>
      <c r="FW68" s="79"/>
      <c r="FX68" s="79"/>
      <c r="FY68" s="79"/>
      <c r="FZ68" s="79"/>
      <c r="GA68" s="79"/>
      <c r="GB68" s="79"/>
      <c r="GC68" s="79"/>
      <c r="GD68" s="79"/>
      <c r="GE68" s="79"/>
      <c r="GF68" s="79"/>
      <c r="GG68" s="79"/>
      <c r="GH68" s="79"/>
      <c r="GI68" s="79"/>
      <c r="GJ68" s="79"/>
      <c r="GK68" s="79"/>
      <c r="GL68" s="79"/>
      <c r="GM68" s="79"/>
      <c r="GN68" s="79"/>
      <c r="GO68" s="79"/>
      <c r="GP68" s="79"/>
      <c r="GQ68" s="79"/>
      <c r="GR68" s="79"/>
      <c r="GS68" s="79"/>
      <c r="GT68" s="79"/>
      <c r="GU68" s="79"/>
      <c r="GV68" s="79"/>
      <c r="GW68" s="79"/>
      <c r="GX68" s="79"/>
      <c r="GY68" s="79"/>
      <c r="GZ68" s="79"/>
      <c r="HA68" s="79"/>
      <c r="HB68" s="79"/>
      <c r="HC68" s="79"/>
      <c r="HD68" s="79"/>
      <c r="HE68" s="79"/>
      <c r="HF68" s="79"/>
      <c r="HG68" s="79"/>
      <c r="HH68" s="79"/>
      <c r="HI68" s="79"/>
      <c r="HJ68" s="79"/>
      <c r="HK68" s="79"/>
      <c r="HL68" s="79"/>
      <c r="HM68" s="79"/>
      <c r="HN68" s="79"/>
      <c r="HO68" s="79"/>
      <c r="HP68" s="79"/>
      <c r="HQ68" s="79"/>
      <c r="HR68" s="79"/>
      <c r="HS68" s="79"/>
      <c r="HT68" s="79"/>
      <c r="HU68" s="79"/>
      <c r="HV68" s="79"/>
      <c r="HW68" s="79"/>
      <c r="HX68" s="79"/>
      <c r="HY68" s="79"/>
      <c r="HZ68" s="79"/>
    </row>
    <row r="69" spans="1:234" s="80" customFormat="1">
      <c r="A69" s="81"/>
      <c r="B69" s="83" t="s">
        <v>272</v>
      </c>
      <c r="C69" s="81" t="s">
        <v>268</v>
      </c>
      <c r="D69" s="15" t="s">
        <v>52</v>
      </c>
      <c r="E69" s="82" t="s">
        <v>239</v>
      </c>
      <c r="F69" s="82"/>
      <c r="G69" s="17"/>
      <c r="H69" s="16"/>
      <c r="I69" s="16"/>
      <c r="J69" s="71">
        <f t="shared" si="25"/>
        <v>0</v>
      </c>
      <c r="K69" s="72">
        <f t="shared" si="26"/>
        <v>16000</v>
      </c>
      <c r="L69" s="72">
        <f t="shared" si="26"/>
        <v>0</v>
      </c>
      <c r="M69" s="73">
        <f t="shared" si="11"/>
        <v>16000</v>
      </c>
      <c r="N69" s="72">
        <v>0</v>
      </c>
      <c r="O69" s="72">
        <v>16000</v>
      </c>
      <c r="P69" s="72">
        <v>0</v>
      </c>
      <c r="Q69" s="74">
        <f t="shared" si="12"/>
        <v>16000</v>
      </c>
      <c r="R69" s="76">
        <v>0</v>
      </c>
      <c r="S69" s="76">
        <v>0</v>
      </c>
      <c r="T69" s="76">
        <v>0</v>
      </c>
      <c r="U69" s="77">
        <f t="shared" si="13"/>
        <v>0</v>
      </c>
      <c r="V69" s="75">
        <f t="shared" si="18"/>
        <v>0</v>
      </c>
      <c r="W69" s="76">
        <f t="shared" si="19"/>
        <v>0</v>
      </c>
      <c r="X69" s="76">
        <f t="shared" si="20"/>
        <v>0</v>
      </c>
      <c r="Y69" s="77">
        <f t="shared" si="6"/>
        <v>0</v>
      </c>
      <c r="Z69" s="75">
        <f t="shared" si="27"/>
        <v>0</v>
      </c>
      <c r="AA69" s="76">
        <f t="shared" si="28"/>
        <v>16000</v>
      </c>
      <c r="AB69" s="76">
        <f t="shared" si="16"/>
        <v>0</v>
      </c>
      <c r="AC69" s="78">
        <f t="shared" si="9"/>
        <v>16000</v>
      </c>
      <c r="AD69" s="77" t="e">
        <f t="shared" si="29"/>
        <v>#REF!</v>
      </c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  <c r="FH69" s="79"/>
      <c r="FI69" s="79"/>
      <c r="FJ69" s="79"/>
      <c r="FK69" s="79"/>
      <c r="FL69" s="79"/>
      <c r="FM69" s="79"/>
      <c r="FN69" s="79"/>
      <c r="FO69" s="79"/>
      <c r="FP69" s="79"/>
      <c r="FQ69" s="79"/>
      <c r="FR69" s="79"/>
      <c r="FS69" s="79"/>
      <c r="FT69" s="79"/>
      <c r="FU69" s="79"/>
      <c r="FV69" s="79"/>
      <c r="FW69" s="79"/>
      <c r="FX69" s="79"/>
      <c r="FY69" s="79"/>
      <c r="FZ69" s="79"/>
      <c r="GA69" s="79"/>
      <c r="GB69" s="79"/>
      <c r="GC69" s="79"/>
      <c r="GD69" s="79"/>
      <c r="GE69" s="79"/>
      <c r="GF69" s="79"/>
      <c r="GG69" s="79"/>
      <c r="GH69" s="79"/>
      <c r="GI69" s="79"/>
      <c r="GJ69" s="79"/>
      <c r="GK69" s="79"/>
      <c r="GL69" s="79"/>
      <c r="GM69" s="79"/>
      <c r="GN69" s="79"/>
      <c r="GO69" s="79"/>
      <c r="GP69" s="79"/>
      <c r="GQ69" s="79"/>
      <c r="GR69" s="79"/>
      <c r="GS69" s="79"/>
      <c r="GT69" s="79"/>
      <c r="GU69" s="79"/>
      <c r="GV69" s="79"/>
      <c r="GW69" s="79"/>
      <c r="GX69" s="79"/>
      <c r="GY69" s="79"/>
      <c r="GZ69" s="79"/>
      <c r="HA69" s="79"/>
      <c r="HB69" s="79"/>
      <c r="HC69" s="79"/>
      <c r="HD69" s="79"/>
      <c r="HE69" s="79"/>
      <c r="HF69" s="79"/>
      <c r="HG69" s="79"/>
      <c r="HH69" s="79"/>
      <c r="HI69" s="79"/>
      <c r="HJ69" s="79"/>
      <c r="HK69" s="79"/>
      <c r="HL69" s="79"/>
      <c r="HM69" s="79"/>
      <c r="HN69" s="79"/>
      <c r="HO69" s="79"/>
      <c r="HP69" s="79"/>
      <c r="HQ69" s="79"/>
      <c r="HR69" s="79"/>
      <c r="HS69" s="79"/>
      <c r="HT69" s="79"/>
      <c r="HU69" s="79"/>
      <c r="HV69" s="79"/>
      <c r="HW69" s="79"/>
      <c r="HX69" s="79"/>
      <c r="HY69" s="79"/>
      <c r="HZ69" s="79"/>
    </row>
    <row r="70" spans="1:234" s="80" customFormat="1">
      <c r="A70" s="81"/>
      <c r="B70" s="83" t="s">
        <v>269</v>
      </c>
      <c r="C70" s="81" t="s">
        <v>270</v>
      </c>
      <c r="D70" s="15" t="s">
        <v>76</v>
      </c>
      <c r="E70" s="82" t="s">
        <v>239</v>
      </c>
      <c r="F70" s="82"/>
      <c r="G70" s="17"/>
      <c r="H70" s="16"/>
      <c r="I70" s="16"/>
      <c r="J70" s="71">
        <f t="shared" si="25"/>
        <v>0</v>
      </c>
      <c r="K70" s="72">
        <f t="shared" si="26"/>
        <v>148000</v>
      </c>
      <c r="L70" s="72">
        <f t="shared" si="26"/>
        <v>0</v>
      </c>
      <c r="M70" s="73">
        <f t="shared" si="11"/>
        <v>148000</v>
      </c>
      <c r="N70" s="72">
        <v>0</v>
      </c>
      <c r="O70" s="72">
        <v>144000</v>
      </c>
      <c r="P70" s="72">
        <v>0</v>
      </c>
      <c r="Q70" s="74">
        <f t="shared" si="12"/>
        <v>144000</v>
      </c>
      <c r="R70" s="76">
        <v>0</v>
      </c>
      <c r="S70" s="76">
        <v>0</v>
      </c>
      <c r="T70" s="76">
        <v>0</v>
      </c>
      <c r="U70" s="77">
        <f t="shared" si="13"/>
        <v>0</v>
      </c>
      <c r="V70" s="75">
        <f t="shared" si="18"/>
        <v>0</v>
      </c>
      <c r="W70" s="76">
        <f t="shared" si="19"/>
        <v>4000</v>
      </c>
      <c r="X70" s="76">
        <f t="shared" si="20"/>
        <v>0</v>
      </c>
      <c r="Y70" s="77">
        <f t="shared" si="6"/>
        <v>4000</v>
      </c>
      <c r="Z70" s="75">
        <f t="shared" si="27"/>
        <v>0</v>
      </c>
      <c r="AA70" s="76">
        <f t="shared" si="28"/>
        <v>144000</v>
      </c>
      <c r="AB70" s="76">
        <f t="shared" si="16"/>
        <v>0</v>
      </c>
      <c r="AC70" s="78">
        <f t="shared" si="9"/>
        <v>144000</v>
      </c>
      <c r="AD70" s="77" t="e">
        <f t="shared" si="29"/>
        <v>#REF!</v>
      </c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/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/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/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/>
      <c r="EY70" s="79"/>
      <c r="EZ70" s="79"/>
      <c r="FA70" s="79"/>
      <c r="FB70" s="79"/>
      <c r="FC70" s="79"/>
      <c r="FD70" s="79"/>
      <c r="FE70" s="79"/>
      <c r="FF70" s="79"/>
      <c r="FG70" s="79"/>
      <c r="FH70" s="79"/>
      <c r="FI70" s="79"/>
      <c r="FJ70" s="79"/>
      <c r="FK70" s="79"/>
      <c r="FL70" s="79"/>
      <c r="FM70" s="79"/>
      <c r="FN70" s="79"/>
      <c r="FO70" s="79"/>
      <c r="FP70" s="79"/>
      <c r="FQ70" s="79"/>
      <c r="FR70" s="79"/>
      <c r="FS70" s="79"/>
      <c r="FT70" s="79"/>
      <c r="FU70" s="79"/>
      <c r="FV70" s="79"/>
      <c r="FW70" s="79"/>
      <c r="FX70" s="79"/>
      <c r="FY70" s="79"/>
      <c r="FZ70" s="79"/>
      <c r="GA70" s="79"/>
      <c r="GB70" s="79"/>
      <c r="GC70" s="79"/>
      <c r="GD70" s="79"/>
      <c r="GE70" s="79"/>
      <c r="GF70" s="79"/>
      <c r="GG70" s="79"/>
      <c r="GH70" s="79"/>
      <c r="GI70" s="79"/>
      <c r="GJ70" s="79"/>
      <c r="GK70" s="79"/>
      <c r="GL70" s="79"/>
      <c r="GM70" s="79"/>
      <c r="GN70" s="79"/>
      <c r="GO70" s="79"/>
      <c r="GP70" s="79"/>
      <c r="GQ70" s="79"/>
      <c r="GR70" s="79"/>
      <c r="GS70" s="79"/>
      <c r="GT70" s="79"/>
      <c r="GU70" s="79"/>
      <c r="GV70" s="79"/>
      <c r="GW70" s="79"/>
      <c r="GX70" s="79"/>
      <c r="GY70" s="79"/>
      <c r="GZ70" s="79"/>
      <c r="HA70" s="79"/>
      <c r="HB70" s="79"/>
      <c r="HC70" s="79"/>
      <c r="HD70" s="79"/>
      <c r="HE70" s="79"/>
      <c r="HF70" s="79"/>
      <c r="HG70" s="79"/>
      <c r="HH70" s="79"/>
      <c r="HI70" s="79"/>
      <c r="HJ70" s="79"/>
      <c r="HK70" s="79"/>
      <c r="HL70" s="79"/>
      <c r="HM70" s="79"/>
      <c r="HN70" s="79"/>
      <c r="HO70" s="79"/>
      <c r="HP70" s="79"/>
      <c r="HQ70" s="79"/>
      <c r="HR70" s="79"/>
      <c r="HS70" s="79"/>
      <c r="HT70" s="79"/>
      <c r="HU70" s="79"/>
      <c r="HV70" s="79"/>
      <c r="HW70" s="79"/>
      <c r="HX70" s="79"/>
      <c r="HY70" s="79"/>
      <c r="HZ70" s="79"/>
    </row>
    <row r="71" spans="1:234" s="80" customFormat="1">
      <c r="A71" s="81"/>
      <c r="B71" s="83" t="s">
        <v>273</v>
      </c>
      <c r="C71" s="81"/>
      <c r="D71" s="15"/>
      <c r="E71" s="82" t="s">
        <v>396</v>
      </c>
      <c r="F71" s="82"/>
      <c r="G71" s="17"/>
      <c r="H71" s="16"/>
      <c r="I71" s="16"/>
      <c r="J71" s="71">
        <f t="shared" si="25"/>
        <v>0</v>
      </c>
      <c r="K71" s="71">
        <f t="shared" si="25"/>
        <v>0</v>
      </c>
      <c r="L71" s="72">
        <f>SUM(Speeltoestellen!G291)</f>
        <v>1370221</v>
      </c>
      <c r="M71" s="73">
        <f t="shared" si="11"/>
        <v>1370221</v>
      </c>
      <c r="N71" s="72">
        <v>0</v>
      </c>
      <c r="O71" s="74">
        <v>0</v>
      </c>
      <c r="P71" s="74">
        <v>1331050.74</v>
      </c>
      <c r="Q71" s="74">
        <f t="shared" si="12"/>
        <v>1331050.74</v>
      </c>
      <c r="R71" s="76">
        <v>0</v>
      </c>
      <c r="S71" s="76">
        <v>0</v>
      </c>
      <c r="T71" s="76">
        <v>0</v>
      </c>
      <c r="U71" s="77">
        <f t="shared" si="13"/>
        <v>0</v>
      </c>
      <c r="V71" s="75">
        <f t="shared" ref="V71:V88" si="30">J71-N71</f>
        <v>0</v>
      </c>
      <c r="W71" s="76">
        <f t="shared" ref="W71:W88" si="31">K71-O71</f>
        <v>0</v>
      </c>
      <c r="X71" s="76">
        <f t="shared" ref="X71:X88" si="32">L71-P71</f>
        <v>39170.260000000009</v>
      </c>
      <c r="Y71" s="77">
        <f>SUM(V71:X71)</f>
        <v>39170.260000000009</v>
      </c>
      <c r="Z71" s="75">
        <f t="shared" si="27"/>
        <v>0</v>
      </c>
      <c r="AA71" s="76">
        <f t="shared" si="28"/>
        <v>0</v>
      </c>
      <c r="AB71" s="76">
        <f t="shared" si="16"/>
        <v>1331050.74</v>
      </c>
      <c r="AC71" s="78">
        <f>SUM(Z71:AB71)</f>
        <v>1331050.74</v>
      </c>
      <c r="AD71" s="77" t="e">
        <f t="shared" si="29"/>
        <v>#REF!</v>
      </c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  <c r="BQ71" s="79"/>
      <c r="BR71" s="79"/>
      <c r="BS71" s="79"/>
      <c r="BT71" s="79"/>
      <c r="BU71" s="79"/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  <c r="EO71" s="79"/>
      <c r="EP71" s="79"/>
      <c r="EQ71" s="79"/>
      <c r="ER71" s="79"/>
      <c r="ES71" s="79"/>
      <c r="ET71" s="79"/>
      <c r="EU71" s="79"/>
      <c r="EV71" s="79"/>
      <c r="EW71" s="79"/>
      <c r="EX71" s="79"/>
      <c r="EY71" s="79"/>
      <c r="EZ71" s="79"/>
      <c r="FA71" s="79"/>
      <c r="FB71" s="79"/>
      <c r="FC71" s="79"/>
      <c r="FD71" s="79"/>
      <c r="FE71" s="79"/>
      <c r="FF71" s="79"/>
      <c r="FG71" s="79"/>
      <c r="FH71" s="79"/>
      <c r="FI71" s="79"/>
      <c r="FJ71" s="79"/>
      <c r="FK71" s="79"/>
      <c r="FL71" s="79"/>
      <c r="FM71" s="79"/>
      <c r="FN71" s="79"/>
      <c r="FO71" s="79"/>
      <c r="FP71" s="79"/>
      <c r="FQ71" s="79"/>
      <c r="FR71" s="79"/>
      <c r="FS71" s="79"/>
      <c r="FT71" s="79"/>
      <c r="FU71" s="79"/>
      <c r="FV71" s="79"/>
      <c r="FW71" s="79"/>
      <c r="FX71" s="79"/>
      <c r="FY71" s="79"/>
      <c r="FZ71" s="79"/>
      <c r="GA71" s="79"/>
      <c r="GB71" s="79"/>
      <c r="GC71" s="79"/>
      <c r="GD71" s="79"/>
      <c r="GE71" s="79"/>
      <c r="GF71" s="79"/>
      <c r="GG71" s="79"/>
      <c r="GH71" s="79"/>
      <c r="GI71" s="79"/>
      <c r="GJ71" s="79"/>
      <c r="GK71" s="79"/>
      <c r="GL71" s="79"/>
      <c r="GM71" s="79"/>
      <c r="GN71" s="79"/>
      <c r="GO71" s="79"/>
      <c r="GP71" s="79"/>
      <c r="GQ71" s="79"/>
      <c r="GR71" s="79"/>
      <c r="GS71" s="79"/>
      <c r="GT71" s="79"/>
      <c r="GU71" s="79"/>
      <c r="GV71" s="79"/>
      <c r="GW71" s="79"/>
      <c r="GX71" s="79"/>
      <c r="GY71" s="79"/>
      <c r="GZ71" s="79"/>
      <c r="HA71" s="79"/>
      <c r="HB71" s="79"/>
      <c r="HC71" s="79"/>
      <c r="HD71" s="79"/>
      <c r="HE71" s="79"/>
      <c r="HF71" s="79"/>
      <c r="HG71" s="79"/>
      <c r="HH71" s="79"/>
      <c r="HI71" s="79"/>
      <c r="HJ71" s="79"/>
      <c r="HK71" s="79"/>
      <c r="HL71" s="79"/>
      <c r="HM71" s="79"/>
      <c r="HN71" s="79"/>
      <c r="HO71" s="79"/>
      <c r="HP71" s="79"/>
      <c r="HQ71" s="79"/>
      <c r="HR71" s="79"/>
      <c r="HS71" s="79"/>
      <c r="HT71" s="79"/>
      <c r="HU71" s="79"/>
      <c r="HV71" s="79"/>
      <c r="HW71" s="79"/>
      <c r="HX71" s="79"/>
      <c r="HY71" s="79"/>
      <c r="HZ71" s="79"/>
    </row>
    <row r="72" spans="1:234" s="80" customFormat="1" hidden="1">
      <c r="A72" s="81" t="s">
        <v>23</v>
      </c>
      <c r="B72" s="83"/>
      <c r="C72" s="81"/>
      <c r="D72" s="15" t="s">
        <v>23</v>
      </c>
      <c r="E72" s="82"/>
      <c r="F72" s="82"/>
      <c r="G72" s="17"/>
      <c r="H72" s="16"/>
      <c r="I72" s="16"/>
      <c r="J72" s="71">
        <f t="shared" si="25"/>
        <v>0</v>
      </c>
      <c r="K72" s="72">
        <f t="shared" si="26"/>
        <v>0</v>
      </c>
      <c r="L72" s="72">
        <f t="shared" si="26"/>
        <v>0</v>
      </c>
      <c r="M72" s="73">
        <f t="shared" ref="M72:M80" si="33">SUM(J72:K72)</f>
        <v>0</v>
      </c>
      <c r="N72" s="72">
        <v>0</v>
      </c>
      <c r="O72" s="72">
        <v>0</v>
      </c>
      <c r="P72" s="72">
        <v>0</v>
      </c>
      <c r="Q72" s="74">
        <f t="shared" ref="Q72:Q88" si="34">SUM(N72:P72)</f>
        <v>0</v>
      </c>
      <c r="R72" s="76">
        <v>0</v>
      </c>
      <c r="S72" s="76">
        <v>0</v>
      </c>
      <c r="T72" s="76">
        <v>0</v>
      </c>
      <c r="U72" s="77">
        <f t="shared" ref="U72:U88" si="35">SUM(R72:T72)</f>
        <v>0</v>
      </c>
      <c r="V72" s="75">
        <f t="shared" si="30"/>
        <v>0</v>
      </c>
      <c r="W72" s="76">
        <f t="shared" si="31"/>
        <v>0</v>
      </c>
      <c r="X72" s="76">
        <f t="shared" si="32"/>
        <v>0</v>
      </c>
      <c r="Y72" s="77">
        <f t="shared" ref="Y72:Y80" si="36">SUM(V72:W72)</f>
        <v>0</v>
      </c>
      <c r="Z72" s="75">
        <f t="shared" si="27"/>
        <v>0</v>
      </c>
      <c r="AA72" s="76">
        <f t="shared" si="28"/>
        <v>0</v>
      </c>
      <c r="AB72" s="76">
        <f t="shared" si="16"/>
        <v>0</v>
      </c>
      <c r="AC72" s="78">
        <f t="shared" ref="AC72:AC80" si="37">SUM(Z72:AA72)</f>
        <v>0</v>
      </c>
      <c r="AD72" s="77" t="e">
        <f t="shared" si="29"/>
        <v>#REF!</v>
      </c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/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/>
      <c r="EY72" s="79"/>
      <c r="EZ72" s="79"/>
      <c r="FA72" s="79"/>
      <c r="FB72" s="79"/>
      <c r="FC72" s="79"/>
      <c r="FD72" s="79"/>
      <c r="FE72" s="79"/>
      <c r="FF72" s="79"/>
      <c r="FG72" s="79"/>
      <c r="FH72" s="79"/>
      <c r="FI72" s="79"/>
      <c r="FJ72" s="79"/>
      <c r="FK72" s="79"/>
      <c r="FL72" s="79"/>
      <c r="FM72" s="79"/>
      <c r="FN72" s="79"/>
      <c r="FO72" s="79"/>
      <c r="FP72" s="79"/>
      <c r="FQ72" s="79"/>
      <c r="FR72" s="79"/>
      <c r="FS72" s="79"/>
      <c r="FT72" s="79"/>
      <c r="FU72" s="79"/>
      <c r="FV72" s="79"/>
      <c r="FW72" s="79"/>
      <c r="FX72" s="79"/>
      <c r="FY72" s="79"/>
      <c r="FZ72" s="79"/>
      <c r="GA72" s="79"/>
      <c r="GB72" s="79"/>
      <c r="GC72" s="79"/>
      <c r="GD72" s="79"/>
      <c r="GE72" s="79"/>
      <c r="GF72" s="79"/>
      <c r="GG72" s="79"/>
      <c r="GH72" s="79"/>
      <c r="GI72" s="79"/>
      <c r="GJ72" s="79"/>
      <c r="GK72" s="79"/>
      <c r="GL72" s="79"/>
      <c r="GM72" s="79"/>
      <c r="GN72" s="79"/>
      <c r="GO72" s="79"/>
      <c r="GP72" s="79"/>
      <c r="GQ72" s="79"/>
      <c r="GR72" s="79"/>
      <c r="GS72" s="79"/>
      <c r="GT72" s="79"/>
      <c r="GU72" s="79"/>
      <c r="GV72" s="79"/>
      <c r="GW72" s="79"/>
      <c r="GX72" s="79"/>
      <c r="GY72" s="79"/>
      <c r="GZ72" s="79"/>
      <c r="HA72" s="79"/>
      <c r="HB72" s="79"/>
      <c r="HC72" s="79"/>
      <c r="HD72" s="79"/>
      <c r="HE72" s="79"/>
      <c r="HF72" s="79"/>
      <c r="HG72" s="79"/>
      <c r="HH72" s="79"/>
      <c r="HI72" s="79"/>
      <c r="HJ72" s="79"/>
      <c r="HK72" s="79"/>
      <c r="HL72" s="79"/>
      <c r="HM72" s="79"/>
      <c r="HN72" s="79"/>
      <c r="HO72" s="79"/>
      <c r="HP72" s="79"/>
      <c r="HQ72" s="79"/>
      <c r="HR72" s="79"/>
      <c r="HS72" s="79"/>
      <c r="HT72" s="79"/>
      <c r="HU72" s="79"/>
      <c r="HV72" s="79"/>
      <c r="HW72" s="79"/>
      <c r="HX72" s="79"/>
      <c r="HY72" s="79"/>
      <c r="HZ72" s="79"/>
    </row>
    <row r="73" spans="1:234" s="80" customFormat="1" hidden="1">
      <c r="A73" s="81" t="s">
        <v>23</v>
      </c>
      <c r="B73" s="15"/>
      <c r="C73" s="15"/>
      <c r="D73" s="15" t="s">
        <v>23</v>
      </c>
      <c r="E73" s="82"/>
      <c r="F73" s="82"/>
      <c r="G73" s="17"/>
      <c r="H73" s="16"/>
      <c r="I73" s="16"/>
      <c r="J73" s="71">
        <f t="shared" si="25"/>
        <v>0</v>
      </c>
      <c r="K73" s="72">
        <f t="shared" si="26"/>
        <v>0</v>
      </c>
      <c r="L73" s="72">
        <f t="shared" si="26"/>
        <v>0</v>
      </c>
      <c r="M73" s="73">
        <f t="shared" si="33"/>
        <v>0</v>
      </c>
      <c r="N73" s="72">
        <v>0</v>
      </c>
      <c r="O73" s="72">
        <v>0</v>
      </c>
      <c r="P73" s="72">
        <v>0</v>
      </c>
      <c r="Q73" s="74">
        <f t="shared" si="34"/>
        <v>0</v>
      </c>
      <c r="R73" s="76">
        <v>0</v>
      </c>
      <c r="S73" s="76">
        <v>0</v>
      </c>
      <c r="T73" s="76">
        <v>0</v>
      </c>
      <c r="U73" s="77">
        <f t="shared" si="35"/>
        <v>0</v>
      </c>
      <c r="V73" s="75">
        <f t="shared" si="30"/>
        <v>0</v>
      </c>
      <c r="W73" s="76">
        <f t="shared" si="31"/>
        <v>0</v>
      </c>
      <c r="X73" s="76">
        <f t="shared" si="32"/>
        <v>0</v>
      </c>
      <c r="Y73" s="77">
        <f t="shared" si="36"/>
        <v>0</v>
      </c>
      <c r="Z73" s="75">
        <f t="shared" si="27"/>
        <v>0</v>
      </c>
      <c r="AA73" s="76">
        <f t="shared" si="28"/>
        <v>0</v>
      </c>
      <c r="AB73" s="76">
        <f t="shared" si="16"/>
        <v>0</v>
      </c>
      <c r="AC73" s="78">
        <f t="shared" si="37"/>
        <v>0</v>
      </c>
      <c r="AD73" s="77" t="e">
        <f t="shared" si="29"/>
        <v>#REF!</v>
      </c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  <c r="BS73" s="79"/>
      <c r="BT73" s="79"/>
      <c r="BU73" s="79"/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  <c r="EO73" s="79"/>
      <c r="EP73" s="79"/>
      <c r="EQ73" s="79"/>
      <c r="ER73" s="79"/>
      <c r="ES73" s="79"/>
      <c r="ET73" s="79"/>
      <c r="EU73" s="79"/>
      <c r="EV73" s="79"/>
      <c r="EW73" s="79"/>
      <c r="EX73" s="79"/>
      <c r="EY73" s="79"/>
      <c r="EZ73" s="79"/>
      <c r="FA73" s="79"/>
      <c r="FB73" s="79"/>
      <c r="FC73" s="79"/>
      <c r="FD73" s="79"/>
      <c r="FE73" s="79"/>
      <c r="FF73" s="79"/>
      <c r="FG73" s="79"/>
      <c r="FH73" s="79"/>
      <c r="FI73" s="79"/>
      <c r="FJ73" s="79"/>
      <c r="FK73" s="79"/>
      <c r="FL73" s="79"/>
      <c r="FM73" s="79"/>
      <c r="FN73" s="79"/>
      <c r="FO73" s="79"/>
      <c r="FP73" s="79"/>
      <c r="FQ73" s="79"/>
      <c r="FR73" s="79"/>
      <c r="FS73" s="79"/>
      <c r="FT73" s="79"/>
      <c r="FU73" s="79"/>
      <c r="FV73" s="79"/>
      <c r="FW73" s="79"/>
      <c r="FX73" s="79"/>
      <c r="FY73" s="79"/>
      <c r="FZ73" s="79"/>
      <c r="GA73" s="79"/>
      <c r="GB73" s="79"/>
      <c r="GC73" s="79"/>
      <c r="GD73" s="79"/>
      <c r="GE73" s="79"/>
      <c r="GF73" s="79"/>
      <c r="GG73" s="79"/>
      <c r="GH73" s="79"/>
      <c r="GI73" s="79"/>
      <c r="GJ73" s="79"/>
      <c r="GK73" s="79"/>
      <c r="GL73" s="79"/>
      <c r="GM73" s="79"/>
      <c r="GN73" s="79"/>
      <c r="GO73" s="79"/>
      <c r="GP73" s="79"/>
      <c r="GQ73" s="79"/>
      <c r="GR73" s="79"/>
      <c r="GS73" s="79"/>
      <c r="GT73" s="79"/>
      <c r="GU73" s="79"/>
      <c r="GV73" s="79"/>
      <c r="GW73" s="79"/>
      <c r="GX73" s="79"/>
      <c r="GY73" s="79"/>
      <c r="GZ73" s="79"/>
      <c r="HA73" s="79"/>
      <c r="HB73" s="79"/>
      <c r="HC73" s="79"/>
      <c r="HD73" s="79"/>
      <c r="HE73" s="79"/>
      <c r="HF73" s="79"/>
      <c r="HG73" s="79"/>
      <c r="HH73" s="79"/>
      <c r="HI73" s="79"/>
      <c r="HJ73" s="79"/>
      <c r="HK73" s="79"/>
      <c r="HL73" s="79"/>
      <c r="HM73" s="79"/>
      <c r="HN73" s="79"/>
      <c r="HO73" s="79"/>
      <c r="HP73" s="79"/>
      <c r="HQ73" s="79"/>
      <c r="HR73" s="79"/>
      <c r="HS73" s="79"/>
      <c r="HT73" s="79"/>
      <c r="HU73" s="79"/>
      <c r="HV73" s="79"/>
      <c r="HW73" s="79"/>
      <c r="HX73" s="79"/>
      <c r="HY73" s="79"/>
      <c r="HZ73" s="79"/>
    </row>
    <row r="74" spans="1:234" s="80" customFormat="1" hidden="1">
      <c r="A74" s="81" t="s">
        <v>23</v>
      </c>
      <c r="B74" s="15"/>
      <c r="C74" s="15"/>
      <c r="D74" s="15" t="s">
        <v>23</v>
      </c>
      <c r="E74" s="82"/>
      <c r="F74" s="82"/>
      <c r="G74" s="17"/>
      <c r="H74" s="16"/>
      <c r="I74" s="16"/>
      <c r="J74" s="71">
        <f t="shared" si="25"/>
        <v>0</v>
      </c>
      <c r="K74" s="72">
        <f t="shared" si="26"/>
        <v>0</v>
      </c>
      <c r="L74" s="72">
        <f t="shared" si="26"/>
        <v>0</v>
      </c>
      <c r="M74" s="73">
        <f t="shared" si="33"/>
        <v>0</v>
      </c>
      <c r="N74" s="72">
        <v>0</v>
      </c>
      <c r="O74" s="72">
        <v>0</v>
      </c>
      <c r="P74" s="72">
        <v>0</v>
      </c>
      <c r="Q74" s="74">
        <f t="shared" si="34"/>
        <v>0</v>
      </c>
      <c r="R74" s="76">
        <v>0</v>
      </c>
      <c r="S74" s="76">
        <v>0</v>
      </c>
      <c r="T74" s="76">
        <v>0</v>
      </c>
      <c r="U74" s="77">
        <f t="shared" si="35"/>
        <v>0</v>
      </c>
      <c r="V74" s="75">
        <f t="shared" si="30"/>
        <v>0</v>
      </c>
      <c r="W74" s="76">
        <f t="shared" si="31"/>
        <v>0</v>
      </c>
      <c r="X74" s="76">
        <f t="shared" si="32"/>
        <v>0</v>
      </c>
      <c r="Y74" s="77">
        <f t="shared" si="36"/>
        <v>0</v>
      </c>
      <c r="Z74" s="75">
        <f t="shared" si="27"/>
        <v>0</v>
      </c>
      <c r="AA74" s="76">
        <f t="shared" si="28"/>
        <v>0</v>
      </c>
      <c r="AB74" s="76">
        <f t="shared" si="16"/>
        <v>0</v>
      </c>
      <c r="AC74" s="78">
        <f t="shared" si="37"/>
        <v>0</v>
      </c>
      <c r="AD74" s="77" t="e">
        <f t="shared" si="29"/>
        <v>#REF!</v>
      </c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  <c r="BQ74" s="79"/>
      <c r="BR74" s="79"/>
      <c r="BS74" s="79"/>
      <c r="BT74" s="79"/>
      <c r="BU74" s="79"/>
      <c r="BV74" s="79"/>
      <c r="BW74" s="79"/>
      <c r="BX74" s="79"/>
      <c r="BY74" s="79"/>
      <c r="BZ74" s="79"/>
      <c r="CA74" s="79"/>
      <c r="CB74" s="79"/>
      <c r="CC74" s="79"/>
      <c r="CD74" s="79"/>
      <c r="CE74" s="79"/>
      <c r="CF74" s="79"/>
      <c r="CG74" s="79"/>
      <c r="CH74" s="79"/>
      <c r="CI74" s="79"/>
      <c r="CJ74" s="79"/>
      <c r="CK74" s="79"/>
      <c r="CL74" s="79"/>
      <c r="CM74" s="79"/>
      <c r="CN74" s="79"/>
      <c r="CO74" s="79"/>
      <c r="CP74" s="79"/>
      <c r="CQ74" s="79"/>
      <c r="CR74" s="79"/>
      <c r="CS74" s="79"/>
      <c r="CT74" s="79"/>
      <c r="CU74" s="79"/>
      <c r="CV74" s="79"/>
      <c r="CW74" s="79"/>
      <c r="CX74" s="79"/>
      <c r="CY74" s="79"/>
      <c r="CZ74" s="79"/>
      <c r="DA74" s="79"/>
      <c r="DB74" s="79"/>
      <c r="DC74" s="79"/>
      <c r="DD74" s="79"/>
      <c r="DE74" s="79"/>
      <c r="DF74" s="79"/>
      <c r="DG74" s="79"/>
      <c r="DH74" s="79"/>
      <c r="DI74" s="79"/>
      <c r="DJ74" s="79"/>
      <c r="DK74" s="79"/>
      <c r="DL74" s="79"/>
      <c r="DM74" s="79"/>
      <c r="DN74" s="79"/>
      <c r="DO74" s="79"/>
      <c r="DP74" s="79"/>
      <c r="DQ74" s="79"/>
      <c r="DR74" s="79"/>
      <c r="DS74" s="79"/>
      <c r="DT74" s="79"/>
      <c r="DU74" s="79"/>
      <c r="DV74" s="79"/>
      <c r="DW74" s="79"/>
      <c r="DX74" s="79"/>
      <c r="DY74" s="79"/>
      <c r="DZ74" s="79"/>
      <c r="EA74" s="79"/>
      <c r="EB74" s="79"/>
      <c r="EC74" s="79"/>
      <c r="ED74" s="79"/>
      <c r="EE74" s="79"/>
      <c r="EF74" s="79"/>
      <c r="EG74" s="79"/>
      <c r="EH74" s="79"/>
      <c r="EI74" s="79"/>
      <c r="EJ74" s="79"/>
      <c r="EK74" s="79"/>
      <c r="EL74" s="79"/>
      <c r="EM74" s="79"/>
      <c r="EN74" s="79"/>
      <c r="EO74" s="79"/>
      <c r="EP74" s="79"/>
      <c r="EQ74" s="79"/>
      <c r="ER74" s="79"/>
      <c r="ES74" s="79"/>
      <c r="ET74" s="79"/>
      <c r="EU74" s="79"/>
      <c r="EV74" s="79"/>
      <c r="EW74" s="79"/>
      <c r="EX74" s="79"/>
      <c r="EY74" s="79"/>
      <c r="EZ74" s="79"/>
      <c r="FA74" s="79"/>
      <c r="FB74" s="79"/>
      <c r="FC74" s="79"/>
      <c r="FD74" s="79"/>
      <c r="FE74" s="79"/>
      <c r="FF74" s="79"/>
      <c r="FG74" s="79"/>
      <c r="FH74" s="79"/>
      <c r="FI74" s="79"/>
      <c r="FJ74" s="79"/>
      <c r="FK74" s="79"/>
      <c r="FL74" s="79"/>
      <c r="FM74" s="79"/>
      <c r="FN74" s="79"/>
      <c r="FO74" s="79"/>
      <c r="FP74" s="79"/>
      <c r="FQ74" s="79"/>
      <c r="FR74" s="79"/>
      <c r="FS74" s="79"/>
      <c r="FT74" s="79"/>
      <c r="FU74" s="79"/>
      <c r="FV74" s="79"/>
      <c r="FW74" s="79"/>
      <c r="FX74" s="79"/>
      <c r="FY74" s="79"/>
      <c r="FZ74" s="79"/>
      <c r="GA74" s="79"/>
      <c r="GB74" s="79"/>
      <c r="GC74" s="79"/>
      <c r="GD74" s="79"/>
      <c r="GE74" s="79"/>
      <c r="GF74" s="79"/>
      <c r="GG74" s="79"/>
      <c r="GH74" s="79"/>
      <c r="GI74" s="79"/>
      <c r="GJ74" s="79"/>
      <c r="GK74" s="79"/>
      <c r="GL74" s="79"/>
      <c r="GM74" s="79"/>
      <c r="GN74" s="79"/>
      <c r="GO74" s="79"/>
      <c r="GP74" s="79"/>
      <c r="GQ74" s="79"/>
      <c r="GR74" s="79"/>
      <c r="GS74" s="79"/>
      <c r="GT74" s="79"/>
      <c r="GU74" s="79"/>
      <c r="GV74" s="79"/>
      <c r="GW74" s="79"/>
      <c r="GX74" s="79"/>
      <c r="GY74" s="79"/>
      <c r="GZ74" s="79"/>
      <c r="HA74" s="79"/>
      <c r="HB74" s="79"/>
      <c r="HC74" s="79"/>
      <c r="HD74" s="79"/>
      <c r="HE74" s="79"/>
      <c r="HF74" s="79"/>
      <c r="HG74" s="79"/>
      <c r="HH74" s="79"/>
      <c r="HI74" s="79"/>
      <c r="HJ74" s="79"/>
      <c r="HK74" s="79"/>
      <c r="HL74" s="79"/>
      <c r="HM74" s="79"/>
      <c r="HN74" s="79"/>
      <c r="HO74" s="79"/>
      <c r="HP74" s="79"/>
      <c r="HQ74" s="79"/>
      <c r="HR74" s="79"/>
      <c r="HS74" s="79"/>
      <c r="HT74" s="79"/>
      <c r="HU74" s="79"/>
      <c r="HV74" s="79"/>
      <c r="HW74" s="79"/>
      <c r="HX74" s="79"/>
      <c r="HY74" s="79"/>
      <c r="HZ74" s="79"/>
    </row>
    <row r="75" spans="1:234" s="80" customFormat="1" hidden="1">
      <c r="A75" s="81" t="s">
        <v>23</v>
      </c>
      <c r="B75" s="15"/>
      <c r="C75" s="15"/>
      <c r="D75" s="15" t="s">
        <v>23</v>
      </c>
      <c r="E75" s="82"/>
      <c r="F75" s="82"/>
      <c r="G75" s="17"/>
      <c r="H75" s="16"/>
      <c r="I75" s="16"/>
      <c r="J75" s="71">
        <f t="shared" si="25"/>
        <v>0</v>
      </c>
      <c r="K75" s="72">
        <f t="shared" si="26"/>
        <v>0</v>
      </c>
      <c r="L75" s="72">
        <f t="shared" si="26"/>
        <v>0</v>
      </c>
      <c r="M75" s="73">
        <f t="shared" si="33"/>
        <v>0</v>
      </c>
      <c r="N75" s="72">
        <v>0</v>
      </c>
      <c r="O75" s="72">
        <v>0</v>
      </c>
      <c r="P75" s="72">
        <v>0</v>
      </c>
      <c r="Q75" s="74">
        <f t="shared" si="34"/>
        <v>0</v>
      </c>
      <c r="R75" s="76">
        <v>0</v>
      </c>
      <c r="S75" s="76">
        <v>0</v>
      </c>
      <c r="T75" s="76">
        <v>0</v>
      </c>
      <c r="U75" s="77">
        <f t="shared" si="35"/>
        <v>0</v>
      </c>
      <c r="V75" s="75">
        <f t="shared" si="30"/>
        <v>0</v>
      </c>
      <c r="W75" s="76">
        <f t="shared" si="31"/>
        <v>0</v>
      </c>
      <c r="X75" s="76">
        <f t="shared" si="32"/>
        <v>0</v>
      </c>
      <c r="Y75" s="77">
        <f t="shared" si="36"/>
        <v>0</v>
      </c>
      <c r="Z75" s="75">
        <f t="shared" si="27"/>
        <v>0</v>
      </c>
      <c r="AA75" s="76">
        <f t="shared" si="28"/>
        <v>0</v>
      </c>
      <c r="AB75" s="76">
        <f t="shared" si="16"/>
        <v>0</v>
      </c>
      <c r="AC75" s="78">
        <f t="shared" si="37"/>
        <v>0</v>
      </c>
      <c r="AD75" s="77" t="e">
        <f t="shared" si="29"/>
        <v>#REF!</v>
      </c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  <c r="BQ75" s="79"/>
      <c r="BR75" s="79"/>
      <c r="BS75" s="79"/>
      <c r="BT75" s="79"/>
      <c r="BU75" s="79"/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  <c r="CG75" s="79"/>
      <c r="CH75" s="79"/>
      <c r="CI75" s="79"/>
      <c r="CJ75" s="79"/>
      <c r="CK75" s="79"/>
      <c r="CL75" s="79"/>
      <c r="CM75" s="79"/>
      <c r="CN75" s="79"/>
      <c r="CO75" s="79"/>
      <c r="CP75" s="79"/>
      <c r="CQ75" s="79"/>
      <c r="CR75" s="79"/>
      <c r="CS75" s="79"/>
      <c r="CT75" s="79"/>
      <c r="CU75" s="79"/>
      <c r="CV75" s="79"/>
      <c r="CW75" s="79"/>
      <c r="CX75" s="79"/>
      <c r="CY75" s="79"/>
      <c r="CZ75" s="79"/>
      <c r="DA75" s="79"/>
      <c r="DB75" s="79"/>
      <c r="DC75" s="79"/>
      <c r="DD75" s="79"/>
      <c r="DE75" s="79"/>
      <c r="DF75" s="79"/>
      <c r="DG75" s="79"/>
      <c r="DH75" s="79"/>
      <c r="DI75" s="79"/>
      <c r="DJ75" s="79"/>
      <c r="DK75" s="79"/>
      <c r="DL75" s="79"/>
      <c r="DM75" s="79"/>
      <c r="DN75" s="79"/>
      <c r="DO75" s="79"/>
      <c r="DP75" s="79"/>
      <c r="DQ75" s="79"/>
      <c r="DR75" s="79"/>
      <c r="DS75" s="79"/>
      <c r="DT75" s="79"/>
      <c r="DU75" s="79"/>
      <c r="DV75" s="79"/>
      <c r="DW75" s="79"/>
      <c r="DX75" s="79"/>
      <c r="DY75" s="79"/>
      <c r="DZ75" s="79"/>
      <c r="EA75" s="79"/>
      <c r="EB75" s="79"/>
      <c r="EC75" s="79"/>
      <c r="ED75" s="79"/>
      <c r="EE75" s="79"/>
      <c r="EF75" s="79"/>
      <c r="EG75" s="79"/>
      <c r="EH75" s="79"/>
      <c r="EI75" s="79"/>
      <c r="EJ75" s="79"/>
      <c r="EK75" s="79"/>
      <c r="EL75" s="79"/>
      <c r="EM75" s="79"/>
      <c r="EN75" s="79"/>
      <c r="EO75" s="79"/>
      <c r="EP75" s="79"/>
      <c r="EQ75" s="79"/>
      <c r="ER75" s="79"/>
      <c r="ES75" s="79"/>
      <c r="ET75" s="79"/>
      <c r="EU75" s="79"/>
      <c r="EV75" s="79"/>
      <c r="EW75" s="79"/>
      <c r="EX75" s="79"/>
      <c r="EY75" s="79"/>
      <c r="EZ75" s="79"/>
      <c r="FA75" s="79"/>
      <c r="FB75" s="79"/>
      <c r="FC75" s="79"/>
      <c r="FD75" s="79"/>
      <c r="FE75" s="79"/>
      <c r="FF75" s="79"/>
      <c r="FG75" s="79"/>
      <c r="FH75" s="79"/>
      <c r="FI75" s="79"/>
      <c r="FJ75" s="79"/>
      <c r="FK75" s="79"/>
      <c r="FL75" s="79"/>
      <c r="FM75" s="79"/>
      <c r="FN75" s="79"/>
      <c r="FO75" s="79"/>
      <c r="FP75" s="79"/>
      <c r="FQ75" s="79"/>
      <c r="FR75" s="79"/>
      <c r="FS75" s="79"/>
      <c r="FT75" s="79"/>
      <c r="FU75" s="79"/>
      <c r="FV75" s="79"/>
      <c r="FW75" s="79"/>
      <c r="FX75" s="79"/>
      <c r="FY75" s="79"/>
      <c r="FZ75" s="79"/>
      <c r="GA75" s="79"/>
      <c r="GB75" s="79"/>
      <c r="GC75" s="79"/>
      <c r="GD75" s="79"/>
      <c r="GE75" s="79"/>
      <c r="GF75" s="79"/>
      <c r="GG75" s="79"/>
      <c r="GH75" s="79"/>
      <c r="GI75" s="79"/>
      <c r="GJ75" s="79"/>
      <c r="GK75" s="79"/>
      <c r="GL75" s="79"/>
      <c r="GM75" s="79"/>
      <c r="GN75" s="79"/>
      <c r="GO75" s="79"/>
      <c r="GP75" s="79"/>
      <c r="GQ75" s="79"/>
      <c r="GR75" s="79"/>
      <c r="GS75" s="79"/>
      <c r="GT75" s="79"/>
      <c r="GU75" s="79"/>
      <c r="GV75" s="79"/>
      <c r="GW75" s="79"/>
      <c r="GX75" s="79"/>
      <c r="GY75" s="79"/>
      <c r="GZ75" s="79"/>
      <c r="HA75" s="79"/>
      <c r="HB75" s="79"/>
      <c r="HC75" s="79"/>
      <c r="HD75" s="79"/>
      <c r="HE75" s="79"/>
      <c r="HF75" s="79"/>
      <c r="HG75" s="79"/>
      <c r="HH75" s="79"/>
      <c r="HI75" s="79"/>
      <c r="HJ75" s="79"/>
      <c r="HK75" s="79"/>
      <c r="HL75" s="79"/>
      <c r="HM75" s="79"/>
      <c r="HN75" s="79"/>
      <c r="HO75" s="79"/>
      <c r="HP75" s="79"/>
      <c r="HQ75" s="79"/>
      <c r="HR75" s="79"/>
      <c r="HS75" s="79"/>
      <c r="HT75" s="79"/>
      <c r="HU75" s="79"/>
      <c r="HV75" s="79"/>
      <c r="HW75" s="79"/>
      <c r="HX75" s="79"/>
      <c r="HY75" s="79"/>
      <c r="HZ75" s="79"/>
    </row>
    <row r="76" spans="1:234" s="80" customFormat="1" hidden="1">
      <c r="A76" s="81" t="s">
        <v>23</v>
      </c>
      <c r="B76" s="83"/>
      <c r="C76" s="81"/>
      <c r="D76" s="15" t="s">
        <v>23</v>
      </c>
      <c r="E76" s="82"/>
      <c r="F76" s="82"/>
      <c r="G76" s="17"/>
      <c r="H76" s="16"/>
      <c r="I76" s="16"/>
      <c r="J76" s="71">
        <f t="shared" si="25"/>
        <v>0</v>
      </c>
      <c r="K76" s="72">
        <f t="shared" si="26"/>
        <v>0</v>
      </c>
      <c r="L76" s="72">
        <f t="shared" si="26"/>
        <v>0</v>
      </c>
      <c r="M76" s="73">
        <f t="shared" si="33"/>
        <v>0</v>
      </c>
      <c r="N76" s="72">
        <v>0</v>
      </c>
      <c r="O76" s="72">
        <v>0</v>
      </c>
      <c r="P76" s="72">
        <v>0</v>
      </c>
      <c r="Q76" s="74">
        <f t="shared" si="34"/>
        <v>0</v>
      </c>
      <c r="R76" s="76">
        <v>0</v>
      </c>
      <c r="S76" s="76">
        <v>0</v>
      </c>
      <c r="T76" s="76">
        <v>0</v>
      </c>
      <c r="U76" s="77">
        <f t="shared" si="35"/>
        <v>0</v>
      </c>
      <c r="V76" s="75">
        <f t="shared" si="30"/>
        <v>0</v>
      </c>
      <c r="W76" s="76">
        <f t="shared" si="31"/>
        <v>0</v>
      </c>
      <c r="X76" s="76">
        <f t="shared" si="32"/>
        <v>0</v>
      </c>
      <c r="Y76" s="77">
        <f t="shared" si="36"/>
        <v>0</v>
      </c>
      <c r="Z76" s="75">
        <f t="shared" si="27"/>
        <v>0</v>
      </c>
      <c r="AA76" s="76">
        <f t="shared" si="28"/>
        <v>0</v>
      </c>
      <c r="AB76" s="76">
        <f t="shared" si="16"/>
        <v>0</v>
      </c>
      <c r="AC76" s="78">
        <f t="shared" si="37"/>
        <v>0</v>
      </c>
      <c r="AD76" s="77" t="e">
        <f t="shared" si="29"/>
        <v>#REF!</v>
      </c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  <c r="EO76" s="79"/>
      <c r="EP76" s="79"/>
      <c r="EQ76" s="79"/>
      <c r="ER76" s="79"/>
      <c r="ES76" s="79"/>
      <c r="ET76" s="79"/>
      <c r="EU76" s="79"/>
      <c r="EV76" s="79"/>
      <c r="EW76" s="79"/>
      <c r="EX76" s="79"/>
      <c r="EY76" s="79"/>
      <c r="EZ76" s="79"/>
      <c r="FA76" s="79"/>
      <c r="FB76" s="79"/>
      <c r="FC76" s="79"/>
      <c r="FD76" s="79"/>
      <c r="FE76" s="79"/>
      <c r="FF76" s="79"/>
      <c r="FG76" s="79"/>
      <c r="FH76" s="79"/>
      <c r="FI76" s="79"/>
      <c r="FJ76" s="79"/>
      <c r="FK76" s="79"/>
      <c r="FL76" s="79"/>
      <c r="FM76" s="79"/>
      <c r="FN76" s="79"/>
      <c r="FO76" s="79"/>
      <c r="FP76" s="79"/>
      <c r="FQ76" s="79"/>
      <c r="FR76" s="79"/>
      <c r="FS76" s="79"/>
      <c r="FT76" s="79"/>
      <c r="FU76" s="79"/>
      <c r="FV76" s="79"/>
      <c r="FW76" s="79"/>
      <c r="FX76" s="79"/>
      <c r="FY76" s="79"/>
      <c r="FZ76" s="79"/>
      <c r="GA76" s="79"/>
      <c r="GB76" s="79"/>
      <c r="GC76" s="79"/>
      <c r="GD76" s="79"/>
      <c r="GE76" s="79"/>
      <c r="GF76" s="79"/>
      <c r="GG76" s="79"/>
      <c r="GH76" s="79"/>
      <c r="GI76" s="79"/>
      <c r="GJ76" s="79"/>
      <c r="GK76" s="79"/>
      <c r="GL76" s="79"/>
      <c r="GM76" s="79"/>
      <c r="GN76" s="79"/>
      <c r="GO76" s="79"/>
      <c r="GP76" s="79"/>
      <c r="GQ76" s="79"/>
      <c r="GR76" s="79"/>
      <c r="GS76" s="79"/>
      <c r="GT76" s="79"/>
      <c r="GU76" s="79"/>
      <c r="GV76" s="79"/>
      <c r="GW76" s="79"/>
      <c r="GX76" s="79"/>
      <c r="GY76" s="79"/>
      <c r="GZ76" s="79"/>
      <c r="HA76" s="79"/>
      <c r="HB76" s="79"/>
      <c r="HC76" s="79"/>
      <c r="HD76" s="79"/>
      <c r="HE76" s="79"/>
      <c r="HF76" s="79"/>
      <c r="HG76" s="79"/>
      <c r="HH76" s="79"/>
      <c r="HI76" s="79"/>
      <c r="HJ76" s="79"/>
      <c r="HK76" s="79"/>
      <c r="HL76" s="79"/>
      <c r="HM76" s="79"/>
      <c r="HN76" s="79"/>
      <c r="HO76" s="79"/>
      <c r="HP76" s="79"/>
      <c r="HQ76" s="79"/>
      <c r="HR76" s="79"/>
      <c r="HS76" s="79"/>
      <c r="HT76" s="79"/>
      <c r="HU76" s="79"/>
      <c r="HV76" s="79"/>
      <c r="HW76" s="79"/>
      <c r="HX76" s="79"/>
      <c r="HY76" s="79"/>
      <c r="HZ76" s="79"/>
    </row>
    <row r="77" spans="1:234" s="80" customFormat="1" hidden="1">
      <c r="A77" s="81" t="s">
        <v>23</v>
      </c>
      <c r="B77" s="83"/>
      <c r="C77" s="81"/>
      <c r="D77" s="15" t="s">
        <v>23</v>
      </c>
      <c r="E77" s="82"/>
      <c r="F77" s="82"/>
      <c r="G77" s="17"/>
      <c r="H77" s="16"/>
      <c r="I77" s="16"/>
      <c r="J77" s="71">
        <f t="shared" si="25"/>
        <v>0</v>
      </c>
      <c r="K77" s="72">
        <f t="shared" si="26"/>
        <v>0</v>
      </c>
      <c r="L77" s="72">
        <f t="shared" si="26"/>
        <v>0</v>
      </c>
      <c r="M77" s="73">
        <f t="shared" si="33"/>
        <v>0</v>
      </c>
      <c r="N77" s="72">
        <v>0</v>
      </c>
      <c r="O77" s="72">
        <v>0</v>
      </c>
      <c r="P77" s="72">
        <v>0</v>
      </c>
      <c r="Q77" s="74">
        <f t="shared" si="34"/>
        <v>0</v>
      </c>
      <c r="R77" s="76">
        <v>0</v>
      </c>
      <c r="S77" s="76">
        <v>0</v>
      </c>
      <c r="T77" s="76">
        <v>0</v>
      </c>
      <c r="U77" s="77">
        <f t="shared" si="35"/>
        <v>0</v>
      </c>
      <c r="V77" s="75">
        <f t="shared" si="30"/>
        <v>0</v>
      </c>
      <c r="W77" s="76">
        <f t="shared" si="31"/>
        <v>0</v>
      </c>
      <c r="X77" s="76">
        <f t="shared" si="32"/>
        <v>0</v>
      </c>
      <c r="Y77" s="77">
        <f t="shared" si="36"/>
        <v>0</v>
      </c>
      <c r="Z77" s="75">
        <f t="shared" si="27"/>
        <v>0</v>
      </c>
      <c r="AA77" s="76">
        <f t="shared" si="28"/>
        <v>0</v>
      </c>
      <c r="AB77" s="76">
        <f t="shared" si="16"/>
        <v>0</v>
      </c>
      <c r="AC77" s="78">
        <f t="shared" si="37"/>
        <v>0</v>
      </c>
      <c r="AD77" s="77" t="e">
        <f t="shared" si="29"/>
        <v>#REF!</v>
      </c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/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/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/>
      <c r="EE77" s="79"/>
      <c r="EF77" s="79"/>
      <c r="EG77" s="79"/>
      <c r="EH77" s="79"/>
      <c r="EI77" s="79"/>
      <c r="EJ77" s="79"/>
      <c r="EK77" s="79"/>
      <c r="EL77" s="79"/>
      <c r="EM77" s="79"/>
      <c r="EN77" s="79"/>
      <c r="EO77" s="79"/>
      <c r="EP77" s="79"/>
      <c r="EQ77" s="79"/>
      <c r="ER77" s="79"/>
      <c r="ES77" s="79"/>
      <c r="ET77" s="79"/>
      <c r="EU77" s="79"/>
      <c r="EV77" s="79"/>
      <c r="EW77" s="79"/>
      <c r="EX77" s="79"/>
      <c r="EY77" s="79"/>
      <c r="EZ77" s="79"/>
      <c r="FA77" s="79"/>
      <c r="FB77" s="79"/>
      <c r="FC77" s="79"/>
      <c r="FD77" s="79"/>
      <c r="FE77" s="79"/>
      <c r="FF77" s="79"/>
      <c r="FG77" s="79"/>
      <c r="FH77" s="79"/>
      <c r="FI77" s="79"/>
      <c r="FJ77" s="79"/>
      <c r="FK77" s="79"/>
      <c r="FL77" s="79"/>
      <c r="FM77" s="79"/>
      <c r="FN77" s="79"/>
      <c r="FO77" s="79"/>
      <c r="FP77" s="79"/>
      <c r="FQ77" s="79"/>
      <c r="FR77" s="79"/>
      <c r="FS77" s="79"/>
      <c r="FT77" s="79"/>
      <c r="FU77" s="79"/>
      <c r="FV77" s="79"/>
      <c r="FW77" s="79"/>
      <c r="FX77" s="79"/>
      <c r="FY77" s="79"/>
      <c r="FZ77" s="79"/>
      <c r="GA77" s="79"/>
      <c r="GB77" s="79"/>
      <c r="GC77" s="79"/>
      <c r="GD77" s="79"/>
      <c r="GE77" s="79"/>
      <c r="GF77" s="79"/>
      <c r="GG77" s="79"/>
      <c r="GH77" s="79"/>
      <c r="GI77" s="79"/>
      <c r="GJ77" s="79"/>
      <c r="GK77" s="79"/>
      <c r="GL77" s="79"/>
      <c r="GM77" s="79"/>
      <c r="GN77" s="79"/>
      <c r="GO77" s="79"/>
      <c r="GP77" s="79"/>
      <c r="GQ77" s="79"/>
      <c r="GR77" s="79"/>
      <c r="GS77" s="79"/>
      <c r="GT77" s="79"/>
      <c r="GU77" s="79"/>
      <c r="GV77" s="79"/>
      <c r="GW77" s="79"/>
      <c r="GX77" s="79"/>
      <c r="GY77" s="79"/>
      <c r="GZ77" s="79"/>
      <c r="HA77" s="79"/>
      <c r="HB77" s="79"/>
      <c r="HC77" s="79"/>
      <c r="HD77" s="79"/>
      <c r="HE77" s="79"/>
      <c r="HF77" s="79"/>
      <c r="HG77" s="79"/>
      <c r="HH77" s="79"/>
      <c r="HI77" s="79"/>
      <c r="HJ77" s="79"/>
      <c r="HK77" s="79"/>
      <c r="HL77" s="79"/>
      <c r="HM77" s="79"/>
      <c r="HN77" s="79"/>
      <c r="HO77" s="79"/>
      <c r="HP77" s="79"/>
      <c r="HQ77" s="79"/>
      <c r="HR77" s="79"/>
      <c r="HS77" s="79"/>
      <c r="HT77" s="79"/>
      <c r="HU77" s="79"/>
      <c r="HV77" s="79"/>
      <c r="HW77" s="79"/>
      <c r="HX77" s="79"/>
      <c r="HY77" s="79"/>
      <c r="HZ77" s="79"/>
    </row>
    <row r="78" spans="1:234" s="80" customFormat="1" hidden="1">
      <c r="A78" s="81" t="s">
        <v>23</v>
      </c>
      <c r="B78" s="83"/>
      <c r="C78" s="81"/>
      <c r="D78" s="15" t="s">
        <v>23</v>
      </c>
      <c r="E78" s="82"/>
      <c r="F78" s="82"/>
      <c r="G78" s="17"/>
      <c r="H78" s="16"/>
      <c r="I78" s="16"/>
      <c r="J78" s="71">
        <f t="shared" si="25"/>
        <v>0</v>
      </c>
      <c r="K78" s="72">
        <f t="shared" si="26"/>
        <v>0</v>
      </c>
      <c r="L78" s="72">
        <f t="shared" si="26"/>
        <v>0</v>
      </c>
      <c r="M78" s="73">
        <f t="shared" si="33"/>
        <v>0</v>
      </c>
      <c r="N78" s="72">
        <v>0</v>
      </c>
      <c r="O78" s="72">
        <v>0</v>
      </c>
      <c r="P78" s="72">
        <v>0</v>
      </c>
      <c r="Q78" s="74">
        <f t="shared" si="34"/>
        <v>0</v>
      </c>
      <c r="R78" s="76">
        <v>0</v>
      </c>
      <c r="S78" s="76">
        <v>0</v>
      </c>
      <c r="T78" s="76">
        <v>0</v>
      </c>
      <c r="U78" s="77">
        <f t="shared" si="35"/>
        <v>0</v>
      </c>
      <c r="V78" s="75">
        <f t="shared" si="30"/>
        <v>0</v>
      </c>
      <c r="W78" s="76">
        <f t="shared" si="31"/>
        <v>0</v>
      </c>
      <c r="X78" s="76">
        <f t="shared" si="32"/>
        <v>0</v>
      </c>
      <c r="Y78" s="77">
        <f t="shared" si="36"/>
        <v>0</v>
      </c>
      <c r="Z78" s="75">
        <f t="shared" si="27"/>
        <v>0</v>
      </c>
      <c r="AA78" s="76">
        <f t="shared" si="28"/>
        <v>0</v>
      </c>
      <c r="AB78" s="76">
        <f t="shared" si="16"/>
        <v>0</v>
      </c>
      <c r="AC78" s="78">
        <f t="shared" si="37"/>
        <v>0</v>
      </c>
      <c r="AD78" s="77" t="e">
        <f t="shared" si="29"/>
        <v>#REF!</v>
      </c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79"/>
      <c r="BK78" s="79"/>
      <c r="BL78" s="79"/>
      <c r="BM78" s="79"/>
      <c r="BN78" s="79"/>
      <c r="BO78" s="79"/>
      <c r="BP78" s="79"/>
      <c r="BQ78" s="79"/>
      <c r="BR78" s="79"/>
      <c r="BS78" s="79"/>
      <c r="BT78" s="79"/>
      <c r="BU78" s="79"/>
      <c r="BV78" s="79"/>
      <c r="BW78" s="79"/>
      <c r="BX78" s="79"/>
      <c r="BY78" s="79"/>
      <c r="BZ78" s="79"/>
      <c r="CA78" s="79"/>
      <c r="CB78" s="79"/>
      <c r="CC78" s="79"/>
      <c r="CD78" s="79"/>
      <c r="CE78" s="79"/>
      <c r="CF78" s="79"/>
      <c r="CG78" s="79"/>
      <c r="CH78" s="79"/>
      <c r="CI78" s="79"/>
      <c r="CJ78" s="79"/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/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/>
      <c r="DJ78" s="79"/>
      <c r="DK78" s="79"/>
      <c r="DL78" s="79"/>
      <c r="DM78" s="79"/>
      <c r="DN78" s="79"/>
      <c r="DO78" s="79"/>
      <c r="DP78" s="79"/>
      <c r="DQ78" s="79"/>
      <c r="DR78" s="79"/>
      <c r="DS78" s="79"/>
      <c r="DT78" s="79"/>
      <c r="DU78" s="79"/>
      <c r="DV78" s="79"/>
      <c r="DW78" s="79"/>
      <c r="DX78" s="79"/>
      <c r="DY78" s="79"/>
      <c r="DZ78" s="79"/>
      <c r="EA78" s="79"/>
      <c r="EB78" s="79"/>
      <c r="EC78" s="79"/>
      <c r="ED78" s="79"/>
      <c r="EE78" s="79"/>
      <c r="EF78" s="79"/>
      <c r="EG78" s="79"/>
      <c r="EH78" s="79"/>
      <c r="EI78" s="79"/>
      <c r="EJ78" s="79"/>
      <c r="EK78" s="79"/>
      <c r="EL78" s="79"/>
      <c r="EM78" s="79"/>
      <c r="EN78" s="79"/>
      <c r="EO78" s="79"/>
      <c r="EP78" s="79"/>
      <c r="EQ78" s="79"/>
      <c r="ER78" s="79"/>
      <c r="ES78" s="79"/>
      <c r="ET78" s="79"/>
      <c r="EU78" s="79"/>
      <c r="EV78" s="79"/>
      <c r="EW78" s="79"/>
      <c r="EX78" s="79"/>
      <c r="EY78" s="79"/>
      <c r="EZ78" s="79"/>
      <c r="FA78" s="79"/>
      <c r="FB78" s="79"/>
      <c r="FC78" s="79"/>
      <c r="FD78" s="79"/>
      <c r="FE78" s="79"/>
      <c r="FF78" s="79"/>
      <c r="FG78" s="79"/>
      <c r="FH78" s="79"/>
      <c r="FI78" s="79"/>
      <c r="FJ78" s="79"/>
      <c r="FK78" s="79"/>
      <c r="FL78" s="79"/>
      <c r="FM78" s="79"/>
      <c r="FN78" s="79"/>
      <c r="FO78" s="79"/>
      <c r="FP78" s="79"/>
      <c r="FQ78" s="79"/>
      <c r="FR78" s="79"/>
      <c r="FS78" s="79"/>
      <c r="FT78" s="79"/>
      <c r="FU78" s="79"/>
      <c r="FV78" s="79"/>
      <c r="FW78" s="79"/>
      <c r="FX78" s="79"/>
      <c r="FY78" s="79"/>
      <c r="FZ78" s="79"/>
      <c r="GA78" s="79"/>
      <c r="GB78" s="79"/>
      <c r="GC78" s="79"/>
      <c r="GD78" s="79"/>
      <c r="GE78" s="79"/>
      <c r="GF78" s="79"/>
      <c r="GG78" s="79"/>
      <c r="GH78" s="79"/>
      <c r="GI78" s="79"/>
      <c r="GJ78" s="79"/>
      <c r="GK78" s="79"/>
      <c r="GL78" s="79"/>
      <c r="GM78" s="79"/>
      <c r="GN78" s="79"/>
      <c r="GO78" s="79"/>
      <c r="GP78" s="79"/>
      <c r="GQ78" s="79"/>
      <c r="GR78" s="79"/>
      <c r="GS78" s="79"/>
      <c r="GT78" s="79"/>
      <c r="GU78" s="79"/>
      <c r="GV78" s="79"/>
      <c r="GW78" s="79"/>
      <c r="GX78" s="79"/>
      <c r="GY78" s="79"/>
      <c r="GZ78" s="79"/>
      <c r="HA78" s="79"/>
      <c r="HB78" s="79"/>
      <c r="HC78" s="79"/>
      <c r="HD78" s="79"/>
      <c r="HE78" s="79"/>
      <c r="HF78" s="79"/>
      <c r="HG78" s="79"/>
      <c r="HH78" s="79"/>
      <c r="HI78" s="79"/>
      <c r="HJ78" s="79"/>
      <c r="HK78" s="79"/>
      <c r="HL78" s="79"/>
      <c r="HM78" s="79"/>
      <c r="HN78" s="79"/>
      <c r="HO78" s="79"/>
      <c r="HP78" s="79"/>
      <c r="HQ78" s="79"/>
      <c r="HR78" s="79"/>
      <c r="HS78" s="79"/>
      <c r="HT78" s="79"/>
      <c r="HU78" s="79"/>
      <c r="HV78" s="79"/>
      <c r="HW78" s="79"/>
      <c r="HX78" s="79"/>
      <c r="HY78" s="79"/>
      <c r="HZ78" s="79"/>
    </row>
    <row r="79" spans="1:234" s="80" customFormat="1" hidden="1">
      <c r="A79" s="81" t="s">
        <v>23</v>
      </c>
      <c r="B79" s="83"/>
      <c r="C79" s="81"/>
      <c r="D79" s="15" t="s">
        <v>23</v>
      </c>
      <c r="E79" s="82"/>
      <c r="F79" s="82"/>
      <c r="G79" s="17"/>
      <c r="H79" s="16"/>
      <c r="I79" s="16"/>
      <c r="J79" s="71">
        <f t="shared" si="25"/>
        <v>0</v>
      </c>
      <c r="K79" s="72">
        <f t="shared" si="26"/>
        <v>0</v>
      </c>
      <c r="L79" s="72">
        <f t="shared" si="26"/>
        <v>0</v>
      </c>
      <c r="M79" s="73">
        <f t="shared" si="33"/>
        <v>0</v>
      </c>
      <c r="N79" s="72">
        <v>0</v>
      </c>
      <c r="O79" s="72">
        <v>0</v>
      </c>
      <c r="P79" s="72">
        <v>0</v>
      </c>
      <c r="Q79" s="74">
        <f t="shared" si="34"/>
        <v>0</v>
      </c>
      <c r="R79" s="76">
        <v>0</v>
      </c>
      <c r="S79" s="76">
        <v>0</v>
      </c>
      <c r="T79" s="76">
        <v>0</v>
      </c>
      <c r="U79" s="77">
        <f t="shared" si="35"/>
        <v>0</v>
      </c>
      <c r="V79" s="75">
        <f t="shared" si="30"/>
        <v>0</v>
      </c>
      <c r="W79" s="76">
        <f t="shared" si="31"/>
        <v>0</v>
      </c>
      <c r="X79" s="76">
        <f t="shared" si="32"/>
        <v>0</v>
      </c>
      <c r="Y79" s="77">
        <f t="shared" si="36"/>
        <v>0</v>
      </c>
      <c r="Z79" s="75">
        <f t="shared" si="27"/>
        <v>0</v>
      </c>
      <c r="AA79" s="76">
        <f t="shared" si="28"/>
        <v>0</v>
      </c>
      <c r="AB79" s="76">
        <f t="shared" si="16"/>
        <v>0</v>
      </c>
      <c r="AC79" s="78">
        <f t="shared" si="37"/>
        <v>0</v>
      </c>
      <c r="AD79" s="77" t="e">
        <f t="shared" si="29"/>
        <v>#REF!</v>
      </c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  <c r="BB79" s="79"/>
      <c r="BC79" s="79"/>
      <c r="BD79" s="79"/>
      <c r="BE79" s="79"/>
      <c r="BF79" s="79"/>
      <c r="BG79" s="79"/>
      <c r="BH79" s="79"/>
      <c r="BI79" s="79"/>
      <c r="BJ79" s="79"/>
      <c r="BK79" s="79"/>
      <c r="BL79" s="79"/>
      <c r="BM79" s="79"/>
      <c r="BN79" s="79"/>
      <c r="BO79" s="79"/>
      <c r="BP79" s="79"/>
      <c r="BQ79" s="79"/>
      <c r="BR79" s="79"/>
      <c r="BS79" s="79"/>
      <c r="BT79" s="79"/>
      <c r="BU79" s="79"/>
      <c r="BV79" s="79"/>
      <c r="BW79" s="79"/>
      <c r="BX79" s="79"/>
      <c r="BY79" s="79"/>
      <c r="BZ79" s="79"/>
      <c r="CA79" s="79"/>
      <c r="CB79" s="79"/>
      <c r="CC79" s="79"/>
      <c r="CD79" s="79"/>
      <c r="CE79" s="79"/>
      <c r="CF79" s="79"/>
      <c r="CG79" s="79"/>
      <c r="CH79" s="79"/>
      <c r="CI79" s="79"/>
      <c r="CJ79" s="79"/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/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/>
      <c r="DJ79" s="79"/>
      <c r="DK79" s="79"/>
      <c r="DL79" s="79"/>
      <c r="DM79" s="79"/>
      <c r="DN79" s="79"/>
      <c r="DO79" s="79"/>
      <c r="DP79" s="79"/>
      <c r="DQ79" s="79"/>
      <c r="DR79" s="79"/>
      <c r="DS79" s="79"/>
      <c r="DT79" s="79"/>
      <c r="DU79" s="79"/>
      <c r="DV79" s="79"/>
      <c r="DW79" s="79"/>
      <c r="DX79" s="79"/>
      <c r="DY79" s="79"/>
      <c r="DZ79" s="79"/>
      <c r="EA79" s="79"/>
      <c r="EB79" s="79"/>
      <c r="EC79" s="79"/>
      <c r="ED79" s="79"/>
      <c r="EE79" s="79"/>
      <c r="EF79" s="79"/>
      <c r="EG79" s="79"/>
      <c r="EH79" s="79"/>
      <c r="EI79" s="79"/>
      <c r="EJ79" s="79"/>
      <c r="EK79" s="79"/>
      <c r="EL79" s="79"/>
      <c r="EM79" s="79"/>
      <c r="EN79" s="79"/>
      <c r="EO79" s="79"/>
      <c r="EP79" s="79"/>
      <c r="EQ79" s="79"/>
      <c r="ER79" s="79"/>
      <c r="ES79" s="79"/>
      <c r="ET79" s="79"/>
      <c r="EU79" s="79"/>
      <c r="EV79" s="79"/>
      <c r="EW79" s="79"/>
      <c r="EX79" s="79"/>
      <c r="EY79" s="79"/>
      <c r="EZ79" s="79"/>
      <c r="FA79" s="79"/>
      <c r="FB79" s="79"/>
      <c r="FC79" s="79"/>
      <c r="FD79" s="79"/>
      <c r="FE79" s="79"/>
      <c r="FF79" s="79"/>
      <c r="FG79" s="79"/>
      <c r="FH79" s="79"/>
      <c r="FI79" s="79"/>
      <c r="FJ79" s="79"/>
      <c r="FK79" s="79"/>
      <c r="FL79" s="79"/>
      <c r="FM79" s="79"/>
      <c r="FN79" s="79"/>
      <c r="FO79" s="79"/>
      <c r="FP79" s="79"/>
      <c r="FQ79" s="79"/>
      <c r="FR79" s="79"/>
      <c r="FS79" s="79"/>
      <c r="FT79" s="79"/>
      <c r="FU79" s="79"/>
      <c r="FV79" s="79"/>
      <c r="FW79" s="79"/>
      <c r="FX79" s="79"/>
      <c r="FY79" s="79"/>
      <c r="FZ79" s="79"/>
      <c r="GA79" s="79"/>
      <c r="GB79" s="79"/>
      <c r="GC79" s="79"/>
      <c r="GD79" s="79"/>
      <c r="GE79" s="79"/>
      <c r="GF79" s="79"/>
      <c r="GG79" s="79"/>
      <c r="GH79" s="79"/>
      <c r="GI79" s="79"/>
      <c r="GJ79" s="79"/>
      <c r="GK79" s="79"/>
      <c r="GL79" s="79"/>
      <c r="GM79" s="79"/>
      <c r="GN79" s="79"/>
      <c r="GO79" s="79"/>
      <c r="GP79" s="79"/>
      <c r="GQ79" s="79"/>
      <c r="GR79" s="79"/>
      <c r="GS79" s="79"/>
      <c r="GT79" s="79"/>
      <c r="GU79" s="79"/>
      <c r="GV79" s="79"/>
      <c r="GW79" s="79"/>
      <c r="GX79" s="79"/>
      <c r="GY79" s="79"/>
      <c r="GZ79" s="79"/>
      <c r="HA79" s="79"/>
      <c r="HB79" s="79"/>
      <c r="HC79" s="79"/>
      <c r="HD79" s="79"/>
      <c r="HE79" s="79"/>
      <c r="HF79" s="79"/>
      <c r="HG79" s="79"/>
      <c r="HH79" s="79"/>
      <c r="HI79" s="79"/>
      <c r="HJ79" s="79"/>
      <c r="HK79" s="79"/>
      <c r="HL79" s="79"/>
      <c r="HM79" s="79"/>
      <c r="HN79" s="79"/>
      <c r="HO79" s="79"/>
      <c r="HP79" s="79"/>
      <c r="HQ79" s="79"/>
      <c r="HR79" s="79"/>
      <c r="HS79" s="79"/>
      <c r="HT79" s="79"/>
      <c r="HU79" s="79"/>
      <c r="HV79" s="79"/>
      <c r="HW79" s="79"/>
      <c r="HX79" s="79"/>
      <c r="HY79" s="79"/>
      <c r="HZ79" s="79"/>
    </row>
    <row r="80" spans="1:234" s="80" customFormat="1" hidden="1">
      <c r="A80" s="81" t="s">
        <v>23</v>
      </c>
      <c r="B80" s="83"/>
      <c r="C80" s="81"/>
      <c r="D80" s="15" t="s">
        <v>23</v>
      </c>
      <c r="E80" s="82"/>
      <c r="F80" s="82"/>
      <c r="G80" s="17"/>
      <c r="H80" s="16"/>
      <c r="I80" s="16"/>
      <c r="J80" s="71">
        <f t="shared" si="25"/>
        <v>0</v>
      </c>
      <c r="K80" s="72">
        <f t="shared" si="26"/>
        <v>0</v>
      </c>
      <c r="L80" s="72">
        <f t="shared" si="26"/>
        <v>0</v>
      </c>
      <c r="M80" s="73">
        <f t="shared" si="33"/>
        <v>0</v>
      </c>
      <c r="N80" s="72">
        <v>0</v>
      </c>
      <c r="O80" s="72">
        <v>0</v>
      </c>
      <c r="P80" s="72">
        <v>0</v>
      </c>
      <c r="Q80" s="74">
        <f t="shared" si="34"/>
        <v>0</v>
      </c>
      <c r="R80" s="76">
        <v>0</v>
      </c>
      <c r="S80" s="76">
        <v>0</v>
      </c>
      <c r="T80" s="76">
        <v>0</v>
      </c>
      <c r="U80" s="77">
        <f t="shared" si="35"/>
        <v>0</v>
      </c>
      <c r="V80" s="75">
        <f t="shared" si="30"/>
        <v>0</v>
      </c>
      <c r="W80" s="76">
        <f t="shared" si="31"/>
        <v>0</v>
      </c>
      <c r="X80" s="76">
        <f t="shared" si="32"/>
        <v>0</v>
      </c>
      <c r="Y80" s="77">
        <f t="shared" si="36"/>
        <v>0</v>
      </c>
      <c r="Z80" s="75">
        <f t="shared" si="27"/>
        <v>0</v>
      </c>
      <c r="AA80" s="76">
        <f t="shared" si="28"/>
        <v>0</v>
      </c>
      <c r="AB80" s="76">
        <f t="shared" si="16"/>
        <v>0</v>
      </c>
      <c r="AC80" s="78">
        <f t="shared" si="37"/>
        <v>0</v>
      </c>
      <c r="AD80" s="77" t="e">
        <f t="shared" si="29"/>
        <v>#REF!</v>
      </c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/>
      <c r="BG80" s="79"/>
      <c r="BH80" s="79"/>
      <c r="BI80" s="79"/>
      <c r="BJ80" s="79"/>
      <c r="BK80" s="79"/>
      <c r="BL80" s="79"/>
      <c r="BM80" s="79"/>
      <c r="BN80" s="79"/>
      <c r="BO80" s="79"/>
      <c r="BP80" s="79"/>
      <c r="BQ80" s="79"/>
      <c r="BR80" s="79"/>
      <c r="BS80" s="79"/>
      <c r="BT80" s="79"/>
      <c r="BU80" s="79"/>
      <c r="BV80" s="79"/>
      <c r="BW80" s="79"/>
      <c r="BX80" s="79"/>
      <c r="BY80" s="79"/>
      <c r="BZ80" s="79"/>
      <c r="CA80" s="79"/>
      <c r="CB80" s="79"/>
      <c r="CC80" s="79"/>
      <c r="CD80" s="79"/>
      <c r="CE80" s="79"/>
      <c r="CF80" s="79"/>
      <c r="CG80" s="79"/>
      <c r="CH80" s="79"/>
      <c r="CI80" s="79"/>
      <c r="CJ80" s="79"/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/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/>
      <c r="DJ80" s="79"/>
      <c r="DK80" s="79"/>
      <c r="DL80" s="79"/>
      <c r="DM80" s="79"/>
      <c r="DN80" s="79"/>
      <c r="DO80" s="79"/>
      <c r="DP80" s="79"/>
      <c r="DQ80" s="79"/>
      <c r="DR80" s="79"/>
      <c r="DS80" s="79"/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/>
      <c r="EE80" s="79"/>
      <c r="EF80" s="79"/>
      <c r="EG80" s="79"/>
      <c r="EH80" s="79"/>
      <c r="EI80" s="79"/>
      <c r="EJ80" s="79"/>
      <c r="EK80" s="79"/>
      <c r="EL80" s="79"/>
      <c r="EM80" s="79"/>
      <c r="EN80" s="79"/>
      <c r="EO80" s="79"/>
      <c r="EP80" s="79"/>
      <c r="EQ80" s="79"/>
      <c r="ER80" s="79"/>
      <c r="ES80" s="79"/>
      <c r="ET80" s="79"/>
      <c r="EU80" s="79"/>
      <c r="EV80" s="79"/>
      <c r="EW80" s="79"/>
      <c r="EX80" s="79"/>
      <c r="EY80" s="79"/>
      <c r="EZ80" s="79"/>
      <c r="FA80" s="79"/>
      <c r="FB80" s="79"/>
      <c r="FC80" s="79"/>
      <c r="FD80" s="79"/>
      <c r="FE80" s="79"/>
      <c r="FF80" s="79"/>
      <c r="FG80" s="79"/>
      <c r="FH80" s="79"/>
      <c r="FI80" s="79"/>
      <c r="FJ80" s="79"/>
      <c r="FK80" s="79"/>
      <c r="FL80" s="79"/>
      <c r="FM80" s="79"/>
      <c r="FN80" s="79"/>
      <c r="FO80" s="79"/>
      <c r="FP80" s="79"/>
      <c r="FQ80" s="79"/>
      <c r="FR80" s="79"/>
      <c r="FS80" s="79"/>
      <c r="FT80" s="79"/>
      <c r="FU80" s="79"/>
      <c r="FV80" s="79"/>
      <c r="FW80" s="79"/>
      <c r="FX80" s="79"/>
      <c r="FY80" s="79"/>
      <c r="FZ80" s="79"/>
      <c r="GA80" s="79"/>
      <c r="GB80" s="79"/>
      <c r="GC80" s="79"/>
      <c r="GD80" s="79"/>
      <c r="GE80" s="79"/>
      <c r="GF80" s="79"/>
      <c r="GG80" s="79"/>
      <c r="GH80" s="79"/>
      <c r="GI80" s="79"/>
      <c r="GJ80" s="79"/>
      <c r="GK80" s="79"/>
      <c r="GL80" s="79"/>
      <c r="GM80" s="79"/>
      <c r="GN80" s="79"/>
      <c r="GO80" s="79"/>
      <c r="GP80" s="79"/>
      <c r="GQ80" s="79"/>
      <c r="GR80" s="79"/>
      <c r="GS80" s="79"/>
      <c r="GT80" s="79"/>
      <c r="GU80" s="79"/>
      <c r="GV80" s="79"/>
      <c r="GW80" s="79"/>
      <c r="GX80" s="79"/>
      <c r="GY80" s="79"/>
      <c r="GZ80" s="79"/>
      <c r="HA80" s="79"/>
      <c r="HB80" s="79"/>
      <c r="HC80" s="79"/>
      <c r="HD80" s="79"/>
      <c r="HE80" s="79"/>
      <c r="HF80" s="79"/>
      <c r="HG80" s="79"/>
      <c r="HH80" s="79"/>
      <c r="HI80" s="79"/>
      <c r="HJ80" s="79"/>
      <c r="HK80" s="79"/>
      <c r="HL80" s="79"/>
      <c r="HM80" s="79"/>
      <c r="HN80" s="79"/>
      <c r="HO80" s="79"/>
      <c r="HP80" s="79"/>
      <c r="HQ80" s="79"/>
      <c r="HR80" s="79"/>
      <c r="HS80" s="79"/>
      <c r="HT80" s="79"/>
      <c r="HU80" s="79"/>
      <c r="HV80" s="79"/>
      <c r="HW80" s="79"/>
      <c r="HX80" s="79"/>
      <c r="HY80" s="79"/>
      <c r="HZ80" s="79"/>
    </row>
    <row r="81" spans="1:234" s="80" customFormat="1" hidden="1">
      <c r="A81" s="81" t="s">
        <v>23</v>
      </c>
      <c r="B81" s="15"/>
      <c r="C81" s="15"/>
      <c r="D81" s="15" t="s">
        <v>23</v>
      </c>
      <c r="E81" s="82"/>
      <c r="F81" s="82"/>
      <c r="G81" s="17"/>
      <c r="H81" s="16"/>
      <c r="I81" s="16"/>
      <c r="J81" s="71">
        <f t="shared" ref="J81:J88" si="38">ROUND(N81*ign/igo,afrind)</f>
        <v>0</v>
      </c>
      <c r="K81" s="72">
        <f t="shared" ref="K81:L88" si="39">ROUND(O81*iin/iio,afrind)</f>
        <v>0</v>
      </c>
      <c r="L81" s="72">
        <f t="shared" si="39"/>
        <v>0</v>
      </c>
      <c r="M81" s="73">
        <f t="shared" ref="M81:M88" si="40">SUM(J81:K81)</f>
        <v>0</v>
      </c>
      <c r="N81" s="72">
        <v>0</v>
      </c>
      <c r="O81" s="72">
        <v>0</v>
      </c>
      <c r="P81" s="72">
        <v>0</v>
      </c>
      <c r="Q81" s="74">
        <f t="shared" si="34"/>
        <v>0</v>
      </c>
      <c r="R81" s="76">
        <v>0</v>
      </c>
      <c r="S81" s="76">
        <v>0</v>
      </c>
      <c r="T81" s="76">
        <v>0</v>
      </c>
      <c r="U81" s="77">
        <f t="shared" si="35"/>
        <v>0</v>
      </c>
      <c r="V81" s="75">
        <f t="shared" si="30"/>
        <v>0</v>
      </c>
      <c r="W81" s="76">
        <f t="shared" si="31"/>
        <v>0</v>
      </c>
      <c r="X81" s="76">
        <f t="shared" si="32"/>
        <v>0</v>
      </c>
      <c r="Y81" s="77">
        <f t="shared" ref="Y81:Y88" si="41">SUM(V81:W81)</f>
        <v>0</v>
      </c>
      <c r="Z81" s="75">
        <f t="shared" si="17"/>
        <v>0</v>
      </c>
      <c r="AA81" s="76">
        <f t="shared" si="16"/>
        <v>0</v>
      </c>
      <c r="AB81" s="76">
        <f t="shared" si="16"/>
        <v>0</v>
      </c>
      <c r="AC81" s="78">
        <f t="shared" ref="AC81:AC88" si="42">SUM(Z81:AA81)</f>
        <v>0</v>
      </c>
      <c r="AD81" s="77" t="e">
        <f t="shared" si="14"/>
        <v>#REF!</v>
      </c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79"/>
      <c r="CA81" s="79"/>
      <c r="CB81" s="79"/>
      <c r="CC81" s="79"/>
      <c r="CD81" s="79"/>
      <c r="CE81" s="79"/>
      <c r="CF81" s="79"/>
      <c r="CG81" s="79"/>
      <c r="CH81" s="79"/>
      <c r="CI81" s="79"/>
      <c r="CJ81" s="79"/>
      <c r="CK81" s="79"/>
      <c r="CL81" s="79"/>
      <c r="CM81" s="79"/>
      <c r="CN81" s="79"/>
      <c r="CO81" s="79"/>
      <c r="CP81" s="79"/>
      <c r="CQ81" s="79"/>
      <c r="CR81" s="79"/>
      <c r="CS81" s="79"/>
      <c r="CT81" s="79"/>
      <c r="CU81" s="79"/>
      <c r="CV81" s="79"/>
      <c r="CW81" s="79"/>
      <c r="CX81" s="79"/>
      <c r="CY81" s="79"/>
      <c r="CZ81" s="79"/>
      <c r="DA81" s="79"/>
      <c r="DB81" s="79"/>
      <c r="DC81" s="79"/>
      <c r="DD81" s="79"/>
      <c r="DE81" s="79"/>
      <c r="DF81" s="79"/>
      <c r="DG81" s="79"/>
      <c r="DH81" s="79"/>
      <c r="DI81" s="79"/>
      <c r="DJ81" s="79"/>
      <c r="DK81" s="79"/>
      <c r="DL81" s="79"/>
      <c r="DM81" s="79"/>
      <c r="DN81" s="79"/>
      <c r="DO81" s="79"/>
      <c r="DP81" s="79"/>
      <c r="DQ81" s="79"/>
      <c r="DR81" s="79"/>
      <c r="DS81" s="79"/>
      <c r="DT81" s="79"/>
      <c r="DU81" s="79"/>
      <c r="DV81" s="79"/>
      <c r="DW81" s="79"/>
      <c r="DX81" s="79"/>
      <c r="DY81" s="79"/>
      <c r="DZ81" s="79"/>
      <c r="EA81" s="79"/>
      <c r="EB81" s="79"/>
      <c r="EC81" s="79"/>
      <c r="ED81" s="79"/>
      <c r="EE81" s="79"/>
      <c r="EF81" s="79"/>
      <c r="EG81" s="79"/>
      <c r="EH81" s="79"/>
      <c r="EI81" s="79"/>
      <c r="EJ81" s="79"/>
      <c r="EK81" s="79"/>
      <c r="EL81" s="79"/>
      <c r="EM81" s="79"/>
      <c r="EN81" s="79"/>
      <c r="EO81" s="79"/>
      <c r="EP81" s="79"/>
      <c r="EQ81" s="79"/>
      <c r="ER81" s="79"/>
      <c r="ES81" s="79"/>
      <c r="ET81" s="79"/>
      <c r="EU81" s="79"/>
      <c r="EV81" s="79"/>
      <c r="EW81" s="79"/>
      <c r="EX81" s="79"/>
      <c r="EY81" s="79"/>
      <c r="EZ81" s="79"/>
      <c r="FA81" s="79"/>
      <c r="FB81" s="79"/>
      <c r="FC81" s="79"/>
      <c r="FD81" s="79"/>
      <c r="FE81" s="79"/>
      <c r="FF81" s="79"/>
      <c r="FG81" s="79"/>
      <c r="FH81" s="79"/>
      <c r="FI81" s="79"/>
      <c r="FJ81" s="79"/>
      <c r="FK81" s="79"/>
      <c r="FL81" s="79"/>
      <c r="FM81" s="79"/>
      <c r="FN81" s="79"/>
      <c r="FO81" s="79"/>
      <c r="FP81" s="79"/>
      <c r="FQ81" s="79"/>
      <c r="FR81" s="79"/>
      <c r="FS81" s="79"/>
      <c r="FT81" s="79"/>
      <c r="FU81" s="79"/>
      <c r="FV81" s="79"/>
      <c r="FW81" s="79"/>
      <c r="FX81" s="79"/>
      <c r="FY81" s="79"/>
      <c r="FZ81" s="79"/>
      <c r="GA81" s="79"/>
      <c r="GB81" s="79"/>
      <c r="GC81" s="79"/>
      <c r="GD81" s="79"/>
      <c r="GE81" s="79"/>
      <c r="GF81" s="79"/>
      <c r="GG81" s="79"/>
      <c r="GH81" s="79"/>
      <c r="GI81" s="79"/>
      <c r="GJ81" s="79"/>
      <c r="GK81" s="79"/>
      <c r="GL81" s="79"/>
      <c r="GM81" s="79"/>
      <c r="GN81" s="79"/>
      <c r="GO81" s="79"/>
      <c r="GP81" s="79"/>
      <c r="GQ81" s="79"/>
      <c r="GR81" s="79"/>
      <c r="GS81" s="79"/>
      <c r="GT81" s="79"/>
      <c r="GU81" s="79"/>
      <c r="GV81" s="79"/>
      <c r="GW81" s="79"/>
      <c r="GX81" s="79"/>
      <c r="GY81" s="79"/>
      <c r="GZ81" s="79"/>
      <c r="HA81" s="79"/>
      <c r="HB81" s="79"/>
      <c r="HC81" s="79"/>
      <c r="HD81" s="79"/>
      <c r="HE81" s="79"/>
      <c r="HF81" s="79"/>
      <c r="HG81" s="79"/>
      <c r="HH81" s="79"/>
      <c r="HI81" s="79"/>
      <c r="HJ81" s="79"/>
      <c r="HK81" s="79"/>
      <c r="HL81" s="79"/>
      <c r="HM81" s="79"/>
      <c r="HN81" s="79"/>
      <c r="HO81" s="79"/>
      <c r="HP81" s="79"/>
      <c r="HQ81" s="79"/>
      <c r="HR81" s="79"/>
      <c r="HS81" s="79"/>
      <c r="HT81" s="79"/>
      <c r="HU81" s="79"/>
      <c r="HV81" s="79"/>
      <c r="HW81" s="79"/>
      <c r="HX81" s="79"/>
      <c r="HY81" s="79"/>
      <c r="HZ81" s="79"/>
    </row>
    <row r="82" spans="1:234" s="80" customFormat="1" hidden="1">
      <c r="A82" s="81" t="s">
        <v>23</v>
      </c>
      <c r="B82" s="15"/>
      <c r="C82" s="15"/>
      <c r="D82" s="15" t="s">
        <v>23</v>
      </c>
      <c r="E82" s="82"/>
      <c r="F82" s="82"/>
      <c r="G82" s="17"/>
      <c r="H82" s="16"/>
      <c r="I82" s="16"/>
      <c r="J82" s="71">
        <f t="shared" si="38"/>
        <v>0</v>
      </c>
      <c r="K82" s="72">
        <f t="shared" si="39"/>
        <v>0</v>
      </c>
      <c r="L82" s="72">
        <f t="shared" si="39"/>
        <v>0</v>
      </c>
      <c r="M82" s="73">
        <f t="shared" si="40"/>
        <v>0</v>
      </c>
      <c r="N82" s="72">
        <v>0</v>
      </c>
      <c r="O82" s="72">
        <v>0</v>
      </c>
      <c r="P82" s="72">
        <v>0</v>
      </c>
      <c r="Q82" s="74">
        <f t="shared" si="34"/>
        <v>0</v>
      </c>
      <c r="R82" s="76">
        <v>0</v>
      </c>
      <c r="S82" s="76">
        <v>0</v>
      </c>
      <c r="T82" s="76">
        <v>0</v>
      </c>
      <c r="U82" s="77">
        <f t="shared" si="35"/>
        <v>0</v>
      </c>
      <c r="V82" s="75">
        <f t="shared" si="30"/>
        <v>0</v>
      </c>
      <c r="W82" s="76">
        <f t="shared" si="31"/>
        <v>0</v>
      </c>
      <c r="X82" s="76">
        <f t="shared" si="32"/>
        <v>0</v>
      </c>
      <c r="Y82" s="77">
        <f t="shared" si="41"/>
        <v>0</v>
      </c>
      <c r="Z82" s="75">
        <f t="shared" si="17"/>
        <v>0</v>
      </c>
      <c r="AA82" s="76">
        <f t="shared" si="16"/>
        <v>0</v>
      </c>
      <c r="AB82" s="76">
        <f t="shared" si="16"/>
        <v>0</v>
      </c>
      <c r="AC82" s="78">
        <f t="shared" si="42"/>
        <v>0</v>
      </c>
      <c r="AD82" s="77" t="e">
        <f t="shared" si="14"/>
        <v>#REF!</v>
      </c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79"/>
      <c r="CA82" s="79"/>
      <c r="CB82" s="79"/>
      <c r="CC82" s="79"/>
      <c r="CD82" s="79"/>
      <c r="CE82" s="79"/>
      <c r="CF82" s="79"/>
      <c r="CG82" s="79"/>
      <c r="CH82" s="79"/>
      <c r="CI82" s="79"/>
      <c r="CJ82" s="79"/>
      <c r="CK82" s="79"/>
      <c r="CL82" s="79"/>
      <c r="CM82" s="79"/>
      <c r="CN82" s="79"/>
      <c r="CO82" s="79"/>
      <c r="CP82" s="79"/>
      <c r="CQ82" s="79"/>
      <c r="CR82" s="79"/>
      <c r="CS82" s="79"/>
      <c r="CT82" s="79"/>
      <c r="CU82" s="79"/>
      <c r="CV82" s="79"/>
      <c r="CW82" s="79"/>
      <c r="CX82" s="79"/>
      <c r="CY82" s="79"/>
      <c r="CZ82" s="79"/>
      <c r="DA82" s="79"/>
      <c r="DB82" s="79"/>
      <c r="DC82" s="79"/>
      <c r="DD82" s="79"/>
      <c r="DE82" s="79"/>
      <c r="DF82" s="79"/>
      <c r="DG82" s="79"/>
      <c r="DH82" s="79"/>
      <c r="DI82" s="79"/>
      <c r="DJ82" s="79"/>
      <c r="DK82" s="79"/>
      <c r="DL82" s="79"/>
      <c r="DM82" s="79"/>
      <c r="DN82" s="79"/>
      <c r="DO82" s="79"/>
      <c r="DP82" s="79"/>
      <c r="DQ82" s="79"/>
      <c r="DR82" s="79"/>
      <c r="DS82" s="79"/>
      <c r="DT82" s="79"/>
      <c r="DU82" s="79"/>
      <c r="DV82" s="79"/>
      <c r="DW82" s="79"/>
      <c r="DX82" s="79"/>
      <c r="DY82" s="79"/>
      <c r="DZ82" s="79"/>
      <c r="EA82" s="79"/>
      <c r="EB82" s="79"/>
      <c r="EC82" s="79"/>
      <c r="ED82" s="79"/>
      <c r="EE82" s="79"/>
      <c r="EF82" s="79"/>
      <c r="EG82" s="79"/>
      <c r="EH82" s="79"/>
      <c r="EI82" s="79"/>
      <c r="EJ82" s="79"/>
      <c r="EK82" s="79"/>
      <c r="EL82" s="79"/>
      <c r="EM82" s="79"/>
      <c r="EN82" s="79"/>
      <c r="EO82" s="79"/>
      <c r="EP82" s="79"/>
      <c r="EQ82" s="79"/>
      <c r="ER82" s="79"/>
      <c r="ES82" s="79"/>
      <c r="ET82" s="79"/>
      <c r="EU82" s="79"/>
      <c r="EV82" s="79"/>
      <c r="EW82" s="79"/>
      <c r="EX82" s="79"/>
      <c r="EY82" s="79"/>
      <c r="EZ82" s="79"/>
      <c r="FA82" s="79"/>
      <c r="FB82" s="79"/>
      <c r="FC82" s="79"/>
      <c r="FD82" s="79"/>
      <c r="FE82" s="79"/>
      <c r="FF82" s="79"/>
      <c r="FG82" s="79"/>
      <c r="FH82" s="79"/>
      <c r="FI82" s="79"/>
      <c r="FJ82" s="79"/>
      <c r="FK82" s="79"/>
      <c r="FL82" s="79"/>
      <c r="FM82" s="79"/>
      <c r="FN82" s="79"/>
      <c r="FO82" s="79"/>
      <c r="FP82" s="79"/>
      <c r="FQ82" s="79"/>
      <c r="FR82" s="79"/>
      <c r="FS82" s="79"/>
      <c r="FT82" s="79"/>
      <c r="FU82" s="79"/>
      <c r="FV82" s="79"/>
      <c r="FW82" s="79"/>
      <c r="FX82" s="79"/>
      <c r="FY82" s="79"/>
      <c r="FZ82" s="79"/>
      <c r="GA82" s="79"/>
      <c r="GB82" s="79"/>
      <c r="GC82" s="79"/>
      <c r="GD82" s="79"/>
      <c r="GE82" s="79"/>
      <c r="GF82" s="79"/>
      <c r="GG82" s="79"/>
      <c r="GH82" s="79"/>
      <c r="GI82" s="79"/>
      <c r="GJ82" s="79"/>
      <c r="GK82" s="79"/>
      <c r="GL82" s="79"/>
      <c r="GM82" s="79"/>
      <c r="GN82" s="79"/>
      <c r="GO82" s="79"/>
      <c r="GP82" s="79"/>
      <c r="GQ82" s="79"/>
      <c r="GR82" s="79"/>
      <c r="GS82" s="79"/>
      <c r="GT82" s="79"/>
      <c r="GU82" s="79"/>
      <c r="GV82" s="79"/>
      <c r="GW82" s="79"/>
      <c r="GX82" s="79"/>
      <c r="GY82" s="79"/>
      <c r="GZ82" s="79"/>
      <c r="HA82" s="79"/>
      <c r="HB82" s="79"/>
      <c r="HC82" s="79"/>
      <c r="HD82" s="79"/>
      <c r="HE82" s="79"/>
      <c r="HF82" s="79"/>
      <c r="HG82" s="79"/>
      <c r="HH82" s="79"/>
      <c r="HI82" s="79"/>
      <c r="HJ82" s="79"/>
      <c r="HK82" s="79"/>
      <c r="HL82" s="79"/>
      <c r="HM82" s="79"/>
      <c r="HN82" s="79"/>
      <c r="HO82" s="79"/>
      <c r="HP82" s="79"/>
      <c r="HQ82" s="79"/>
      <c r="HR82" s="79"/>
      <c r="HS82" s="79"/>
      <c r="HT82" s="79"/>
      <c r="HU82" s="79"/>
      <c r="HV82" s="79"/>
      <c r="HW82" s="79"/>
      <c r="HX82" s="79"/>
      <c r="HY82" s="79"/>
      <c r="HZ82" s="79"/>
    </row>
    <row r="83" spans="1:234" s="80" customFormat="1" hidden="1">
      <c r="A83" s="81" t="s">
        <v>23</v>
      </c>
      <c r="B83" s="15"/>
      <c r="C83" s="15"/>
      <c r="D83" s="15" t="s">
        <v>23</v>
      </c>
      <c r="E83" s="82"/>
      <c r="F83" s="82"/>
      <c r="G83" s="17"/>
      <c r="H83" s="16"/>
      <c r="I83" s="16"/>
      <c r="J83" s="71">
        <f t="shared" si="38"/>
        <v>0</v>
      </c>
      <c r="K83" s="72">
        <f t="shared" si="39"/>
        <v>0</v>
      </c>
      <c r="L83" s="72">
        <f t="shared" si="39"/>
        <v>0</v>
      </c>
      <c r="M83" s="73">
        <f t="shared" si="40"/>
        <v>0</v>
      </c>
      <c r="N83" s="72">
        <v>0</v>
      </c>
      <c r="O83" s="72">
        <v>0</v>
      </c>
      <c r="P83" s="72">
        <v>0</v>
      </c>
      <c r="Q83" s="74">
        <f t="shared" si="34"/>
        <v>0</v>
      </c>
      <c r="R83" s="76">
        <v>0</v>
      </c>
      <c r="S83" s="76">
        <v>0</v>
      </c>
      <c r="T83" s="76">
        <v>0</v>
      </c>
      <c r="U83" s="77">
        <f t="shared" si="35"/>
        <v>0</v>
      </c>
      <c r="V83" s="75">
        <f t="shared" si="30"/>
        <v>0</v>
      </c>
      <c r="W83" s="76">
        <f t="shared" si="31"/>
        <v>0</v>
      </c>
      <c r="X83" s="76">
        <f t="shared" si="32"/>
        <v>0</v>
      </c>
      <c r="Y83" s="77">
        <f t="shared" si="41"/>
        <v>0</v>
      </c>
      <c r="Z83" s="75">
        <f t="shared" si="17"/>
        <v>0</v>
      </c>
      <c r="AA83" s="76">
        <f t="shared" si="16"/>
        <v>0</v>
      </c>
      <c r="AB83" s="76">
        <f t="shared" si="16"/>
        <v>0</v>
      </c>
      <c r="AC83" s="78">
        <f t="shared" si="42"/>
        <v>0</v>
      </c>
      <c r="AD83" s="77" t="e">
        <f t="shared" si="14"/>
        <v>#REF!</v>
      </c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79"/>
      <c r="GM83" s="79"/>
      <c r="GN83" s="79"/>
      <c r="GO83" s="79"/>
      <c r="GP83" s="79"/>
      <c r="GQ83" s="79"/>
      <c r="GR83" s="79"/>
      <c r="GS83" s="79"/>
      <c r="GT83" s="79"/>
      <c r="GU83" s="79"/>
      <c r="GV83" s="79"/>
      <c r="GW83" s="79"/>
      <c r="GX83" s="79"/>
      <c r="GY83" s="79"/>
      <c r="GZ83" s="79"/>
      <c r="HA83" s="79"/>
      <c r="HB83" s="79"/>
      <c r="HC83" s="79"/>
      <c r="HD83" s="79"/>
      <c r="HE83" s="79"/>
      <c r="HF83" s="79"/>
      <c r="HG83" s="79"/>
      <c r="HH83" s="79"/>
      <c r="HI83" s="79"/>
      <c r="HJ83" s="79"/>
      <c r="HK83" s="79"/>
      <c r="HL83" s="79"/>
      <c r="HM83" s="79"/>
      <c r="HN83" s="79"/>
      <c r="HO83" s="79"/>
      <c r="HP83" s="79"/>
      <c r="HQ83" s="79"/>
      <c r="HR83" s="79"/>
      <c r="HS83" s="79"/>
      <c r="HT83" s="79"/>
      <c r="HU83" s="79"/>
      <c r="HV83" s="79"/>
      <c r="HW83" s="79"/>
      <c r="HX83" s="79"/>
      <c r="HY83" s="79"/>
      <c r="HZ83" s="79"/>
    </row>
    <row r="84" spans="1:234" s="80" customFormat="1" hidden="1">
      <c r="A84" s="81" t="s">
        <v>23</v>
      </c>
      <c r="B84" s="83"/>
      <c r="C84" s="81"/>
      <c r="D84" s="15" t="s">
        <v>23</v>
      </c>
      <c r="E84" s="82" t="s">
        <v>9</v>
      </c>
      <c r="F84" s="82" t="s">
        <v>9</v>
      </c>
      <c r="G84" s="82"/>
      <c r="H84" s="82"/>
      <c r="I84" s="84" t="s">
        <v>9</v>
      </c>
      <c r="J84" s="71">
        <f t="shared" si="38"/>
        <v>0</v>
      </c>
      <c r="K84" s="72">
        <f t="shared" si="39"/>
        <v>0</v>
      </c>
      <c r="L84" s="72">
        <f t="shared" si="39"/>
        <v>0</v>
      </c>
      <c r="M84" s="73">
        <f t="shared" si="40"/>
        <v>0</v>
      </c>
      <c r="N84" s="72">
        <v>0</v>
      </c>
      <c r="O84" s="72">
        <v>0</v>
      </c>
      <c r="P84" s="72">
        <v>0</v>
      </c>
      <c r="Q84" s="74">
        <f t="shared" si="34"/>
        <v>0</v>
      </c>
      <c r="R84" s="75">
        <v>0</v>
      </c>
      <c r="S84" s="76">
        <v>0</v>
      </c>
      <c r="T84" s="76">
        <v>0</v>
      </c>
      <c r="U84" s="77">
        <f t="shared" si="35"/>
        <v>0</v>
      </c>
      <c r="V84" s="75">
        <f t="shared" si="30"/>
        <v>0</v>
      </c>
      <c r="W84" s="76">
        <f t="shared" si="31"/>
        <v>0</v>
      </c>
      <c r="X84" s="76">
        <f t="shared" si="32"/>
        <v>0</v>
      </c>
      <c r="Y84" s="77">
        <f t="shared" si="41"/>
        <v>0</v>
      </c>
      <c r="Z84" s="75">
        <f t="shared" si="17"/>
        <v>0</v>
      </c>
      <c r="AA84" s="76">
        <f t="shared" si="16"/>
        <v>0</v>
      </c>
      <c r="AB84" s="76">
        <f t="shared" si="16"/>
        <v>0</v>
      </c>
      <c r="AC84" s="78">
        <f t="shared" si="42"/>
        <v>0</v>
      </c>
      <c r="AD84" s="77" t="e">
        <f t="shared" si="14"/>
        <v>#REF!</v>
      </c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79"/>
      <c r="GM84" s="79"/>
      <c r="GN84" s="79"/>
      <c r="GO84" s="79"/>
      <c r="GP84" s="79"/>
      <c r="GQ84" s="79"/>
      <c r="GR84" s="79"/>
      <c r="GS84" s="79"/>
      <c r="GT84" s="79"/>
      <c r="GU84" s="79"/>
      <c r="GV84" s="79"/>
      <c r="GW84" s="79"/>
      <c r="GX84" s="79"/>
      <c r="GY84" s="79"/>
      <c r="GZ84" s="79"/>
      <c r="HA84" s="79"/>
      <c r="HB84" s="79"/>
      <c r="HC84" s="79"/>
      <c r="HD84" s="79"/>
      <c r="HE84" s="79"/>
      <c r="HF84" s="79"/>
      <c r="HG84" s="79"/>
      <c r="HH84" s="79"/>
      <c r="HI84" s="79"/>
      <c r="HJ84" s="79"/>
      <c r="HK84" s="79"/>
      <c r="HL84" s="79"/>
      <c r="HM84" s="79"/>
      <c r="HN84" s="79"/>
      <c r="HO84" s="79"/>
      <c r="HP84" s="79"/>
      <c r="HQ84" s="79"/>
      <c r="HR84" s="79"/>
      <c r="HS84" s="79"/>
      <c r="HT84" s="79"/>
      <c r="HU84" s="79"/>
      <c r="HV84" s="79"/>
      <c r="HW84" s="79"/>
      <c r="HX84" s="79"/>
      <c r="HY84" s="79"/>
      <c r="HZ84" s="79"/>
    </row>
    <row r="85" spans="1:234" hidden="1">
      <c r="A85" s="81" t="s">
        <v>23</v>
      </c>
      <c r="B85" s="83"/>
      <c r="C85" s="81"/>
      <c r="D85" s="15" t="s">
        <v>23</v>
      </c>
      <c r="E85" s="82" t="s">
        <v>9</v>
      </c>
      <c r="F85" s="82" t="s">
        <v>9</v>
      </c>
      <c r="G85" s="82"/>
      <c r="H85" s="82"/>
      <c r="I85" s="84" t="s">
        <v>9</v>
      </c>
      <c r="J85" s="71">
        <f t="shared" si="38"/>
        <v>0</v>
      </c>
      <c r="K85" s="72">
        <f t="shared" si="39"/>
        <v>0</v>
      </c>
      <c r="L85" s="72">
        <f t="shared" si="39"/>
        <v>0</v>
      </c>
      <c r="M85" s="73">
        <f t="shared" si="40"/>
        <v>0</v>
      </c>
      <c r="N85" s="72">
        <v>0</v>
      </c>
      <c r="O85" s="72">
        <v>0</v>
      </c>
      <c r="P85" s="72">
        <v>0</v>
      </c>
      <c r="Q85" s="74">
        <f t="shared" si="34"/>
        <v>0</v>
      </c>
      <c r="R85" s="75">
        <v>0</v>
      </c>
      <c r="S85" s="76">
        <v>0</v>
      </c>
      <c r="T85" s="76">
        <v>0</v>
      </c>
      <c r="U85" s="77">
        <f t="shared" si="35"/>
        <v>0</v>
      </c>
      <c r="V85" s="75">
        <f t="shared" si="30"/>
        <v>0</v>
      </c>
      <c r="W85" s="76">
        <f t="shared" si="31"/>
        <v>0</v>
      </c>
      <c r="X85" s="76">
        <f t="shared" si="32"/>
        <v>0</v>
      </c>
      <c r="Y85" s="77">
        <f t="shared" si="41"/>
        <v>0</v>
      </c>
      <c r="Z85" s="75">
        <f t="shared" si="17"/>
        <v>0</v>
      </c>
      <c r="AA85" s="76">
        <f t="shared" si="16"/>
        <v>0</v>
      </c>
      <c r="AB85" s="76">
        <f t="shared" si="16"/>
        <v>0</v>
      </c>
      <c r="AC85" s="78">
        <f t="shared" si="42"/>
        <v>0</v>
      </c>
      <c r="AD85" s="77" t="e">
        <f t="shared" si="14"/>
        <v>#REF!</v>
      </c>
    </row>
    <row r="86" spans="1:234" hidden="1">
      <c r="A86" s="81" t="s">
        <v>23</v>
      </c>
      <c r="B86" s="83"/>
      <c r="C86" s="81"/>
      <c r="D86" s="15" t="s">
        <v>23</v>
      </c>
      <c r="E86" s="82" t="s">
        <v>9</v>
      </c>
      <c r="F86" s="82" t="s">
        <v>9</v>
      </c>
      <c r="G86" s="82"/>
      <c r="H86" s="82"/>
      <c r="I86" s="84" t="s">
        <v>9</v>
      </c>
      <c r="J86" s="71">
        <f t="shared" si="38"/>
        <v>0</v>
      </c>
      <c r="K86" s="72">
        <f t="shared" si="39"/>
        <v>0</v>
      </c>
      <c r="L86" s="72">
        <f t="shared" si="39"/>
        <v>0</v>
      </c>
      <c r="M86" s="73">
        <f t="shared" si="40"/>
        <v>0</v>
      </c>
      <c r="N86" s="72">
        <v>0</v>
      </c>
      <c r="O86" s="72">
        <v>0</v>
      </c>
      <c r="P86" s="72">
        <v>0</v>
      </c>
      <c r="Q86" s="74">
        <f t="shared" si="34"/>
        <v>0</v>
      </c>
      <c r="R86" s="75">
        <v>0</v>
      </c>
      <c r="S86" s="76">
        <v>0</v>
      </c>
      <c r="T86" s="76">
        <v>0</v>
      </c>
      <c r="U86" s="77">
        <f t="shared" si="35"/>
        <v>0</v>
      </c>
      <c r="V86" s="75">
        <f t="shared" si="30"/>
        <v>0</v>
      </c>
      <c r="W86" s="76">
        <f t="shared" si="31"/>
        <v>0</v>
      </c>
      <c r="X86" s="76">
        <f t="shared" si="32"/>
        <v>0</v>
      </c>
      <c r="Y86" s="77">
        <f t="shared" si="41"/>
        <v>0</v>
      </c>
      <c r="Z86" s="75">
        <f t="shared" si="17"/>
        <v>0</v>
      </c>
      <c r="AA86" s="76">
        <f t="shared" si="16"/>
        <v>0</v>
      </c>
      <c r="AB86" s="76">
        <f t="shared" si="16"/>
        <v>0</v>
      </c>
      <c r="AC86" s="78">
        <f t="shared" si="42"/>
        <v>0</v>
      </c>
      <c r="AD86" s="77" t="e">
        <f t="shared" si="14"/>
        <v>#REF!</v>
      </c>
    </row>
    <row r="87" spans="1:234" hidden="1">
      <c r="A87" s="81" t="s">
        <v>23</v>
      </c>
      <c r="B87" s="83"/>
      <c r="C87" s="81"/>
      <c r="D87" s="15" t="s">
        <v>23</v>
      </c>
      <c r="E87" s="82" t="s">
        <v>9</v>
      </c>
      <c r="F87" s="82" t="s">
        <v>9</v>
      </c>
      <c r="G87" s="82"/>
      <c r="H87" s="82"/>
      <c r="I87" s="84" t="s">
        <v>9</v>
      </c>
      <c r="J87" s="71">
        <f t="shared" si="38"/>
        <v>0</v>
      </c>
      <c r="K87" s="72">
        <f t="shared" si="39"/>
        <v>0</v>
      </c>
      <c r="L87" s="72">
        <f t="shared" si="39"/>
        <v>0</v>
      </c>
      <c r="M87" s="73">
        <f t="shared" si="40"/>
        <v>0</v>
      </c>
      <c r="N87" s="72">
        <v>0</v>
      </c>
      <c r="O87" s="72">
        <v>0</v>
      </c>
      <c r="P87" s="72">
        <v>0</v>
      </c>
      <c r="Q87" s="74">
        <f t="shared" si="34"/>
        <v>0</v>
      </c>
      <c r="R87" s="75">
        <v>0</v>
      </c>
      <c r="S87" s="76">
        <v>0</v>
      </c>
      <c r="T87" s="76">
        <v>0</v>
      </c>
      <c r="U87" s="77">
        <f t="shared" si="35"/>
        <v>0</v>
      </c>
      <c r="V87" s="75">
        <f t="shared" si="30"/>
        <v>0</v>
      </c>
      <c r="W87" s="76">
        <f t="shared" si="31"/>
        <v>0</v>
      </c>
      <c r="X87" s="76">
        <f t="shared" si="32"/>
        <v>0</v>
      </c>
      <c r="Y87" s="77">
        <f t="shared" si="41"/>
        <v>0</v>
      </c>
      <c r="Z87" s="75">
        <f t="shared" si="17"/>
        <v>0</v>
      </c>
      <c r="AA87" s="76">
        <f t="shared" si="16"/>
        <v>0</v>
      </c>
      <c r="AB87" s="76">
        <f t="shared" si="16"/>
        <v>0</v>
      </c>
      <c r="AC87" s="78">
        <f t="shared" si="42"/>
        <v>0</v>
      </c>
      <c r="AD87" s="77" t="e">
        <f t="shared" si="14"/>
        <v>#REF!</v>
      </c>
    </row>
    <row r="88" spans="1:234" s="80" customFormat="1" hidden="1">
      <c r="A88" s="81" t="s">
        <v>23</v>
      </c>
      <c r="B88" s="83"/>
      <c r="C88" s="81"/>
      <c r="D88" s="15" t="s">
        <v>23</v>
      </c>
      <c r="E88" s="82" t="s">
        <v>9</v>
      </c>
      <c r="F88" s="82" t="s">
        <v>9</v>
      </c>
      <c r="G88" s="82"/>
      <c r="H88" s="82"/>
      <c r="I88" s="84" t="s">
        <v>9</v>
      </c>
      <c r="J88" s="71">
        <f t="shared" si="38"/>
        <v>0</v>
      </c>
      <c r="K88" s="72">
        <f t="shared" si="39"/>
        <v>0</v>
      </c>
      <c r="L88" s="72">
        <f t="shared" si="39"/>
        <v>0</v>
      </c>
      <c r="M88" s="73">
        <f t="shared" si="40"/>
        <v>0</v>
      </c>
      <c r="N88" s="72">
        <v>0</v>
      </c>
      <c r="O88" s="72">
        <v>0</v>
      </c>
      <c r="P88" s="72">
        <v>0</v>
      </c>
      <c r="Q88" s="74">
        <f t="shared" si="34"/>
        <v>0</v>
      </c>
      <c r="R88" s="75">
        <v>0</v>
      </c>
      <c r="S88" s="76">
        <v>0</v>
      </c>
      <c r="T88" s="76">
        <v>0</v>
      </c>
      <c r="U88" s="77">
        <f t="shared" si="35"/>
        <v>0</v>
      </c>
      <c r="V88" s="75">
        <f t="shared" si="30"/>
        <v>0</v>
      </c>
      <c r="W88" s="76">
        <f t="shared" si="31"/>
        <v>0</v>
      </c>
      <c r="X88" s="76">
        <f t="shared" si="32"/>
        <v>0</v>
      </c>
      <c r="Y88" s="77">
        <f t="shared" si="41"/>
        <v>0</v>
      </c>
      <c r="Z88" s="75">
        <f t="shared" si="17"/>
        <v>0</v>
      </c>
      <c r="AA88" s="76">
        <f t="shared" si="16"/>
        <v>0</v>
      </c>
      <c r="AB88" s="76">
        <f t="shared" si="16"/>
        <v>0</v>
      </c>
      <c r="AC88" s="78">
        <f t="shared" si="42"/>
        <v>0</v>
      </c>
      <c r="AD88" s="77" t="e">
        <f t="shared" si="14"/>
        <v>#REF!</v>
      </c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79"/>
      <c r="GM88" s="79"/>
      <c r="GN88" s="79"/>
      <c r="GO88" s="79"/>
      <c r="GP88" s="79"/>
      <c r="GQ88" s="79"/>
      <c r="GR88" s="79"/>
      <c r="GS88" s="79"/>
      <c r="GT88" s="79"/>
      <c r="GU88" s="79"/>
      <c r="GV88" s="79"/>
      <c r="GW88" s="79"/>
      <c r="GX88" s="79"/>
      <c r="GY88" s="79"/>
      <c r="GZ88" s="79"/>
      <c r="HA88" s="79"/>
      <c r="HB88" s="79"/>
      <c r="HC88" s="79"/>
      <c r="HD88" s="79"/>
      <c r="HE88" s="79"/>
      <c r="HF88" s="79"/>
      <c r="HG88" s="79"/>
      <c r="HH88" s="79"/>
      <c r="HI88" s="79"/>
      <c r="HJ88" s="79"/>
      <c r="HK88" s="79"/>
      <c r="HL88" s="79"/>
      <c r="HM88" s="79"/>
      <c r="HN88" s="79"/>
      <c r="HO88" s="79"/>
      <c r="HP88" s="79"/>
      <c r="HQ88" s="79"/>
      <c r="HR88" s="79"/>
      <c r="HS88" s="79"/>
      <c r="HT88" s="79"/>
      <c r="HU88" s="79"/>
      <c r="HV88" s="79"/>
      <c r="HW88" s="79"/>
      <c r="HX88" s="79"/>
      <c r="HY88" s="79"/>
      <c r="HZ88" s="79"/>
    </row>
    <row r="89" spans="1:234" s="80" customFormat="1">
      <c r="A89" s="81"/>
      <c r="B89" s="83"/>
      <c r="C89" s="81"/>
      <c r="D89" s="83"/>
      <c r="E89" s="82" t="s">
        <v>9</v>
      </c>
      <c r="F89" s="82" t="s">
        <v>9</v>
      </c>
      <c r="G89" s="82"/>
      <c r="H89" s="82"/>
      <c r="I89" s="84" t="s">
        <v>9</v>
      </c>
      <c r="J89" s="71"/>
      <c r="K89" s="72"/>
      <c r="L89" s="72"/>
      <c r="M89" s="73"/>
      <c r="N89" s="72"/>
      <c r="O89" s="72"/>
      <c r="P89" s="72"/>
      <c r="Q89" s="74"/>
      <c r="R89" s="75"/>
      <c r="S89" s="76"/>
      <c r="T89" s="76"/>
      <c r="U89" s="77"/>
      <c r="V89" s="75"/>
      <c r="W89" s="76"/>
      <c r="X89" s="76"/>
      <c r="Y89" s="77"/>
      <c r="Z89" s="75"/>
      <c r="AA89" s="76"/>
      <c r="AB89" s="76"/>
      <c r="AC89" s="78"/>
      <c r="AD89" s="77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  <c r="BS89" s="79"/>
      <c r="BT89" s="79"/>
      <c r="BU89" s="79"/>
      <c r="BV89" s="79"/>
      <c r="BW89" s="79"/>
      <c r="BX89" s="79"/>
      <c r="BY89" s="79"/>
      <c r="BZ89" s="79"/>
      <c r="CA89" s="79"/>
      <c r="CB89" s="79"/>
      <c r="CC89" s="79"/>
      <c r="CD89" s="79"/>
      <c r="CE89" s="79"/>
      <c r="CF89" s="79"/>
      <c r="CG89" s="79"/>
      <c r="CH89" s="79"/>
      <c r="CI89" s="79"/>
      <c r="CJ89" s="79"/>
      <c r="CK89" s="79"/>
      <c r="CL89" s="79"/>
      <c r="CM89" s="79"/>
      <c r="CN89" s="79"/>
      <c r="CO89" s="79"/>
      <c r="CP89" s="79"/>
      <c r="CQ89" s="79"/>
      <c r="CR89" s="79"/>
      <c r="CS89" s="79"/>
      <c r="CT89" s="79"/>
      <c r="CU89" s="79"/>
      <c r="CV89" s="79"/>
      <c r="CW89" s="79"/>
      <c r="CX89" s="79"/>
      <c r="CY89" s="79"/>
      <c r="CZ89" s="79"/>
      <c r="DA89" s="79"/>
      <c r="DB89" s="79"/>
      <c r="DC89" s="79"/>
      <c r="DD89" s="79"/>
      <c r="DE89" s="79"/>
      <c r="DF89" s="79"/>
      <c r="DG89" s="79"/>
      <c r="DH89" s="79"/>
      <c r="DI89" s="79"/>
      <c r="DJ89" s="79"/>
      <c r="DK89" s="79"/>
      <c r="DL89" s="79"/>
      <c r="DM89" s="79"/>
      <c r="DN89" s="79"/>
      <c r="DO89" s="79"/>
      <c r="DP89" s="79"/>
      <c r="DQ89" s="79"/>
      <c r="DR89" s="79"/>
      <c r="DS89" s="79"/>
      <c r="DT89" s="79"/>
      <c r="DU89" s="79"/>
      <c r="DV89" s="79"/>
      <c r="DW89" s="79"/>
      <c r="DX89" s="79"/>
      <c r="DY89" s="79"/>
      <c r="DZ89" s="79"/>
      <c r="EA89" s="79"/>
      <c r="EB89" s="79"/>
      <c r="EC89" s="79"/>
      <c r="ED89" s="79"/>
      <c r="EE89" s="79"/>
      <c r="EF89" s="79"/>
      <c r="EG89" s="79"/>
      <c r="EH89" s="79"/>
      <c r="EI89" s="79"/>
      <c r="EJ89" s="79"/>
      <c r="EK89" s="79"/>
      <c r="EL89" s="79"/>
      <c r="EM89" s="79"/>
      <c r="EN89" s="79"/>
      <c r="EO89" s="79"/>
      <c r="EP89" s="79"/>
      <c r="EQ89" s="79"/>
      <c r="ER89" s="79"/>
      <c r="ES89" s="79"/>
      <c r="ET89" s="79"/>
      <c r="EU89" s="79"/>
      <c r="EV89" s="79"/>
      <c r="EW89" s="79"/>
      <c r="EX89" s="79"/>
      <c r="EY89" s="79"/>
      <c r="EZ89" s="79"/>
      <c r="FA89" s="79"/>
      <c r="FB89" s="79"/>
      <c r="FC89" s="79"/>
      <c r="FD89" s="79"/>
      <c r="FE89" s="79"/>
      <c r="FF89" s="79"/>
      <c r="FG89" s="79"/>
      <c r="FH89" s="79"/>
      <c r="FI89" s="79"/>
      <c r="FJ89" s="79"/>
      <c r="FK89" s="79"/>
      <c r="FL89" s="79"/>
      <c r="FM89" s="79"/>
      <c r="FN89" s="79"/>
      <c r="FO89" s="79"/>
      <c r="FP89" s="79"/>
      <c r="FQ89" s="79"/>
      <c r="FR89" s="79"/>
      <c r="FS89" s="79"/>
      <c r="FT89" s="79"/>
      <c r="FU89" s="79"/>
      <c r="FV89" s="79"/>
      <c r="FW89" s="79"/>
      <c r="FX89" s="79"/>
      <c r="FY89" s="79"/>
      <c r="FZ89" s="79"/>
      <c r="GA89" s="79"/>
      <c r="GB89" s="79"/>
      <c r="GC89" s="79"/>
      <c r="GD89" s="79"/>
      <c r="GE89" s="79"/>
      <c r="GF89" s="79"/>
      <c r="GG89" s="79"/>
      <c r="GH89" s="79"/>
      <c r="GI89" s="79"/>
      <c r="GJ89" s="79"/>
      <c r="GK89" s="79"/>
      <c r="GL89" s="79"/>
      <c r="GM89" s="79"/>
      <c r="GN89" s="79"/>
      <c r="GO89" s="79"/>
      <c r="GP89" s="79"/>
      <c r="GQ89" s="79"/>
      <c r="GR89" s="79"/>
      <c r="GS89" s="79"/>
      <c r="GT89" s="79"/>
      <c r="GU89" s="79"/>
      <c r="GV89" s="79"/>
      <c r="GW89" s="79"/>
      <c r="GX89" s="79"/>
      <c r="GY89" s="79"/>
      <c r="GZ89" s="79"/>
      <c r="HA89" s="79"/>
      <c r="HB89" s="79"/>
      <c r="HC89" s="79"/>
      <c r="HD89" s="79"/>
      <c r="HE89" s="79"/>
      <c r="HF89" s="79"/>
      <c r="HG89" s="79"/>
      <c r="HH89" s="79"/>
      <c r="HI89" s="79"/>
      <c r="HJ89" s="79"/>
      <c r="HK89" s="79"/>
      <c r="HL89" s="79"/>
      <c r="HM89" s="79"/>
      <c r="HN89" s="79"/>
      <c r="HO89" s="79"/>
      <c r="HP89" s="79"/>
      <c r="HQ89" s="79"/>
      <c r="HR89" s="79"/>
      <c r="HS89" s="79"/>
      <c r="HT89" s="79"/>
      <c r="HU89" s="79"/>
      <c r="HV89" s="79"/>
      <c r="HW89" s="79"/>
      <c r="HX89" s="79"/>
      <c r="HY89" s="79"/>
      <c r="HZ89" s="79"/>
    </row>
    <row r="90" spans="1:234" s="80" customFormat="1" ht="12" thickBot="1">
      <c r="A90" s="85" t="s">
        <v>24</v>
      </c>
      <c r="B90" s="86"/>
      <c r="C90" s="87"/>
      <c r="D90" s="86"/>
      <c r="E90" s="88"/>
      <c r="F90" s="88"/>
      <c r="G90" s="88"/>
      <c r="H90" s="88"/>
      <c r="I90" s="89"/>
      <c r="J90" s="90">
        <f>SUM(J6:J89)</f>
        <v>55657000</v>
      </c>
      <c r="K90" s="90">
        <f>SUM(K6:K89)</f>
        <v>10543000</v>
      </c>
      <c r="L90" s="90">
        <f>SUM(L6:L89)</f>
        <v>1370221</v>
      </c>
      <c r="M90" s="90">
        <f>SUM(M6:M89)</f>
        <v>67570221</v>
      </c>
      <c r="N90" s="90">
        <f>SUM(N7:N89)</f>
        <v>53760000</v>
      </c>
      <c r="O90" s="90">
        <f>SUM(O7:O89)</f>
        <v>10247000</v>
      </c>
      <c r="P90" s="90">
        <f>SUM(P7:P89)</f>
        <v>1331050.74</v>
      </c>
      <c r="Q90" s="90">
        <f>SUM(Q6:Q89)</f>
        <v>65338050.740000002</v>
      </c>
      <c r="R90" s="90">
        <f t="shared" ref="R90:AD90" si="43">SUM(R6:R89)</f>
        <v>54446000</v>
      </c>
      <c r="S90" s="90">
        <f t="shared" si="43"/>
        <v>10071000</v>
      </c>
      <c r="T90" s="90">
        <f>SUM(T7:T89)</f>
        <v>0</v>
      </c>
      <c r="U90" s="90">
        <f t="shared" si="43"/>
        <v>64517000</v>
      </c>
      <c r="V90" s="90">
        <f t="shared" si="43"/>
        <v>1897000</v>
      </c>
      <c r="W90" s="90">
        <f t="shared" si="43"/>
        <v>296000</v>
      </c>
      <c r="X90" s="90">
        <f>SUM(X7:X89)</f>
        <v>39170.260000000009</v>
      </c>
      <c r="Y90" s="90">
        <f t="shared" si="43"/>
        <v>2232170.2599999998</v>
      </c>
      <c r="Z90" s="90">
        <f t="shared" si="43"/>
        <v>-686000</v>
      </c>
      <c r="AA90" s="90">
        <f t="shared" si="43"/>
        <v>176000</v>
      </c>
      <c r="AB90" s="90">
        <f>SUM(AB7:AB89)</f>
        <v>1331050.74</v>
      </c>
      <c r="AC90" s="90">
        <f t="shared" si="43"/>
        <v>821050.74</v>
      </c>
      <c r="AD90" s="91" t="e">
        <f t="shared" si="43"/>
        <v>#REF!</v>
      </c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9"/>
      <c r="BG90" s="79"/>
      <c r="BH90" s="79"/>
      <c r="BI90" s="79"/>
      <c r="BJ90" s="79"/>
      <c r="BK90" s="79"/>
      <c r="BL90" s="79"/>
      <c r="BM90" s="79"/>
      <c r="BN90" s="79"/>
      <c r="BO90" s="79"/>
      <c r="BP90" s="79"/>
      <c r="BQ90" s="79"/>
      <c r="BR90" s="79"/>
      <c r="BS90" s="79"/>
      <c r="BT90" s="79"/>
      <c r="BU90" s="79"/>
      <c r="BV90" s="79"/>
      <c r="BW90" s="79"/>
      <c r="BX90" s="79"/>
      <c r="BY90" s="79"/>
      <c r="BZ90" s="79"/>
      <c r="CA90" s="79"/>
      <c r="CB90" s="79"/>
      <c r="CC90" s="79"/>
      <c r="CD90" s="79"/>
      <c r="CE90" s="79"/>
      <c r="CF90" s="79"/>
      <c r="CG90" s="79"/>
      <c r="CH90" s="79"/>
      <c r="CI90" s="79"/>
      <c r="CJ90" s="79"/>
      <c r="CK90" s="79"/>
      <c r="CL90" s="79"/>
      <c r="CM90" s="79"/>
      <c r="CN90" s="79"/>
      <c r="CO90" s="79"/>
      <c r="CP90" s="79"/>
      <c r="CQ90" s="79"/>
      <c r="CR90" s="79"/>
      <c r="CS90" s="79"/>
      <c r="CT90" s="79"/>
      <c r="CU90" s="79"/>
      <c r="CV90" s="79"/>
      <c r="CW90" s="79"/>
      <c r="CX90" s="79"/>
      <c r="CY90" s="79"/>
      <c r="CZ90" s="79"/>
      <c r="DA90" s="79"/>
      <c r="DB90" s="79"/>
      <c r="DC90" s="79"/>
      <c r="DD90" s="79"/>
      <c r="DE90" s="79"/>
      <c r="DF90" s="79"/>
      <c r="DG90" s="79"/>
      <c r="DH90" s="79"/>
      <c r="DI90" s="79"/>
      <c r="DJ90" s="79"/>
      <c r="DK90" s="79"/>
      <c r="DL90" s="79"/>
      <c r="DM90" s="79"/>
      <c r="DN90" s="79"/>
      <c r="DO90" s="79"/>
      <c r="DP90" s="79"/>
      <c r="DQ90" s="79"/>
      <c r="DR90" s="79"/>
      <c r="DS90" s="79"/>
      <c r="DT90" s="79"/>
      <c r="DU90" s="79"/>
      <c r="DV90" s="79"/>
      <c r="DW90" s="79"/>
      <c r="DX90" s="79"/>
      <c r="DY90" s="79"/>
      <c r="DZ90" s="79"/>
      <c r="EA90" s="79"/>
      <c r="EB90" s="79"/>
      <c r="EC90" s="79"/>
      <c r="ED90" s="79"/>
      <c r="EE90" s="79"/>
      <c r="EF90" s="79"/>
      <c r="EG90" s="79"/>
      <c r="EH90" s="79"/>
      <c r="EI90" s="79"/>
      <c r="EJ90" s="79"/>
      <c r="EK90" s="79"/>
      <c r="EL90" s="79"/>
      <c r="EM90" s="79"/>
      <c r="EN90" s="79"/>
      <c r="EO90" s="79"/>
      <c r="EP90" s="79"/>
      <c r="EQ90" s="79"/>
      <c r="ER90" s="79"/>
      <c r="ES90" s="79"/>
      <c r="ET90" s="79"/>
      <c r="EU90" s="79"/>
      <c r="EV90" s="79"/>
      <c r="EW90" s="79"/>
      <c r="EX90" s="79"/>
      <c r="EY90" s="79"/>
      <c r="EZ90" s="79"/>
      <c r="FA90" s="79"/>
      <c r="FB90" s="79"/>
      <c r="FC90" s="79"/>
      <c r="FD90" s="79"/>
      <c r="FE90" s="79"/>
      <c r="FF90" s="79"/>
      <c r="FG90" s="79"/>
      <c r="FH90" s="79"/>
      <c r="FI90" s="79"/>
      <c r="FJ90" s="79"/>
      <c r="FK90" s="79"/>
      <c r="FL90" s="79"/>
      <c r="FM90" s="79"/>
      <c r="FN90" s="79"/>
      <c r="FO90" s="79"/>
      <c r="FP90" s="79"/>
      <c r="FQ90" s="79"/>
      <c r="FR90" s="79"/>
      <c r="FS90" s="79"/>
      <c r="FT90" s="79"/>
      <c r="FU90" s="79"/>
      <c r="FV90" s="79"/>
      <c r="FW90" s="79"/>
      <c r="FX90" s="79"/>
      <c r="FY90" s="79"/>
      <c r="FZ90" s="79"/>
      <c r="GA90" s="79"/>
      <c r="GB90" s="79"/>
      <c r="GC90" s="79"/>
      <c r="GD90" s="79"/>
      <c r="GE90" s="79"/>
      <c r="GF90" s="79"/>
      <c r="GG90" s="79"/>
      <c r="GH90" s="79"/>
      <c r="GI90" s="79"/>
      <c r="GJ90" s="79"/>
      <c r="GK90" s="79"/>
      <c r="GL90" s="79"/>
      <c r="GM90" s="79"/>
      <c r="GN90" s="79"/>
      <c r="GO90" s="79"/>
      <c r="GP90" s="79"/>
      <c r="GQ90" s="79"/>
      <c r="GR90" s="79"/>
      <c r="GS90" s="79"/>
      <c r="GT90" s="79"/>
      <c r="GU90" s="79"/>
      <c r="GV90" s="79"/>
      <c r="GW90" s="79"/>
      <c r="GX90" s="79"/>
      <c r="GY90" s="79"/>
      <c r="GZ90" s="79"/>
      <c r="HA90" s="79"/>
      <c r="HB90" s="79"/>
      <c r="HC90" s="79"/>
      <c r="HD90" s="79"/>
      <c r="HE90" s="79"/>
      <c r="HF90" s="79"/>
      <c r="HG90" s="79"/>
      <c r="HH90" s="79"/>
      <c r="HI90" s="79"/>
      <c r="HJ90" s="79"/>
      <c r="HK90" s="79"/>
      <c r="HL90" s="79"/>
      <c r="HM90" s="79"/>
      <c r="HN90" s="79"/>
      <c r="HO90" s="79"/>
      <c r="HP90" s="79"/>
      <c r="HQ90" s="79"/>
      <c r="HR90" s="79"/>
      <c r="HS90" s="79"/>
      <c r="HT90" s="79"/>
      <c r="HU90" s="79"/>
      <c r="HV90" s="79"/>
      <c r="HW90" s="79"/>
      <c r="HX90" s="79"/>
      <c r="HY90" s="79"/>
      <c r="HZ90" s="79"/>
    </row>
    <row r="91" spans="1:234" s="80" customFormat="1" ht="12" thickTop="1">
      <c r="A91" s="92" t="s">
        <v>235</v>
      </c>
      <c r="B91" s="83"/>
      <c r="C91" s="81"/>
      <c r="D91" s="83"/>
      <c r="E91" s="82"/>
      <c r="F91" s="82"/>
      <c r="G91" s="82"/>
      <c r="H91" s="82"/>
      <c r="I91" s="84"/>
      <c r="J91" s="71"/>
      <c r="K91" s="72"/>
      <c r="L91" s="72"/>
      <c r="M91" s="73"/>
      <c r="N91" s="72"/>
      <c r="O91" s="72"/>
      <c r="P91" s="72"/>
      <c r="Q91" s="77"/>
      <c r="R91" s="75"/>
      <c r="S91" s="76"/>
      <c r="T91" s="76"/>
      <c r="U91" s="77"/>
      <c r="V91" s="75"/>
      <c r="W91" s="76"/>
      <c r="X91" s="76"/>
      <c r="Y91" s="77"/>
      <c r="Z91" s="75"/>
      <c r="AA91" s="76"/>
      <c r="AB91" s="76"/>
      <c r="AC91" s="78"/>
      <c r="AD91" s="77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/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/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/>
      <c r="EY91" s="79"/>
      <c r="EZ91" s="79"/>
      <c r="FA91" s="79"/>
      <c r="FB91" s="79"/>
      <c r="FC91" s="79"/>
      <c r="FD91" s="79"/>
      <c r="FE91" s="79"/>
      <c r="FF91" s="79"/>
      <c r="FG91" s="79"/>
      <c r="FH91" s="79"/>
      <c r="FI91" s="79"/>
      <c r="FJ91" s="79"/>
      <c r="FK91" s="79"/>
      <c r="FL91" s="79"/>
      <c r="FM91" s="79"/>
      <c r="FN91" s="79"/>
      <c r="FO91" s="79"/>
      <c r="FP91" s="79"/>
      <c r="FQ91" s="79"/>
      <c r="FR91" s="79"/>
      <c r="FS91" s="79"/>
      <c r="FT91" s="79"/>
      <c r="FU91" s="79"/>
      <c r="FV91" s="79"/>
      <c r="FW91" s="79"/>
      <c r="FX91" s="79"/>
      <c r="FY91" s="79"/>
      <c r="FZ91" s="79"/>
      <c r="GA91" s="79"/>
      <c r="GB91" s="79"/>
      <c r="GC91" s="79"/>
      <c r="GD91" s="79"/>
      <c r="GE91" s="79"/>
      <c r="GF91" s="79"/>
      <c r="GG91" s="79"/>
      <c r="GH91" s="79"/>
      <c r="GI91" s="79"/>
      <c r="GJ91" s="79"/>
      <c r="GK91" s="79"/>
      <c r="GL91" s="79"/>
      <c r="GM91" s="79"/>
      <c r="GN91" s="79"/>
      <c r="GO91" s="79"/>
      <c r="GP91" s="79"/>
      <c r="GQ91" s="79"/>
      <c r="GR91" s="79"/>
      <c r="GS91" s="79"/>
      <c r="GT91" s="79"/>
      <c r="GU91" s="79"/>
      <c r="GV91" s="79"/>
      <c r="GW91" s="79"/>
      <c r="GX91" s="79"/>
      <c r="GY91" s="79"/>
      <c r="GZ91" s="79"/>
      <c r="HA91" s="79"/>
      <c r="HB91" s="79"/>
      <c r="HC91" s="79"/>
      <c r="HD91" s="79"/>
      <c r="HE91" s="79"/>
      <c r="HF91" s="79"/>
      <c r="HG91" s="79"/>
      <c r="HH91" s="79"/>
      <c r="HI91" s="79"/>
      <c r="HJ91" s="79"/>
      <c r="HK91" s="79"/>
      <c r="HL91" s="79"/>
      <c r="HM91" s="79"/>
      <c r="HN91" s="79"/>
      <c r="HO91" s="79"/>
      <c r="HP91" s="79"/>
      <c r="HQ91" s="79"/>
      <c r="HR91" s="79"/>
      <c r="HS91" s="79"/>
      <c r="HT91" s="79"/>
      <c r="HU91" s="79"/>
      <c r="HV91" s="79"/>
      <c r="HW91" s="79"/>
      <c r="HX91" s="79"/>
      <c r="HY91" s="79"/>
      <c r="HZ91" s="79"/>
    </row>
    <row r="92" spans="1:234" s="80" customFormat="1">
      <c r="A92" s="119" t="s">
        <v>210</v>
      </c>
      <c r="B92" s="18" t="s">
        <v>211</v>
      </c>
      <c r="C92" s="15" t="s">
        <v>212</v>
      </c>
      <c r="D92" s="15" t="s">
        <v>80</v>
      </c>
      <c r="E92" s="18" t="s">
        <v>213</v>
      </c>
      <c r="F92" s="18" t="s">
        <v>54</v>
      </c>
      <c r="G92" s="22"/>
      <c r="H92" s="23" t="s">
        <v>55</v>
      </c>
      <c r="I92" s="23" t="s">
        <v>55</v>
      </c>
      <c r="J92" s="71">
        <f t="shared" ref="J92" si="44">ROUND(N92*ign/igo,afrind)</f>
        <v>2834000</v>
      </c>
      <c r="K92" s="72">
        <f t="shared" ref="K92" si="45">ROUND(O92*iin/iio,afrind)</f>
        <v>440000</v>
      </c>
      <c r="L92" s="72">
        <f t="shared" ref="K92:L107" si="46">ROUND(P92*iin/iio,afrind)</f>
        <v>0</v>
      </c>
      <c r="M92" s="73">
        <f t="shared" ref="M92:M102" si="47">SUM(J92:L92)</f>
        <v>3274000</v>
      </c>
      <c r="N92" s="72">
        <v>2738000</v>
      </c>
      <c r="O92" s="72">
        <v>427000</v>
      </c>
      <c r="P92" s="72">
        <v>0</v>
      </c>
      <c r="Q92" s="74">
        <f t="shared" ref="Q92:Q118" si="48">SUM(N92:P92)</f>
        <v>3165000</v>
      </c>
      <c r="R92" s="71">
        <v>2738000</v>
      </c>
      <c r="S92" s="72">
        <v>427000</v>
      </c>
      <c r="T92" s="76">
        <v>0</v>
      </c>
      <c r="U92" s="77">
        <f t="shared" ref="U92:U117" si="49">SUM(R92:T92)</f>
        <v>3165000</v>
      </c>
      <c r="V92" s="75">
        <f t="shared" ref="V92:V118" si="50">J92-N92</f>
        <v>96000</v>
      </c>
      <c r="W92" s="76">
        <f t="shared" ref="W92:W118" si="51">K92-O92</f>
        <v>13000</v>
      </c>
      <c r="X92" s="76">
        <f t="shared" ref="X92:X118" si="52">L92-P92</f>
        <v>0</v>
      </c>
      <c r="Y92" s="77">
        <f>SUM(V92:W92)</f>
        <v>109000</v>
      </c>
      <c r="Z92" s="75">
        <f>N92-R92</f>
        <v>0</v>
      </c>
      <c r="AA92" s="76">
        <f>O92-S92</f>
        <v>0</v>
      </c>
      <c r="AB92" s="76">
        <f t="shared" ref="AB92:AB118" si="53">P92-T92</f>
        <v>0</v>
      </c>
      <c r="AC92" s="78">
        <f>SUM(Z92:AB92)</f>
        <v>0</v>
      </c>
      <c r="AD92" s="77" t="e">
        <f>ROUND(AC92*premieGM,2)</f>
        <v>#REF!</v>
      </c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79"/>
      <c r="AS92" s="79"/>
      <c r="AT92" s="79"/>
      <c r="AU92" s="79"/>
      <c r="AV92" s="79"/>
      <c r="AW92" s="79"/>
      <c r="AX92" s="79"/>
      <c r="AY92" s="79"/>
      <c r="AZ92" s="79"/>
      <c r="BA92" s="79"/>
      <c r="BB92" s="79"/>
      <c r="BC92" s="79"/>
      <c r="BD92" s="79"/>
      <c r="BE92" s="79"/>
      <c r="BF92" s="79"/>
      <c r="BG92" s="79"/>
      <c r="BH92" s="79"/>
      <c r="BI92" s="79"/>
      <c r="BJ92" s="79"/>
      <c r="BK92" s="79"/>
      <c r="BL92" s="79"/>
      <c r="BM92" s="79"/>
      <c r="BN92" s="79"/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/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/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/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/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/>
      <c r="EY92" s="79"/>
      <c r="EZ92" s="79"/>
      <c r="FA92" s="79"/>
      <c r="FB92" s="79"/>
      <c r="FC92" s="79"/>
      <c r="FD92" s="79"/>
      <c r="FE92" s="79"/>
      <c r="FF92" s="79"/>
      <c r="FG92" s="79"/>
      <c r="FH92" s="79"/>
      <c r="FI92" s="79"/>
      <c r="FJ92" s="79"/>
      <c r="FK92" s="79"/>
      <c r="FL92" s="79"/>
      <c r="FM92" s="79"/>
      <c r="FN92" s="79"/>
      <c r="FO92" s="79"/>
      <c r="FP92" s="79"/>
      <c r="FQ92" s="79"/>
      <c r="FR92" s="79"/>
      <c r="FS92" s="79"/>
      <c r="FT92" s="79"/>
      <c r="FU92" s="79"/>
      <c r="FV92" s="79"/>
      <c r="FW92" s="79"/>
      <c r="FX92" s="79"/>
      <c r="FY92" s="79"/>
      <c r="FZ92" s="79"/>
      <c r="GA92" s="79"/>
      <c r="GB92" s="79"/>
      <c r="GC92" s="79"/>
      <c r="GD92" s="79"/>
      <c r="GE92" s="79"/>
      <c r="GF92" s="79"/>
      <c r="GG92" s="79"/>
      <c r="GH92" s="79"/>
      <c r="GI92" s="79"/>
      <c r="GJ92" s="79"/>
      <c r="GK92" s="79"/>
      <c r="GL92" s="79"/>
      <c r="GM92" s="79"/>
      <c r="GN92" s="79"/>
      <c r="GO92" s="79"/>
      <c r="GP92" s="79"/>
      <c r="GQ92" s="79"/>
      <c r="GR92" s="79"/>
      <c r="GS92" s="79"/>
      <c r="GT92" s="79"/>
      <c r="GU92" s="79"/>
      <c r="GV92" s="79"/>
      <c r="GW92" s="79"/>
      <c r="GX92" s="79"/>
      <c r="GY92" s="79"/>
      <c r="GZ92" s="79"/>
      <c r="HA92" s="79"/>
      <c r="HB92" s="79"/>
      <c r="HC92" s="79"/>
      <c r="HD92" s="79"/>
      <c r="HE92" s="79"/>
      <c r="HF92" s="79"/>
      <c r="HG92" s="79"/>
      <c r="HH92" s="79"/>
      <c r="HI92" s="79"/>
      <c r="HJ92" s="79"/>
      <c r="HK92" s="79"/>
      <c r="HL92" s="79"/>
      <c r="HM92" s="79"/>
      <c r="HN92" s="79"/>
      <c r="HO92" s="79"/>
      <c r="HP92" s="79"/>
      <c r="HQ92" s="79"/>
      <c r="HR92" s="79"/>
      <c r="HS92" s="79"/>
      <c r="HT92" s="79"/>
      <c r="HU92" s="79"/>
      <c r="HV92" s="79"/>
      <c r="HW92" s="79"/>
      <c r="HX92" s="79"/>
      <c r="HY92" s="79"/>
      <c r="HZ92" s="79"/>
    </row>
    <row r="93" spans="1:234" s="80" customFormat="1">
      <c r="A93" s="119" t="s">
        <v>214</v>
      </c>
      <c r="B93" s="18" t="s">
        <v>215</v>
      </c>
      <c r="C93" s="15" t="s">
        <v>216</v>
      </c>
      <c r="D93" s="15" t="s">
        <v>80</v>
      </c>
      <c r="E93" s="18" t="s">
        <v>217</v>
      </c>
      <c r="F93" s="18" t="s">
        <v>54</v>
      </c>
      <c r="G93" s="22"/>
      <c r="H93" s="23" t="s">
        <v>55</v>
      </c>
      <c r="I93" s="23" t="s">
        <v>55</v>
      </c>
      <c r="J93" s="71">
        <f t="shared" ref="J93:J102" si="54">ROUND(N93*ign/igo,afrind)</f>
        <v>3200000</v>
      </c>
      <c r="K93" s="72">
        <f t="shared" si="46"/>
        <v>613000</v>
      </c>
      <c r="L93" s="72">
        <f t="shared" si="46"/>
        <v>0</v>
      </c>
      <c r="M93" s="73">
        <f t="shared" si="47"/>
        <v>3813000</v>
      </c>
      <c r="N93" s="72">
        <v>3091000</v>
      </c>
      <c r="O93" s="72">
        <v>596000</v>
      </c>
      <c r="P93" s="72">
        <v>0</v>
      </c>
      <c r="Q93" s="74">
        <f t="shared" si="48"/>
        <v>3687000</v>
      </c>
      <c r="R93" s="71">
        <v>3091000</v>
      </c>
      <c r="S93" s="72">
        <v>596000</v>
      </c>
      <c r="T93" s="76">
        <v>0</v>
      </c>
      <c r="U93" s="77">
        <f t="shared" si="49"/>
        <v>3687000</v>
      </c>
      <c r="V93" s="75">
        <f t="shared" si="50"/>
        <v>109000</v>
      </c>
      <c r="W93" s="76">
        <f t="shared" si="51"/>
        <v>17000</v>
      </c>
      <c r="X93" s="76">
        <f t="shared" si="52"/>
        <v>0</v>
      </c>
      <c r="Y93" s="77">
        <f t="shared" ref="Y93:Y99" si="55">SUM(V93:W93)</f>
        <v>126000</v>
      </c>
      <c r="Z93" s="75">
        <f t="shared" ref="Z93:Z99" si="56">N93-R93</f>
        <v>0</v>
      </c>
      <c r="AA93" s="76">
        <f t="shared" ref="AA93:AA99" si="57">O93-S93</f>
        <v>0</v>
      </c>
      <c r="AB93" s="76">
        <f t="shared" si="53"/>
        <v>0</v>
      </c>
      <c r="AC93" s="78">
        <f t="shared" ref="AC93:AC102" si="58">SUM(Z93:AB93)</f>
        <v>0</v>
      </c>
      <c r="AD93" s="77" t="e">
        <f t="shared" ref="AD93:AD116" si="59">ROUND(AC93*premieGM,2)</f>
        <v>#REF!</v>
      </c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/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79"/>
      <c r="BO93" s="79"/>
      <c r="BP93" s="79"/>
      <c r="BQ93" s="79"/>
      <c r="BR93" s="79"/>
      <c r="BS93" s="79"/>
      <c r="BT93" s="79"/>
      <c r="BU93" s="79"/>
      <c r="BV93" s="79"/>
      <c r="BW93" s="79"/>
      <c r="BX93" s="79"/>
      <c r="BY93" s="79"/>
      <c r="BZ93" s="79"/>
      <c r="CA93" s="79"/>
      <c r="CB93" s="79"/>
      <c r="CC93" s="79"/>
      <c r="CD93" s="79"/>
      <c r="CE93" s="79"/>
      <c r="CF93" s="79"/>
      <c r="CG93" s="79"/>
      <c r="CH93" s="79"/>
      <c r="CI93" s="79"/>
      <c r="CJ93" s="79"/>
      <c r="CK93" s="79"/>
      <c r="CL93" s="79"/>
      <c r="CM93" s="79"/>
      <c r="CN93" s="79"/>
      <c r="CO93" s="79"/>
      <c r="CP93" s="79"/>
      <c r="CQ93" s="79"/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79"/>
      <c r="DC93" s="79"/>
      <c r="DD93" s="79"/>
      <c r="DE93" s="79"/>
      <c r="DF93" s="79"/>
      <c r="DG93" s="79"/>
      <c r="DH93" s="79"/>
      <c r="DI93" s="79"/>
      <c r="DJ93" s="79"/>
      <c r="DK93" s="79"/>
      <c r="DL93" s="79"/>
      <c r="DM93" s="79"/>
      <c r="DN93" s="79"/>
      <c r="DO93" s="79"/>
      <c r="DP93" s="79"/>
      <c r="DQ93" s="79"/>
      <c r="DR93" s="79"/>
      <c r="DS93" s="79"/>
      <c r="DT93" s="79"/>
      <c r="DU93" s="79"/>
      <c r="DV93" s="79"/>
      <c r="DW93" s="79"/>
      <c r="DX93" s="79"/>
      <c r="DY93" s="79"/>
      <c r="DZ93" s="79"/>
      <c r="EA93" s="79"/>
      <c r="EB93" s="79"/>
      <c r="EC93" s="79"/>
      <c r="ED93" s="79"/>
      <c r="EE93" s="79"/>
      <c r="EF93" s="79"/>
      <c r="EG93" s="79"/>
      <c r="EH93" s="79"/>
      <c r="EI93" s="79"/>
      <c r="EJ93" s="79"/>
      <c r="EK93" s="79"/>
      <c r="EL93" s="79"/>
      <c r="EM93" s="79"/>
      <c r="EN93" s="79"/>
      <c r="EO93" s="79"/>
      <c r="EP93" s="79"/>
      <c r="EQ93" s="79"/>
      <c r="ER93" s="79"/>
      <c r="ES93" s="79"/>
      <c r="ET93" s="79"/>
      <c r="EU93" s="79"/>
      <c r="EV93" s="79"/>
      <c r="EW93" s="79"/>
      <c r="EX93" s="79"/>
      <c r="EY93" s="79"/>
      <c r="EZ93" s="79"/>
      <c r="FA93" s="79"/>
      <c r="FB93" s="79"/>
      <c r="FC93" s="79"/>
      <c r="FD93" s="79"/>
      <c r="FE93" s="79"/>
      <c r="FF93" s="79"/>
      <c r="FG93" s="79"/>
      <c r="FH93" s="79"/>
      <c r="FI93" s="79"/>
      <c r="FJ93" s="79"/>
      <c r="FK93" s="79"/>
      <c r="FL93" s="79"/>
      <c r="FM93" s="79"/>
      <c r="FN93" s="79"/>
      <c r="FO93" s="79"/>
      <c r="FP93" s="79"/>
      <c r="FQ93" s="79"/>
      <c r="FR93" s="79"/>
      <c r="FS93" s="79"/>
      <c r="FT93" s="79"/>
      <c r="FU93" s="79"/>
      <c r="FV93" s="79"/>
      <c r="FW93" s="79"/>
      <c r="FX93" s="79"/>
      <c r="FY93" s="79"/>
      <c r="FZ93" s="79"/>
      <c r="GA93" s="79"/>
      <c r="GB93" s="79"/>
      <c r="GC93" s="79"/>
      <c r="GD93" s="79"/>
      <c r="GE93" s="79"/>
      <c r="GF93" s="79"/>
      <c r="GG93" s="79"/>
      <c r="GH93" s="79"/>
      <c r="GI93" s="79"/>
      <c r="GJ93" s="79"/>
      <c r="GK93" s="79"/>
      <c r="GL93" s="79"/>
      <c r="GM93" s="79"/>
      <c r="GN93" s="79"/>
      <c r="GO93" s="79"/>
      <c r="GP93" s="79"/>
      <c r="GQ93" s="79"/>
      <c r="GR93" s="79"/>
      <c r="GS93" s="79"/>
      <c r="GT93" s="79"/>
      <c r="GU93" s="79"/>
      <c r="GV93" s="79"/>
      <c r="GW93" s="79"/>
      <c r="GX93" s="79"/>
      <c r="GY93" s="79"/>
      <c r="GZ93" s="79"/>
      <c r="HA93" s="79"/>
      <c r="HB93" s="79"/>
      <c r="HC93" s="79"/>
      <c r="HD93" s="79"/>
      <c r="HE93" s="79"/>
      <c r="HF93" s="79"/>
      <c r="HG93" s="79"/>
      <c r="HH93" s="79"/>
      <c r="HI93" s="79"/>
      <c r="HJ93" s="79"/>
      <c r="HK93" s="79"/>
      <c r="HL93" s="79"/>
      <c r="HM93" s="79"/>
      <c r="HN93" s="79"/>
      <c r="HO93" s="79"/>
      <c r="HP93" s="79"/>
      <c r="HQ93" s="79"/>
      <c r="HR93" s="79"/>
      <c r="HS93" s="79"/>
      <c r="HT93" s="79"/>
      <c r="HU93" s="79"/>
      <c r="HV93" s="79"/>
      <c r="HW93" s="79"/>
      <c r="HX93" s="79"/>
      <c r="HY93" s="79"/>
      <c r="HZ93" s="79"/>
    </row>
    <row r="94" spans="1:234" s="80" customFormat="1">
      <c r="A94" s="119" t="s">
        <v>214</v>
      </c>
      <c r="B94" s="18" t="s">
        <v>218</v>
      </c>
      <c r="C94" s="15" t="s">
        <v>219</v>
      </c>
      <c r="D94" s="15" t="s">
        <v>80</v>
      </c>
      <c r="E94" s="18" t="s">
        <v>220</v>
      </c>
      <c r="F94" s="18" t="s">
        <v>54</v>
      </c>
      <c r="G94" s="22">
        <v>100</v>
      </c>
      <c r="H94" s="23" t="s">
        <v>55</v>
      </c>
      <c r="I94" s="23" t="s">
        <v>55</v>
      </c>
      <c r="J94" s="71">
        <f t="shared" si="54"/>
        <v>2915000</v>
      </c>
      <c r="K94" s="72">
        <f t="shared" si="46"/>
        <v>535000</v>
      </c>
      <c r="L94" s="72">
        <f t="shared" si="46"/>
        <v>0</v>
      </c>
      <c r="M94" s="73">
        <f t="shared" si="47"/>
        <v>3450000</v>
      </c>
      <c r="N94" s="72">
        <v>2816000</v>
      </c>
      <c r="O94" s="72">
        <v>520000</v>
      </c>
      <c r="P94" s="72">
        <v>0</v>
      </c>
      <c r="Q94" s="74">
        <f t="shared" si="48"/>
        <v>3336000</v>
      </c>
      <c r="R94" s="71">
        <v>2816000</v>
      </c>
      <c r="S94" s="72">
        <v>520000</v>
      </c>
      <c r="T94" s="76">
        <v>0</v>
      </c>
      <c r="U94" s="77">
        <f t="shared" si="49"/>
        <v>3336000</v>
      </c>
      <c r="V94" s="75">
        <f t="shared" si="50"/>
        <v>99000</v>
      </c>
      <c r="W94" s="76">
        <f t="shared" si="51"/>
        <v>15000</v>
      </c>
      <c r="X94" s="76">
        <f t="shared" si="52"/>
        <v>0</v>
      </c>
      <c r="Y94" s="77">
        <f t="shared" si="55"/>
        <v>114000</v>
      </c>
      <c r="Z94" s="75">
        <f t="shared" si="56"/>
        <v>0</v>
      </c>
      <c r="AA94" s="76">
        <f t="shared" si="57"/>
        <v>0</v>
      </c>
      <c r="AB94" s="76">
        <f t="shared" si="53"/>
        <v>0</v>
      </c>
      <c r="AC94" s="78">
        <f t="shared" si="58"/>
        <v>0</v>
      </c>
      <c r="AD94" s="77" t="e">
        <f t="shared" si="59"/>
        <v>#REF!</v>
      </c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/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/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/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/>
      <c r="CA94" s="79"/>
      <c r="CB94" s="79"/>
      <c r="CC94" s="79"/>
      <c r="CD94" s="79"/>
      <c r="CE94" s="79"/>
      <c r="CF94" s="79"/>
      <c r="CG94" s="79"/>
      <c r="CH94" s="79"/>
      <c r="CI94" s="79"/>
      <c r="CJ94" s="79"/>
      <c r="CK94" s="79"/>
      <c r="CL94" s="79"/>
      <c r="CM94" s="79"/>
      <c r="CN94" s="79"/>
      <c r="CO94" s="79"/>
      <c r="CP94" s="79"/>
      <c r="CQ94" s="79"/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79"/>
      <c r="DC94" s="79"/>
      <c r="DD94" s="79"/>
      <c r="DE94" s="79"/>
      <c r="DF94" s="79"/>
      <c r="DG94" s="79"/>
      <c r="DH94" s="79"/>
      <c r="DI94" s="79"/>
      <c r="DJ94" s="79"/>
      <c r="DK94" s="79"/>
      <c r="DL94" s="79"/>
      <c r="DM94" s="79"/>
      <c r="DN94" s="79"/>
      <c r="DO94" s="79"/>
      <c r="DP94" s="79"/>
      <c r="DQ94" s="79"/>
      <c r="DR94" s="79"/>
      <c r="DS94" s="79"/>
      <c r="DT94" s="79"/>
      <c r="DU94" s="79"/>
      <c r="DV94" s="79"/>
      <c r="DW94" s="79"/>
      <c r="DX94" s="79"/>
      <c r="DY94" s="79"/>
      <c r="DZ94" s="79"/>
      <c r="EA94" s="79"/>
      <c r="EB94" s="79"/>
      <c r="EC94" s="79"/>
      <c r="ED94" s="79"/>
      <c r="EE94" s="79"/>
      <c r="EF94" s="79"/>
      <c r="EG94" s="79"/>
      <c r="EH94" s="79"/>
      <c r="EI94" s="79"/>
      <c r="EJ94" s="79"/>
      <c r="EK94" s="79"/>
      <c r="EL94" s="79"/>
      <c r="EM94" s="79"/>
      <c r="EN94" s="79"/>
      <c r="EO94" s="79"/>
      <c r="EP94" s="79"/>
      <c r="EQ94" s="79"/>
      <c r="ER94" s="79"/>
      <c r="ES94" s="79"/>
      <c r="ET94" s="79"/>
      <c r="EU94" s="79"/>
      <c r="EV94" s="79"/>
      <c r="EW94" s="79"/>
      <c r="EX94" s="79"/>
      <c r="EY94" s="79"/>
      <c r="EZ94" s="79"/>
      <c r="FA94" s="79"/>
      <c r="FB94" s="79"/>
      <c r="FC94" s="79"/>
      <c r="FD94" s="79"/>
      <c r="FE94" s="79"/>
      <c r="FF94" s="79"/>
      <c r="FG94" s="79"/>
      <c r="FH94" s="79"/>
      <c r="FI94" s="79"/>
      <c r="FJ94" s="79"/>
      <c r="FK94" s="79"/>
      <c r="FL94" s="79"/>
      <c r="FM94" s="79"/>
      <c r="FN94" s="79"/>
      <c r="FO94" s="79"/>
      <c r="FP94" s="79"/>
      <c r="FQ94" s="79"/>
      <c r="FR94" s="79"/>
      <c r="FS94" s="79"/>
      <c r="FT94" s="79"/>
      <c r="FU94" s="79"/>
      <c r="FV94" s="79"/>
      <c r="FW94" s="79"/>
      <c r="FX94" s="79"/>
      <c r="FY94" s="79"/>
      <c r="FZ94" s="79"/>
      <c r="GA94" s="79"/>
      <c r="GB94" s="79"/>
      <c r="GC94" s="79"/>
      <c r="GD94" s="79"/>
      <c r="GE94" s="79"/>
      <c r="GF94" s="79"/>
      <c r="GG94" s="79"/>
      <c r="GH94" s="79"/>
      <c r="GI94" s="79"/>
      <c r="GJ94" s="79"/>
      <c r="GK94" s="79"/>
      <c r="GL94" s="79"/>
      <c r="GM94" s="79"/>
      <c r="GN94" s="79"/>
      <c r="GO94" s="79"/>
      <c r="GP94" s="79"/>
      <c r="GQ94" s="79"/>
      <c r="GR94" s="79"/>
      <c r="GS94" s="79"/>
      <c r="GT94" s="79"/>
      <c r="GU94" s="79"/>
      <c r="GV94" s="79"/>
      <c r="GW94" s="79"/>
      <c r="GX94" s="79"/>
      <c r="GY94" s="79"/>
      <c r="GZ94" s="79"/>
      <c r="HA94" s="79"/>
      <c r="HB94" s="79"/>
      <c r="HC94" s="79"/>
      <c r="HD94" s="79"/>
      <c r="HE94" s="79"/>
      <c r="HF94" s="79"/>
      <c r="HG94" s="79"/>
      <c r="HH94" s="79"/>
      <c r="HI94" s="79"/>
      <c r="HJ94" s="79"/>
      <c r="HK94" s="79"/>
      <c r="HL94" s="79"/>
      <c r="HM94" s="79"/>
      <c r="HN94" s="79"/>
      <c r="HO94" s="79"/>
      <c r="HP94" s="79"/>
      <c r="HQ94" s="79"/>
      <c r="HR94" s="79"/>
      <c r="HS94" s="79"/>
      <c r="HT94" s="79"/>
      <c r="HU94" s="79"/>
      <c r="HV94" s="79"/>
      <c r="HW94" s="79"/>
      <c r="HX94" s="79"/>
      <c r="HY94" s="79"/>
      <c r="HZ94" s="79"/>
    </row>
    <row r="95" spans="1:234" s="80" customFormat="1">
      <c r="A95" s="119" t="s">
        <v>214</v>
      </c>
      <c r="B95" s="18" t="s">
        <v>221</v>
      </c>
      <c r="C95" s="15" t="s">
        <v>222</v>
      </c>
      <c r="D95" s="15" t="s">
        <v>76</v>
      </c>
      <c r="E95" s="18" t="s">
        <v>223</v>
      </c>
      <c r="F95" s="18" t="s">
        <v>54</v>
      </c>
      <c r="G95" s="22"/>
      <c r="H95" s="23" t="s">
        <v>55</v>
      </c>
      <c r="I95" s="23" t="s">
        <v>55</v>
      </c>
      <c r="J95" s="71">
        <f t="shared" si="54"/>
        <v>3670000</v>
      </c>
      <c r="K95" s="72">
        <f t="shared" si="46"/>
        <v>583000</v>
      </c>
      <c r="L95" s="72">
        <f t="shared" si="46"/>
        <v>0</v>
      </c>
      <c r="M95" s="73">
        <f t="shared" si="47"/>
        <v>4253000</v>
      </c>
      <c r="N95" s="72">
        <v>3545000</v>
      </c>
      <c r="O95" s="72">
        <v>566000</v>
      </c>
      <c r="P95" s="72">
        <v>0</v>
      </c>
      <c r="Q95" s="74">
        <f t="shared" si="48"/>
        <v>4111000</v>
      </c>
      <c r="R95" s="71">
        <v>3545000</v>
      </c>
      <c r="S95" s="72">
        <v>566000</v>
      </c>
      <c r="T95" s="76">
        <v>0</v>
      </c>
      <c r="U95" s="77">
        <f t="shared" si="49"/>
        <v>4111000</v>
      </c>
      <c r="V95" s="75">
        <f t="shared" si="50"/>
        <v>125000</v>
      </c>
      <c r="W95" s="76">
        <f t="shared" si="51"/>
        <v>17000</v>
      </c>
      <c r="X95" s="76">
        <f t="shared" si="52"/>
        <v>0</v>
      </c>
      <c r="Y95" s="77">
        <f t="shared" si="55"/>
        <v>142000</v>
      </c>
      <c r="Z95" s="75">
        <f t="shared" si="56"/>
        <v>0</v>
      </c>
      <c r="AA95" s="76">
        <f t="shared" si="57"/>
        <v>0</v>
      </c>
      <c r="AB95" s="76">
        <f t="shared" si="53"/>
        <v>0</v>
      </c>
      <c r="AC95" s="78">
        <f t="shared" si="58"/>
        <v>0</v>
      </c>
      <c r="AD95" s="77" t="e">
        <f t="shared" si="59"/>
        <v>#REF!</v>
      </c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  <c r="BP95" s="79"/>
      <c r="BQ95" s="79"/>
      <c r="BR95" s="79"/>
      <c r="BS95" s="79"/>
      <c r="BT95" s="79"/>
      <c r="BU95" s="79"/>
      <c r="BV95" s="79"/>
      <c r="BW95" s="79"/>
      <c r="BX95" s="79"/>
      <c r="BY95" s="79"/>
      <c r="BZ95" s="79"/>
      <c r="CA95" s="79"/>
      <c r="CB95" s="79"/>
      <c r="CC95" s="79"/>
      <c r="CD95" s="79"/>
      <c r="CE95" s="79"/>
      <c r="CF95" s="79"/>
      <c r="CG95" s="79"/>
      <c r="CH95" s="79"/>
      <c r="CI95" s="79"/>
      <c r="CJ95" s="79"/>
      <c r="CK95" s="79"/>
      <c r="CL95" s="79"/>
      <c r="CM95" s="79"/>
      <c r="CN95" s="79"/>
      <c r="CO95" s="79"/>
      <c r="CP95" s="79"/>
      <c r="CQ95" s="79"/>
      <c r="CR95" s="79"/>
      <c r="CS95" s="79"/>
      <c r="CT95" s="79"/>
      <c r="CU95" s="79"/>
      <c r="CV95" s="79"/>
      <c r="CW95" s="79"/>
      <c r="CX95" s="79"/>
      <c r="CY95" s="79"/>
      <c r="CZ95" s="79"/>
      <c r="DA95" s="79"/>
      <c r="DB95" s="79"/>
      <c r="DC95" s="79"/>
      <c r="DD95" s="79"/>
      <c r="DE95" s="79"/>
      <c r="DF95" s="79"/>
      <c r="DG95" s="79"/>
      <c r="DH95" s="79"/>
      <c r="DI95" s="79"/>
      <c r="DJ95" s="79"/>
      <c r="DK95" s="79"/>
      <c r="DL95" s="79"/>
      <c r="DM95" s="79"/>
      <c r="DN95" s="79"/>
      <c r="DO95" s="79"/>
      <c r="DP95" s="79"/>
      <c r="DQ95" s="79"/>
      <c r="DR95" s="79"/>
      <c r="DS95" s="79"/>
      <c r="DT95" s="79"/>
      <c r="DU95" s="79"/>
      <c r="DV95" s="79"/>
      <c r="DW95" s="79"/>
      <c r="DX95" s="79"/>
      <c r="DY95" s="79"/>
      <c r="DZ95" s="79"/>
      <c r="EA95" s="79"/>
      <c r="EB95" s="79"/>
      <c r="EC95" s="79"/>
      <c r="ED95" s="79"/>
      <c r="EE95" s="79"/>
      <c r="EF95" s="79"/>
      <c r="EG95" s="79"/>
      <c r="EH95" s="79"/>
      <c r="EI95" s="79"/>
      <c r="EJ95" s="79"/>
      <c r="EK95" s="79"/>
      <c r="EL95" s="79"/>
      <c r="EM95" s="79"/>
      <c r="EN95" s="79"/>
      <c r="EO95" s="79"/>
      <c r="EP95" s="79"/>
      <c r="EQ95" s="79"/>
      <c r="ER95" s="79"/>
      <c r="ES95" s="79"/>
      <c r="ET95" s="79"/>
      <c r="EU95" s="79"/>
      <c r="EV95" s="79"/>
      <c r="EW95" s="79"/>
      <c r="EX95" s="79"/>
      <c r="EY95" s="79"/>
      <c r="EZ95" s="79"/>
      <c r="FA95" s="79"/>
      <c r="FB95" s="79"/>
      <c r="FC95" s="79"/>
      <c r="FD95" s="79"/>
      <c r="FE95" s="79"/>
      <c r="FF95" s="79"/>
      <c r="FG95" s="79"/>
      <c r="FH95" s="79"/>
      <c r="FI95" s="79"/>
      <c r="FJ95" s="79"/>
      <c r="FK95" s="79"/>
      <c r="FL95" s="79"/>
      <c r="FM95" s="79"/>
      <c r="FN95" s="79"/>
      <c r="FO95" s="79"/>
      <c r="FP95" s="79"/>
      <c r="FQ95" s="79"/>
      <c r="FR95" s="79"/>
      <c r="FS95" s="79"/>
      <c r="FT95" s="79"/>
      <c r="FU95" s="79"/>
      <c r="FV95" s="79"/>
      <c r="FW95" s="79"/>
      <c r="FX95" s="79"/>
      <c r="FY95" s="79"/>
      <c r="FZ95" s="79"/>
      <c r="GA95" s="79"/>
      <c r="GB95" s="79"/>
      <c r="GC95" s="79"/>
      <c r="GD95" s="79"/>
      <c r="GE95" s="79"/>
      <c r="GF95" s="79"/>
      <c r="GG95" s="79"/>
      <c r="GH95" s="79"/>
      <c r="GI95" s="79"/>
      <c r="GJ95" s="79"/>
      <c r="GK95" s="79"/>
      <c r="GL95" s="79"/>
      <c r="GM95" s="79"/>
      <c r="GN95" s="79"/>
      <c r="GO95" s="79"/>
      <c r="GP95" s="79"/>
      <c r="GQ95" s="79"/>
      <c r="GR95" s="79"/>
      <c r="GS95" s="79"/>
      <c r="GT95" s="79"/>
      <c r="GU95" s="79"/>
      <c r="GV95" s="79"/>
      <c r="GW95" s="79"/>
      <c r="GX95" s="79"/>
      <c r="GY95" s="79"/>
      <c r="GZ95" s="79"/>
      <c r="HA95" s="79"/>
      <c r="HB95" s="79"/>
      <c r="HC95" s="79"/>
      <c r="HD95" s="79"/>
      <c r="HE95" s="79"/>
      <c r="HF95" s="79"/>
      <c r="HG95" s="79"/>
      <c r="HH95" s="79"/>
      <c r="HI95" s="79"/>
      <c r="HJ95" s="79"/>
      <c r="HK95" s="79"/>
      <c r="HL95" s="79"/>
      <c r="HM95" s="79"/>
      <c r="HN95" s="79"/>
      <c r="HO95" s="79"/>
      <c r="HP95" s="79"/>
      <c r="HQ95" s="79"/>
      <c r="HR95" s="79"/>
      <c r="HS95" s="79"/>
      <c r="HT95" s="79"/>
      <c r="HU95" s="79"/>
      <c r="HV95" s="79"/>
      <c r="HW95" s="79"/>
      <c r="HX95" s="79"/>
      <c r="HY95" s="79"/>
      <c r="HZ95" s="79"/>
    </row>
    <row r="96" spans="1:234" s="80" customFormat="1">
      <c r="A96" s="119" t="s">
        <v>214</v>
      </c>
      <c r="B96" s="18" t="s">
        <v>224</v>
      </c>
      <c r="C96" s="15" t="s">
        <v>225</v>
      </c>
      <c r="D96" s="15" t="s">
        <v>70</v>
      </c>
      <c r="E96" s="18" t="s">
        <v>226</v>
      </c>
      <c r="F96" s="18" t="s">
        <v>54</v>
      </c>
      <c r="G96" s="22">
        <v>72</v>
      </c>
      <c r="H96" s="23" t="s">
        <v>55</v>
      </c>
      <c r="I96" s="23" t="s">
        <v>55</v>
      </c>
      <c r="J96" s="71">
        <f t="shared" si="54"/>
        <v>3225000</v>
      </c>
      <c r="K96" s="72">
        <f t="shared" si="46"/>
        <v>557000</v>
      </c>
      <c r="L96" s="72">
        <f t="shared" si="46"/>
        <v>0</v>
      </c>
      <c r="M96" s="73">
        <f t="shared" si="47"/>
        <v>3782000</v>
      </c>
      <c r="N96" s="72">
        <v>3115000</v>
      </c>
      <c r="O96" s="72">
        <v>541000</v>
      </c>
      <c r="P96" s="72">
        <v>0</v>
      </c>
      <c r="Q96" s="74">
        <f t="shared" si="48"/>
        <v>3656000</v>
      </c>
      <c r="R96" s="71">
        <v>3115000</v>
      </c>
      <c r="S96" s="72">
        <v>541000</v>
      </c>
      <c r="T96" s="76">
        <v>0</v>
      </c>
      <c r="U96" s="77">
        <f t="shared" si="49"/>
        <v>3656000</v>
      </c>
      <c r="V96" s="75">
        <f t="shared" si="50"/>
        <v>110000</v>
      </c>
      <c r="W96" s="76">
        <f t="shared" si="51"/>
        <v>16000</v>
      </c>
      <c r="X96" s="76">
        <f t="shared" si="52"/>
        <v>0</v>
      </c>
      <c r="Y96" s="77">
        <f t="shared" si="55"/>
        <v>126000</v>
      </c>
      <c r="Z96" s="75">
        <f t="shared" si="56"/>
        <v>0</v>
      </c>
      <c r="AA96" s="76">
        <f t="shared" si="57"/>
        <v>0</v>
      </c>
      <c r="AB96" s="76">
        <f t="shared" si="53"/>
        <v>0</v>
      </c>
      <c r="AC96" s="78">
        <f t="shared" si="58"/>
        <v>0</v>
      </c>
      <c r="AD96" s="77" t="e">
        <f t="shared" si="59"/>
        <v>#REF!</v>
      </c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9"/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E96" s="79"/>
      <c r="BF96" s="79"/>
      <c r="BG96" s="79"/>
      <c r="BH96" s="79"/>
      <c r="BI96" s="79"/>
      <c r="BJ96" s="79"/>
      <c r="BK96" s="79"/>
      <c r="BL96" s="79"/>
      <c r="BM96" s="79"/>
      <c r="BN96" s="79"/>
      <c r="BO96" s="79"/>
      <c r="BP96" s="79"/>
      <c r="BQ96" s="79"/>
      <c r="BR96" s="79"/>
      <c r="BS96" s="79"/>
      <c r="BT96" s="79"/>
      <c r="BU96" s="79"/>
      <c r="BV96" s="79"/>
      <c r="BW96" s="79"/>
      <c r="BX96" s="79"/>
      <c r="BY96" s="79"/>
      <c r="BZ96" s="79"/>
      <c r="CA96" s="79"/>
      <c r="CB96" s="79"/>
      <c r="CC96" s="79"/>
      <c r="CD96" s="79"/>
      <c r="CE96" s="79"/>
      <c r="CF96" s="79"/>
      <c r="CG96" s="79"/>
      <c r="CH96" s="79"/>
      <c r="CI96" s="79"/>
      <c r="CJ96" s="79"/>
      <c r="CK96" s="79"/>
      <c r="CL96" s="79"/>
      <c r="CM96" s="79"/>
      <c r="CN96" s="79"/>
      <c r="CO96" s="79"/>
      <c r="CP96" s="79"/>
      <c r="CQ96" s="79"/>
      <c r="CR96" s="79"/>
      <c r="CS96" s="79"/>
      <c r="CT96" s="79"/>
      <c r="CU96" s="79"/>
      <c r="CV96" s="79"/>
      <c r="CW96" s="79"/>
      <c r="CX96" s="79"/>
      <c r="CY96" s="79"/>
      <c r="CZ96" s="79"/>
      <c r="DA96" s="79"/>
      <c r="DB96" s="79"/>
      <c r="DC96" s="79"/>
      <c r="DD96" s="79"/>
      <c r="DE96" s="79"/>
      <c r="DF96" s="79"/>
      <c r="DG96" s="79"/>
      <c r="DH96" s="79"/>
      <c r="DI96" s="79"/>
      <c r="DJ96" s="79"/>
      <c r="DK96" s="79"/>
      <c r="DL96" s="79"/>
      <c r="DM96" s="79"/>
      <c r="DN96" s="79"/>
      <c r="DO96" s="79"/>
      <c r="DP96" s="79"/>
      <c r="DQ96" s="79"/>
      <c r="DR96" s="79"/>
      <c r="DS96" s="79"/>
      <c r="DT96" s="79"/>
      <c r="DU96" s="79"/>
      <c r="DV96" s="79"/>
      <c r="DW96" s="79"/>
      <c r="DX96" s="79"/>
      <c r="DY96" s="79"/>
      <c r="DZ96" s="79"/>
      <c r="EA96" s="79"/>
      <c r="EB96" s="79"/>
      <c r="EC96" s="79"/>
      <c r="ED96" s="79"/>
      <c r="EE96" s="79"/>
      <c r="EF96" s="79"/>
      <c r="EG96" s="79"/>
      <c r="EH96" s="79"/>
      <c r="EI96" s="79"/>
      <c r="EJ96" s="79"/>
      <c r="EK96" s="79"/>
      <c r="EL96" s="79"/>
      <c r="EM96" s="79"/>
      <c r="EN96" s="79"/>
      <c r="EO96" s="79"/>
      <c r="EP96" s="79"/>
      <c r="EQ96" s="79"/>
      <c r="ER96" s="79"/>
      <c r="ES96" s="79"/>
      <c r="ET96" s="79"/>
      <c r="EU96" s="79"/>
      <c r="EV96" s="79"/>
      <c r="EW96" s="79"/>
      <c r="EX96" s="79"/>
      <c r="EY96" s="79"/>
      <c r="EZ96" s="79"/>
      <c r="FA96" s="79"/>
      <c r="FB96" s="79"/>
      <c r="FC96" s="79"/>
      <c r="FD96" s="79"/>
      <c r="FE96" s="79"/>
      <c r="FF96" s="79"/>
      <c r="FG96" s="79"/>
      <c r="FH96" s="79"/>
      <c r="FI96" s="79"/>
      <c r="FJ96" s="79"/>
      <c r="FK96" s="79"/>
      <c r="FL96" s="79"/>
      <c r="FM96" s="79"/>
      <c r="FN96" s="79"/>
      <c r="FO96" s="79"/>
      <c r="FP96" s="79"/>
      <c r="FQ96" s="79"/>
      <c r="FR96" s="79"/>
      <c r="FS96" s="79"/>
      <c r="FT96" s="79"/>
      <c r="FU96" s="79"/>
      <c r="FV96" s="79"/>
      <c r="FW96" s="79"/>
      <c r="FX96" s="79"/>
      <c r="FY96" s="79"/>
      <c r="FZ96" s="79"/>
      <c r="GA96" s="79"/>
      <c r="GB96" s="79"/>
      <c r="GC96" s="79"/>
      <c r="GD96" s="79"/>
      <c r="GE96" s="79"/>
      <c r="GF96" s="79"/>
      <c r="GG96" s="79"/>
      <c r="GH96" s="79"/>
      <c r="GI96" s="79"/>
      <c r="GJ96" s="79"/>
      <c r="GK96" s="79"/>
      <c r="GL96" s="79"/>
      <c r="GM96" s="79"/>
      <c r="GN96" s="79"/>
      <c r="GO96" s="79"/>
      <c r="GP96" s="79"/>
      <c r="GQ96" s="79"/>
      <c r="GR96" s="79"/>
      <c r="GS96" s="79"/>
      <c r="GT96" s="79"/>
      <c r="GU96" s="79"/>
      <c r="GV96" s="79"/>
      <c r="GW96" s="79"/>
      <c r="GX96" s="79"/>
      <c r="GY96" s="79"/>
      <c r="GZ96" s="79"/>
      <c r="HA96" s="79"/>
      <c r="HB96" s="79"/>
      <c r="HC96" s="79"/>
      <c r="HD96" s="79"/>
      <c r="HE96" s="79"/>
      <c r="HF96" s="79"/>
      <c r="HG96" s="79"/>
      <c r="HH96" s="79"/>
      <c r="HI96" s="79"/>
      <c r="HJ96" s="79"/>
      <c r="HK96" s="79"/>
      <c r="HL96" s="79"/>
      <c r="HM96" s="79"/>
      <c r="HN96" s="79"/>
      <c r="HO96" s="79"/>
      <c r="HP96" s="79"/>
      <c r="HQ96" s="79"/>
      <c r="HR96" s="79"/>
      <c r="HS96" s="79"/>
      <c r="HT96" s="79"/>
      <c r="HU96" s="79"/>
      <c r="HV96" s="79"/>
      <c r="HW96" s="79"/>
      <c r="HX96" s="79"/>
      <c r="HY96" s="79"/>
      <c r="HZ96" s="79"/>
    </row>
    <row r="97" spans="1:234" s="80" customFormat="1">
      <c r="A97" s="119" t="s">
        <v>214</v>
      </c>
      <c r="B97" s="18" t="s">
        <v>227</v>
      </c>
      <c r="C97" s="19" t="s">
        <v>208</v>
      </c>
      <c r="D97" s="15" t="s">
        <v>52</v>
      </c>
      <c r="E97" s="18" t="s">
        <v>228</v>
      </c>
      <c r="F97" s="24" t="s">
        <v>54</v>
      </c>
      <c r="G97" s="93">
        <v>20</v>
      </c>
      <c r="H97" s="25" t="s">
        <v>55</v>
      </c>
      <c r="I97" s="25" t="s">
        <v>55</v>
      </c>
      <c r="J97" s="71">
        <f t="shared" si="54"/>
        <v>2293000</v>
      </c>
      <c r="K97" s="72">
        <f t="shared" si="46"/>
        <v>352000</v>
      </c>
      <c r="L97" s="72">
        <f t="shared" si="46"/>
        <v>0</v>
      </c>
      <c r="M97" s="73">
        <f t="shared" si="47"/>
        <v>2645000</v>
      </c>
      <c r="N97" s="72">
        <v>2215000</v>
      </c>
      <c r="O97" s="72">
        <v>342000</v>
      </c>
      <c r="P97" s="72">
        <v>0</v>
      </c>
      <c r="Q97" s="74">
        <f t="shared" si="48"/>
        <v>2557000</v>
      </c>
      <c r="R97" s="71">
        <v>2215000</v>
      </c>
      <c r="S97" s="72">
        <v>342000</v>
      </c>
      <c r="T97" s="76">
        <v>0</v>
      </c>
      <c r="U97" s="77">
        <f t="shared" si="49"/>
        <v>2557000</v>
      </c>
      <c r="V97" s="75">
        <f t="shared" si="50"/>
        <v>78000</v>
      </c>
      <c r="W97" s="76">
        <f t="shared" si="51"/>
        <v>10000</v>
      </c>
      <c r="X97" s="76">
        <f t="shared" si="52"/>
        <v>0</v>
      </c>
      <c r="Y97" s="77">
        <f t="shared" si="55"/>
        <v>88000</v>
      </c>
      <c r="Z97" s="75">
        <f t="shared" si="56"/>
        <v>0</v>
      </c>
      <c r="AA97" s="76">
        <f t="shared" si="57"/>
        <v>0</v>
      </c>
      <c r="AB97" s="76">
        <f t="shared" si="53"/>
        <v>0</v>
      </c>
      <c r="AC97" s="78">
        <f t="shared" si="58"/>
        <v>0</v>
      </c>
      <c r="AD97" s="77" t="e">
        <f t="shared" si="59"/>
        <v>#REF!</v>
      </c>
      <c r="AE97" s="79"/>
      <c r="AF97" s="79"/>
      <c r="AG97" s="79"/>
      <c r="AH97" s="79"/>
      <c r="AI97" s="79"/>
      <c r="AJ97" s="79"/>
      <c r="AK97" s="79"/>
      <c r="AL97" s="79"/>
      <c r="AM97" s="79"/>
      <c r="AN97" s="79"/>
      <c r="AO97" s="79"/>
      <c r="AP97" s="79"/>
      <c r="AQ97" s="79"/>
      <c r="AR97" s="79"/>
      <c r="AS97" s="79"/>
      <c r="AT97" s="79"/>
      <c r="AU97" s="79"/>
      <c r="AV97" s="79"/>
      <c r="AW97" s="79"/>
      <c r="AX97" s="79"/>
      <c r="AY97" s="79"/>
      <c r="AZ97" s="79"/>
      <c r="BA97" s="79"/>
      <c r="BB97" s="79"/>
      <c r="BC97" s="79"/>
      <c r="BD97" s="79"/>
      <c r="BE97" s="79"/>
      <c r="BF97" s="79"/>
      <c r="BG97" s="79"/>
      <c r="BH97" s="79"/>
      <c r="BI97" s="79"/>
      <c r="BJ97" s="79"/>
      <c r="BK97" s="79"/>
      <c r="BL97" s="79"/>
      <c r="BM97" s="79"/>
      <c r="BN97" s="79"/>
      <c r="BO97" s="79"/>
      <c r="BP97" s="79"/>
      <c r="BQ97" s="79"/>
      <c r="BR97" s="79"/>
      <c r="BS97" s="79"/>
      <c r="BT97" s="79"/>
      <c r="BU97" s="79"/>
      <c r="BV97" s="79"/>
      <c r="BW97" s="79"/>
      <c r="BX97" s="79"/>
      <c r="BY97" s="79"/>
      <c r="BZ97" s="79"/>
      <c r="CA97" s="79"/>
      <c r="CB97" s="79"/>
      <c r="CC97" s="79"/>
      <c r="CD97" s="79"/>
      <c r="CE97" s="79"/>
      <c r="CF97" s="79"/>
      <c r="CG97" s="79"/>
      <c r="CH97" s="79"/>
      <c r="CI97" s="79"/>
      <c r="CJ97" s="79"/>
      <c r="CK97" s="79"/>
      <c r="CL97" s="79"/>
      <c r="CM97" s="79"/>
      <c r="CN97" s="79"/>
      <c r="CO97" s="79"/>
      <c r="CP97" s="79"/>
      <c r="CQ97" s="79"/>
      <c r="CR97" s="79"/>
      <c r="CS97" s="79"/>
      <c r="CT97" s="79"/>
      <c r="CU97" s="79"/>
      <c r="CV97" s="79"/>
      <c r="CW97" s="79"/>
      <c r="CX97" s="79"/>
      <c r="CY97" s="79"/>
      <c r="CZ97" s="79"/>
      <c r="DA97" s="79"/>
      <c r="DB97" s="79"/>
      <c r="DC97" s="79"/>
      <c r="DD97" s="79"/>
      <c r="DE97" s="79"/>
      <c r="DF97" s="79"/>
      <c r="DG97" s="79"/>
      <c r="DH97" s="79"/>
      <c r="DI97" s="79"/>
      <c r="DJ97" s="79"/>
      <c r="DK97" s="79"/>
      <c r="DL97" s="79"/>
      <c r="DM97" s="79"/>
      <c r="DN97" s="79"/>
      <c r="DO97" s="79"/>
      <c r="DP97" s="79"/>
      <c r="DQ97" s="79"/>
      <c r="DR97" s="79"/>
      <c r="DS97" s="79"/>
      <c r="DT97" s="79"/>
      <c r="DU97" s="79"/>
      <c r="DV97" s="79"/>
      <c r="DW97" s="79"/>
      <c r="DX97" s="79"/>
      <c r="DY97" s="79"/>
      <c r="DZ97" s="79"/>
      <c r="EA97" s="79"/>
      <c r="EB97" s="79"/>
      <c r="EC97" s="79"/>
      <c r="ED97" s="79"/>
      <c r="EE97" s="79"/>
      <c r="EF97" s="79"/>
      <c r="EG97" s="79"/>
      <c r="EH97" s="79"/>
      <c r="EI97" s="79"/>
      <c r="EJ97" s="79"/>
      <c r="EK97" s="79"/>
      <c r="EL97" s="79"/>
      <c r="EM97" s="79"/>
      <c r="EN97" s="79"/>
      <c r="EO97" s="79"/>
      <c r="EP97" s="79"/>
      <c r="EQ97" s="79"/>
      <c r="ER97" s="79"/>
      <c r="ES97" s="79"/>
      <c r="ET97" s="79"/>
      <c r="EU97" s="79"/>
      <c r="EV97" s="79"/>
      <c r="EW97" s="79"/>
      <c r="EX97" s="79"/>
      <c r="EY97" s="79"/>
      <c r="EZ97" s="79"/>
      <c r="FA97" s="79"/>
      <c r="FB97" s="79"/>
      <c r="FC97" s="79"/>
      <c r="FD97" s="79"/>
      <c r="FE97" s="79"/>
      <c r="FF97" s="79"/>
      <c r="FG97" s="79"/>
      <c r="FH97" s="79"/>
      <c r="FI97" s="79"/>
      <c r="FJ97" s="79"/>
      <c r="FK97" s="79"/>
      <c r="FL97" s="79"/>
      <c r="FM97" s="79"/>
      <c r="FN97" s="79"/>
      <c r="FO97" s="79"/>
      <c r="FP97" s="79"/>
      <c r="FQ97" s="79"/>
      <c r="FR97" s="79"/>
      <c r="FS97" s="79"/>
      <c r="FT97" s="79"/>
      <c r="FU97" s="79"/>
      <c r="FV97" s="79"/>
      <c r="FW97" s="79"/>
      <c r="FX97" s="79"/>
      <c r="FY97" s="79"/>
      <c r="FZ97" s="79"/>
      <c r="GA97" s="79"/>
      <c r="GB97" s="79"/>
      <c r="GC97" s="79"/>
      <c r="GD97" s="79"/>
      <c r="GE97" s="79"/>
      <c r="GF97" s="79"/>
      <c r="GG97" s="79"/>
      <c r="GH97" s="79"/>
      <c r="GI97" s="79"/>
      <c r="GJ97" s="79"/>
      <c r="GK97" s="79"/>
      <c r="GL97" s="79"/>
      <c r="GM97" s="79"/>
      <c r="GN97" s="79"/>
      <c r="GO97" s="79"/>
      <c r="GP97" s="79"/>
      <c r="GQ97" s="79"/>
      <c r="GR97" s="79"/>
      <c r="GS97" s="79"/>
      <c r="GT97" s="79"/>
      <c r="GU97" s="79"/>
      <c r="GV97" s="79"/>
      <c r="GW97" s="79"/>
      <c r="GX97" s="79"/>
      <c r="GY97" s="79"/>
      <c r="GZ97" s="79"/>
      <c r="HA97" s="79"/>
      <c r="HB97" s="79"/>
      <c r="HC97" s="79"/>
      <c r="HD97" s="79"/>
      <c r="HE97" s="79"/>
      <c r="HF97" s="79"/>
      <c r="HG97" s="79"/>
      <c r="HH97" s="79"/>
      <c r="HI97" s="79"/>
      <c r="HJ97" s="79"/>
      <c r="HK97" s="79"/>
      <c r="HL97" s="79"/>
      <c r="HM97" s="79"/>
      <c r="HN97" s="79"/>
      <c r="HO97" s="79"/>
      <c r="HP97" s="79"/>
      <c r="HQ97" s="79"/>
      <c r="HR97" s="79"/>
      <c r="HS97" s="79"/>
      <c r="HT97" s="79"/>
      <c r="HU97" s="79"/>
      <c r="HV97" s="79"/>
      <c r="HW97" s="79"/>
      <c r="HX97" s="79"/>
      <c r="HY97" s="79"/>
      <c r="HZ97" s="79"/>
    </row>
    <row r="98" spans="1:234" s="80" customFormat="1">
      <c r="A98" s="119" t="s">
        <v>214</v>
      </c>
      <c r="B98" s="18" t="s">
        <v>229</v>
      </c>
      <c r="C98" s="15" t="s">
        <v>230</v>
      </c>
      <c r="D98" s="15" t="s">
        <v>52</v>
      </c>
      <c r="E98" s="18" t="s">
        <v>254</v>
      </c>
      <c r="F98" s="18" t="s">
        <v>54</v>
      </c>
      <c r="G98" s="22"/>
      <c r="H98" s="23" t="s">
        <v>55</v>
      </c>
      <c r="I98" s="23" t="s">
        <v>55</v>
      </c>
      <c r="J98" s="71">
        <f t="shared" si="54"/>
        <v>3027000</v>
      </c>
      <c r="K98" s="72">
        <f t="shared" si="46"/>
        <v>630000</v>
      </c>
      <c r="L98" s="72">
        <f t="shared" si="46"/>
        <v>0</v>
      </c>
      <c r="M98" s="73">
        <f t="shared" si="47"/>
        <v>3657000</v>
      </c>
      <c r="N98" s="72">
        <v>2924000</v>
      </c>
      <c r="O98" s="72">
        <v>612000</v>
      </c>
      <c r="P98" s="72">
        <v>0</v>
      </c>
      <c r="Q98" s="74">
        <f t="shared" si="48"/>
        <v>3536000</v>
      </c>
      <c r="R98" s="71">
        <v>2924000</v>
      </c>
      <c r="S98" s="72">
        <v>612000</v>
      </c>
      <c r="T98" s="76">
        <v>0</v>
      </c>
      <c r="U98" s="77">
        <f t="shared" si="49"/>
        <v>3536000</v>
      </c>
      <c r="V98" s="75">
        <f t="shared" si="50"/>
        <v>103000</v>
      </c>
      <c r="W98" s="76">
        <f t="shared" si="51"/>
        <v>18000</v>
      </c>
      <c r="X98" s="76">
        <f t="shared" si="52"/>
        <v>0</v>
      </c>
      <c r="Y98" s="77">
        <f t="shared" si="55"/>
        <v>121000</v>
      </c>
      <c r="Z98" s="75">
        <f t="shared" si="56"/>
        <v>0</v>
      </c>
      <c r="AA98" s="76">
        <f t="shared" si="57"/>
        <v>0</v>
      </c>
      <c r="AB98" s="76">
        <f t="shared" si="53"/>
        <v>0</v>
      </c>
      <c r="AC98" s="78">
        <f t="shared" si="58"/>
        <v>0</v>
      </c>
      <c r="AD98" s="77" t="e">
        <f t="shared" si="59"/>
        <v>#REF!</v>
      </c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/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G98" s="79"/>
      <c r="CH98" s="79"/>
      <c r="CI98" s="79"/>
      <c r="CJ98" s="79"/>
      <c r="CK98" s="79"/>
      <c r="CL98" s="79"/>
      <c r="CM98" s="79"/>
      <c r="CN98" s="79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79"/>
      <c r="DC98" s="79"/>
      <c r="DD98" s="79"/>
      <c r="DE98" s="79"/>
      <c r="DF98" s="79"/>
      <c r="DG98" s="79"/>
      <c r="DH98" s="79"/>
      <c r="DI98" s="79"/>
      <c r="DJ98" s="79"/>
      <c r="DK98" s="79"/>
      <c r="DL98" s="79"/>
      <c r="DM98" s="79"/>
      <c r="DN98" s="79"/>
      <c r="DO98" s="79"/>
      <c r="DP98" s="79"/>
      <c r="DQ98" s="79"/>
      <c r="DR98" s="79"/>
      <c r="DS98" s="79"/>
      <c r="DT98" s="79"/>
      <c r="DU98" s="79"/>
      <c r="DV98" s="79"/>
      <c r="DW98" s="79"/>
      <c r="DX98" s="79"/>
      <c r="DY98" s="79"/>
      <c r="DZ98" s="79"/>
      <c r="EA98" s="79"/>
      <c r="EB98" s="79"/>
      <c r="EC98" s="79"/>
      <c r="ED98" s="79"/>
      <c r="EE98" s="79"/>
      <c r="EF98" s="79"/>
      <c r="EG98" s="79"/>
      <c r="EH98" s="79"/>
      <c r="EI98" s="79"/>
      <c r="EJ98" s="79"/>
      <c r="EK98" s="79"/>
      <c r="EL98" s="79"/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79"/>
      <c r="EX98" s="79"/>
      <c r="EY98" s="79"/>
      <c r="EZ98" s="79"/>
      <c r="FA98" s="79"/>
      <c r="FB98" s="79"/>
      <c r="FC98" s="79"/>
      <c r="FD98" s="79"/>
      <c r="FE98" s="79"/>
      <c r="FF98" s="79"/>
      <c r="FG98" s="79"/>
      <c r="FH98" s="79"/>
      <c r="FI98" s="79"/>
      <c r="FJ98" s="79"/>
      <c r="FK98" s="79"/>
      <c r="FL98" s="79"/>
      <c r="FM98" s="79"/>
      <c r="FN98" s="79"/>
      <c r="FO98" s="79"/>
      <c r="FP98" s="79"/>
      <c r="FQ98" s="79"/>
      <c r="FR98" s="79"/>
      <c r="FS98" s="79"/>
      <c r="FT98" s="79"/>
      <c r="FU98" s="79"/>
      <c r="FV98" s="79"/>
      <c r="FW98" s="79"/>
      <c r="FX98" s="79"/>
      <c r="FY98" s="79"/>
      <c r="FZ98" s="79"/>
      <c r="GA98" s="79"/>
      <c r="GB98" s="79"/>
      <c r="GC98" s="79"/>
      <c r="GD98" s="79"/>
      <c r="GE98" s="79"/>
      <c r="GF98" s="79"/>
      <c r="GG98" s="79"/>
      <c r="GH98" s="79"/>
      <c r="GI98" s="79"/>
      <c r="GJ98" s="79"/>
      <c r="GK98" s="79"/>
      <c r="GL98" s="79"/>
      <c r="GM98" s="79"/>
      <c r="GN98" s="79"/>
      <c r="GO98" s="79"/>
      <c r="GP98" s="79"/>
      <c r="GQ98" s="79"/>
      <c r="GR98" s="79"/>
      <c r="GS98" s="79"/>
      <c r="GT98" s="79"/>
      <c r="GU98" s="79"/>
      <c r="GV98" s="79"/>
      <c r="GW98" s="79"/>
      <c r="GX98" s="79"/>
      <c r="GY98" s="79"/>
      <c r="GZ98" s="79"/>
      <c r="HA98" s="79"/>
      <c r="HB98" s="79"/>
      <c r="HC98" s="79"/>
      <c r="HD98" s="79"/>
      <c r="HE98" s="79"/>
      <c r="HF98" s="79"/>
      <c r="HG98" s="79"/>
      <c r="HH98" s="79"/>
      <c r="HI98" s="79"/>
      <c r="HJ98" s="79"/>
      <c r="HK98" s="79"/>
      <c r="HL98" s="79"/>
      <c r="HM98" s="79"/>
      <c r="HN98" s="79"/>
      <c r="HO98" s="79"/>
      <c r="HP98" s="79"/>
      <c r="HQ98" s="79"/>
      <c r="HR98" s="79"/>
      <c r="HS98" s="79"/>
      <c r="HT98" s="79"/>
      <c r="HU98" s="79"/>
      <c r="HV98" s="79"/>
      <c r="HW98" s="79"/>
      <c r="HX98" s="79"/>
      <c r="HY98" s="79"/>
      <c r="HZ98" s="79"/>
    </row>
    <row r="99" spans="1:234">
      <c r="A99" s="120">
        <v>64200100</v>
      </c>
      <c r="B99" s="18" t="s">
        <v>231</v>
      </c>
      <c r="C99" s="15" t="s">
        <v>232</v>
      </c>
      <c r="D99" s="15" t="s">
        <v>52</v>
      </c>
      <c r="E99" s="18" t="s">
        <v>233</v>
      </c>
      <c r="F99" s="18" t="s">
        <v>54</v>
      </c>
      <c r="G99" s="22">
        <v>352</v>
      </c>
      <c r="H99" s="26" t="s">
        <v>55</v>
      </c>
      <c r="I99" s="26" t="s">
        <v>55</v>
      </c>
      <c r="J99" s="71">
        <f t="shared" si="54"/>
        <v>8085000</v>
      </c>
      <c r="K99" s="72">
        <f t="shared" si="46"/>
        <v>1033000</v>
      </c>
      <c r="L99" s="72">
        <f t="shared" si="46"/>
        <v>0</v>
      </c>
      <c r="M99" s="73">
        <f t="shared" si="47"/>
        <v>9118000</v>
      </c>
      <c r="N99" s="72">
        <v>7810000</v>
      </c>
      <c r="O99" s="72">
        <v>1004000</v>
      </c>
      <c r="P99" s="72">
        <v>0</v>
      </c>
      <c r="Q99" s="74">
        <f t="shared" si="48"/>
        <v>8814000</v>
      </c>
      <c r="R99" s="71">
        <v>7810000</v>
      </c>
      <c r="S99" s="72">
        <v>1004000</v>
      </c>
      <c r="T99" s="76">
        <v>0</v>
      </c>
      <c r="U99" s="77">
        <f t="shared" si="49"/>
        <v>8814000</v>
      </c>
      <c r="V99" s="75">
        <f t="shared" si="50"/>
        <v>275000</v>
      </c>
      <c r="W99" s="76">
        <f t="shared" si="51"/>
        <v>29000</v>
      </c>
      <c r="X99" s="76">
        <f t="shared" si="52"/>
        <v>0</v>
      </c>
      <c r="Y99" s="77">
        <f t="shared" si="55"/>
        <v>304000</v>
      </c>
      <c r="Z99" s="75">
        <f t="shared" si="56"/>
        <v>0</v>
      </c>
      <c r="AA99" s="76">
        <f t="shared" si="57"/>
        <v>0</v>
      </c>
      <c r="AB99" s="76">
        <f t="shared" si="53"/>
        <v>0</v>
      </c>
      <c r="AC99" s="78">
        <f t="shared" si="58"/>
        <v>0</v>
      </c>
      <c r="AD99" s="77" t="e">
        <f t="shared" si="59"/>
        <v>#REF!</v>
      </c>
    </row>
    <row r="100" spans="1:234">
      <c r="A100" s="120">
        <v>64200100</v>
      </c>
      <c r="B100" s="18" t="s">
        <v>234</v>
      </c>
      <c r="C100" s="15"/>
      <c r="D100" s="15"/>
      <c r="E100" s="18"/>
      <c r="F100" s="18"/>
      <c r="G100" s="22"/>
      <c r="H100" s="26"/>
      <c r="I100" s="26" t="s">
        <v>55</v>
      </c>
      <c r="J100" s="71">
        <f t="shared" si="54"/>
        <v>0</v>
      </c>
      <c r="K100" s="72">
        <f t="shared" si="46"/>
        <v>1392000</v>
      </c>
      <c r="L100" s="72">
        <f t="shared" si="46"/>
        <v>0</v>
      </c>
      <c r="M100" s="73">
        <f t="shared" si="47"/>
        <v>1392000</v>
      </c>
      <c r="N100" s="72">
        <v>0</v>
      </c>
      <c r="O100" s="72">
        <v>1352000</v>
      </c>
      <c r="P100" s="72">
        <v>0</v>
      </c>
      <c r="Q100" s="74">
        <f t="shared" si="48"/>
        <v>1352000</v>
      </c>
      <c r="R100" s="71">
        <v>0</v>
      </c>
      <c r="S100" s="72">
        <v>1352000</v>
      </c>
      <c r="T100" s="76">
        <v>0</v>
      </c>
      <c r="U100" s="77">
        <f t="shared" si="49"/>
        <v>1352000</v>
      </c>
      <c r="V100" s="75">
        <f t="shared" si="50"/>
        <v>0</v>
      </c>
      <c r="W100" s="76">
        <f t="shared" si="51"/>
        <v>40000</v>
      </c>
      <c r="X100" s="76">
        <f t="shared" si="52"/>
        <v>0</v>
      </c>
      <c r="Y100" s="77">
        <f t="shared" ref="Y100:Y116" si="60">SUM(V100:W100)</f>
        <v>40000</v>
      </c>
      <c r="Z100" s="75">
        <f t="shared" ref="Z100:Z116" si="61">N100-R100</f>
        <v>0</v>
      </c>
      <c r="AA100" s="76">
        <f t="shared" ref="AA100:AA116" si="62">O100-S100</f>
        <v>0</v>
      </c>
      <c r="AB100" s="76">
        <f t="shared" si="53"/>
        <v>0</v>
      </c>
      <c r="AC100" s="78">
        <f t="shared" si="58"/>
        <v>0</v>
      </c>
      <c r="AD100" s="77" t="e">
        <f t="shared" si="59"/>
        <v>#REF!</v>
      </c>
    </row>
    <row r="101" spans="1:234" s="116" customFormat="1" ht="34.200000000000003">
      <c r="A101" s="121">
        <v>64200100</v>
      </c>
      <c r="B101" s="107" t="s">
        <v>158</v>
      </c>
      <c r="C101" s="107" t="s">
        <v>159</v>
      </c>
      <c r="D101" s="107" t="s">
        <v>52</v>
      </c>
      <c r="E101" s="107" t="s">
        <v>160</v>
      </c>
      <c r="F101" s="108" t="s">
        <v>54</v>
      </c>
      <c r="G101" s="109">
        <v>216</v>
      </c>
      <c r="H101" s="110" t="s">
        <v>55</v>
      </c>
      <c r="I101" s="110" t="s">
        <v>55</v>
      </c>
      <c r="J101" s="71">
        <f t="shared" si="54"/>
        <v>10528000</v>
      </c>
      <c r="K101" s="72">
        <f t="shared" si="46"/>
        <v>1313000</v>
      </c>
      <c r="L101" s="72">
        <f t="shared" si="46"/>
        <v>0</v>
      </c>
      <c r="M101" s="73">
        <f t="shared" si="47"/>
        <v>11841000</v>
      </c>
      <c r="N101" s="111">
        <v>10170000</v>
      </c>
      <c r="O101" s="111">
        <v>1276000</v>
      </c>
      <c r="P101" s="72">
        <v>0</v>
      </c>
      <c r="Q101" s="74">
        <f t="shared" si="48"/>
        <v>11446000</v>
      </c>
      <c r="R101" s="112">
        <v>10170000</v>
      </c>
      <c r="S101" s="113">
        <v>1276000</v>
      </c>
      <c r="T101" s="76">
        <v>0</v>
      </c>
      <c r="U101" s="77">
        <f t="shared" si="49"/>
        <v>11446000</v>
      </c>
      <c r="V101" s="112">
        <f t="shared" si="50"/>
        <v>358000</v>
      </c>
      <c r="W101" s="113">
        <f t="shared" si="51"/>
        <v>37000</v>
      </c>
      <c r="X101" s="76">
        <f t="shared" si="52"/>
        <v>0</v>
      </c>
      <c r="Y101" s="114">
        <f>SUM(V101:W101)</f>
        <v>395000</v>
      </c>
      <c r="Z101" s="112">
        <f t="shared" ref="Z101:AA103" si="63">N101-R101</f>
        <v>0</v>
      </c>
      <c r="AA101" s="113">
        <f t="shared" si="63"/>
        <v>0</v>
      </c>
      <c r="AB101" s="76">
        <f t="shared" si="53"/>
        <v>0</v>
      </c>
      <c r="AC101" s="78">
        <f t="shared" si="58"/>
        <v>0</v>
      </c>
      <c r="AD101" s="114" t="e">
        <f>ROUND(AC101*premieGM,2)</f>
        <v>#REF!</v>
      </c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5"/>
      <c r="AO101" s="115"/>
      <c r="AP101" s="115"/>
      <c r="AQ101" s="115"/>
      <c r="AR101" s="115"/>
      <c r="AS101" s="115"/>
      <c r="AT101" s="115"/>
      <c r="AU101" s="115"/>
      <c r="AV101" s="115"/>
      <c r="AW101" s="115"/>
      <c r="AX101" s="115"/>
      <c r="AY101" s="115"/>
      <c r="AZ101" s="115"/>
      <c r="BA101" s="115"/>
      <c r="BB101" s="115"/>
      <c r="BC101" s="115"/>
      <c r="BD101" s="115"/>
      <c r="BE101" s="115"/>
      <c r="BF101" s="115"/>
      <c r="BG101" s="115"/>
      <c r="BH101" s="115"/>
      <c r="BI101" s="115"/>
      <c r="BJ101" s="115"/>
      <c r="BK101" s="115"/>
      <c r="BL101" s="115"/>
      <c r="BM101" s="115"/>
      <c r="BN101" s="115"/>
      <c r="BO101" s="115"/>
      <c r="BP101" s="115"/>
      <c r="BQ101" s="115"/>
      <c r="BR101" s="115"/>
      <c r="BS101" s="115"/>
      <c r="BT101" s="115"/>
      <c r="BU101" s="115"/>
      <c r="BV101" s="115"/>
      <c r="BW101" s="115"/>
      <c r="BX101" s="115"/>
      <c r="BY101" s="115"/>
      <c r="BZ101" s="115"/>
      <c r="CA101" s="115"/>
      <c r="CB101" s="115"/>
      <c r="CC101" s="115"/>
      <c r="CD101" s="115"/>
      <c r="CE101" s="115"/>
      <c r="CF101" s="115"/>
      <c r="CG101" s="115"/>
      <c r="CH101" s="115"/>
      <c r="CI101" s="115"/>
      <c r="CJ101" s="115"/>
      <c r="CK101" s="115"/>
      <c r="CL101" s="115"/>
      <c r="CM101" s="115"/>
      <c r="CN101" s="115"/>
      <c r="CO101" s="115"/>
      <c r="CP101" s="115"/>
      <c r="CQ101" s="115"/>
      <c r="CR101" s="115"/>
      <c r="CS101" s="115"/>
      <c r="CT101" s="115"/>
      <c r="CU101" s="115"/>
      <c r="CV101" s="115"/>
      <c r="CW101" s="115"/>
      <c r="CX101" s="115"/>
      <c r="CY101" s="115"/>
      <c r="CZ101" s="115"/>
      <c r="DA101" s="115"/>
      <c r="DB101" s="115"/>
      <c r="DC101" s="115"/>
      <c r="DD101" s="115"/>
      <c r="DE101" s="115"/>
      <c r="DF101" s="115"/>
      <c r="DG101" s="115"/>
      <c r="DH101" s="115"/>
      <c r="DI101" s="115"/>
      <c r="DJ101" s="115"/>
      <c r="DK101" s="115"/>
      <c r="DL101" s="115"/>
      <c r="DM101" s="115"/>
      <c r="DN101" s="115"/>
      <c r="DO101" s="115"/>
      <c r="DP101" s="115"/>
      <c r="DQ101" s="115"/>
      <c r="DR101" s="115"/>
      <c r="DS101" s="115"/>
      <c r="DT101" s="115"/>
      <c r="DU101" s="115"/>
      <c r="DV101" s="115"/>
      <c r="DW101" s="115"/>
      <c r="DX101" s="115"/>
      <c r="DY101" s="115"/>
      <c r="DZ101" s="115"/>
      <c r="EA101" s="115"/>
      <c r="EB101" s="115"/>
      <c r="EC101" s="115"/>
      <c r="ED101" s="115"/>
      <c r="EE101" s="115"/>
      <c r="EF101" s="115"/>
      <c r="EG101" s="115"/>
      <c r="EH101" s="115"/>
      <c r="EI101" s="115"/>
      <c r="EJ101" s="115"/>
      <c r="EK101" s="115"/>
      <c r="EL101" s="115"/>
      <c r="EM101" s="115"/>
      <c r="EN101" s="115"/>
      <c r="EO101" s="115"/>
      <c r="EP101" s="115"/>
      <c r="EQ101" s="115"/>
      <c r="ER101" s="115"/>
      <c r="ES101" s="115"/>
      <c r="ET101" s="115"/>
      <c r="EU101" s="115"/>
      <c r="EV101" s="115"/>
      <c r="EW101" s="115"/>
      <c r="EX101" s="115"/>
      <c r="EY101" s="115"/>
      <c r="EZ101" s="115"/>
      <c r="FA101" s="115"/>
      <c r="FB101" s="115"/>
      <c r="FC101" s="115"/>
      <c r="FD101" s="115"/>
      <c r="FE101" s="115"/>
      <c r="FF101" s="115"/>
      <c r="FG101" s="115"/>
      <c r="FH101" s="115"/>
      <c r="FI101" s="115"/>
      <c r="FJ101" s="115"/>
      <c r="FK101" s="115"/>
      <c r="FL101" s="115"/>
      <c r="FM101" s="115"/>
      <c r="FN101" s="115"/>
      <c r="FO101" s="115"/>
      <c r="FP101" s="115"/>
      <c r="FQ101" s="115"/>
      <c r="FR101" s="115"/>
      <c r="FS101" s="115"/>
      <c r="FT101" s="115"/>
      <c r="FU101" s="115"/>
      <c r="FV101" s="115"/>
      <c r="FW101" s="115"/>
      <c r="FX101" s="115"/>
      <c r="FY101" s="115"/>
      <c r="FZ101" s="115"/>
      <c r="GA101" s="115"/>
      <c r="GB101" s="115"/>
      <c r="GC101" s="115"/>
      <c r="GD101" s="115"/>
      <c r="GE101" s="115"/>
      <c r="GF101" s="115"/>
      <c r="GG101" s="115"/>
      <c r="GH101" s="115"/>
      <c r="GI101" s="115"/>
      <c r="GJ101" s="115"/>
      <c r="GK101" s="115"/>
      <c r="GL101" s="115"/>
      <c r="GM101" s="115"/>
      <c r="GN101" s="115"/>
      <c r="GO101" s="115"/>
      <c r="GP101" s="115"/>
      <c r="GQ101" s="115"/>
      <c r="GR101" s="115"/>
      <c r="GS101" s="115"/>
      <c r="GT101" s="115"/>
      <c r="GU101" s="115"/>
      <c r="GV101" s="115"/>
      <c r="GW101" s="115"/>
      <c r="GX101" s="115"/>
      <c r="GY101" s="115"/>
      <c r="GZ101" s="115"/>
      <c r="HA101" s="115"/>
      <c r="HB101" s="115"/>
      <c r="HC101" s="115"/>
      <c r="HD101" s="115"/>
      <c r="HE101" s="115"/>
      <c r="HF101" s="115"/>
      <c r="HG101" s="115"/>
      <c r="HH101" s="115"/>
      <c r="HI101" s="115"/>
      <c r="HJ101" s="115"/>
      <c r="HK101" s="115"/>
      <c r="HL101" s="115"/>
      <c r="HM101" s="115"/>
      <c r="HN101" s="115"/>
      <c r="HO101" s="115"/>
      <c r="HP101" s="115"/>
      <c r="HQ101" s="115"/>
      <c r="HR101" s="115"/>
      <c r="HS101" s="115"/>
      <c r="HT101" s="115"/>
      <c r="HU101" s="115"/>
      <c r="HV101" s="115"/>
      <c r="HW101" s="115"/>
      <c r="HX101" s="115"/>
      <c r="HY101" s="115"/>
      <c r="HZ101" s="115"/>
    </row>
    <row r="102" spans="1:234">
      <c r="A102" s="81"/>
      <c r="B102" s="118" t="s">
        <v>229</v>
      </c>
      <c r="C102" s="81" t="s">
        <v>230</v>
      </c>
      <c r="D102" s="118" t="s">
        <v>52</v>
      </c>
      <c r="E102" s="82" t="s">
        <v>253</v>
      </c>
      <c r="F102" s="82"/>
      <c r="G102" s="82"/>
      <c r="H102" s="82"/>
      <c r="I102" s="84"/>
      <c r="J102" s="71">
        <f t="shared" si="54"/>
        <v>176000</v>
      </c>
      <c r="K102" s="72">
        <f t="shared" si="46"/>
        <v>0</v>
      </c>
      <c r="L102" s="72">
        <f t="shared" si="46"/>
        <v>0</v>
      </c>
      <c r="M102" s="73">
        <f t="shared" si="47"/>
        <v>176000</v>
      </c>
      <c r="N102" s="72">
        <v>170000</v>
      </c>
      <c r="O102" s="72">
        <v>0</v>
      </c>
      <c r="P102" s="72">
        <v>0</v>
      </c>
      <c r="Q102" s="74">
        <f t="shared" si="48"/>
        <v>170000</v>
      </c>
      <c r="R102" s="75">
        <v>170000</v>
      </c>
      <c r="S102" s="76">
        <v>0</v>
      </c>
      <c r="T102" s="76">
        <v>0</v>
      </c>
      <c r="U102" s="77">
        <f t="shared" si="49"/>
        <v>170000</v>
      </c>
      <c r="V102" s="75">
        <f t="shared" si="50"/>
        <v>6000</v>
      </c>
      <c r="W102" s="76">
        <f t="shared" si="51"/>
        <v>0</v>
      </c>
      <c r="X102" s="76">
        <f t="shared" si="52"/>
        <v>0</v>
      </c>
      <c r="Y102" s="77">
        <f>SUM(V102:W102)</f>
        <v>6000</v>
      </c>
      <c r="Z102" s="75">
        <f t="shared" si="63"/>
        <v>0</v>
      </c>
      <c r="AA102" s="76">
        <f t="shared" si="63"/>
        <v>0</v>
      </c>
      <c r="AB102" s="76">
        <f t="shared" si="53"/>
        <v>0</v>
      </c>
      <c r="AC102" s="78">
        <f t="shared" si="58"/>
        <v>0</v>
      </c>
      <c r="AD102" s="77" t="e">
        <f t="shared" si="59"/>
        <v>#REF!</v>
      </c>
    </row>
    <row r="103" spans="1:234" hidden="1">
      <c r="A103" s="81" t="s">
        <v>23</v>
      </c>
      <c r="B103" s="15"/>
      <c r="C103" s="15"/>
      <c r="D103" s="15" t="s">
        <v>23</v>
      </c>
      <c r="E103" s="82"/>
      <c r="F103" s="82"/>
      <c r="G103" s="82"/>
      <c r="H103" s="82"/>
      <c r="I103" s="84"/>
      <c r="J103" s="71">
        <f t="shared" ref="J103:J114" si="64">ROUND(N103*ign/igo,afrind)</f>
        <v>0</v>
      </c>
      <c r="K103" s="72">
        <f t="shared" ref="K103:L118" si="65">ROUND(O103*iin/iio,afrind)</f>
        <v>0</v>
      </c>
      <c r="L103" s="72">
        <f t="shared" si="46"/>
        <v>0</v>
      </c>
      <c r="M103" s="73">
        <f t="shared" ref="M103:M114" si="66">SUM(J103:K103)</f>
        <v>0</v>
      </c>
      <c r="N103" s="72">
        <v>0</v>
      </c>
      <c r="O103" s="72">
        <v>0</v>
      </c>
      <c r="P103" s="72">
        <v>0</v>
      </c>
      <c r="Q103" s="74">
        <f t="shared" si="48"/>
        <v>0</v>
      </c>
      <c r="R103" s="75">
        <v>0</v>
      </c>
      <c r="S103" s="76">
        <v>0</v>
      </c>
      <c r="T103" s="76">
        <v>0</v>
      </c>
      <c r="U103" s="77">
        <f t="shared" si="49"/>
        <v>0</v>
      </c>
      <c r="V103" s="75">
        <f t="shared" si="50"/>
        <v>0</v>
      </c>
      <c r="W103" s="76">
        <f t="shared" si="51"/>
        <v>0</v>
      </c>
      <c r="X103" s="76">
        <f t="shared" si="52"/>
        <v>0</v>
      </c>
      <c r="Y103" s="77">
        <f>SUM(V103:W103)</f>
        <v>0</v>
      </c>
      <c r="Z103" s="75">
        <f t="shared" si="63"/>
        <v>0</v>
      </c>
      <c r="AA103" s="76">
        <f t="shared" si="63"/>
        <v>0</v>
      </c>
      <c r="AB103" s="76">
        <f t="shared" si="53"/>
        <v>0</v>
      </c>
      <c r="AC103" s="78">
        <f>SUM(Z103:AA103)</f>
        <v>0</v>
      </c>
      <c r="AD103" s="77" t="e">
        <f t="shared" si="59"/>
        <v>#REF!</v>
      </c>
    </row>
    <row r="104" spans="1:234" hidden="1">
      <c r="A104" s="81" t="s">
        <v>23</v>
      </c>
      <c r="B104" s="15"/>
      <c r="C104" s="15"/>
      <c r="D104" s="15" t="s">
        <v>23</v>
      </c>
      <c r="E104" s="82"/>
      <c r="F104" s="82"/>
      <c r="G104" s="82"/>
      <c r="H104" s="82"/>
      <c r="I104" s="84"/>
      <c r="J104" s="71">
        <f t="shared" si="64"/>
        <v>0</v>
      </c>
      <c r="K104" s="72">
        <f t="shared" si="65"/>
        <v>0</v>
      </c>
      <c r="L104" s="72">
        <f t="shared" si="46"/>
        <v>0</v>
      </c>
      <c r="M104" s="73">
        <f t="shared" si="66"/>
        <v>0</v>
      </c>
      <c r="N104" s="72">
        <v>0</v>
      </c>
      <c r="O104" s="72">
        <v>0</v>
      </c>
      <c r="P104" s="72">
        <v>0</v>
      </c>
      <c r="Q104" s="74">
        <f t="shared" si="48"/>
        <v>0</v>
      </c>
      <c r="R104" s="75">
        <v>0</v>
      </c>
      <c r="S104" s="76">
        <v>0</v>
      </c>
      <c r="T104" s="76">
        <v>0</v>
      </c>
      <c r="U104" s="77">
        <f t="shared" si="49"/>
        <v>0</v>
      </c>
      <c r="V104" s="75">
        <f t="shared" si="50"/>
        <v>0</v>
      </c>
      <c r="W104" s="76">
        <f t="shared" si="51"/>
        <v>0</v>
      </c>
      <c r="X104" s="76">
        <f t="shared" si="52"/>
        <v>0</v>
      </c>
      <c r="Y104" s="77">
        <f t="shared" ref="Y104:Y114" si="67">SUM(V104:W104)</f>
        <v>0</v>
      </c>
      <c r="Z104" s="75">
        <f t="shared" ref="Z104:Z114" si="68">N104-R104</f>
        <v>0</v>
      </c>
      <c r="AA104" s="76">
        <f t="shared" ref="AA104:AA114" si="69">O104-S104</f>
        <v>0</v>
      </c>
      <c r="AB104" s="76">
        <f t="shared" si="53"/>
        <v>0</v>
      </c>
      <c r="AC104" s="78">
        <f t="shared" ref="AC104:AC114" si="70">SUM(Z104:AA104)</f>
        <v>0</v>
      </c>
      <c r="AD104" s="77" t="e">
        <f t="shared" ref="AD104:AD114" si="71">ROUND(AC104*premieGM,2)</f>
        <v>#REF!</v>
      </c>
    </row>
    <row r="105" spans="1:234" hidden="1">
      <c r="A105" s="81" t="s">
        <v>23</v>
      </c>
      <c r="B105" s="15"/>
      <c r="C105" s="15"/>
      <c r="D105" s="15" t="s">
        <v>23</v>
      </c>
      <c r="E105" s="82"/>
      <c r="F105" s="82"/>
      <c r="G105" s="82"/>
      <c r="H105" s="82"/>
      <c r="I105" s="84"/>
      <c r="J105" s="71">
        <f t="shared" si="64"/>
        <v>0</v>
      </c>
      <c r="K105" s="72">
        <f t="shared" si="65"/>
        <v>0</v>
      </c>
      <c r="L105" s="72">
        <f t="shared" si="46"/>
        <v>0</v>
      </c>
      <c r="M105" s="73">
        <f t="shared" si="66"/>
        <v>0</v>
      </c>
      <c r="N105" s="72">
        <v>0</v>
      </c>
      <c r="O105" s="72">
        <v>0</v>
      </c>
      <c r="P105" s="72">
        <v>0</v>
      </c>
      <c r="Q105" s="74">
        <f t="shared" si="48"/>
        <v>0</v>
      </c>
      <c r="R105" s="75">
        <v>0</v>
      </c>
      <c r="S105" s="76">
        <v>0</v>
      </c>
      <c r="T105" s="76">
        <v>0</v>
      </c>
      <c r="U105" s="77">
        <f t="shared" si="49"/>
        <v>0</v>
      </c>
      <c r="V105" s="75">
        <f t="shared" si="50"/>
        <v>0</v>
      </c>
      <c r="W105" s="76">
        <f t="shared" si="51"/>
        <v>0</v>
      </c>
      <c r="X105" s="76">
        <f t="shared" si="52"/>
        <v>0</v>
      </c>
      <c r="Y105" s="77">
        <f t="shared" si="67"/>
        <v>0</v>
      </c>
      <c r="Z105" s="75">
        <f t="shared" si="68"/>
        <v>0</v>
      </c>
      <c r="AA105" s="76">
        <f t="shared" si="69"/>
        <v>0</v>
      </c>
      <c r="AB105" s="76">
        <f t="shared" si="53"/>
        <v>0</v>
      </c>
      <c r="AC105" s="78">
        <f t="shared" si="70"/>
        <v>0</v>
      </c>
      <c r="AD105" s="77" t="e">
        <f t="shared" si="71"/>
        <v>#REF!</v>
      </c>
    </row>
    <row r="106" spans="1:234" hidden="1">
      <c r="A106" s="81" t="s">
        <v>23</v>
      </c>
      <c r="B106" s="83"/>
      <c r="C106" s="81"/>
      <c r="D106" s="15" t="s">
        <v>23</v>
      </c>
      <c r="E106" s="82"/>
      <c r="F106" s="82"/>
      <c r="G106" s="82"/>
      <c r="H106" s="82"/>
      <c r="I106" s="84"/>
      <c r="J106" s="71">
        <f t="shared" si="64"/>
        <v>0</v>
      </c>
      <c r="K106" s="72">
        <f t="shared" si="65"/>
        <v>0</v>
      </c>
      <c r="L106" s="72">
        <f t="shared" si="46"/>
        <v>0</v>
      </c>
      <c r="M106" s="73">
        <f t="shared" si="66"/>
        <v>0</v>
      </c>
      <c r="N106" s="72">
        <v>0</v>
      </c>
      <c r="O106" s="72">
        <v>0</v>
      </c>
      <c r="P106" s="72">
        <v>0</v>
      </c>
      <c r="Q106" s="74">
        <f t="shared" si="48"/>
        <v>0</v>
      </c>
      <c r="R106" s="75">
        <v>0</v>
      </c>
      <c r="S106" s="76">
        <v>0</v>
      </c>
      <c r="T106" s="76">
        <v>0</v>
      </c>
      <c r="U106" s="77">
        <f t="shared" si="49"/>
        <v>0</v>
      </c>
      <c r="V106" s="75">
        <f t="shared" si="50"/>
        <v>0</v>
      </c>
      <c r="W106" s="76">
        <f t="shared" si="51"/>
        <v>0</v>
      </c>
      <c r="X106" s="76">
        <f t="shared" si="52"/>
        <v>0</v>
      </c>
      <c r="Y106" s="77">
        <f t="shared" si="67"/>
        <v>0</v>
      </c>
      <c r="Z106" s="75">
        <f t="shared" si="68"/>
        <v>0</v>
      </c>
      <c r="AA106" s="76">
        <f t="shared" si="69"/>
        <v>0</v>
      </c>
      <c r="AB106" s="76">
        <f t="shared" si="53"/>
        <v>0</v>
      </c>
      <c r="AC106" s="78">
        <f t="shared" si="70"/>
        <v>0</v>
      </c>
      <c r="AD106" s="77" t="e">
        <f t="shared" si="71"/>
        <v>#REF!</v>
      </c>
    </row>
    <row r="107" spans="1:234" hidden="1">
      <c r="A107" s="81" t="s">
        <v>23</v>
      </c>
      <c r="B107" s="83"/>
      <c r="C107" s="81"/>
      <c r="D107" s="15" t="s">
        <v>23</v>
      </c>
      <c r="E107" s="82"/>
      <c r="F107" s="82"/>
      <c r="G107" s="82"/>
      <c r="H107" s="82"/>
      <c r="I107" s="84"/>
      <c r="J107" s="71">
        <f t="shared" si="64"/>
        <v>0</v>
      </c>
      <c r="K107" s="72">
        <f t="shared" si="65"/>
        <v>0</v>
      </c>
      <c r="L107" s="72">
        <f t="shared" si="46"/>
        <v>0</v>
      </c>
      <c r="M107" s="73">
        <f t="shared" si="66"/>
        <v>0</v>
      </c>
      <c r="N107" s="72">
        <v>0</v>
      </c>
      <c r="O107" s="72">
        <v>0</v>
      </c>
      <c r="P107" s="72">
        <v>0</v>
      </c>
      <c r="Q107" s="74">
        <f t="shared" si="48"/>
        <v>0</v>
      </c>
      <c r="R107" s="75">
        <v>0</v>
      </c>
      <c r="S107" s="76">
        <v>0</v>
      </c>
      <c r="T107" s="76">
        <v>0</v>
      </c>
      <c r="U107" s="77">
        <f t="shared" si="49"/>
        <v>0</v>
      </c>
      <c r="V107" s="75">
        <f t="shared" si="50"/>
        <v>0</v>
      </c>
      <c r="W107" s="76">
        <f t="shared" si="51"/>
        <v>0</v>
      </c>
      <c r="X107" s="76">
        <f t="shared" si="52"/>
        <v>0</v>
      </c>
      <c r="Y107" s="77">
        <f t="shared" si="67"/>
        <v>0</v>
      </c>
      <c r="Z107" s="75">
        <f t="shared" si="68"/>
        <v>0</v>
      </c>
      <c r="AA107" s="76">
        <f t="shared" si="69"/>
        <v>0</v>
      </c>
      <c r="AB107" s="76">
        <f t="shared" si="53"/>
        <v>0</v>
      </c>
      <c r="AC107" s="78">
        <f t="shared" si="70"/>
        <v>0</v>
      </c>
      <c r="AD107" s="77" t="e">
        <f t="shared" si="71"/>
        <v>#REF!</v>
      </c>
    </row>
    <row r="108" spans="1:234" hidden="1">
      <c r="A108" s="81" t="s">
        <v>23</v>
      </c>
      <c r="B108" s="83"/>
      <c r="C108" s="81"/>
      <c r="D108" s="15" t="s">
        <v>23</v>
      </c>
      <c r="E108" s="82"/>
      <c r="F108" s="82"/>
      <c r="G108" s="82"/>
      <c r="H108" s="82"/>
      <c r="I108" s="84"/>
      <c r="J108" s="71">
        <f t="shared" si="64"/>
        <v>0</v>
      </c>
      <c r="K108" s="72">
        <f t="shared" si="65"/>
        <v>0</v>
      </c>
      <c r="L108" s="72">
        <f t="shared" si="65"/>
        <v>0</v>
      </c>
      <c r="M108" s="73">
        <f t="shared" si="66"/>
        <v>0</v>
      </c>
      <c r="N108" s="72">
        <v>0</v>
      </c>
      <c r="O108" s="72">
        <v>0</v>
      </c>
      <c r="P108" s="72">
        <v>0</v>
      </c>
      <c r="Q108" s="74">
        <f t="shared" si="48"/>
        <v>0</v>
      </c>
      <c r="R108" s="75">
        <v>0</v>
      </c>
      <c r="S108" s="76">
        <v>0</v>
      </c>
      <c r="T108" s="76">
        <v>0</v>
      </c>
      <c r="U108" s="77">
        <f t="shared" si="49"/>
        <v>0</v>
      </c>
      <c r="V108" s="75">
        <f t="shared" si="50"/>
        <v>0</v>
      </c>
      <c r="W108" s="76">
        <f t="shared" si="51"/>
        <v>0</v>
      </c>
      <c r="X108" s="76">
        <f t="shared" si="52"/>
        <v>0</v>
      </c>
      <c r="Y108" s="77">
        <f t="shared" si="67"/>
        <v>0</v>
      </c>
      <c r="Z108" s="75">
        <f t="shared" si="68"/>
        <v>0</v>
      </c>
      <c r="AA108" s="76">
        <f t="shared" si="69"/>
        <v>0</v>
      </c>
      <c r="AB108" s="76">
        <f t="shared" si="53"/>
        <v>0</v>
      </c>
      <c r="AC108" s="78">
        <f t="shared" si="70"/>
        <v>0</v>
      </c>
      <c r="AD108" s="77" t="e">
        <f t="shared" si="71"/>
        <v>#REF!</v>
      </c>
    </row>
    <row r="109" spans="1:234" hidden="1">
      <c r="A109" s="81" t="s">
        <v>23</v>
      </c>
      <c r="B109" s="83"/>
      <c r="C109" s="81"/>
      <c r="D109" s="15" t="s">
        <v>23</v>
      </c>
      <c r="E109" s="82"/>
      <c r="F109" s="82"/>
      <c r="G109" s="82"/>
      <c r="H109" s="82"/>
      <c r="I109" s="84"/>
      <c r="J109" s="71">
        <f t="shared" si="64"/>
        <v>0</v>
      </c>
      <c r="K109" s="72">
        <f t="shared" si="65"/>
        <v>0</v>
      </c>
      <c r="L109" s="72">
        <f t="shared" si="65"/>
        <v>0</v>
      </c>
      <c r="M109" s="73">
        <f t="shared" si="66"/>
        <v>0</v>
      </c>
      <c r="N109" s="72">
        <v>0</v>
      </c>
      <c r="O109" s="72">
        <v>0</v>
      </c>
      <c r="P109" s="72">
        <v>0</v>
      </c>
      <c r="Q109" s="74">
        <f t="shared" si="48"/>
        <v>0</v>
      </c>
      <c r="R109" s="75">
        <v>0</v>
      </c>
      <c r="S109" s="76">
        <v>0</v>
      </c>
      <c r="T109" s="76">
        <v>0</v>
      </c>
      <c r="U109" s="77">
        <f t="shared" si="49"/>
        <v>0</v>
      </c>
      <c r="V109" s="75">
        <f t="shared" si="50"/>
        <v>0</v>
      </c>
      <c r="W109" s="76">
        <f t="shared" si="51"/>
        <v>0</v>
      </c>
      <c r="X109" s="76">
        <f t="shared" si="52"/>
        <v>0</v>
      </c>
      <c r="Y109" s="77">
        <f t="shared" si="67"/>
        <v>0</v>
      </c>
      <c r="Z109" s="75">
        <f t="shared" si="68"/>
        <v>0</v>
      </c>
      <c r="AA109" s="76">
        <f t="shared" si="69"/>
        <v>0</v>
      </c>
      <c r="AB109" s="76">
        <f t="shared" si="53"/>
        <v>0</v>
      </c>
      <c r="AC109" s="78">
        <f t="shared" si="70"/>
        <v>0</v>
      </c>
      <c r="AD109" s="77" t="e">
        <f t="shared" si="71"/>
        <v>#REF!</v>
      </c>
    </row>
    <row r="110" spans="1:234" hidden="1">
      <c r="A110" s="81" t="s">
        <v>23</v>
      </c>
      <c r="B110" s="83"/>
      <c r="C110" s="81"/>
      <c r="D110" s="15" t="s">
        <v>23</v>
      </c>
      <c r="E110" s="82"/>
      <c r="F110" s="82"/>
      <c r="G110" s="82"/>
      <c r="H110" s="82"/>
      <c r="I110" s="84"/>
      <c r="J110" s="71">
        <f t="shared" si="64"/>
        <v>0</v>
      </c>
      <c r="K110" s="72">
        <f t="shared" si="65"/>
        <v>0</v>
      </c>
      <c r="L110" s="72">
        <f t="shared" si="65"/>
        <v>0</v>
      </c>
      <c r="M110" s="73">
        <f t="shared" si="66"/>
        <v>0</v>
      </c>
      <c r="N110" s="72">
        <v>0</v>
      </c>
      <c r="O110" s="72">
        <v>0</v>
      </c>
      <c r="P110" s="72">
        <v>0</v>
      </c>
      <c r="Q110" s="74">
        <f t="shared" si="48"/>
        <v>0</v>
      </c>
      <c r="R110" s="75">
        <v>0</v>
      </c>
      <c r="S110" s="76">
        <v>0</v>
      </c>
      <c r="T110" s="76">
        <v>0</v>
      </c>
      <c r="U110" s="77">
        <f t="shared" si="49"/>
        <v>0</v>
      </c>
      <c r="V110" s="75">
        <f t="shared" si="50"/>
        <v>0</v>
      </c>
      <c r="W110" s="76">
        <f t="shared" si="51"/>
        <v>0</v>
      </c>
      <c r="X110" s="76">
        <f t="shared" si="52"/>
        <v>0</v>
      </c>
      <c r="Y110" s="77">
        <f t="shared" si="67"/>
        <v>0</v>
      </c>
      <c r="Z110" s="75">
        <f t="shared" si="68"/>
        <v>0</v>
      </c>
      <c r="AA110" s="76">
        <f t="shared" si="69"/>
        <v>0</v>
      </c>
      <c r="AB110" s="76">
        <f t="shared" si="53"/>
        <v>0</v>
      </c>
      <c r="AC110" s="78">
        <f t="shared" si="70"/>
        <v>0</v>
      </c>
      <c r="AD110" s="77" t="e">
        <f t="shared" si="71"/>
        <v>#REF!</v>
      </c>
    </row>
    <row r="111" spans="1:234" hidden="1">
      <c r="A111" s="81" t="s">
        <v>23</v>
      </c>
      <c r="B111" s="83"/>
      <c r="C111" s="81"/>
      <c r="D111" s="15" t="s">
        <v>23</v>
      </c>
      <c r="E111" s="82"/>
      <c r="F111" s="82"/>
      <c r="G111" s="82"/>
      <c r="H111" s="82"/>
      <c r="I111" s="84"/>
      <c r="J111" s="71">
        <f t="shared" si="64"/>
        <v>0</v>
      </c>
      <c r="K111" s="72">
        <f t="shared" si="65"/>
        <v>0</v>
      </c>
      <c r="L111" s="72">
        <f t="shared" si="65"/>
        <v>0</v>
      </c>
      <c r="M111" s="73">
        <f t="shared" si="66"/>
        <v>0</v>
      </c>
      <c r="N111" s="72">
        <v>0</v>
      </c>
      <c r="O111" s="72">
        <v>0</v>
      </c>
      <c r="P111" s="72">
        <v>0</v>
      </c>
      <c r="Q111" s="74">
        <f t="shared" si="48"/>
        <v>0</v>
      </c>
      <c r="R111" s="75">
        <v>0</v>
      </c>
      <c r="S111" s="76">
        <v>0</v>
      </c>
      <c r="T111" s="76">
        <v>0</v>
      </c>
      <c r="U111" s="77">
        <f t="shared" si="49"/>
        <v>0</v>
      </c>
      <c r="V111" s="75">
        <f t="shared" si="50"/>
        <v>0</v>
      </c>
      <c r="W111" s="76">
        <f t="shared" si="51"/>
        <v>0</v>
      </c>
      <c r="X111" s="76">
        <f t="shared" si="52"/>
        <v>0</v>
      </c>
      <c r="Y111" s="77">
        <f t="shared" si="67"/>
        <v>0</v>
      </c>
      <c r="Z111" s="75">
        <f t="shared" si="68"/>
        <v>0</v>
      </c>
      <c r="AA111" s="76">
        <f t="shared" si="69"/>
        <v>0</v>
      </c>
      <c r="AB111" s="76">
        <f t="shared" si="53"/>
        <v>0</v>
      </c>
      <c r="AC111" s="78">
        <f t="shared" si="70"/>
        <v>0</v>
      </c>
      <c r="AD111" s="77" t="e">
        <f t="shared" si="71"/>
        <v>#REF!</v>
      </c>
    </row>
    <row r="112" spans="1:234" hidden="1">
      <c r="A112" s="81" t="s">
        <v>23</v>
      </c>
      <c r="B112" s="83"/>
      <c r="C112" s="81"/>
      <c r="D112" s="15" t="s">
        <v>23</v>
      </c>
      <c r="E112" s="82"/>
      <c r="F112" s="82"/>
      <c r="G112" s="82"/>
      <c r="H112" s="82"/>
      <c r="I112" s="84"/>
      <c r="J112" s="71">
        <f t="shared" si="64"/>
        <v>0</v>
      </c>
      <c r="K112" s="72">
        <f t="shared" si="65"/>
        <v>0</v>
      </c>
      <c r="L112" s="72">
        <f t="shared" si="65"/>
        <v>0</v>
      </c>
      <c r="M112" s="73">
        <f t="shared" si="66"/>
        <v>0</v>
      </c>
      <c r="N112" s="72">
        <v>0</v>
      </c>
      <c r="O112" s="72">
        <v>0</v>
      </c>
      <c r="P112" s="72">
        <v>0</v>
      </c>
      <c r="Q112" s="74">
        <f t="shared" si="48"/>
        <v>0</v>
      </c>
      <c r="R112" s="75">
        <v>0</v>
      </c>
      <c r="S112" s="76">
        <v>0</v>
      </c>
      <c r="T112" s="76">
        <v>0</v>
      </c>
      <c r="U112" s="77">
        <f t="shared" si="49"/>
        <v>0</v>
      </c>
      <c r="V112" s="75">
        <f t="shared" si="50"/>
        <v>0</v>
      </c>
      <c r="W112" s="76">
        <f t="shared" si="51"/>
        <v>0</v>
      </c>
      <c r="X112" s="76">
        <f t="shared" si="52"/>
        <v>0</v>
      </c>
      <c r="Y112" s="77">
        <f t="shared" si="67"/>
        <v>0</v>
      </c>
      <c r="Z112" s="75">
        <f t="shared" si="68"/>
        <v>0</v>
      </c>
      <c r="AA112" s="76">
        <f t="shared" si="69"/>
        <v>0</v>
      </c>
      <c r="AB112" s="76">
        <f t="shared" si="53"/>
        <v>0</v>
      </c>
      <c r="AC112" s="78">
        <f t="shared" si="70"/>
        <v>0</v>
      </c>
      <c r="AD112" s="77" t="e">
        <f t="shared" si="71"/>
        <v>#REF!</v>
      </c>
    </row>
    <row r="113" spans="1:30" hidden="1">
      <c r="A113" s="81" t="s">
        <v>23</v>
      </c>
      <c r="B113" s="83"/>
      <c r="C113" s="81"/>
      <c r="D113" s="15" t="s">
        <v>23</v>
      </c>
      <c r="E113" s="82"/>
      <c r="F113" s="82"/>
      <c r="G113" s="82"/>
      <c r="H113" s="82"/>
      <c r="I113" s="84"/>
      <c r="J113" s="71">
        <f t="shared" si="64"/>
        <v>0</v>
      </c>
      <c r="K113" s="72">
        <f t="shared" si="65"/>
        <v>0</v>
      </c>
      <c r="L113" s="72">
        <f t="shared" si="65"/>
        <v>0</v>
      </c>
      <c r="M113" s="73">
        <f t="shared" si="66"/>
        <v>0</v>
      </c>
      <c r="N113" s="72">
        <v>0</v>
      </c>
      <c r="O113" s="72">
        <v>0</v>
      </c>
      <c r="P113" s="72">
        <v>0</v>
      </c>
      <c r="Q113" s="74">
        <f t="shared" si="48"/>
        <v>0</v>
      </c>
      <c r="R113" s="75">
        <v>0</v>
      </c>
      <c r="S113" s="76">
        <v>0</v>
      </c>
      <c r="T113" s="76">
        <v>0</v>
      </c>
      <c r="U113" s="77">
        <f t="shared" si="49"/>
        <v>0</v>
      </c>
      <c r="V113" s="75">
        <f t="shared" si="50"/>
        <v>0</v>
      </c>
      <c r="W113" s="76">
        <f t="shared" si="51"/>
        <v>0</v>
      </c>
      <c r="X113" s="76">
        <f t="shared" si="52"/>
        <v>0</v>
      </c>
      <c r="Y113" s="77">
        <f t="shared" si="67"/>
        <v>0</v>
      </c>
      <c r="Z113" s="75">
        <f t="shared" si="68"/>
        <v>0</v>
      </c>
      <c r="AA113" s="76">
        <f t="shared" si="69"/>
        <v>0</v>
      </c>
      <c r="AB113" s="76">
        <f t="shared" si="53"/>
        <v>0</v>
      </c>
      <c r="AC113" s="78">
        <f t="shared" si="70"/>
        <v>0</v>
      </c>
      <c r="AD113" s="77" t="e">
        <f t="shared" si="71"/>
        <v>#REF!</v>
      </c>
    </row>
    <row r="114" spans="1:30" hidden="1">
      <c r="A114" s="81" t="s">
        <v>23</v>
      </c>
      <c r="B114" s="83"/>
      <c r="C114" s="81"/>
      <c r="D114" s="15" t="s">
        <v>23</v>
      </c>
      <c r="E114" s="82"/>
      <c r="F114" s="82"/>
      <c r="G114" s="82"/>
      <c r="H114" s="82"/>
      <c r="I114" s="84"/>
      <c r="J114" s="71">
        <f t="shared" si="64"/>
        <v>0</v>
      </c>
      <c r="K114" s="72">
        <f t="shared" si="65"/>
        <v>0</v>
      </c>
      <c r="L114" s="72">
        <f t="shared" si="65"/>
        <v>0</v>
      </c>
      <c r="M114" s="73">
        <f t="shared" si="66"/>
        <v>0</v>
      </c>
      <c r="N114" s="72">
        <v>0</v>
      </c>
      <c r="O114" s="72">
        <v>0</v>
      </c>
      <c r="P114" s="72">
        <v>0</v>
      </c>
      <c r="Q114" s="74">
        <f t="shared" si="48"/>
        <v>0</v>
      </c>
      <c r="R114" s="75">
        <v>0</v>
      </c>
      <c r="S114" s="76">
        <v>0</v>
      </c>
      <c r="T114" s="76">
        <v>0</v>
      </c>
      <c r="U114" s="77">
        <f t="shared" si="49"/>
        <v>0</v>
      </c>
      <c r="V114" s="75">
        <f t="shared" si="50"/>
        <v>0</v>
      </c>
      <c r="W114" s="76">
        <f t="shared" si="51"/>
        <v>0</v>
      </c>
      <c r="X114" s="76">
        <f t="shared" si="52"/>
        <v>0</v>
      </c>
      <c r="Y114" s="77">
        <f t="shared" si="67"/>
        <v>0</v>
      </c>
      <c r="Z114" s="75">
        <f t="shared" si="68"/>
        <v>0</v>
      </c>
      <c r="AA114" s="76">
        <f t="shared" si="69"/>
        <v>0</v>
      </c>
      <c r="AB114" s="76">
        <f t="shared" si="53"/>
        <v>0</v>
      </c>
      <c r="AC114" s="78">
        <f t="shared" si="70"/>
        <v>0</v>
      </c>
      <c r="AD114" s="77" t="e">
        <f t="shared" si="71"/>
        <v>#REF!</v>
      </c>
    </row>
    <row r="115" spans="1:30" hidden="1">
      <c r="A115" s="81" t="s">
        <v>25</v>
      </c>
      <c r="B115" s="83"/>
      <c r="C115" s="81"/>
      <c r="D115" s="118" t="s">
        <v>23</v>
      </c>
      <c r="E115" s="82"/>
      <c r="F115" s="82"/>
      <c r="G115" s="82"/>
      <c r="H115" s="82"/>
      <c r="I115" s="84"/>
      <c r="J115" s="71">
        <f t="shared" ref="J115:J116" si="72">ROUND(N115*ign/igo,afrind)</f>
        <v>0</v>
      </c>
      <c r="K115" s="72">
        <f t="shared" ref="K115:K116" si="73">ROUND(O115*iin/iio,afrind)</f>
        <v>0</v>
      </c>
      <c r="L115" s="72">
        <f t="shared" si="65"/>
        <v>0</v>
      </c>
      <c r="M115" s="73">
        <f t="shared" ref="M115:M116" si="74">SUM(J115:K115)</f>
        <v>0</v>
      </c>
      <c r="N115" s="72">
        <v>0</v>
      </c>
      <c r="O115" s="72">
        <v>0</v>
      </c>
      <c r="P115" s="72">
        <v>0</v>
      </c>
      <c r="Q115" s="74">
        <f t="shared" si="48"/>
        <v>0</v>
      </c>
      <c r="R115" s="75">
        <v>0</v>
      </c>
      <c r="S115" s="76">
        <v>0</v>
      </c>
      <c r="T115" s="76">
        <v>0</v>
      </c>
      <c r="U115" s="77">
        <f t="shared" si="49"/>
        <v>0</v>
      </c>
      <c r="V115" s="75">
        <f t="shared" si="50"/>
        <v>0</v>
      </c>
      <c r="W115" s="76">
        <f t="shared" si="51"/>
        <v>0</v>
      </c>
      <c r="X115" s="76">
        <f t="shared" si="52"/>
        <v>0</v>
      </c>
      <c r="Y115" s="77">
        <f t="shared" si="60"/>
        <v>0</v>
      </c>
      <c r="Z115" s="75">
        <f t="shared" si="61"/>
        <v>0</v>
      </c>
      <c r="AA115" s="76">
        <f t="shared" si="62"/>
        <v>0</v>
      </c>
      <c r="AB115" s="76">
        <f t="shared" si="53"/>
        <v>0</v>
      </c>
      <c r="AC115" s="78">
        <f t="shared" ref="AC115:AC116" si="75">SUM(Z115:AA115)</f>
        <v>0</v>
      </c>
      <c r="AD115" s="77" t="e">
        <f t="shared" si="59"/>
        <v>#REF!</v>
      </c>
    </row>
    <row r="116" spans="1:30" hidden="1">
      <c r="A116" s="81" t="s">
        <v>25</v>
      </c>
      <c r="B116" s="83"/>
      <c r="C116" s="81"/>
      <c r="D116" s="118" t="s">
        <v>23</v>
      </c>
      <c r="E116" s="82"/>
      <c r="F116" s="82"/>
      <c r="G116" s="82"/>
      <c r="H116" s="82"/>
      <c r="I116" s="84"/>
      <c r="J116" s="71">
        <f t="shared" si="72"/>
        <v>0</v>
      </c>
      <c r="K116" s="72">
        <f t="shared" si="73"/>
        <v>0</v>
      </c>
      <c r="L116" s="72">
        <f t="shared" si="65"/>
        <v>0</v>
      </c>
      <c r="M116" s="73">
        <f t="shared" si="74"/>
        <v>0</v>
      </c>
      <c r="N116" s="72">
        <v>0</v>
      </c>
      <c r="O116" s="72">
        <v>0</v>
      </c>
      <c r="P116" s="72">
        <v>0</v>
      </c>
      <c r="Q116" s="74">
        <f t="shared" si="48"/>
        <v>0</v>
      </c>
      <c r="R116" s="75">
        <v>0</v>
      </c>
      <c r="S116" s="76">
        <v>0</v>
      </c>
      <c r="T116" s="76">
        <v>0</v>
      </c>
      <c r="U116" s="77">
        <f t="shared" si="49"/>
        <v>0</v>
      </c>
      <c r="V116" s="75">
        <f t="shared" si="50"/>
        <v>0</v>
      </c>
      <c r="W116" s="76">
        <f t="shared" si="51"/>
        <v>0</v>
      </c>
      <c r="X116" s="76">
        <f t="shared" si="52"/>
        <v>0</v>
      </c>
      <c r="Y116" s="77">
        <f t="shared" si="60"/>
        <v>0</v>
      </c>
      <c r="Z116" s="75">
        <f t="shared" si="61"/>
        <v>0</v>
      </c>
      <c r="AA116" s="76">
        <f t="shared" si="62"/>
        <v>0</v>
      </c>
      <c r="AB116" s="76">
        <f t="shared" si="53"/>
        <v>0</v>
      </c>
      <c r="AC116" s="78">
        <f t="shared" si="75"/>
        <v>0</v>
      </c>
      <c r="AD116" s="77" t="e">
        <f t="shared" si="59"/>
        <v>#REF!</v>
      </c>
    </row>
    <row r="117" spans="1:30" hidden="1">
      <c r="A117" s="81" t="s">
        <v>25</v>
      </c>
      <c r="B117" s="83"/>
      <c r="C117" s="81"/>
      <c r="D117" s="118" t="s">
        <v>23</v>
      </c>
      <c r="E117" s="82"/>
      <c r="F117" s="82"/>
      <c r="G117" s="82"/>
      <c r="H117" s="82"/>
      <c r="I117" s="84"/>
      <c r="J117" s="71">
        <f t="shared" ref="J117:J118" si="76">ROUND(N117*ign/igo,afrind)</f>
        <v>0</v>
      </c>
      <c r="K117" s="72">
        <f t="shared" ref="K117:K118" si="77">ROUND(O117*iin/iio,afrind)</f>
        <v>0</v>
      </c>
      <c r="L117" s="72">
        <f t="shared" si="65"/>
        <v>0</v>
      </c>
      <c r="M117" s="73">
        <f t="shared" ref="M117:M118" si="78">SUM(J117:K117)</f>
        <v>0</v>
      </c>
      <c r="N117" s="72">
        <v>0</v>
      </c>
      <c r="O117" s="72">
        <v>0</v>
      </c>
      <c r="P117" s="72">
        <v>0</v>
      </c>
      <c r="Q117" s="74">
        <f t="shared" si="48"/>
        <v>0</v>
      </c>
      <c r="R117" s="75">
        <v>0</v>
      </c>
      <c r="S117" s="76">
        <v>0</v>
      </c>
      <c r="T117" s="76">
        <v>0</v>
      </c>
      <c r="U117" s="77">
        <f t="shared" si="49"/>
        <v>0</v>
      </c>
      <c r="V117" s="75">
        <f t="shared" si="50"/>
        <v>0</v>
      </c>
      <c r="W117" s="76">
        <f t="shared" si="51"/>
        <v>0</v>
      </c>
      <c r="X117" s="76">
        <f t="shared" si="52"/>
        <v>0</v>
      </c>
      <c r="Y117" s="77">
        <f t="shared" ref="Y117:Y118" si="79">SUM(V117:W117)</f>
        <v>0</v>
      </c>
      <c r="Z117" s="75">
        <f t="shared" ref="Z117:Z118" si="80">N117-R117</f>
        <v>0</v>
      </c>
      <c r="AA117" s="76">
        <f t="shared" ref="AA117:AA118" si="81">O117-S117</f>
        <v>0</v>
      </c>
      <c r="AB117" s="76">
        <f t="shared" si="53"/>
        <v>0</v>
      </c>
      <c r="AC117" s="78">
        <f t="shared" ref="AC117:AC118" si="82">SUM(Z117:AA117)</f>
        <v>0</v>
      </c>
      <c r="AD117" s="77" t="e">
        <f t="shared" ref="AD117:AD118" si="83">ROUND(AC117*premieGM,2)</f>
        <v>#REF!</v>
      </c>
    </row>
    <row r="118" spans="1:30" hidden="1">
      <c r="A118" s="81" t="s">
        <v>25</v>
      </c>
      <c r="B118" s="83"/>
      <c r="C118" s="81"/>
      <c r="D118" s="118" t="s">
        <v>23</v>
      </c>
      <c r="E118" s="82"/>
      <c r="F118" s="82"/>
      <c r="G118" s="82"/>
      <c r="H118" s="82"/>
      <c r="I118" s="84"/>
      <c r="J118" s="71">
        <f t="shared" si="76"/>
        <v>0</v>
      </c>
      <c r="K118" s="72">
        <f t="shared" si="77"/>
        <v>0</v>
      </c>
      <c r="L118" s="72">
        <f t="shared" si="65"/>
        <v>0</v>
      </c>
      <c r="M118" s="73">
        <f t="shared" si="78"/>
        <v>0</v>
      </c>
      <c r="N118" s="72">
        <v>0</v>
      </c>
      <c r="O118" s="72">
        <v>0</v>
      </c>
      <c r="P118" s="72">
        <v>0</v>
      </c>
      <c r="Q118" s="74">
        <f t="shared" si="48"/>
        <v>0</v>
      </c>
      <c r="R118" s="75">
        <v>0</v>
      </c>
      <c r="S118" s="76">
        <v>0</v>
      </c>
      <c r="T118" s="76">
        <v>0</v>
      </c>
      <c r="U118" s="77">
        <f t="shared" ref="U118" si="84">SUM(R118:S118)</f>
        <v>0</v>
      </c>
      <c r="V118" s="75">
        <f t="shared" si="50"/>
        <v>0</v>
      </c>
      <c r="W118" s="76">
        <f t="shared" si="51"/>
        <v>0</v>
      </c>
      <c r="X118" s="76">
        <f t="shared" si="52"/>
        <v>0</v>
      </c>
      <c r="Y118" s="77">
        <f t="shared" si="79"/>
        <v>0</v>
      </c>
      <c r="Z118" s="75">
        <f t="shared" si="80"/>
        <v>0</v>
      </c>
      <c r="AA118" s="76">
        <f t="shared" si="81"/>
        <v>0</v>
      </c>
      <c r="AB118" s="76">
        <f t="shared" si="53"/>
        <v>0</v>
      </c>
      <c r="AC118" s="78">
        <f t="shared" si="82"/>
        <v>0</v>
      </c>
      <c r="AD118" s="77" t="e">
        <f t="shared" si="83"/>
        <v>#REF!</v>
      </c>
    </row>
    <row r="119" spans="1:30">
      <c r="A119" s="81"/>
      <c r="B119" s="83"/>
      <c r="C119" s="81"/>
      <c r="D119" s="83"/>
      <c r="E119" s="82"/>
      <c r="F119" s="82"/>
      <c r="G119" s="82"/>
      <c r="H119" s="82"/>
      <c r="I119" s="84"/>
      <c r="J119" s="71"/>
      <c r="K119" s="72"/>
      <c r="L119" s="72"/>
      <c r="M119" s="73"/>
      <c r="N119" s="72"/>
      <c r="O119" s="72"/>
      <c r="P119" s="72">
        <v>0</v>
      </c>
      <c r="Q119" s="74"/>
      <c r="R119" s="75"/>
      <c r="S119" s="76"/>
      <c r="T119" s="76"/>
      <c r="U119" s="77"/>
      <c r="V119" s="75"/>
      <c r="W119" s="76"/>
      <c r="X119" s="76"/>
      <c r="Y119" s="77"/>
      <c r="Z119" s="75"/>
      <c r="AA119" s="76"/>
      <c r="AB119" s="76"/>
      <c r="AC119" s="78"/>
      <c r="AD119" s="77"/>
    </row>
    <row r="120" spans="1:30" ht="12" thickBot="1">
      <c r="A120" s="85" t="s">
        <v>236</v>
      </c>
      <c r="B120" s="86"/>
      <c r="C120" s="87"/>
      <c r="D120" s="86"/>
      <c r="E120" s="88"/>
      <c r="F120" s="88"/>
      <c r="G120" s="88"/>
      <c r="H120" s="88"/>
      <c r="I120" s="89"/>
      <c r="J120" s="90">
        <f t="shared" ref="J120:AD120" si="85">SUM(J92:J119)</f>
        <v>39953000</v>
      </c>
      <c r="K120" s="90">
        <f t="shared" si="85"/>
        <v>7448000</v>
      </c>
      <c r="L120" s="90">
        <f t="shared" si="85"/>
        <v>0</v>
      </c>
      <c r="M120" s="90">
        <f t="shared" si="85"/>
        <v>47401000</v>
      </c>
      <c r="N120" s="90">
        <f t="shared" si="85"/>
        <v>38594000</v>
      </c>
      <c r="O120" s="90">
        <f t="shared" si="85"/>
        <v>7236000</v>
      </c>
      <c r="P120" s="90">
        <f t="shared" si="85"/>
        <v>0</v>
      </c>
      <c r="Q120" s="90">
        <f t="shared" si="85"/>
        <v>45830000</v>
      </c>
      <c r="R120" s="90">
        <f t="shared" si="85"/>
        <v>38594000</v>
      </c>
      <c r="S120" s="90">
        <f t="shared" si="85"/>
        <v>7236000</v>
      </c>
      <c r="T120" s="90">
        <f t="shared" si="85"/>
        <v>0</v>
      </c>
      <c r="U120" s="90">
        <f t="shared" si="85"/>
        <v>45830000</v>
      </c>
      <c r="V120" s="90">
        <f t="shared" si="85"/>
        <v>1359000</v>
      </c>
      <c r="W120" s="90">
        <f t="shared" si="85"/>
        <v>212000</v>
      </c>
      <c r="X120" s="90">
        <f t="shared" si="85"/>
        <v>0</v>
      </c>
      <c r="Y120" s="90">
        <f t="shared" si="85"/>
        <v>1571000</v>
      </c>
      <c r="Z120" s="90">
        <f t="shared" si="85"/>
        <v>0</v>
      </c>
      <c r="AA120" s="90">
        <f t="shared" si="85"/>
        <v>0</v>
      </c>
      <c r="AB120" s="90">
        <f t="shared" si="85"/>
        <v>0</v>
      </c>
      <c r="AC120" s="90">
        <f t="shared" si="85"/>
        <v>0</v>
      </c>
      <c r="AD120" s="91" t="e">
        <f t="shared" si="85"/>
        <v>#REF!</v>
      </c>
    </row>
    <row r="121" spans="1:30" ht="12" thickTop="1">
      <c r="A121" s="94"/>
      <c r="B121" s="95"/>
      <c r="C121" s="94"/>
      <c r="D121" s="95"/>
      <c r="E121" s="96"/>
      <c r="F121" s="96"/>
      <c r="G121" s="96"/>
      <c r="H121" s="96"/>
      <c r="I121" s="97"/>
      <c r="J121" s="75"/>
      <c r="K121" s="76"/>
      <c r="L121" s="76"/>
      <c r="M121" s="98"/>
      <c r="N121" s="75"/>
      <c r="O121" s="76"/>
      <c r="P121" s="76"/>
      <c r="Q121" s="77"/>
      <c r="R121" s="75"/>
      <c r="S121" s="76"/>
      <c r="T121" s="76"/>
      <c r="U121" s="77"/>
      <c r="V121" s="75"/>
      <c r="W121" s="76"/>
      <c r="X121" s="76"/>
      <c r="Y121" s="77"/>
      <c r="Z121" s="75"/>
      <c r="AA121" s="76"/>
      <c r="AB121" s="76"/>
      <c r="AC121" s="78"/>
      <c r="AD121" s="77"/>
    </row>
    <row r="122" spans="1:30">
      <c r="A122" s="94"/>
      <c r="B122" s="95"/>
      <c r="C122" s="94"/>
      <c r="D122" s="95"/>
      <c r="E122" s="96"/>
      <c r="F122" s="96"/>
      <c r="G122" s="96"/>
      <c r="H122" s="96"/>
      <c r="I122" s="97"/>
      <c r="J122" s="75"/>
      <c r="K122" s="76"/>
      <c r="L122" s="76"/>
      <c r="M122" s="98"/>
      <c r="N122" s="75"/>
      <c r="O122" s="76"/>
      <c r="P122" s="76"/>
      <c r="Q122" s="77"/>
      <c r="R122" s="75"/>
      <c r="S122" s="76"/>
      <c r="T122" s="76"/>
      <c r="U122" s="77"/>
      <c r="V122" s="75"/>
      <c r="W122" s="76"/>
      <c r="X122" s="76"/>
      <c r="Y122" s="77"/>
      <c r="Z122" s="75"/>
      <c r="AA122" s="76"/>
      <c r="AB122" s="76"/>
      <c r="AC122" s="78"/>
      <c r="AD122" s="77"/>
    </row>
    <row r="123" spans="1:30" ht="12" thickBot="1">
      <c r="A123" s="85" t="s">
        <v>26</v>
      </c>
      <c r="B123" s="86"/>
      <c r="C123" s="87"/>
      <c r="D123" s="86"/>
      <c r="E123" s="88"/>
      <c r="F123" s="88"/>
      <c r="G123" s="99"/>
      <c r="H123" s="99"/>
      <c r="I123" s="100"/>
      <c r="J123" s="101">
        <f>J90+J120</f>
        <v>95610000</v>
      </c>
      <c r="K123" s="101">
        <f>K90+K120</f>
        <v>17991000</v>
      </c>
      <c r="L123" s="101">
        <f>L90+L120</f>
        <v>1370221</v>
      </c>
      <c r="M123" s="101">
        <f>M90+M120</f>
        <v>114971221</v>
      </c>
      <c r="N123" s="101">
        <f>SUM(N120+N90)</f>
        <v>92354000</v>
      </c>
      <c r="O123" s="101">
        <f>SUM(O120+O90)</f>
        <v>17483000</v>
      </c>
      <c r="P123" s="101">
        <f>SUM(P120+P90)</f>
        <v>1331050.74</v>
      </c>
      <c r="Q123" s="101">
        <f>SUM(Q120+Q90)</f>
        <v>111168050.74000001</v>
      </c>
      <c r="R123" s="101">
        <f t="shared" ref="R123:AD123" si="86">R90+R120</f>
        <v>93040000</v>
      </c>
      <c r="S123" s="101">
        <f t="shared" si="86"/>
        <v>17307000</v>
      </c>
      <c r="T123" s="101">
        <f t="shared" si="86"/>
        <v>0</v>
      </c>
      <c r="U123" s="101">
        <f t="shared" si="86"/>
        <v>110347000</v>
      </c>
      <c r="V123" s="101">
        <f t="shared" si="86"/>
        <v>3256000</v>
      </c>
      <c r="W123" s="101">
        <f t="shared" si="86"/>
        <v>508000</v>
      </c>
      <c r="X123" s="101">
        <f t="shared" si="86"/>
        <v>39170.260000000009</v>
      </c>
      <c r="Y123" s="101">
        <f t="shared" si="86"/>
        <v>3803170.26</v>
      </c>
      <c r="Z123" s="101">
        <f t="shared" si="86"/>
        <v>-686000</v>
      </c>
      <c r="AA123" s="101">
        <f t="shared" si="86"/>
        <v>176000</v>
      </c>
      <c r="AB123" s="101">
        <f t="shared" si="86"/>
        <v>1331050.74</v>
      </c>
      <c r="AC123" s="101">
        <f t="shared" si="86"/>
        <v>821050.74</v>
      </c>
      <c r="AD123" s="101" t="e">
        <f t="shared" si="86"/>
        <v>#REF!</v>
      </c>
    </row>
    <row r="124" spans="1:30" ht="12" thickTop="1"/>
    <row r="125" spans="1:30" ht="13.2">
      <c r="F125" s="14" t="s">
        <v>397</v>
      </c>
      <c r="J125" s="60"/>
      <c r="K125" s="60"/>
      <c r="L125" s="60"/>
      <c r="N125" s="60"/>
      <c r="O125" s="60"/>
      <c r="P125" s="60"/>
      <c r="R125" s="60"/>
      <c r="S125" s="60"/>
      <c r="T125" s="60"/>
      <c r="V125" s="60"/>
      <c r="W125" s="60"/>
      <c r="X125" s="60"/>
      <c r="Z125" s="60"/>
      <c r="AA125" s="60"/>
      <c r="AB125" s="60"/>
    </row>
    <row r="127" spans="1:30" hidden="1"/>
    <row r="128" spans="1:30" hidden="1">
      <c r="A128" s="104" t="s">
        <v>27</v>
      </c>
    </row>
    <row r="129" spans="1:1" hidden="1"/>
    <row r="130" spans="1:1" hidden="1">
      <c r="A130" s="104" t="s">
        <v>28</v>
      </c>
    </row>
    <row r="131" spans="1:1" hidden="1">
      <c r="A131" s="37" t="s">
        <v>29</v>
      </c>
    </row>
    <row r="132" spans="1:1" hidden="1">
      <c r="A132" s="37" t="s">
        <v>30</v>
      </c>
    </row>
    <row r="133" spans="1:1" ht="12" hidden="1">
      <c r="A133" s="105" t="s">
        <v>31</v>
      </c>
    </row>
    <row r="134" spans="1:1" ht="12" hidden="1">
      <c r="A134" s="105" t="s">
        <v>32</v>
      </c>
    </row>
    <row r="135" spans="1:1" hidden="1"/>
    <row r="136" spans="1:1" hidden="1">
      <c r="A136" s="104" t="s">
        <v>33</v>
      </c>
    </row>
    <row r="137" spans="1:1" hidden="1">
      <c r="A137" s="37" t="s">
        <v>34</v>
      </c>
    </row>
    <row r="138" spans="1:1" hidden="1"/>
    <row r="139" spans="1:1" hidden="1">
      <c r="A139" s="104" t="s">
        <v>35</v>
      </c>
    </row>
    <row r="140" spans="1:1" hidden="1"/>
    <row r="141" spans="1:1" hidden="1">
      <c r="A141" s="37" t="s">
        <v>36</v>
      </c>
    </row>
    <row r="142" spans="1:1" ht="12" hidden="1">
      <c r="A142" s="106" t="s">
        <v>37</v>
      </c>
    </row>
    <row r="143" spans="1:1" ht="12" hidden="1">
      <c r="A143" s="106" t="s">
        <v>38</v>
      </c>
    </row>
    <row r="144" spans="1:1" hidden="1"/>
    <row r="145" spans="1:1" hidden="1">
      <c r="A145" s="104" t="s">
        <v>39</v>
      </c>
    </row>
    <row r="146" spans="1:1" hidden="1">
      <c r="A146" s="37" t="s">
        <v>40</v>
      </c>
    </row>
    <row r="147" spans="1:1" hidden="1">
      <c r="A147" s="37" t="s">
        <v>41</v>
      </c>
    </row>
    <row r="148" spans="1:1" hidden="1">
      <c r="A148" s="37" t="s">
        <v>42</v>
      </c>
    </row>
    <row r="149" spans="1:1" hidden="1"/>
    <row r="150" spans="1:1" ht="12" hidden="1">
      <c r="A150" s="106" t="s">
        <v>43</v>
      </c>
    </row>
    <row r="151" spans="1:1" hidden="1"/>
    <row r="152" spans="1:1" hidden="1"/>
  </sheetData>
  <protectedRanges>
    <protectedRange sqref="N92:O101" name="Range1_2"/>
  </protectedRanges>
  <mergeCells count="5">
    <mergeCell ref="Z4:AD4"/>
    <mergeCell ref="J4:M4"/>
    <mergeCell ref="N4:Q4"/>
    <mergeCell ref="R4:U4"/>
    <mergeCell ref="V4:Y4"/>
  </mergeCells>
  <phoneticPr fontId="0" type="noConversion"/>
  <printOptions horizontalCentered="1" gridLines="1"/>
  <pageMargins left="0.19685039370078741" right="0.19685039370078741" top="0.98425196850393704" bottom="0.98425196850393704" header="0.51181102362204722" footer="0.51181102362204722"/>
  <pageSetup paperSize="9" scale="69" orientation="landscape" r:id="rId1"/>
  <headerFooter alignWithMargins="0">
    <oddFooter>&amp;L&amp;F&amp;C&amp;D &amp;T&amp;RPage &amp;P</oddFooter>
  </headerFooter>
  <rowBreaks count="1" manualBreakCount="1">
    <brk id="90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13633-DC08-4A1F-BB5F-A16BDE9C9F66}">
  <dimension ref="A1:G293"/>
  <sheetViews>
    <sheetView topLeftCell="A234" workbookViewId="0">
      <selection activeCell="G1" sqref="G1:G1048576"/>
    </sheetView>
  </sheetViews>
  <sheetFormatPr defaultRowHeight="13.2"/>
  <cols>
    <col min="1" max="1" width="25" customWidth="1"/>
    <col min="2" max="2" width="31.77734375" customWidth="1"/>
    <col min="3" max="3" width="27.33203125" customWidth="1"/>
    <col min="4" max="4" width="19.33203125" bestFit="1" customWidth="1"/>
    <col min="5" max="5" width="17.44140625" customWidth="1"/>
    <col min="6" max="7" width="19.33203125" bestFit="1" customWidth="1"/>
  </cols>
  <sheetData>
    <row r="1" spans="1:7" s="124" customFormat="1" ht="14.4">
      <c r="A1" s="150" t="s">
        <v>394</v>
      </c>
      <c r="B1" s="150"/>
      <c r="C1" s="150"/>
      <c r="D1" s="150"/>
      <c r="E1" s="150"/>
    </row>
    <row r="2" spans="1:7" ht="28.8">
      <c r="A2" s="125" t="s">
        <v>274</v>
      </c>
      <c r="B2" s="125" t="s">
        <v>275</v>
      </c>
      <c r="C2" s="125" t="s">
        <v>276</v>
      </c>
      <c r="D2" s="125" t="s">
        <v>277</v>
      </c>
      <c r="E2" s="125" t="s">
        <v>278</v>
      </c>
      <c r="F2" s="126" t="s">
        <v>279</v>
      </c>
      <c r="G2" s="127" t="s">
        <v>280</v>
      </c>
    </row>
    <row r="3" spans="1:7">
      <c r="A3" s="128" t="s">
        <v>281</v>
      </c>
      <c r="B3" s="128" t="s">
        <v>282</v>
      </c>
      <c r="C3" s="128" t="s">
        <v>283</v>
      </c>
      <c r="D3" s="129">
        <v>1429</v>
      </c>
      <c r="E3" s="129"/>
      <c r="F3" s="130">
        <f>D3+E3</f>
        <v>1429</v>
      </c>
      <c r="G3" s="131">
        <f>ROUNDUP(F3/129.6*133.4,0)</f>
        <v>1471</v>
      </c>
    </row>
    <row r="4" spans="1:7">
      <c r="A4" s="128" t="s">
        <v>281</v>
      </c>
      <c r="B4" s="128" t="s">
        <v>187</v>
      </c>
      <c r="C4" s="128" t="s">
        <v>283</v>
      </c>
      <c r="D4" s="129">
        <v>2930</v>
      </c>
      <c r="E4" s="129"/>
      <c r="F4" s="130">
        <f t="shared" ref="F4:F67" si="0">D4+E4</f>
        <v>2930</v>
      </c>
      <c r="G4" s="131">
        <f t="shared" ref="G4:G67" si="1">ROUNDUP(F4/129.6*133.4,0)</f>
        <v>3016</v>
      </c>
    </row>
    <row r="5" spans="1:7">
      <c r="A5" s="128" t="s">
        <v>281</v>
      </c>
      <c r="B5" s="128" t="s">
        <v>284</v>
      </c>
      <c r="C5" s="128" t="s">
        <v>283</v>
      </c>
      <c r="D5" s="129">
        <v>2930</v>
      </c>
      <c r="E5" s="129"/>
      <c r="F5" s="130">
        <f t="shared" si="0"/>
        <v>2930</v>
      </c>
      <c r="G5" s="131">
        <f t="shared" si="1"/>
        <v>3016</v>
      </c>
    </row>
    <row r="6" spans="1:7">
      <c r="A6" s="128" t="s">
        <v>281</v>
      </c>
      <c r="B6" s="128" t="s">
        <v>282</v>
      </c>
      <c r="C6" s="128" t="s">
        <v>283</v>
      </c>
      <c r="D6" s="129">
        <v>1429</v>
      </c>
      <c r="E6" s="129"/>
      <c r="F6" s="130">
        <f t="shared" si="0"/>
        <v>1429</v>
      </c>
      <c r="G6" s="131">
        <f t="shared" si="1"/>
        <v>1471</v>
      </c>
    </row>
    <row r="7" spans="1:7">
      <c r="A7" s="128" t="s">
        <v>281</v>
      </c>
      <c r="B7" s="128" t="s">
        <v>285</v>
      </c>
      <c r="C7" s="128" t="s">
        <v>283</v>
      </c>
      <c r="D7" s="129"/>
      <c r="E7" s="129">
        <v>626</v>
      </c>
      <c r="F7" s="130">
        <f t="shared" si="0"/>
        <v>626</v>
      </c>
      <c r="G7" s="131">
        <f t="shared" si="1"/>
        <v>645</v>
      </c>
    </row>
    <row r="8" spans="1:7">
      <c r="A8" s="128" t="s">
        <v>281</v>
      </c>
      <c r="B8" s="128" t="s">
        <v>282</v>
      </c>
      <c r="C8" s="128" t="s">
        <v>286</v>
      </c>
      <c r="D8" s="129">
        <v>3252</v>
      </c>
      <c r="E8" s="129"/>
      <c r="F8" s="130">
        <f t="shared" si="0"/>
        <v>3252</v>
      </c>
      <c r="G8" s="131">
        <f t="shared" si="1"/>
        <v>3348</v>
      </c>
    </row>
    <row r="9" spans="1:7">
      <c r="A9" s="128" t="s">
        <v>281</v>
      </c>
      <c r="B9" s="128" t="s">
        <v>187</v>
      </c>
      <c r="C9" s="128" t="s">
        <v>287</v>
      </c>
      <c r="D9" s="129">
        <v>1554</v>
      </c>
      <c r="E9" s="129"/>
      <c r="F9" s="130">
        <f t="shared" si="0"/>
        <v>1554</v>
      </c>
      <c r="G9" s="131">
        <f t="shared" si="1"/>
        <v>1600</v>
      </c>
    </row>
    <row r="10" spans="1:7">
      <c r="A10" s="128" t="s">
        <v>281</v>
      </c>
      <c r="B10" s="128" t="s">
        <v>282</v>
      </c>
      <c r="C10" s="128" t="s">
        <v>288</v>
      </c>
      <c r="D10" s="129">
        <v>42418</v>
      </c>
      <c r="E10" s="129"/>
      <c r="F10" s="130">
        <f t="shared" si="0"/>
        <v>42418</v>
      </c>
      <c r="G10" s="131">
        <f t="shared" si="1"/>
        <v>43662</v>
      </c>
    </row>
    <row r="11" spans="1:7">
      <c r="A11" s="128" t="s">
        <v>281</v>
      </c>
      <c r="B11" s="128" t="s">
        <v>285</v>
      </c>
      <c r="C11" s="128" t="s">
        <v>289</v>
      </c>
      <c r="D11" s="129"/>
      <c r="E11" s="129">
        <v>1000</v>
      </c>
      <c r="F11" s="130">
        <f t="shared" si="0"/>
        <v>1000</v>
      </c>
      <c r="G11" s="131">
        <f t="shared" si="1"/>
        <v>1030</v>
      </c>
    </row>
    <row r="12" spans="1:7">
      <c r="A12" s="128" t="s">
        <v>281</v>
      </c>
      <c r="B12" s="128" t="s">
        <v>282</v>
      </c>
      <c r="C12" s="128" t="s">
        <v>283</v>
      </c>
      <c r="D12" s="129">
        <v>2930</v>
      </c>
      <c r="E12" s="129"/>
      <c r="F12" s="130">
        <f t="shared" si="0"/>
        <v>2930</v>
      </c>
      <c r="G12" s="131">
        <f t="shared" si="1"/>
        <v>3016</v>
      </c>
    </row>
    <row r="13" spans="1:7">
      <c r="A13" s="128" t="s">
        <v>281</v>
      </c>
      <c r="B13" s="128" t="s">
        <v>282</v>
      </c>
      <c r="C13" s="128" t="s">
        <v>290</v>
      </c>
      <c r="D13" s="129">
        <v>1573</v>
      </c>
      <c r="E13" s="129"/>
      <c r="F13" s="130">
        <f t="shared" si="0"/>
        <v>1573</v>
      </c>
      <c r="G13" s="131">
        <f t="shared" si="1"/>
        <v>1620</v>
      </c>
    </row>
    <row r="14" spans="1:7" ht="26.4">
      <c r="A14" s="128" t="s">
        <v>281</v>
      </c>
      <c r="B14" s="128" t="s">
        <v>291</v>
      </c>
      <c r="C14" s="128" t="s">
        <v>292</v>
      </c>
      <c r="D14" s="129">
        <v>17588</v>
      </c>
      <c r="E14" s="129"/>
      <c r="F14" s="130">
        <f t="shared" si="0"/>
        <v>17588</v>
      </c>
      <c r="G14" s="131">
        <f t="shared" si="1"/>
        <v>18104</v>
      </c>
    </row>
    <row r="15" spans="1:7">
      <c r="A15" s="128" t="s">
        <v>281</v>
      </c>
      <c r="B15" s="128" t="s">
        <v>285</v>
      </c>
      <c r="C15" s="128" t="s">
        <v>293</v>
      </c>
      <c r="D15" s="129">
        <v>2708</v>
      </c>
      <c r="E15" s="129">
        <v>0</v>
      </c>
      <c r="F15" s="130">
        <f t="shared" si="0"/>
        <v>2708</v>
      </c>
      <c r="G15" s="131">
        <f t="shared" si="1"/>
        <v>2788</v>
      </c>
    </row>
    <row r="16" spans="1:7">
      <c r="A16" s="128" t="s">
        <v>281</v>
      </c>
      <c r="B16" s="128" t="s">
        <v>285</v>
      </c>
      <c r="C16" s="128" t="s">
        <v>294</v>
      </c>
      <c r="D16" s="129"/>
      <c r="E16" s="129">
        <v>990</v>
      </c>
      <c r="F16" s="130">
        <f t="shared" si="0"/>
        <v>990</v>
      </c>
      <c r="G16" s="131">
        <f t="shared" si="1"/>
        <v>1020</v>
      </c>
    </row>
    <row r="17" spans="1:7">
      <c r="A17" s="128" t="s">
        <v>281</v>
      </c>
      <c r="B17" s="128" t="s">
        <v>285</v>
      </c>
      <c r="C17" s="128" t="s">
        <v>295</v>
      </c>
      <c r="D17" s="129">
        <v>3529</v>
      </c>
      <c r="E17" s="129"/>
      <c r="F17" s="130">
        <f t="shared" si="0"/>
        <v>3529</v>
      </c>
      <c r="G17" s="131">
        <f t="shared" si="1"/>
        <v>3633</v>
      </c>
    </row>
    <row r="18" spans="1:7">
      <c r="A18" s="128" t="s">
        <v>281</v>
      </c>
      <c r="B18" s="128" t="s">
        <v>285</v>
      </c>
      <c r="C18" s="128" t="s">
        <v>296</v>
      </c>
      <c r="D18" s="129"/>
      <c r="E18" s="129">
        <v>1000</v>
      </c>
      <c r="F18" s="130">
        <f t="shared" si="0"/>
        <v>1000</v>
      </c>
      <c r="G18" s="131">
        <f t="shared" si="1"/>
        <v>1030</v>
      </c>
    </row>
    <row r="19" spans="1:7">
      <c r="A19" s="128" t="s">
        <v>281</v>
      </c>
      <c r="B19" s="128" t="s">
        <v>285</v>
      </c>
      <c r="C19" s="128" t="s">
        <v>297</v>
      </c>
      <c r="D19" s="129"/>
      <c r="E19" s="129">
        <v>729</v>
      </c>
      <c r="F19" s="130">
        <f t="shared" si="0"/>
        <v>729</v>
      </c>
      <c r="G19" s="131">
        <f t="shared" si="1"/>
        <v>751</v>
      </c>
    </row>
    <row r="20" spans="1:7">
      <c r="A20" s="128" t="s">
        <v>281</v>
      </c>
      <c r="B20" s="128" t="s">
        <v>285</v>
      </c>
      <c r="C20" s="128" t="s">
        <v>283</v>
      </c>
      <c r="D20" s="129"/>
      <c r="E20" s="129">
        <v>626</v>
      </c>
      <c r="F20" s="130">
        <f t="shared" si="0"/>
        <v>626</v>
      </c>
      <c r="G20" s="131">
        <f t="shared" si="1"/>
        <v>645</v>
      </c>
    </row>
    <row r="21" spans="1:7">
      <c r="A21" s="128" t="s">
        <v>281</v>
      </c>
      <c r="B21" s="128" t="s">
        <v>285</v>
      </c>
      <c r="C21" s="128" t="s">
        <v>298</v>
      </c>
      <c r="D21" s="129">
        <v>800</v>
      </c>
      <c r="E21" s="129"/>
      <c r="F21" s="130">
        <f t="shared" si="0"/>
        <v>800</v>
      </c>
      <c r="G21" s="131">
        <f t="shared" si="1"/>
        <v>824</v>
      </c>
    </row>
    <row r="22" spans="1:7">
      <c r="A22" s="128" t="s">
        <v>281</v>
      </c>
      <c r="B22" s="128" t="s">
        <v>187</v>
      </c>
      <c r="C22" s="128" t="s">
        <v>283</v>
      </c>
      <c r="D22" s="129">
        <v>2930</v>
      </c>
      <c r="E22" s="129"/>
      <c r="F22" s="130">
        <f t="shared" si="0"/>
        <v>2930</v>
      </c>
      <c r="G22" s="131">
        <f t="shared" si="1"/>
        <v>3016</v>
      </c>
    </row>
    <row r="23" spans="1:7">
      <c r="A23" s="128" t="s">
        <v>80</v>
      </c>
      <c r="B23" s="128"/>
      <c r="C23" s="128" t="s">
        <v>293</v>
      </c>
      <c r="D23" s="129"/>
      <c r="E23" s="129">
        <v>3380</v>
      </c>
      <c r="F23" s="130">
        <f t="shared" si="0"/>
        <v>3380</v>
      </c>
      <c r="G23" s="131">
        <f t="shared" si="1"/>
        <v>3480</v>
      </c>
    </row>
    <row r="24" spans="1:7">
      <c r="A24" s="128" t="s">
        <v>80</v>
      </c>
      <c r="B24" s="128"/>
      <c r="C24" s="128" t="s">
        <v>299</v>
      </c>
      <c r="D24" s="129"/>
      <c r="E24" s="129">
        <v>1705</v>
      </c>
      <c r="F24" s="130">
        <f t="shared" si="0"/>
        <v>1705</v>
      </c>
      <c r="G24" s="131">
        <f t="shared" si="1"/>
        <v>1755</v>
      </c>
    </row>
    <row r="25" spans="1:7">
      <c r="A25" s="128" t="s">
        <v>80</v>
      </c>
      <c r="B25" s="128" t="s">
        <v>300</v>
      </c>
      <c r="C25" s="128" t="s">
        <v>301</v>
      </c>
      <c r="D25" s="129">
        <v>3265</v>
      </c>
      <c r="E25" s="129"/>
      <c r="F25" s="130">
        <f t="shared" si="0"/>
        <v>3265</v>
      </c>
      <c r="G25" s="131">
        <f t="shared" si="1"/>
        <v>3361</v>
      </c>
    </row>
    <row r="26" spans="1:7">
      <c r="A26" s="128" t="s">
        <v>80</v>
      </c>
      <c r="B26" s="128" t="s">
        <v>302</v>
      </c>
      <c r="C26" s="128" t="s">
        <v>303</v>
      </c>
      <c r="D26" s="129"/>
      <c r="E26" s="129">
        <v>1930</v>
      </c>
      <c r="F26" s="130">
        <f t="shared" si="0"/>
        <v>1930</v>
      </c>
      <c r="G26" s="131">
        <f t="shared" si="1"/>
        <v>1987</v>
      </c>
    </row>
    <row r="27" spans="1:7">
      <c r="A27" s="128" t="s">
        <v>80</v>
      </c>
      <c r="B27" s="128"/>
      <c r="C27" s="128" t="s">
        <v>304</v>
      </c>
      <c r="D27" s="129"/>
      <c r="E27" s="129">
        <v>1250</v>
      </c>
      <c r="F27" s="130">
        <f t="shared" si="0"/>
        <v>1250</v>
      </c>
      <c r="G27" s="131">
        <f t="shared" si="1"/>
        <v>1287</v>
      </c>
    </row>
    <row r="28" spans="1:7">
      <c r="A28" s="128" t="s">
        <v>80</v>
      </c>
      <c r="B28" s="128"/>
      <c r="C28" s="128" t="s">
        <v>303</v>
      </c>
      <c r="D28" s="129"/>
      <c r="E28" s="129">
        <v>1480</v>
      </c>
      <c r="F28" s="130">
        <f t="shared" si="0"/>
        <v>1480</v>
      </c>
      <c r="G28" s="131">
        <f t="shared" si="1"/>
        <v>1524</v>
      </c>
    </row>
    <row r="29" spans="1:7">
      <c r="A29" s="128" t="s">
        <v>80</v>
      </c>
      <c r="B29" s="128" t="s">
        <v>302</v>
      </c>
      <c r="C29" s="128" t="s">
        <v>305</v>
      </c>
      <c r="D29" s="129"/>
      <c r="E29" s="129">
        <v>3650</v>
      </c>
      <c r="F29" s="130">
        <f t="shared" si="0"/>
        <v>3650</v>
      </c>
      <c r="G29" s="131">
        <f t="shared" si="1"/>
        <v>3758</v>
      </c>
    </row>
    <row r="30" spans="1:7">
      <c r="A30" s="128" t="s">
        <v>80</v>
      </c>
      <c r="B30" s="128" t="s">
        <v>306</v>
      </c>
      <c r="C30" s="128" t="s">
        <v>298</v>
      </c>
      <c r="D30" s="129">
        <v>1167</v>
      </c>
      <c r="E30" s="129"/>
      <c r="F30" s="130">
        <f t="shared" si="0"/>
        <v>1167</v>
      </c>
      <c r="G30" s="131">
        <f t="shared" si="1"/>
        <v>1202</v>
      </c>
    </row>
    <row r="31" spans="1:7">
      <c r="A31" s="128" t="s">
        <v>80</v>
      </c>
      <c r="B31" s="128"/>
      <c r="C31" s="128" t="s">
        <v>288</v>
      </c>
      <c r="D31" s="129"/>
      <c r="E31" s="129">
        <v>5900</v>
      </c>
      <c r="F31" s="130">
        <f t="shared" si="0"/>
        <v>5900</v>
      </c>
      <c r="G31" s="131">
        <f t="shared" si="1"/>
        <v>6073</v>
      </c>
    </row>
    <row r="32" spans="1:7">
      <c r="A32" s="128" t="s">
        <v>80</v>
      </c>
      <c r="B32" s="128" t="s">
        <v>307</v>
      </c>
      <c r="C32" s="128" t="s">
        <v>290</v>
      </c>
      <c r="D32" s="129">
        <v>1573</v>
      </c>
      <c r="E32" s="129"/>
      <c r="F32" s="130">
        <f t="shared" si="0"/>
        <v>1573</v>
      </c>
      <c r="G32" s="131">
        <f t="shared" si="1"/>
        <v>1620</v>
      </c>
    </row>
    <row r="33" spans="1:7">
      <c r="A33" s="128" t="s">
        <v>80</v>
      </c>
      <c r="B33" s="128" t="s">
        <v>302</v>
      </c>
      <c r="C33" s="128" t="s">
        <v>295</v>
      </c>
      <c r="D33" s="129"/>
      <c r="E33" s="129">
        <v>5220</v>
      </c>
      <c r="F33" s="130">
        <f t="shared" si="0"/>
        <v>5220</v>
      </c>
      <c r="G33" s="131">
        <f t="shared" si="1"/>
        <v>5374</v>
      </c>
    </row>
    <row r="34" spans="1:7">
      <c r="A34" s="128" t="s">
        <v>80</v>
      </c>
      <c r="B34" s="128"/>
      <c r="C34" s="128" t="s">
        <v>288</v>
      </c>
      <c r="D34" s="129"/>
      <c r="E34" s="129">
        <v>20000</v>
      </c>
      <c r="F34" s="130">
        <f t="shared" si="0"/>
        <v>20000</v>
      </c>
      <c r="G34" s="131">
        <f t="shared" si="1"/>
        <v>20587</v>
      </c>
    </row>
    <row r="35" spans="1:7">
      <c r="A35" s="128" t="s">
        <v>80</v>
      </c>
      <c r="B35" s="128" t="s">
        <v>308</v>
      </c>
      <c r="C35" s="128" t="s">
        <v>301</v>
      </c>
      <c r="D35" s="129">
        <v>3265</v>
      </c>
      <c r="E35" s="129"/>
      <c r="F35" s="130">
        <f t="shared" si="0"/>
        <v>3265</v>
      </c>
      <c r="G35" s="131">
        <f t="shared" si="1"/>
        <v>3361</v>
      </c>
    </row>
    <row r="36" spans="1:7">
      <c r="A36" s="128" t="s">
        <v>80</v>
      </c>
      <c r="B36" s="128" t="s">
        <v>302</v>
      </c>
      <c r="C36" s="128" t="s">
        <v>309</v>
      </c>
      <c r="D36" s="129"/>
      <c r="E36" s="129">
        <v>1950</v>
      </c>
      <c r="F36" s="130">
        <f t="shared" si="0"/>
        <v>1950</v>
      </c>
      <c r="G36" s="131">
        <f t="shared" si="1"/>
        <v>2008</v>
      </c>
    </row>
    <row r="37" spans="1:7">
      <c r="A37" s="128" t="s">
        <v>80</v>
      </c>
      <c r="B37" s="128" t="s">
        <v>300</v>
      </c>
      <c r="C37" s="128" t="s">
        <v>310</v>
      </c>
      <c r="D37" s="129">
        <v>10890</v>
      </c>
      <c r="E37" s="129"/>
      <c r="F37" s="130">
        <f t="shared" si="0"/>
        <v>10890</v>
      </c>
      <c r="G37" s="131">
        <f t="shared" si="1"/>
        <v>11210</v>
      </c>
    </row>
    <row r="38" spans="1:7">
      <c r="A38" s="128" t="s">
        <v>80</v>
      </c>
      <c r="B38" s="128" t="s">
        <v>311</v>
      </c>
      <c r="C38" s="128" t="s">
        <v>299</v>
      </c>
      <c r="D38" s="129"/>
      <c r="E38" s="129">
        <v>3015</v>
      </c>
      <c r="F38" s="130">
        <f t="shared" si="0"/>
        <v>3015</v>
      </c>
      <c r="G38" s="131">
        <f t="shared" si="1"/>
        <v>3104</v>
      </c>
    </row>
    <row r="39" spans="1:7">
      <c r="A39" s="128" t="s">
        <v>80</v>
      </c>
      <c r="B39" s="128"/>
      <c r="C39" s="128" t="s">
        <v>288</v>
      </c>
      <c r="D39" s="129"/>
      <c r="E39" s="129">
        <v>2510</v>
      </c>
      <c r="F39" s="130">
        <f t="shared" si="0"/>
        <v>2510</v>
      </c>
      <c r="G39" s="131">
        <f t="shared" si="1"/>
        <v>2584</v>
      </c>
    </row>
    <row r="40" spans="1:7">
      <c r="A40" s="128" t="s">
        <v>80</v>
      </c>
      <c r="B40" s="128" t="s">
        <v>312</v>
      </c>
      <c r="C40" s="128" t="s">
        <v>313</v>
      </c>
      <c r="D40" s="129"/>
      <c r="E40" s="129">
        <v>3000</v>
      </c>
      <c r="F40" s="130">
        <f t="shared" si="0"/>
        <v>3000</v>
      </c>
      <c r="G40" s="131">
        <f t="shared" si="1"/>
        <v>3088</v>
      </c>
    </row>
    <row r="41" spans="1:7">
      <c r="A41" s="128" t="s">
        <v>80</v>
      </c>
      <c r="B41" s="128" t="s">
        <v>314</v>
      </c>
      <c r="C41" s="128" t="s">
        <v>288</v>
      </c>
      <c r="D41" s="129"/>
      <c r="E41" s="129">
        <v>7550</v>
      </c>
      <c r="F41" s="130">
        <f t="shared" si="0"/>
        <v>7550</v>
      </c>
      <c r="G41" s="131">
        <f t="shared" si="1"/>
        <v>7772</v>
      </c>
    </row>
    <row r="42" spans="1:7">
      <c r="A42" s="128" t="s">
        <v>80</v>
      </c>
      <c r="B42" s="128" t="s">
        <v>314</v>
      </c>
      <c r="C42" s="128" t="s">
        <v>297</v>
      </c>
      <c r="D42" s="129"/>
      <c r="E42" s="129">
        <v>1250</v>
      </c>
      <c r="F42" s="130">
        <f t="shared" si="0"/>
        <v>1250</v>
      </c>
      <c r="G42" s="131">
        <f t="shared" si="1"/>
        <v>1287</v>
      </c>
    </row>
    <row r="43" spans="1:7">
      <c r="A43" s="128" t="s">
        <v>80</v>
      </c>
      <c r="B43" s="128"/>
      <c r="C43" s="128" t="s">
        <v>304</v>
      </c>
      <c r="D43" s="129"/>
      <c r="E43" s="129">
        <v>5150</v>
      </c>
      <c r="F43" s="130">
        <f t="shared" si="0"/>
        <v>5150</v>
      </c>
      <c r="G43" s="131">
        <f t="shared" si="1"/>
        <v>5302</v>
      </c>
    </row>
    <row r="44" spans="1:7">
      <c r="A44" s="128" t="s">
        <v>80</v>
      </c>
      <c r="B44" s="128"/>
      <c r="C44" s="128" t="s">
        <v>304</v>
      </c>
      <c r="D44" s="129"/>
      <c r="E44" s="129">
        <v>6260</v>
      </c>
      <c r="F44" s="130">
        <f t="shared" si="0"/>
        <v>6260</v>
      </c>
      <c r="G44" s="131">
        <f t="shared" si="1"/>
        <v>6444</v>
      </c>
    </row>
    <row r="45" spans="1:7">
      <c r="A45" s="128" t="s">
        <v>80</v>
      </c>
      <c r="B45" s="128" t="s">
        <v>302</v>
      </c>
      <c r="C45" s="128" t="s">
        <v>299</v>
      </c>
      <c r="D45" s="129"/>
      <c r="E45" s="129">
        <v>1300</v>
      </c>
      <c r="F45" s="130">
        <f t="shared" si="0"/>
        <v>1300</v>
      </c>
      <c r="G45" s="131">
        <f t="shared" si="1"/>
        <v>1339</v>
      </c>
    </row>
    <row r="46" spans="1:7">
      <c r="A46" s="128" t="s">
        <v>80</v>
      </c>
      <c r="B46" s="128" t="s">
        <v>315</v>
      </c>
      <c r="C46" s="128" t="s">
        <v>301</v>
      </c>
      <c r="D46" s="129"/>
      <c r="E46" s="129">
        <v>5500</v>
      </c>
      <c r="F46" s="130">
        <f t="shared" si="0"/>
        <v>5500</v>
      </c>
      <c r="G46" s="131">
        <f t="shared" si="1"/>
        <v>5662</v>
      </c>
    </row>
    <row r="47" spans="1:7">
      <c r="A47" s="128" t="s">
        <v>80</v>
      </c>
      <c r="B47" s="128" t="s">
        <v>302</v>
      </c>
      <c r="C47" s="128" t="s">
        <v>310</v>
      </c>
      <c r="D47" s="129"/>
      <c r="E47" s="129">
        <v>19140</v>
      </c>
      <c r="F47" s="130">
        <f t="shared" si="0"/>
        <v>19140</v>
      </c>
      <c r="G47" s="131">
        <f t="shared" si="1"/>
        <v>19702</v>
      </c>
    </row>
    <row r="48" spans="1:7">
      <c r="A48" s="128" t="s">
        <v>80</v>
      </c>
      <c r="B48" s="128"/>
      <c r="C48" s="128" t="s">
        <v>316</v>
      </c>
      <c r="D48" s="129"/>
      <c r="E48" s="129">
        <v>1735</v>
      </c>
      <c r="F48" s="130">
        <f t="shared" si="0"/>
        <v>1735</v>
      </c>
      <c r="G48" s="131">
        <f t="shared" si="1"/>
        <v>1786</v>
      </c>
    </row>
    <row r="49" spans="1:7">
      <c r="A49" s="128" t="s">
        <v>80</v>
      </c>
      <c r="B49" s="128"/>
      <c r="C49" s="128" t="s">
        <v>313</v>
      </c>
      <c r="D49" s="129"/>
      <c r="E49" s="129">
        <v>1934</v>
      </c>
      <c r="F49" s="130">
        <f t="shared" si="0"/>
        <v>1934</v>
      </c>
      <c r="G49" s="131">
        <f t="shared" si="1"/>
        <v>1991</v>
      </c>
    </row>
    <row r="50" spans="1:7">
      <c r="A50" s="128" t="s">
        <v>80</v>
      </c>
      <c r="B50" s="128" t="s">
        <v>306</v>
      </c>
      <c r="C50" s="128" t="s">
        <v>295</v>
      </c>
      <c r="D50" s="129">
        <v>3529</v>
      </c>
      <c r="E50" s="129"/>
      <c r="F50" s="130">
        <f t="shared" si="0"/>
        <v>3529</v>
      </c>
      <c r="G50" s="131">
        <f t="shared" si="1"/>
        <v>3633</v>
      </c>
    </row>
    <row r="51" spans="1:7">
      <c r="A51" s="128" t="s">
        <v>80</v>
      </c>
      <c r="B51" s="128" t="s">
        <v>317</v>
      </c>
      <c r="C51" s="128" t="s">
        <v>297</v>
      </c>
      <c r="D51" s="129">
        <v>740</v>
      </c>
      <c r="E51" s="129"/>
      <c r="F51" s="130">
        <f t="shared" si="0"/>
        <v>740</v>
      </c>
      <c r="G51" s="131">
        <f t="shared" si="1"/>
        <v>762</v>
      </c>
    </row>
    <row r="52" spans="1:7">
      <c r="A52" s="128" t="s">
        <v>80</v>
      </c>
      <c r="B52" s="128" t="s">
        <v>317</v>
      </c>
      <c r="C52" s="128" t="s">
        <v>298</v>
      </c>
      <c r="D52" s="129">
        <v>1167</v>
      </c>
      <c r="E52" s="129"/>
      <c r="F52" s="130">
        <f t="shared" si="0"/>
        <v>1167</v>
      </c>
      <c r="G52" s="131">
        <f t="shared" si="1"/>
        <v>1202</v>
      </c>
    </row>
    <row r="53" spans="1:7">
      <c r="A53" s="128" t="s">
        <v>80</v>
      </c>
      <c r="B53" s="128" t="s">
        <v>307</v>
      </c>
      <c r="C53" s="128" t="s">
        <v>295</v>
      </c>
      <c r="D53" s="129">
        <v>3459</v>
      </c>
      <c r="E53" s="129"/>
      <c r="F53" s="130">
        <f t="shared" si="0"/>
        <v>3459</v>
      </c>
      <c r="G53" s="131">
        <f t="shared" si="1"/>
        <v>3561</v>
      </c>
    </row>
    <row r="54" spans="1:7">
      <c r="A54" s="128" t="s">
        <v>80</v>
      </c>
      <c r="B54" s="128" t="s">
        <v>318</v>
      </c>
      <c r="C54" s="128" t="s">
        <v>283</v>
      </c>
      <c r="D54" s="129">
        <v>2930</v>
      </c>
      <c r="E54" s="129"/>
      <c r="F54" s="130">
        <f t="shared" si="0"/>
        <v>2930</v>
      </c>
      <c r="G54" s="131">
        <f t="shared" si="1"/>
        <v>3016</v>
      </c>
    </row>
    <row r="55" spans="1:7">
      <c r="A55" s="128" t="s">
        <v>80</v>
      </c>
      <c r="B55" s="128" t="s">
        <v>319</v>
      </c>
      <c r="C55" s="128" t="s">
        <v>283</v>
      </c>
      <c r="D55" s="129">
        <v>1429</v>
      </c>
      <c r="E55" s="129"/>
      <c r="F55" s="130">
        <f t="shared" si="0"/>
        <v>1429</v>
      </c>
      <c r="G55" s="131">
        <f t="shared" si="1"/>
        <v>1471</v>
      </c>
    </row>
    <row r="56" spans="1:7">
      <c r="A56" s="128" t="s">
        <v>80</v>
      </c>
      <c r="B56" s="128" t="s">
        <v>320</v>
      </c>
      <c r="C56" s="128" t="s">
        <v>290</v>
      </c>
      <c r="D56" s="129">
        <v>1573</v>
      </c>
      <c r="E56" s="129"/>
      <c r="F56" s="130">
        <f t="shared" si="0"/>
        <v>1573</v>
      </c>
      <c r="G56" s="131">
        <f t="shared" si="1"/>
        <v>1620</v>
      </c>
    </row>
    <row r="57" spans="1:7">
      <c r="A57" s="128" t="s">
        <v>80</v>
      </c>
      <c r="B57" s="128" t="s">
        <v>311</v>
      </c>
      <c r="C57" s="128" t="s">
        <v>316</v>
      </c>
      <c r="D57" s="129"/>
      <c r="E57" s="129">
        <v>1144</v>
      </c>
      <c r="F57" s="130">
        <f t="shared" si="0"/>
        <v>1144</v>
      </c>
      <c r="G57" s="131">
        <f t="shared" si="1"/>
        <v>1178</v>
      </c>
    </row>
    <row r="58" spans="1:7">
      <c r="A58" s="128" t="s">
        <v>80</v>
      </c>
      <c r="B58" s="128" t="s">
        <v>300</v>
      </c>
      <c r="C58" s="128" t="s">
        <v>298</v>
      </c>
      <c r="D58" s="129">
        <v>1167</v>
      </c>
      <c r="E58" s="129"/>
      <c r="F58" s="130">
        <f t="shared" si="0"/>
        <v>1167</v>
      </c>
      <c r="G58" s="131">
        <f t="shared" si="1"/>
        <v>1202</v>
      </c>
    </row>
    <row r="59" spans="1:7">
      <c r="A59" s="128" t="s">
        <v>80</v>
      </c>
      <c r="B59" s="128" t="s">
        <v>318</v>
      </c>
      <c r="C59" s="128" t="s">
        <v>298</v>
      </c>
      <c r="D59" s="129">
        <v>572.33000000000004</v>
      </c>
      <c r="E59" s="129"/>
      <c r="F59" s="130">
        <f t="shared" si="0"/>
        <v>572.33000000000004</v>
      </c>
      <c r="G59" s="131">
        <f t="shared" si="1"/>
        <v>590</v>
      </c>
    </row>
    <row r="60" spans="1:7">
      <c r="A60" s="128" t="s">
        <v>80</v>
      </c>
      <c r="B60" s="128" t="s">
        <v>318</v>
      </c>
      <c r="C60" s="128" t="s">
        <v>298</v>
      </c>
      <c r="D60" s="129">
        <v>572.33000000000004</v>
      </c>
      <c r="E60" s="129"/>
      <c r="F60" s="130">
        <f t="shared" si="0"/>
        <v>572.33000000000004</v>
      </c>
      <c r="G60" s="131">
        <f t="shared" si="1"/>
        <v>590</v>
      </c>
    </row>
    <row r="61" spans="1:7">
      <c r="A61" s="128" t="s">
        <v>80</v>
      </c>
      <c r="B61" s="128" t="s">
        <v>321</v>
      </c>
      <c r="C61" s="128" t="s">
        <v>295</v>
      </c>
      <c r="D61" s="129">
        <v>3459</v>
      </c>
      <c r="E61" s="129"/>
      <c r="F61" s="130">
        <f t="shared" si="0"/>
        <v>3459</v>
      </c>
      <c r="G61" s="131">
        <f t="shared" si="1"/>
        <v>3561</v>
      </c>
    </row>
    <row r="62" spans="1:7">
      <c r="A62" s="128" t="s">
        <v>80</v>
      </c>
      <c r="B62" s="128" t="s">
        <v>322</v>
      </c>
      <c r="C62" s="128" t="s">
        <v>310</v>
      </c>
      <c r="D62" s="129">
        <v>28133</v>
      </c>
      <c r="E62" s="129"/>
      <c r="F62" s="130">
        <f t="shared" si="0"/>
        <v>28133</v>
      </c>
      <c r="G62" s="131">
        <f t="shared" si="1"/>
        <v>28958</v>
      </c>
    </row>
    <row r="63" spans="1:7">
      <c r="A63" s="128" t="s">
        <v>80</v>
      </c>
      <c r="B63" s="128" t="s">
        <v>318</v>
      </c>
      <c r="C63" s="128" t="s">
        <v>298</v>
      </c>
      <c r="D63" s="129">
        <v>572.33000000000004</v>
      </c>
      <c r="E63" s="129"/>
      <c r="F63" s="130">
        <f t="shared" si="0"/>
        <v>572.33000000000004</v>
      </c>
      <c r="G63" s="131">
        <f t="shared" si="1"/>
        <v>590</v>
      </c>
    </row>
    <row r="64" spans="1:7">
      <c r="A64" s="128" t="s">
        <v>80</v>
      </c>
      <c r="B64" s="128" t="s">
        <v>323</v>
      </c>
      <c r="C64" s="128" t="s">
        <v>288</v>
      </c>
      <c r="D64" s="129">
        <v>9070</v>
      </c>
      <c r="E64" s="129"/>
      <c r="F64" s="130">
        <f t="shared" si="0"/>
        <v>9070</v>
      </c>
      <c r="G64" s="131">
        <f t="shared" si="1"/>
        <v>9336</v>
      </c>
    </row>
    <row r="65" spans="1:7">
      <c r="A65" s="128" t="s">
        <v>80</v>
      </c>
      <c r="B65" s="128" t="s">
        <v>311</v>
      </c>
      <c r="C65" s="128" t="s">
        <v>298</v>
      </c>
      <c r="D65" s="129"/>
      <c r="E65" s="129">
        <v>1380</v>
      </c>
      <c r="F65" s="130">
        <f t="shared" si="0"/>
        <v>1380</v>
      </c>
      <c r="G65" s="131">
        <f t="shared" si="1"/>
        <v>1421</v>
      </c>
    </row>
    <row r="66" spans="1:7">
      <c r="A66" s="128" t="s">
        <v>80</v>
      </c>
      <c r="B66" s="128" t="s">
        <v>320</v>
      </c>
      <c r="C66" s="128" t="s">
        <v>298</v>
      </c>
      <c r="D66" s="129">
        <v>1167</v>
      </c>
      <c r="E66" s="129"/>
      <c r="F66" s="130">
        <f t="shared" si="0"/>
        <v>1167</v>
      </c>
      <c r="G66" s="131">
        <f t="shared" si="1"/>
        <v>1202</v>
      </c>
    </row>
    <row r="67" spans="1:7">
      <c r="A67" s="128" t="s">
        <v>80</v>
      </c>
      <c r="B67" s="128" t="s">
        <v>318</v>
      </c>
      <c r="C67" s="128" t="s">
        <v>287</v>
      </c>
      <c r="D67" s="129">
        <v>1554</v>
      </c>
      <c r="E67" s="129"/>
      <c r="F67" s="130">
        <f t="shared" si="0"/>
        <v>1554</v>
      </c>
      <c r="G67" s="131">
        <f t="shared" si="1"/>
        <v>1600</v>
      </c>
    </row>
    <row r="68" spans="1:7">
      <c r="A68" s="128" t="s">
        <v>80</v>
      </c>
      <c r="B68" s="128" t="s">
        <v>319</v>
      </c>
      <c r="C68" s="128" t="s">
        <v>283</v>
      </c>
      <c r="D68" s="129">
        <v>1429</v>
      </c>
      <c r="E68" s="129"/>
      <c r="F68" s="130">
        <f t="shared" ref="F68:F131" si="2">D68+E68</f>
        <v>1429</v>
      </c>
      <c r="G68" s="131">
        <f t="shared" ref="G68:G131" si="3">ROUNDUP(F68/129.6*133.4,0)</f>
        <v>1471</v>
      </c>
    </row>
    <row r="69" spans="1:7">
      <c r="A69" s="128" t="s">
        <v>80</v>
      </c>
      <c r="B69" s="128" t="s">
        <v>324</v>
      </c>
      <c r="C69" s="128" t="s">
        <v>298</v>
      </c>
      <c r="D69" s="129">
        <v>1167</v>
      </c>
      <c r="E69" s="129"/>
      <c r="F69" s="130">
        <f t="shared" si="2"/>
        <v>1167</v>
      </c>
      <c r="G69" s="131">
        <f t="shared" si="3"/>
        <v>1202</v>
      </c>
    </row>
    <row r="70" spans="1:7">
      <c r="A70" s="128" t="s">
        <v>80</v>
      </c>
      <c r="B70" s="128" t="s">
        <v>325</v>
      </c>
      <c r="C70" s="128" t="s">
        <v>309</v>
      </c>
      <c r="D70" s="129">
        <v>2035</v>
      </c>
      <c r="E70" s="129"/>
      <c r="F70" s="130">
        <f t="shared" si="2"/>
        <v>2035</v>
      </c>
      <c r="G70" s="131">
        <f t="shared" si="3"/>
        <v>2095</v>
      </c>
    </row>
    <row r="71" spans="1:7">
      <c r="A71" s="128" t="s">
        <v>80</v>
      </c>
      <c r="B71" s="128" t="s">
        <v>326</v>
      </c>
      <c r="C71" s="128" t="s">
        <v>297</v>
      </c>
      <c r="D71" s="129"/>
      <c r="E71" s="129">
        <v>1245</v>
      </c>
      <c r="F71" s="130">
        <f t="shared" si="2"/>
        <v>1245</v>
      </c>
      <c r="G71" s="131">
        <f t="shared" si="3"/>
        <v>1282</v>
      </c>
    </row>
    <row r="72" spans="1:7">
      <c r="A72" s="128" t="s">
        <v>80</v>
      </c>
      <c r="B72" s="128" t="s">
        <v>311</v>
      </c>
      <c r="C72" s="128" t="s">
        <v>316</v>
      </c>
      <c r="D72" s="129"/>
      <c r="E72" s="129">
        <v>1602</v>
      </c>
      <c r="F72" s="130">
        <f t="shared" si="2"/>
        <v>1602</v>
      </c>
      <c r="G72" s="131">
        <f t="shared" si="3"/>
        <v>1649</v>
      </c>
    </row>
    <row r="73" spans="1:7">
      <c r="A73" s="128" t="s">
        <v>80</v>
      </c>
      <c r="B73" s="128" t="s">
        <v>308</v>
      </c>
      <c r="C73" s="128" t="s">
        <v>298</v>
      </c>
      <c r="D73" s="129">
        <v>1167</v>
      </c>
      <c r="E73" s="129"/>
      <c r="F73" s="130">
        <f t="shared" si="2"/>
        <v>1167</v>
      </c>
      <c r="G73" s="131">
        <f t="shared" si="3"/>
        <v>1202</v>
      </c>
    </row>
    <row r="74" spans="1:7">
      <c r="A74" s="128" t="s">
        <v>80</v>
      </c>
      <c r="B74" s="128" t="s">
        <v>324</v>
      </c>
      <c r="C74" s="128" t="s">
        <v>301</v>
      </c>
      <c r="D74" s="129">
        <v>3265</v>
      </c>
      <c r="E74" s="129"/>
      <c r="F74" s="130">
        <f t="shared" si="2"/>
        <v>3265</v>
      </c>
      <c r="G74" s="131">
        <f t="shared" si="3"/>
        <v>3361</v>
      </c>
    </row>
    <row r="75" spans="1:7">
      <c r="A75" s="128" t="s">
        <v>80</v>
      </c>
      <c r="B75" s="128" t="s">
        <v>317</v>
      </c>
      <c r="C75" s="128" t="s">
        <v>298</v>
      </c>
      <c r="D75" s="129">
        <v>1167</v>
      </c>
      <c r="E75" s="129"/>
      <c r="F75" s="130">
        <f t="shared" si="2"/>
        <v>1167</v>
      </c>
      <c r="G75" s="131">
        <f t="shared" si="3"/>
        <v>1202</v>
      </c>
    </row>
    <row r="76" spans="1:7">
      <c r="A76" s="128" t="s">
        <v>80</v>
      </c>
      <c r="B76" s="128" t="s">
        <v>325</v>
      </c>
      <c r="C76" s="128" t="s">
        <v>310</v>
      </c>
      <c r="D76" s="129">
        <v>15000</v>
      </c>
      <c r="E76" s="129"/>
      <c r="F76" s="130">
        <f t="shared" si="2"/>
        <v>15000</v>
      </c>
      <c r="G76" s="131">
        <f t="shared" si="3"/>
        <v>15440</v>
      </c>
    </row>
    <row r="77" spans="1:7">
      <c r="A77" s="128" t="s">
        <v>80</v>
      </c>
      <c r="B77" s="128" t="s">
        <v>318</v>
      </c>
      <c r="C77" s="128" t="s">
        <v>295</v>
      </c>
      <c r="D77" s="129"/>
      <c r="E77" s="129"/>
      <c r="F77" s="130">
        <f t="shared" si="2"/>
        <v>0</v>
      </c>
      <c r="G77" s="131">
        <f t="shared" si="3"/>
        <v>0</v>
      </c>
    </row>
    <row r="78" spans="1:7">
      <c r="A78" s="128" t="s">
        <v>80</v>
      </c>
      <c r="B78" s="128" t="s">
        <v>311</v>
      </c>
      <c r="C78" s="128" t="s">
        <v>288</v>
      </c>
      <c r="D78" s="129"/>
      <c r="E78" s="129">
        <v>8500</v>
      </c>
      <c r="F78" s="130">
        <f t="shared" si="2"/>
        <v>8500</v>
      </c>
      <c r="G78" s="131">
        <f t="shared" si="3"/>
        <v>8750</v>
      </c>
    </row>
    <row r="79" spans="1:7">
      <c r="A79" s="128" t="s">
        <v>80</v>
      </c>
      <c r="B79" s="128" t="s">
        <v>318</v>
      </c>
      <c r="C79" s="128" t="s">
        <v>290</v>
      </c>
      <c r="D79" s="129">
        <v>1573</v>
      </c>
      <c r="E79" s="129"/>
      <c r="F79" s="130">
        <f t="shared" si="2"/>
        <v>1573</v>
      </c>
      <c r="G79" s="131">
        <f t="shared" si="3"/>
        <v>1620</v>
      </c>
    </row>
    <row r="80" spans="1:7">
      <c r="A80" s="128" t="s">
        <v>80</v>
      </c>
      <c r="B80" s="128" t="s">
        <v>317</v>
      </c>
      <c r="C80" s="128" t="s">
        <v>327</v>
      </c>
      <c r="D80" s="129">
        <v>3292</v>
      </c>
      <c r="E80" s="129"/>
      <c r="F80" s="130">
        <f t="shared" si="2"/>
        <v>3292</v>
      </c>
      <c r="G80" s="131">
        <f t="shared" si="3"/>
        <v>3389</v>
      </c>
    </row>
    <row r="81" spans="1:7">
      <c r="A81" s="128" t="s">
        <v>80</v>
      </c>
      <c r="B81" s="128" t="s">
        <v>323</v>
      </c>
      <c r="C81" s="128" t="s">
        <v>310</v>
      </c>
      <c r="D81" s="129">
        <v>9075</v>
      </c>
      <c r="E81" s="129"/>
      <c r="F81" s="130">
        <f t="shared" si="2"/>
        <v>9075</v>
      </c>
      <c r="G81" s="131">
        <f t="shared" si="3"/>
        <v>9342</v>
      </c>
    </row>
    <row r="82" spans="1:7">
      <c r="A82" s="128" t="s">
        <v>80</v>
      </c>
      <c r="B82" s="128" t="s">
        <v>318</v>
      </c>
      <c r="C82" s="128" t="s">
        <v>283</v>
      </c>
      <c r="D82" s="129">
        <v>2930</v>
      </c>
      <c r="E82" s="129"/>
      <c r="F82" s="130">
        <f t="shared" si="2"/>
        <v>2930</v>
      </c>
      <c r="G82" s="131">
        <f t="shared" si="3"/>
        <v>3016</v>
      </c>
    </row>
    <row r="83" spans="1:7">
      <c r="A83" s="128" t="s">
        <v>80</v>
      </c>
      <c r="B83" s="128" t="s">
        <v>328</v>
      </c>
      <c r="C83" s="128" t="s">
        <v>283</v>
      </c>
      <c r="D83" s="129">
        <v>1429</v>
      </c>
      <c r="E83" s="129"/>
      <c r="F83" s="130">
        <f t="shared" si="2"/>
        <v>1429</v>
      </c>
      <c r="G83" s="131">
        <f t="shared" si="3"/>
        <v>1471</v>
      </c>
    </row>
    <row r="84" spans="1:7">
      <c r="A84" s="128" t="s">
        <v>80</v>
      </c>
      <c r="B84" s="128" t="s">
        <v>311</v>
      </c>
      <c r="C84" s="128" t="s">
        <v>301</v>
      </c>
      <c r="D84" s="129"/>
      <c r="E84" s="129">
        <v>2590</v>
      </c>
      <c r="F84" s="130">
        <f t="shared" si="2"/>
        <v>2590</v>
      </c>
      <c r="G84" s="131">
        <f t="shared" si="3"/>
        <v>2666</v>
      </c>
    </row>
    <row r="85" spans="1:7">
      <c r="A85" s="128" t="s">
        <v>80</v>
      </c>
      <c r="B85" s="128" t="s">
        <v>326</v>
      </c>
      <c r="C85" s="128" t="s">
        <v>283</v>
      </c>
      <c r="D85" s="129">
        <v>1429</v>
      </c>
      <c r="E85" s="129"/>
      <c r="F85" s="130">
        <f t="shared" si="2"/>
        <v>1429</v>
      </c>
      <c r="G85" s="131">
        <f t="shared" si="3"/>
        <v>1471</v>
      </c>
    </row>
    <row r="86" spans="1:7">
      <c r="A86" s="128" t="s">
        <v>80</v>
      </c>
      <c r="B86" s="128" t="s">
        <v>306</v>
      </c>
      <c r="C86" s="128" t="s">
        <v>298</v>
      </c>
      <c r="D86" s="129">
        <v>1225</v>
      </c>
      <c r="E86" s="129"/>
      <c r="F86" s="130">
        <f t="shared" si="2"/>
        <v>1225</v>
      </c>
      <c r="G86" s="131">
        <f t="shared" si="3"/>
        <v>1261</v>
      </c>
    </row>
    <row r="87" spans="1:7">
      <c r="A87" s="128" t="s">
        <v>80</v>
      </c>
      <c r="B87" s="128" t="s">
        <v>317</v>
      </c>
      <c r="C87" s="128" t="s">
        <v>310</v>
      </c>
      <c r="D87" s="129">
        <v>20518</v>
      </c>
      <c r="E87" s="129"/>
      <c r="F87" s="130">
        <f t="shared" si="2"/>
        <v>20518</v>
      </c>
      <c r="G87" s="131">
        <f t="shared" si="3"/>
        <v>21120</v>
      </c>
    </row>
    <row r="88" spans="1:7">
      <c r="A88" s="128" t="s">
        <v>80</v>
      </c>
      <c r="B88" s="128" t="s">
        <v>307</v>
      </c>
      <c r="C88" s="128" t="s">
        <v>297</v>
      </c>
      <c r="D88" s="129">
        <v>740</v>
      </c>
      <c r="E88" s="129"/>
      <c r="F88" s="130">
        <f t="shared" si="2"/>
        <v>740</v>
      </c>
      <c r="G88" s="131">
        <f t="shared" si="3"/>
        <v>762</v>
      </c>
    </row>
    <row r="89" spans="1:7">
      <c r="A89" s="128" t="s">
        <v>80</v>
      </c>
      <c r="B89" s="128" t="s">
        <v>318</v>
      </c>
      <c r="C89" s="128" t="s">
        <v>309</v>
      </c>
      <c r="D89" s="129">
        <v>1754.5</v>
      </c>
      <c r="E89" s="129"/>
      <c r="F89" s="130">
        <f t="shared" si="2"/>
        <v>1754.5</v>
      </c>
      <c r="G89" s="131">
        <f t="shared" si="3"/>
        <v>1806</v>
      </c>
    </row>
    <row r="90" spans="1:7">
      <c r="A90" s="128" t="s">
        <v>80</v>
      </c>
      <c r="B90" s="128" t="s">
        <v>318</v>
      </c>
      <c r="C90" s="128" t="s">
        <v>309</v>
      </c>
      <c r="D90" s="129">
        <v>1708</v>
      </c>
      <c r="E90" s="129"/>
      <c r="F90" s="130">
        <f t="shared" si="2"/>
        <v>1708</v>
      </c>
      <c r="G90" s="131">
        <f t="shared" si="3"/>
        <v>1759</v>
      </c>
    </row>
    <row r="91" spans="1:7">
      <c r="A91" s="128" t="s">
        <v>80</v>
      </c>
      <c r="B91" s="128" t="s">
        <v>318</v>
      </c>
      <c r="C91" s="128" t="s">
        <v>310</v>
      </c>
      <c r="D91" s="129">
        <v>20010</v>
      </c>
      <c r="E91" s="129"/>
      <c r="F91" s="130">
        <f t="shared" si="2"/>
        <v>20010</v>
      </c>
      <c r="G91" s="131">
        <f t="shared" si="3"/>
        <v>20597</v>
      </c>
    </row>
    <row r="92" spans="1:7">
      <c r="A92" s="128" t="s">
        <v>80</v>
      </c>
      <c r="B92" s="128" t="s">
        <v>318</v>
      </c>
      <c r="C92" s="128" t="s">
        <v>295</v>
      </c>
      <c r="D92" s="129"/>
      <c r="E92" s="129"/>
      <c r="F92" s="130">
        <f t="shared" si="2"/>
        <v>0</v>
      </c>
      <c r="G92" s="131">
        <f t="shared" si="3"/>
        <v>0</v>
      </c>
    </row>
    <row r="93" spans="1:7" ht="26.4">
      <c r="A93" s="128" t="s">
        <v>80</v>
      </c>
      <c r="B93" s="128" t="s">
        <v>308</v>
      </c>
      <c r="C93" s="128" t="s">
        <v>329</v>
      </c>
      <c r="D93" s="129">
        <v>3805</v>
      </c>
      <c r="E93" s="129"/>
      <c r="F93" s="130">
        <f t="shared" si="2"/>
        <v>3805</v>
      </c>
      <c r="G93" s="131">
        <f t="shared" si="3"/>
        <v>3917</v>
      </c>
    </row>
    <row r="94" spans="1:7">
      <c r="A94" s="128" t="s">
        <v>80</v>
      </c>
      <c r="B94" s="128" t="s">
        <v>318</v>
      </c>
      <c r="C94" s="128" t="s">
        <v>305</v>
      </c>
      <c r="D94" s="129">
        <v>1925</v>
      </c>
      <c r="E94" s="129"/>
      <c r="F94" s="130">
        <f t="shared" si="2"/>
        <v>1925</v>
      </c>
      <c r="G94" s="131">
        <f t="shared" si="3"/>
        <v>1982</v>
      </c>
    </row>
    <row r="95" spans="1:7">
      <c r="A95" s="128" t="s">
        <v>80</v>
      </c>
      <c r="B95" s="128" t="s">
        <v>319</v>
      </c>
      <c r="C95" s="128" t="s">
        <v>310</v>
      </c>
      <c r="D95" s="129">
        <v>15000</v>
      </c>
      <c r="E95" s="129"/>
      <c r="F95" s="130">
        <f t="shared" si="2"/>
        <v>15000</v>
      </c>
      <c r="G95" s="131">
        <f t="shared" si="3"/>
        <v>15440</v>
      </c>
    </row>
    <row r="96" spans="1:7">
      <c r="A96" s="128" t="s">
        <v>80</v>
      </c>
      <c r="B96" s="128" t="s">
        <v>322</v>
      </c>
      <c r="C96" s="128" t="s">
        <v>330</v>
      </c>
      <c r="D96" s="129">
        <v>45000</v>
      </c>
      <c r="E96" s="129"/>
      <c r="F96" s="130">
        <f t="shared" si="2"/>
        <v>45000</v>
      </c>
      <c r="G96" s="131">
        <f t="shared" si="3"/>
        <v>46320</v>
      </c>
    </row>
    <row r="97" spans="1:7">
      <c r="A97" s="128" t="s">
        <v>80</v>
      </c>
      <c r="B97" s="128" t="s">
        <v>318</v>
      </c>
      <c r="C97" s="128" t="s">
        <v>310</v>
      </c>
      <c r="D97" s="129"/>
      <c r="E97" s="129"/>
      <c r="F97" s="130">
        <f t="shared" si="2"/>
        <v>0</v>
      </c>
      <c r="G97" s="131">
        <f t="shared" si="3"/>
        <v>0</v>
      </c>
    </row>
    <row r="98" spans="1:7">
      <c r="A98" s="128" t="s">
        <v>80</v>
      </c>
      <c r="B98" s="128" t="s">
        <v>306</v>
      </c>
      <c r="C98" s="128" t="s">
        <v>301</v>
      </c>
      <c r="D98" s="129">
        <v>3265</v>
      </c>
      <c r="E98" s="129"/>
      <c r="F98" s="130">
        <f t="shared" si="2"/>
        <v>3265</v>
      </c>
      <c r="G98" s="131">
        <f t="shared" si="3"/>
        <v>3361</v>
      </c>
    </row>
    <row r="99" spans="1:7">
      <c r="A99" s="128" t="s">
        <v>80</v>
      </c>
      <c r="B99" s="128" t="s">
        <v>318</v>
      </c>
      <c r="C99" s="128" t="s">
        <v>305</v>
      </c>
      <c r="D99" s="129">
        <v>1736</v>
      </c>
      <c r="E99" s="129"/>
      <c r="F99" s="130">
        <f t="shared" si="2"/>
        <v>1736</v>
      </c>
      <c r="G99" s="131">
        <f t="shared" si="3"/>
        <v>1787</v>
      </c>
    </row>
    <row r="100" spans="1:7">
      <c r="A100" s="128" t="s">
        <v>80</v>
      </c>
      <c r="B100" s="128" t="s">
        <v>319</v>
      </c>
      <c r="C100" s="128" t="s">
        <v>298</v>
      </c>
      <c r="D100" s="129">
        <v>1161</v>
      </c>
      <c r="E100" s="129"/>
      <c r="F100" s="130">
        <f t="shared" si="2"/>
        <v>1161</v>
      </c>
      <c r="G100" s="131">
        <f t="shared" si="3"/>
        <v>1196</v>
      </c>
    </row>
    <row r="101" spans="1:7" ht="26.4">
      <c r="A101" s="128" t="s">
        <v>80</v>
      </c>
      <c r="B101" s="128" t="s">
        <v>325</v>
      </c>
      <c r="C101" s="128" t="s">
        <v>329</v>
      </c>
      <c r="D101" s="129">
        <v>3310</v>
      </c>
      <c r="E101" s="129"/>
      <c r="F101" s="130">
        <f t="shared" si="2"/>
        <v>3310</v>
      </c>
      <c r="G101" s="131">
        <f t="shared" si="3"/>
        <v>3408</v>
      </c>
    </row>
    <row r="102" spans="1:7">
      <c r="A102" s="128" t="s">
        <v>70</v>
      </c>
      <c r="B102" s="128" t="s">
        <v>331</v>
      </c>
      <c r="C102" s="128" t="s">
        <v>310</v>
      </c>
      <c r="D102" s="129">
        <v>11009</v>
      </c>
      <c r="E102" s="129"/>
      <c r="F102" s="130">
        <f t="shared" si="2"/>
        <v>11009</v>
      </c>
      <c r="G102" s="131">
        <f t="shared" si="3"/>
        <v>11332</v>
      </c>
    </row>
    <row r="103" spans="1:7">
      <c r="A103" s="128" t="s">
        <v>70</v>
      </c>
      <c r="B103" s="128" t="s">
        <v>332</v>
      </c>
      <c r="C103" s="128" t="s">
        <v>333</v>
      </c>
      <c r="D103" s="129">
        <v>2392</v>
      </c>
      <c r="E103" s="129"/>
      <c r="F103" s="130">
        <f t="shared" si="2"/>
        <v>2392</v>
      </c>
      <c r="G103" s="131">
        <f t="shared" si="3"/>
        <v>2463</v>
      </c>
    </row>
    <row r="104" spans="1:7">
      <c r="A104" s="128" t="s">
        <v>70</v>
      </c>
      <c r="B104" s="128" t="s">
        <v>332</v>
      </c>
      <c r="C104" s="128" t="s">
        <v>333</v>
      </c>
      <c r="D104" s="129">
        <v>2273</v>
      </c>
      <c r="E104" s="129"/>
      <c r="F104" s="130">
        <f t="shared" si="2"/>
        <v>2273</v>
      </c>
      <c r="G104" s="131">
        <f t="shared" si="3"/>
        <v>2340</v>
      </c>
    </row>
    <row r="105" spans="1:7" ht="26.4">
      <c r="A105" s="128" t="s">
        <v>70</v>
      </c>
      <c r="B105" s="128" t="s">
        <v>331</v>
      </c>
      <c r="C105" s="128" t="s">
        <v>329</v>
      </c>
      <c r="D105" s="129">
        <v>1508</v>
      </c>
      <c r="E105" s="129"/>
      <c r="F105" s="130">
        <f t="shared" si="2"/>
        <v>1508</v>
      </c>
      <c r="G105" s="131">
        <f t="shared" si="3"/>
        <v>1553</v>
      </c>
    </row>
    <row r="106" spans="1:7">
      <c r="A106" s="128" t="s">
        <v>70</v>
      </c>
      <c r="B106" s="128" t="s">
        <v>334</v>
      </c>
      <c r="C106" s="128" t="s">
        <v>330</v>
      </c>
      <c r="D106" s="129">
        <v>45000</v>
      </c>
      <c r="E106" s="129"/>
      <c r="F106" s="130">
        <f t="shared" si="2"/>
        <v>45000</v>
      </c>
      <c r="G106" s="131">
        <f t="shared" si="3"/>
        <v>46320</v>
      </c>
    </row>
    <row r="107" spans="1:7" ht="26.4">
      <c r="A107" s="128" t="s">
        <v>70</v>
      </c>
      <c r="B107" s="128" t="s">
        <v>335</v>
      </c>
      <c r="C107" s="128" t="s">
        <v>329</v>
      </c>
      <c r="D107" s="129">
        <v>3310</v>
      </c>
      <c r="E107" s="129"/>
      <c r="F107" s="130">
        <f t="shared" si="2"/>
        <v>3310</v>
      </c>
      <c r="G107" s="131">
        <f t="shared" si="3"/>
        <v>3408</v>
      </c>
    </row>
    <row r="108" spans="1:7">
      <c r="A108" s="128" t="s">
        <v>70</v>
      </c>
      <c r="B108" s="128" t="s">
        <v>334</v>
      </c>
      <c r="C108" s="128" t="s">
        <v>293</v>
      </c>
      <c r="D108" s="129"/>
      <c r="E108" s="129">
        <v>2150</v>
      </c>
      <c r="F108" s="130">
        <f t="shared" si="2"/>
        <v>2150</v>
      </c>
      <c r="G108" s="131">
        <f t="shared" si="3"/>
        <v>2214</v>
      </c>
    </row>
    <row r="109" spans="1:7">
      <c r="A109" s="128" t="s">
        <v>70</v>
      </c>
      <c r="B109" s="128" t="s">
        <v>334</v>
      </c>
      <c r="C109" s="128" t="s">
        <v>313</v>
      </c>
      <c r="D109" s="129"/>
      <c r="E109" s="129">
        <v>900</v>
      </c>
      <c r="F109" s="130">
        <f t="shared" si="2"/>
        <v>900</v>
      </c>
      <c r="G109" s="131">
        <f t="shared" si="3"/>
        <v>927</v>
      </c>
    </row>
    <row r="110" spans="1:7">
      <c r="A110" s="128" t="s">
        <v>70</v>
      </c>
      <c r="B110" s="128" t="s">
        <v>331</v>
      </c>
      <c r="C110" s="128" t="s">
        <v>298</v>
      </c>
      <c r="D110" s="129">
        <v>1167</v>
      </c>
      <c r="E110" s="129"/>
      <c r="F110" s="130">
        <f t="shared" si="2"/>
        <v>1167</v>
      </c>
      <c r="G110" s="131">
        <f t="shared" si="3"/>
        <v>1202</v>
      </c>
    </row>
    <row r="111" spans="1:7">
      <c r="A111" s="128" t="s">
        <v>70</v>
      </c>
      <c r="B111" s="128" t="s">
        <v>336</v>
      </c>
      <c r="C111" s="128" t="s">
        <v>301</v>
      </c>
      <c r="D111" s="129">
        <v>3265</v>
      </c>
      <c r="E111" s="129"/>
      <c r="F111" s="130">
        <f t="shared" si="2"/>
        <v>3265</v>
      </c>
      <c r="G111" s="131">
        <f t="shared" si="3"/>
        <v>3361</v>
      </c>
    </row>
    <row r="112" spans="1:7">
      <c r="A112" s="128" t="s">
        <v>70</v>
      </c>
      <c r="B112" s="128" t="s">
        <v>337</v>
      </c>
      <c r="C112" s="128" t="s">
        <v>286</v>
      </c>
      <c r="D112" s="129">
        <v>3502</v>
      </c>
      <c r="E112" s="129"/>
      <c r="F112" s="130">
        <f t="shared" si="2"/>
        <v>3502</v>
      </c>
      <c r="G112" s="131">
        <f t="shared" si="3"/>
        <v>3605</v>
      </c>
    </row>
    <row r="113" spans="1:7">
      <c r="A113" s="128" t="s">
        <v>70</v>
      </c>
      <c r="B113" s="128" t="s">
        <v>334</v>
      </c>
      <c r="C113" s="128" t="s">
        <v>313</v>
      </c>
      <c r="D113" s="129"/>
      <c r="E113" s="129">
        <v>1200</v>
      </c>
      <c r="F113" s="130">
        <f t="shared" si="2"/>
        <v>1200</v>
      </c>
      <c r="G113" s="131">
        <f t="shared" si="3"/>
        <v>1236</v>
      </c>
    </row>
    <row r="114" spans="1:7">
      <c r="A114" s="128" t="s">
        <v>70</v>
      </c>
      <c r="B114" s="128" t="s">
        <v>336</v>
      </c>
      <c r="C114" s="128" t="s">
        <v>309</v>
      </c>
      <c r="D114" s="129">
        <v>2035</v>
      </c>
      <c r="E114" s="129"/>
      <c r="F114" s="130">
        <f t="shared" si="2"/>
        <v>2035</v>
      </c>
      <c r="G114" s="131">
        <f t="shared" si="3"/>
        <v>2095</v>
      </c>
    </row>
    <row r="115" spans="1:7">
      <c r="A115" s="128" t="s">
        <v>70</v>
      </c>
      <c r="B115" s="128" t="s">
        <v>336</v>
      </c>
      <c r="C115" s="128" t="s">
        <v>310</v>
      </c>
      <c r="D115" s="129">
        <v>9499</v>
      </c>
      <c r="E115" s="129"/>
      <c r="F115" s="130">
        <f t="shared" si="2"/>
        <v>9499</v>
      </c>
      <c r="G115" s="131">
        <f t="shared" si="3"/>
        <v>9778</v>
      </c>
    </row>
    <row r="116" spans="1:7">
      <c r="A116" s="128" t="s">
        <v>70</v>
      </c>
      <c r="B116" s="128" t="s">
        <v>337</v>
      </c>
      <c r="C116" s="128" t="s">
        <v>310</v>
      </c>
      <c r="D116" s="129">
        <v>17500</v>
      </c>
      <c r="E116" s="129"/>
      <c r="F116" s="130">
        <f t="shared" si="2"/>
        <v>17500</v>
      </c>
      <c r="G116" s="131">
        <f t="shared" si="3"/>
        <v>18014</v>
      </c>
    </row>
    <row r="117" spans="1:7">
      <c r="A117" s="128" t="s">
        <v>70</v>
      </c>
      <c r="B117" s="128" t="s">
        <v>337</v>
      </c>
      <c r="C117" s="128" t="s">
        <v>298</v>
      </c>
      <c r="D117" s="129">
        <v>1355</v>
      </c>
      <c r="E117" s="129"/>
      <c r="F117" s="130">
        <f t="shared" si="2"/>
        <v>1355</v>
      </c>
      <c r="G117" s="131">
        <f t="shared" si="3"/>
        <v>1395</v>
      </c>
    </row>
    <row r="118" spans="1:7">
      <c r="A118" s="128" t="s">
        <v>70</v>
      </c>
      <c r="B118" s="128" t="s">
        <v>336</v>
      </c>
      <c r="C118" s="128" t="s">
        <v>298</v>
      </c>
      <c r="D118" s="129">
        <v>903</v>
      </c>
      <c r="E118" s="129"/>
      <c r="F118" s="130">
        <f t="shared" si="2"/>
        <v>903</v>
      </c>
      <c r="G118" s="131">
        <f t="shared" si="3"/>
        <v>930</v>
      </c>
    </row>
    <row r="119" spans="1:7">
      <c r="A119" s="128" t="s">
        <v>70</v>
      </c>
      <c r="B119" s="128" t="s">
        <v>331</v>
      </c>
      <c r="C119" s="128" t="s">
        <v>297</v>
      </c>
      <c r="D119" s="129">
        <v>740</v>
      </c>
      <c r="E119" s="129"/>
      <c r="F119" s="130">
        <f t="shared" si="2"/>
        <v>740</v>
      </c>
      <c r="G119" s="131">
        <f t="shared" si="3"/>
        <v>762</v>
      </c>
    </row>
    <row r="120" spans="1:7">
      <c r="A120" s="128" t="s">
        <v>70</v>
      </c>
      <c r="B120" s="128" t="s">
        <v>335</v>
      </c>
      <c r="C120" s="128" t="s">
        <v>298</v>
      </c>
      <c r="D120" s="129">
        <v>1167</v>
      </c>
      <c r="E120" s="129"/>
      <c r="F120" s="130">
        <f t="shared" si="2"/>
        <v>1167</v>
      </c>
      <c r="G120" s="131">
        <f t="shared" si="3"/>
        <v>1202</v>
      </c>
    </row>
    <row r="121" spans="1:7">
      <c r="A121" s="128" t="s">
        <v>70</v>
      </c>
      <c r="B121" s="128" t="s">
        <v>335</v>
      </c>
      <c r="C121" s="128" t="s">
        <v>310</v>
      </c>
      <c r="D121" s="129">
        <v>7238</v>
      </c>
      <c r="E121" s="129"/>
      <c r="F121" s="130">
        <f t="shared" si="2"/>
        <v>7238</v>
      </c>
      <c r="G121" s="131">
        <f t="shared" si="3"/>
        <v>7451</v>
      </c>
    </row>
    <row r="122" spans="1:7">
      <c r="A122" s="128" t="s">
        <v>70</v>
      </c>
      <c r="B122" s="128" t="s">
        <v>332</v>
      </c>
      <c r="C122" s="128" t="s">
        <v>333</v>
      </c>
      <c r="D122" s="129">
        <v>3338</v>
      </c>
      <c r="E122" s="129"/>
      <c r="F122" s="130">
        <f t="shared" si="2"/>
        <v>3338</v>
      </c>
      <c r="G122" s="131">
        <f t="shared" si="3"/>
        <v>3436</v>
      </c>
    </row>
    <row r="123" spans="1:7">
      <c r="A123" s="128" t="s">
        <v>70</v>
      </c>
      <c r="B123" s="128" t="s">
        <v>337</v>
      </c>
      <c r="C123" s="128" t="s">
        <v>283</v>
      </c>
      <c r="D123" s="129">
        <v>1429</v>
      </c>
      <c r="E123" s="129"/>
      <c r="F123" s="130">
        <f t="shared" si="2"/>
        <v>1429</v>
      </c>
      <c r="G123" s="131">
        <f t="shared" si="3"/>
        <v>1471</v>
      </c>
    </row>
    <row r="124" spans="1:7">
      <c r="A124" s="128" t="s">
        <v>70</v>
      </c>
      <c r="B124" s="128" t="s">
        <v>334</v>
      </c>
      <c r="C124" s="128" t="s">
        <v>295</v>
      </c>
      <c r="D124" s="129"/>
      <c r="E124" s="129">
        <v>3610</v>
      </c>
      <c r="F124" s="130">
        <f t="shared" si="2"/>
        <v>3610</v>
      </c>
      <c r="G124" s="131">
        <f t="shared" si="3"/>
        <v>3716</v>
      </c>
    </row>
    <row r="125" spans="1:7">
      <c r="A125" s="128" t="s">
        <v>70</v>
      </c>
      <c r="B125" s="128" t="s">
        <v>336</v>
      </c>
      <c r="C125" s="128" t="s">
        <v>290</v>
      </c>
      <c r="D125" s="129">
        <v>1573</v>
      </c>
      <c r="E125" s="129"/>
      <c r="F125" s="130">
        <f t="shared" si="2"/>
        <v>1573</v>
      </c>
      <c r="G125" s="131">
        <f t="shared" si="3"/>
        <v>1620</v>
      </c>
    </row>
    <row r="126" spans="1:7">
      <c r="A126" s="128" t="s">
        <v>70</v>
      </c>
      <c r="B126" s="128" t="s">
        <v>334</v>
      </c>
      <c r="C126" s="128" t="s">
        <v>288</v>
      </c>
      <c r="D126" s="129"/>
      <c r="E126" s="129">
        <v>400</v>
      </c>
      <c r="F126" s="130">
        <f t="shared" si="2"/>
        <v>400</v>
      </c>
      <c r="G126" s="131">
        <f t="shared" si="3"/>
        <v>412</v>
      </c>
    </row>
    <row r="127" spans="1:7">
      <c r="A127" s="128" t="s">
        <v>70</v>
      </c>
      <c r="B127" s="128" t="s">
        <v>334</v>
      </c>
      <c r="C127" s="128" t="s">
        <v>299</v>
      </c>
      <c r="D127" s="129"/>
      <c r="E127" s="129">
        <v>2000</v>
      </c>
      <c r="F127" s="130">
        <f t="shared" si="2"/>
        <v>2000</v>
      </c>
      <c r="G127" s="131">
        <f t="shared" si="3"/>
        <v>2059</v>
      </c>
    </row>
    <row r="128" spans="1:7">
      <c r="A128" s="128" t="s">
        <v>70</v>
      </c>
      <c r="B128" s="128" t="s">
        <v>337</v>
      </c>
      <c r="C128" s="128" t="s">
        <v>299</v>
      </c>
      <c r="D128" s="129"/>
      <c r="E128" s="129">
        <v>704</v>
      </c>
      <c r="F128" s="130">
        <f t="shared" si="2"/>
        <v>704</v>
      </c>
      <c r="G128" s="131">
        <f t="shared" si="3"/>
        <v>725</v>
      </c>
    </row>
    <row r="129" spans="1:7">
      <c r="A129" s="128" t="s">
        <v>70</v>
      </c>
      <c r="B129" s="128" t="s">
        <v>332</v>
      </c>
      <c r="C129" s="128" t="s">
        <v>333</v>
      </c>
      <c r="D129" s="129">
        <v>1015</v>
      </c>
      <c r="E129" s="129"/>
      <c r="F129" s="130">
        <f t="shared" si="2"/>
        <v>1015</v>
      </c>
      <c r="G129" s="131">
        <f t="shared" si="3"/>
        <v>1045</v>
      </c>
    </row>
    <row r="130" spans="1:7">
      <c r="A130" s="128" t="s">
        <v>70</v>
      </c>
      <c r="B130" s="128" t="s">
        <v>335</v>
      </c>
      <c r="C130" s="128" t="s">
        <v>298</v>
      </c>
      <c r="D130" s="129">
        <v>1225</v>
      </c>
      <c r="E130" s="129"/>
      <c r="F130" s="130">
        <f t="shared" si="2"/>
        <v>1225</v>
      </c>
      <c r="G130" s="131">
        <f t="shared" si="3"/>
        <v>1261</v>
      </c>
    </row>
    <row r="131" spans="1:7">
      <c r="A131" s="128" t="s">
        <v>70</v>
      </c>
      <c r="B131" s="128" t="s">
        <v>336</v>
      </c>
      <c r="C131" s="128" t="s">
        <v>298</v>
      </c>
      <c r="D131" s="129">
        <v>1167</v>
      </c>
      <c r="E131" s="129"/>
      <c r="F131" s="130">
        <f t="shared" si="2"/>
        <v>1167</v>
      </c>
      <c r="G131" s="131">
        <f t="shared" si="3"/>
        <v>1202</v>
      </c>
    </row>
    <row r="132" spans="1:7">
      <c r="A132" s="128" t="s">
        <v>70</v>
      </c>
      <c r="B132" s="128" t="s">
        <v>334</v>
      </c>
      <c r="C132" s="128" t="s">
        <v>288</v>
      </c>
      <c r="D132" s="129"/>
      <c r="E132" s="129">
        <v>1520</v>
      </c>
      <c r="F132" s="130">
        <f t="shared" ref="F132:F195" si="4">D132+E132</f>
        <v>1520</v>
      </c>
      <c r="G132" s="131">
        <f t="shared" ref="G132:G195" si="5">ROUNDUP(F132/129.6*133.4,0)</f>
        <v>1565</v>
      </c>
    </row>
    <row r="133" spans="1:7">
      <c r="A133" s="128" t="s">
        <v>70</v>
      </c>
      <c r="B133" s="128" t="s">
        <v>334</v>
      </c>
      <c r="C133" s="128" t="s">
        <v>288</v>
      </c>
      <c r="D133" s="129"/>
      <c r="E133" s="129">
        <v>400</v>
      </c>
      <c r="F133" s="130">
        <f t="shared" si="4"/>
        <v>400</v>
      </c>
      <c r="G133" s="131">
        <f t="shared" si="5"/>
        <v>412</v>
      </c>
    </row>
    <row r="134" spans="1:7">
      <c r="A134" s="128" t="s">
        <v>70</v>
      </c>
      <c r="B134" s="128" t="s">
        <v>337</v>
      </c>
      <c r="C134" s="128" t="s">
        <v>299</v>
      </c>
      <c r="D134" s="129"/>
      <c r="E134" s="129">
        <v>704</v>
      </c>
      <c r="F134" s="130">
        <f t="shared" si="4"/>
        <v>704</v>
      </c>
      <c r="G134" s="131">
        <f t="shared" si="5"/>
        <v>725</v>
      </c>
    </row>
    <row r="135" spans="1:7">
      <c r="A135" s="128" t="s">
        <v>76</v>
      </c>
      <c r="B135" s="128" t="s">
        <v>338</v>
      </c>
      <c r="C135" s="128" t="s">
        <v>298</v>
      </c>
      <c r="D135" s="129"/>
      <c r="E135" s="129">
        <v>950</v>
      </c>
      <c r="F135" s="130">
        <f t="shared" si="4"/>
        <v>950</v>
      </c>
      <c r="G135" s="131">
        <f t="shared" si="5"/>
        <v>978</v>
      </c>
    </row>
    <row r="136" spans="1:7">
      <c r="A136" s="128" t="s">
        <v>76</v>
      </c>
      <c r="B136" s="128" t="s">
        <v>338</v>
      </c>
      <c r="C136" s="128" t="s">
        <v>288</v>
      </c>
      <c r="D136" s="129"/>
      <c r="E136" s="129">
        <v>35000</v>
      </c>
      <c r="F136" s="130">
        <f t="shared" si="4"/>
        <v>35000</v>
      </c>
      <c r="G136" s="131">
        <f t="shared" si="5"/>
        <v>36027</v>
      </c>
    </row>
    <row r="137" spans="1:7">
      <c r="A137" s="128" t="s">
        <v>76</v>
      </c>
      <c r="B137" s="128" t="s">
        <v>339</v>
      </c>
      <c r="C137" s="128" t="s">
        <v>297</v>
      </c>
      <c r="D137" s="129"/>
      <c r="E137" s="129">
        <v>1000</v>
      </c>
      <c r="F137" s="130">
        <f t="shared" si="4"/>
        <v>1000</v>
      </c>
      <c r="G137" s="131">
        <f t="shared" si="5"/>
        <v>1030</v>
      </c>
    </row>
    <row r="138" spans="1:7">
      <c r="A138" s="128" t="s">
        <v>76</v>
      </c>
      <c r="B138" s="128" t="s">
        <v>340</v>
      </c>
      <c r="C138" s="128" t="s">
        <v>310</v>
      </c>
      <c r="D138" s="129"/>
      <c r="E138" s="129">
        <v>23200</v>
      </c>
      <c r="F138" s="130">
        <f t="shared" si="4"/>
        <v>23200</v>
      </c>
      <c r="G138" s="131">
        <f t="shared" si="5"/>
        <v>23881</v>
      </c>
    </row>
    <row r="139" spans="1:7" ht="26.4">
      <c r="A139" s="128" t="s">
        <v>76</v>
      </c>
      <c r="B139" s="128" t="s">
        <v>341</v>
      </c>
      <c r="C139" s="128" t="s">
        <v>329</v>
      </c>
      <c r="D139" s="129"/>
      <c r="E139" s="129">
        <v>1950</v>
      </c>
      <c r="F139" s="130">
        <f t="shared" si="4"/>
        <v>1950</v>
      </c>
      <c r="G139" s="131">
        <f t="shared" si="5"/>
        <v>2008</v>
      </c>
    </row>
    <row r="140" spans="1:7">
      <c r="A140" s="128" t="s">
        <v>76</v>
      </c>
      <c r="B140" s="128" t="s">
        <v>341</v>
      </c>
      <c r="C140" s="128" t="s">
        <v>298</v>
      </c>
      <c r="D140" s="129"/>
      <c r="E140" s="129">
        <v>1580</v>
      </c>
      <c r="F140" s="130">
        <f t="shared" si="4"/>
        <v>1580</v>
      </c>
      <c r="G140" s="131">
        <f t="shared" si="5"/>
        <v>1627</v>
      </c>
    </row>
    <row r="141" spans="1:7">
      <c r="A141" s="128" t="s">
        <v>76</v>
      </c>
      <c r="B141" s="128" t="s">
        <v>342</v>
      </c>
      <c r="C141" s="128" t="s">
        <v>298</v>
      </c>
      <c r="D141" s="129">
        <v>1167</v>
      </c>
      <c r="E141" s="129"/>
      <c r="F141" s="130">
        <f t="shared" si="4"/>
        <v>1167</v>
      </c>
      <c r="G141" s="131">
        <f t="shared" si="5"/>
        <v>1202</v>
      </c>
    </row>
    <row r="142" spans="1:7" ht="26.4">
      <c r="A142" s="128" t="s">
        <v>76</v>
      </c>
      <c r="B142" s="128" t="s">
        <v>343</v>
      </c>
      <c r="C142" s="128" t="s">
        <v>329</v>
      </c>
      <c r="D142" s="129"/>
      <c r="E142" s="129">
        <v>3000</v>
      </c>
      <c r="F142" s="130">
        <f t="shared" si="4"/>
        <v>3000</v>
      </c>
      <c r="G142" s="131">
        <f t="shared" si="5"/>
        <v>3088</v>
      </c>
    </row>
    <row r="143" spans="1:7">
      <c r="A143" s="128" t="s">
        <v>76</v>
      </c>
      <c r="B143" s="128" t="s">
        <v>344</v>
      </c>
      <c r="C143" s="128" t="s">
        <v>310</v>
      </c>
      <c r="D143" s="129">
        <v>15000</v>
      </c>
      <c r="E143" s="129"/>
      <c r="F143" s="130">
        <f t="shared" si="4"/>
        <v>15000</v>
      </c>
      <c r="G143" s="131">
        <f t="shared" si="5"/>
        <v>15440</v>
      </c>
    </row>
    <row r="144" spans="1:7">
      <c r="A144" s="128" t="s">
        <v>76</v>
      </c>
      <c r="B144" s="128" t="s">
        <v>338</v>
      </c>
      <c r="C144" s="128" t="s">
        <v>288</v>
      </c>
      <c r="D144" s="129">
        <v>2073</v>
      </c>
      <c r="E144" s="129"/>
      <c r="F144" s="130">
        <f t="shared" si="4"/>
        <v>2073</v>
      </c>
      <c r="G144" s="131">
        <f t="shared" si="5"/>
        <v>2134</v>
      </c>
    </row>
    <row r="145" spans="1:7">
      <c r="A145" s="128" t="s">
        <v>76</v>
      </c>
      <c r="B145" s="128" t="s">
        <v>342</v>
      </c>
      <c r="C145" s="128" t="s">
        <v>298</v>
      </c>
      <c r="D145" s="129">
        <v>1167</v>
      </c>
      <c r="E145" s="129"/>
      <c r="F145" s="130">
        <f t="shared" si="4"/>
        <v>1167</v>
      </c>
      <c r="G145" s="131">
        <f t="shared" si="5"/>
        <v>1202</v>
      </c>
    </row>
    <row r="146" spans="1:7">
      <c r="A146" s="128" t="s">
        <v>76</v>
      </c>
      <c r="B146" s="128" t="s">
        <v>345</v>
      </c>
      <c r="C146" s="128" t="s">
        <v>330</v>
      </c>
      <c r="D146" s="129">
        <v>45000</v>
      </c>
      <c r="E146" s="129"/>
      <c r="F146" s="130">
        <f t="shared" si="4"/>
        <v>45000</v>
      </c>
      <c r="G146" s="131">
        <f t="shared" si="5"/>
        <v>46320</v>
      </c>
    </row>
    <row r="147" spans="1:7">
      <c r="A147" s="128" t="s">
        <v>76</v>
      </c>
      <c r="B147" s="128" t="s">
        <v>346</v>
      </c>
      <c r="C147" s="128" t="s">
        <v>310</v>
      </c>
      <c r="D147" s="129">
        <v>12484</v>
      </c>
      <c r="E147" s="129"/>
      <c r="F147" s="130">
        <f t="shared" si="4"/>
        <v>12484</v>
      </c>
      <c r="G147" s="131">
        <f t="shared" si="5"/>
        <v>12851</v>
      </c>
    </row>
    <row r="148" spans="1:7">
      <c r="A148" s="128" t="s">
        <v>76</v>
      </c>
      <c r="B148" s="128" t="s">
        <v>347</v>
      </c>
      <c r="C148" s="128" t="s">
        <v>297</v>
      </c>
      <c r="D148" s="129">
        <v>1966</v>
      </c>
      <c r="E148" s="129"/>
      <c r="F148" s="130">
        <f t="shared" si="4"/>
        <v>1966</v>
      </c>
      <c r="G148" s="131">
        <f t="shared" si="5"/>
        <v>2024</v>
      </c>
    </row>
    <row r="149" spans="1:7">
      <c r="A149" s="128" t="s">
        <v>76</v>
      </c>
      <c r="B149" s="128" t="s">
        <v>343</v>
      </c>
      <c r="C149" s="128" t="s">
        <v>301</v>
      </c>
      <c r="D149" s="129"/>
      <c r="E149" s="129">
        <v>2800</v>
      </c>
      <c r="F149" s="130">
        <f t="shared" si="4"/>
        <v>2800</v>
      </c>
      <c r="G149" s="131">
        <f t="shared" si="5"/>
        <v>2883</v>
      </c>
    </row>
    <row r="150" spans="1:7">
      <c r="A150" s="128" t="s">
        <v>76</v>
      </c>
      <c r="B150" s="128" t="s">
        <v>338</v>
      </c>
      <c r="C150" s="128" t="s">
        <v>297</v>
      </c>
      <c r="D150" s="129"/>
      <c r="E150" s="129">
        <v>1400</v>
      </c>
      <c r="F150" s="130">
        <f t="shared" si="4"/>
        <v>1400</v>
      </c>
      <c r="G150" s="131">
        <f t="shared" si="5"/>
        <v>1442</v>
      </c>
    </row>
    <row r="151" spans="1:7">
      <c r="A151" s="128" t="s">
        <v>76</v>
      </c>
      <c r="B151" s="128" t="s">
        <v>347</v>
      </c>
      <c r="C151" s="128" t="s">
        <v>288</v>
      </c>
      <c r="D151" s="129">
        <v>2073</v>
      </c>
      <c r="E151" s="129"/>
      <c r="F151" s="130">
        <f t="shared" si="4"/>
        <v>2073</v>
      </c>
      <c r="G151" s="131">
        <f t="shared" si="5"/>
        <v>2134</v>
      </c>
    </row>
    <row r="152" spans="1:7">
      <c r="A152" s="128" t="s">
        <v>76</v>
      </c>
      <c r="B152" s="128" t="s">
        <v>347</v>
      </c>
      <c r="C152" s="128" t="s">
        <v>316</v>
      </c>
      <c r="D152" s="129">
        <v>1543</v>
      </c>
      <c r="E152" s="129"/>
      <c r="F152" s="130">
        <f t="shared" si="4"/>
        <v>1543</v>
      </c>
      <c r="G152" s="131">
        <f t="shared" si="5"/>
        <v>1589</v>
      </c>
    </row>
    <row r="153" spans="1:7">
      <c r="A153" s="128" t="s">
        <v>76</v>
      </c>
      <c r="B153" s="128" t="s">
        <v>347</v>
      </c>
      <c r="C153" s="128" t="s">
        <v>310</v>
      </c>
      <c r="D153" s="129">
        <v>9499</v>
      </c>
      <c r="E153" s="129"/>
      <c r="F153" s="130">
        <f t="shared" si="4"/>
        <v>9499</v>
      </c>
      <c r="G153" s="131">
        <f t="shared" si="5"/>
        <v>9778</v>
      </c>
    </row>
    <row r="154" spans="1:7">
      <c r="A154" s="128" t="s">
        <v>76</v>
      </c>
      <c r="B154" s="128" t="s">
        <v>338</v>
      </c>
      <c r="C154" s="128" t="s">
        <v>290</v>
      </c>
      <c r="D154" s="129">
        <v>1573</v>
      </c>
      <c r="E154" s="129"/>
      <c r="F154" s="130">
        <f t="shared" si="4"/>
        <v>1573</v>
      </c>
      <c r="G154" s="131">
        <f t="shared" si="5"/>
        <v>1620</v>
      </c>
    </row>
    <row r="155" spans="1:7">
      <c r="A155" s="128" t="s">
        <v>76</v>
      </c>
      <c r="B155" s="128" t="s">
        <v>342</v>
      </c>
      <c r="C155" s="128" t="s">
        <v>348</v>
      </c>
      <c r="D155" s="129">
        <v>3662</v>
      </c>
      <c r="E155" s="129"/>
      <c r="F155" s="130">
        <f t="shared" si="4"/>
        <v>3662</v>
      </c>
      <c r="G155" s="131">
        <f t="shared" si="5"/>
        <v>3770</v>
      </c>
    </row>
    <row r="156" spans="1:7">
      <c r="A156" s="128" t="s">
        <v>52</v>
      </c>
      <c r="B156" s="128" t="s">
        <v>349</v>
      </c>
      <c r="C156" s="128" t="s">
        <v>298</v>
      </c>
      <c r="D156" s="129">
        <v>1668</v>
      </c>
      <c r="E156" s="129"/>
      <c r="F156" s="130">
        <f t="shared" si="4"/>
        <v>1668</v>
      </c>
      <c r="G156" s="131">
        <f t="shared" si="5"/>
        <v>1717</v>
      </c>
    </row>
    <row r="157" spans="1:7">
      <c r="A157" s="128" t="s">
        <v>52</v>
      </c>
      <c r="B157" s="128" t="s">
        <v>350</v>
      </c>
      <c r="C157" s="128" t="s">
        <v>298</v>
      </c>
      <c r="D157" s="129">
        <v>1225</v>
      </c>
      <c r="E157" s="129"/>
      <c r="F157" s="130">
        <f t="shared" si="4"/>
        <v>1225</v>
      </c>
      <c r="G157" s="131">
        <f t="shared" si="5"/>
        <v>1261</v>
      </c>
    </row>
    <row r="158" spans="1:7">
      <c r="A158" s="128" t="s">
        <v>52</v>
      </c>
      <c r="B158" s="128" t="s">
        <v>351</v>
      </c>
      <c r="C158" s="128" t="s">
        <v>298</v>
      </c>
      <c r="D158" s="129">
        <v>1167</v>
      </c>
      <c r="E158" s="129"/>
      <c r="F158" s="130">
        <f t="shared" si="4"/>
        <v>1167</v>
      </c>
      <c r="G158" s="131">
        <f t="shared" si="5"/>
        <v>1202</v>
      </c>
    </row>
    <row r="159" spans="1:7">
      <c r="A159" s="128" t="s">
        <v>52</v>
      </c>
      <c r="B159" s="128" t="s">
        <v>349</v>
      </c>
      <c r="C159" s="128" t="s">
        <v>310</v>
      </c>
      <c r="D159" s="129">
        <v>34936</v>
      </c>
      <c r="E159" s="129"/>
      <c r="F159" s="130">
        <f t="shared" si="4"/>
        <v>34936</v>
      </c>
      <c r="G159" s="131">
        <f t="shared" si="5"/>
        <v>35961</v>
      </c>
    </row>
    <row r="160" spans="1:7">
      <c r="A160" s="128" t="s">
        <v>52</v>
      </c>
      <c r="B160" s="128" t="s">
        <v>351</v>
      </c>
      <c r="C160" s="128" t="s">
        <v>297</v>
      </c>
      <c r="D160" s="129">
        <v>740</v>
      </c>
      <c r="E160" s="129"/>
      <c r="F160" s="130">
        <f t="shared" si="4"/>
        <v>740</v>
      </c>
      <c r="G160" s="131">
        <f t="shared" si="5"/>
        <v>762</v>
      </c>
    </row>
    <row r="161" spans="1:7">
      <c r="A161" s="128" t="s">
        <v>52</v>
      </c>
      <c r="B161" s="128" t="s">
        <v>352</v>
      </c>
      <c r="C161" s="128" t="s">
        <v>295</v>
      </c>
      <c r="D161" s="129">
        <v>7238</v>
      </c>
      <c r="E161" s="129"/>
      <c r="F161" s="130">
        <f t="shared" si="4"/>
        <v>7238</v>
      </c>
      <c r="G161" s="131">
        <f t="shared" si="5"/>
        <v>7451</v>
      </c>
    </row>
    <row r="162" spans="1:7">
      <c r="A162" s="128" t="s">
        <v>52</v>
      </c>
      <c r="B162" s="128" t="s">
        <v>349</v>
      </c>
      <c r="C162" s="128" t="s">
        <v>294</v>
      </c>
      <c r="D162" s="129"/>
      <c r="E162" s="129">
        <v>3020</v>
      </c>
      <c r="F162" s="130">
        <f t="shared" si="4"/>
        <v>3020</v>
      </c>
      <c r="G162" s="131">
        <f t="shared" si="5"/>
        <v>3109</v>
      </c>
    </row>
    <row r="163" spans="1:7">
      <c r="A163" s="128" t="s">
        <v>52</v>
      </c>
      <c r="B163" s="128" t="s">
        <v>353</v>
      </c>
      <c r="C163" s="128" t="s">
        <v>298</v>
      </c>
      <c r="D163" s="129">
        <v>1167</v>
      </c>
      <c r="E163" s="129"/>
      <c r="F163" s="130">
        <f t="shared" si="4"/>
        <v>1167</v>
      </c>
      <c r="G163" s="131">
        <f t="shared" si="5"/>
        <v>1202</v>
      </c>
    </row>
    <row r="164" spans="1:7">
      <c r="A164" s="128" t="s">
        <v>52</v>
      </c>
      <c r="B164" s="128" t="s">
        <v>354</v>
      </c>
      <c r="C164" s="128" t="s">
        <v>295</v>
      </c>
      <c r="D164" s="129">
        <v>3459</v>
      </c>
      <c r="E164" s="129"/>
      <c r="F164" s="130">
        <f t="shared" si="4"/>
        <v>3459</v>
      </c>
      <c r="G164" s="131">
        <f t="shared" si="5"/>
        <v>3561</v>
      </c>
    </row>
    <row r="165" spans="1:7">
      <c r="A165" s="128" t="s">
        <v>52</v>
      </c>
      <c r="B165" s="128" t="s">
        <v>354</v>
      </c>
      <c r="C165" s="128" t="s">
        <v>298</v>
      </c>
      <c r="D165" s="129">
        <v>1225</v>
      </c>
      <c r="E165" s="129"/>
      <c r="F165" s="130">
        <f t="shared" si="4"/>
        <v>1225</v>
      </c>
      <c r="G165" s="131">
        <f t="shared" si="5"/>
        <v>1261</v>
      </c>
    </row>
    <row r="166" spans="1:7">
      <c r="A166" s="128" t="s">
        <v>52</v>
      </c>
      <c r="B166" s="128" t="s">
        <v>355</v>
      </c>
      <c r="C166" s="128" t="s">
        <v>310</v>
      </c>
      <c r="D166" s="129">
        <v>22243.5</v>
      </c>
      <c r="E166" s="129"/>
      <c r="F166" s="130">
        <f t="shared" si="4"/>
        <v>22243.5</v>
      </c>
      <c r="G166" s="131">
        <f t="shared" si="5"/>
        <v>22896</v>
      </c>
    </row>
    <row r="167" spans="1:7">
      <c r="A167" s="128" t="s">
        <v>52</v>
      </c>
      <c r="B167" s="128" t="s">
        <v>356</v>
      </c>
      <c r="C167" s="128" t="s">
        <v>298</v>
      </c>
      <c r="D167" s="129">
        <v>2200</v>
      </c>
      <c r="E167" s="129"/>
      <c r="F167" s="130">
        <f t="shared" si="4"/>
        <v>2200</v>
      </c>
      <c r="G167" s="131">
        <f t="shared" si="5"/>
        <v>2265</v>
      </c>
    </row>
    <row r="168" spans="1:7">
      <c r="A168" s="128" t="s">
        <v>52</v>
      </c>
      <c r="B168" s="128" t="s">
        <v>357</v>
      </c>
      <c r="C168" s="128" t="s">
        <v>297</v>
      </c>
      <c r="D168" s="129">
        <v>1966</v>
      </c>
      <c r="E168" s="129"/>
      <c r="F168" s="130">
        <f t="shared" si="4"/>
        <v>1966</v>
      </c>
      <c r="G168" s="131">
        <f t="shared" si="5"/>
        <v>2024</v>
      </c>
    </row>
    <row r="169" spans="1:7">
      <c r="A169" s="128" t="s">
        <v>52</v>
      </c>
      <c r="B169" s="128" t="s">
        <v>358</v>
      </c>
      <c r="C169" s="128" t="s">
        <v>313</v>
      </c>
      <c r="D169" s="129">
        <v>2306</v>
      </c>
      <c r="E169" s="129"/>
      <c r="F169" s="130">
        <f t="shared" si="4"/>
        <v>2306</v>
      </c>
      <c r="G169" s="131">
        <f t="shared" si="5"/>
        <v>2374</v>
      </c>
    </row>
    <row r="170" spans="1:7">
      <c r="A170" s="128" t="s">
        <v>52</v>
      </c>
      <c r="B170" s="128" t="s">
        <v>359</v>
      </c>
      <c r="C170" s="128" t="s">
        <v>330</v>
      </c>
      <c r="D170" s="129">
        <v>36570</v>
      </c>
      <c r="E170" s="129"/>
      <c r="F170" s="130">
        <f t="shared" si="4"/>
        <v>36570</v>
      </c>
      <c r="G170" s="131">
        <f t="shared" si="5"/>
        <v>37643</v>
      </c>
    </row>
    <row r="171" spans="1:7">
      <c r="A171" s="128" t="s">
        <v>52</v>
      </c>
      <c r="B171" s="128" t="s">
        <v>360</v>
      </c>
      <c r="C171" s="128" t="s">
        <v>310</v>
      </c>
      <c r="D171" s="129">
        <v>12500</v>
      </c>
      <c r="E171" s="129"/>
      <c r="F171" s="130">
        <f t="shared" si="4"/>
        <v>12500</v>
      </c>
      <c r="G171" s="131">
        <f t="shared" si="5"/>
        <v>12867</v>
      </c>
    </row>
    <row r="172" spans="1:7">
      <c r="A172" s="128" t="s">
        <v>52</v>
      </c>
      <c r="B172" s="128" t="s">
        <v>361</v>
      </c>
      <c r="C172" s="128" t="s">
        <v>290</v>
      </c>
      <c r="D172" s="129">
        <v>1573</v>
      </c>
      <c r="E172" s="129"/>
      <c r="F172" s="130">
        <f t="shared" si="4"/>
        <v>1573</v>
      </c>
      <c r="G172" s="131">
        <f t="shared" si="5"/>
        <v>1620</v>
      </c>
    </row>
    <row r="173" spans="1:7">
      <c r="A173" s="128" t="s">
        <v>52</v>
      </c>
      <c r="B173" s="128" t="s">
        <v>362</v>
      </c>
      <c r="C173" s="128" t="s">
        <v>310</v>
      </c>
      <c r="D173" s="129">
        <v>15000</v>
      </c>
      <c r="E173" s="129"/>
      <c r="F173" s="130">
        <f t="shared" si="4"/>
        <v>15000</v>
      </c>
      <c r="G173" s="131">
        <f t="shared" si="5"/>
        <v>15440</v>
      </c>
    </row>
    <row r="174" spans="1:7">
      <c r="A174" s="128" t="s">
        <v>52</v>
      </c>
      <c r="B174" s="128" t="s">
        <v>357</v>
      </c>
      <c r="C174" s="128" t="s">
        <v>295</v>
      </c>
      <c r="D174" s="129">
        <v>7238</v>
      </c>
      <c r="E174" s="129"/>
      <c r="F174" s="130">
        <f t="shared" si="4"/>
        <v>7238</v>
      </c>
      <c r="G174" s="131">
        <f t="shared" si="5"/>
        <v>7451</v>
      </c>
    </row>
    <row r="175" spans="1:7">
      <c r="A175" s="128" t="s">
        <v>52</v>
      </c>
      <c r="B175" s="128" t="s">
        <v>363</v>
      </c>
      <c r="C175" s="128" t="s">
        <v>299</v>
      </c>
      <c r="D175" s="129">
        <v>400</v>
      </c>
      <c r="E175" s="129"/>
      <c r="F175" s="130">
        <f t="shared" si="4"/>
        <v>400</v>
      </c>
      <c r="G175" s="131">
        <f t="shared" si="5"/>
        <v>412</v>
      </c>
    </row>
    <row r="176" spans="1:7">
      <c r="A176" s="128" t="s">
        <v>52</v>
      </c>
      <c r="B176" s="128" t="s">
        <v>363</v>
      </c>
      <c r="C176" s="128" t="s">
        <v>310</v>
      </c>
      <c r="D176" s="129">
        <v>13000</v>
      </c>
      <c r="E176" s="129"/>
      <c r="F176" s="130">
        <f t="shared" si="4"/>
        <v>13000</v>
      </c>
      <c r="G176" s="131">
        <f t="shared" si="5"/>
        <v>13382</v>
      </c>
    </row>
    <row r="177" spans="1:7">
      <c r="A177" s="128" t="s">
        <v>52</v>
      </c>
      <c r="B177" s="128" t="s">
        <v>364</v>
      </c>
      <c r="C177" s="128" t="s">
        <v>310</v>
      </c>
      <c r="D177" s="129"/>
      <c r="E177" s="129">
        <v>6000</v>
      </c>
      <c r="F177" s="130">
        <f t="shared" si="4"/>
        <v>6000</v>
      </c>
      <c r="G177" s="131">
        <f t="shared" si="5"/>
        <v>6176</v>
      </c>
    </row>
    <row r="178" spans="1:7">
      <c r="A178" s="128" t="s">
        <v>52</v>
      </c>
      <c r="B178" s="128" t="s">
        <v>352</v>
      </c>
      <c r="C178" s="128" t="s">
        <v>298</v>
      </c>
      <c r="D178" s="129">
        <v>877.25</v>
      </c>
      <c r="E178" s="129"/>
      <c r="F178" s="130">
        <f t="shared" si="4"/>
        <v>877.25</v>
      </c>
      <c r="G178" s="131">
        <f t="shared" si="5"/>
        <v>903</v>
      </c>
    </row>
    <row r="179" spans="1:7">
      <c r="A179" s="128" t="s">
        <v>52</v>
      </c>
      <c r="B179" s="128" t="s">
        <v>353</v>
      </c>
      <c r="C179" s="128" t="s">
        <v>301</v>
      </c>
      <c r="D179" s="129">
        <v>3265</v>
      </c>
      <c r="E179" s="129"/>
      <c r="F179" s="130">
        <f t="shared" si="4"/>
        <v>3265</v>
      </c>
      <c r="G179" s="131">
        <f t="shared" si="5"/>
        <v>3361</v>
      </c>
    </row>
    <row r="180" spans="1:7">
      <c r="A180" s="128" t="s">
        <v>52</v>
      </c>
      <c r="B180" s="128" t="s">
        <v>364</v>
      </c>
      <c r="C180" s="128" t="s">
        <v>298</v>
      </c>
      <c r="D180" s="129"/>
      <c r="E180" s="129">
        <v>785</v>
      </c>
      <c r="F180" s="130">
        <f t="shared" si="4"/>
        <v>785</v>
      </c>
      <c r="G180" s="131">
        <f t="shared" si="5"/>
        <v>809</v>
      </c>
    </row>
    <row r="181" spans="1:7">
      <c r="A181" s="128" t="s">
        <v>52</v>
      </c>
      <c r="B181" s="128" t="s">
        <v>357</v>
      </c>
      <c r="C181" s="128" t="s">
        <v>298</v>
      </c>
      <c r="D181" s="129">
        <v>1225</v>
      </c>
      <c r="E181" s="129"/>
      <c r="F181" s="130">
        <f t="shared" si="4"/>
        <v>1225</v>
      </c>
      <c r="G181" s="131">
        <f t="shared" si="5"/>
        <v>1261</v>
      </c>
    </row>
    <row r="182" spans="1:7">
      <c r="A182" s="128" t="s">
        <v>52</v>
      </c>
      <c r="B182" s="128" t="s">
        <v>365</v>
      </c>
      <c r="C182" s="128" t="s">
        <v>303</v>
      </c>
      <c r="D182" s="129"/>
      <c r="E182" s="129">
        <v>700</v>
      </c>
      <c r="F182" s="130">
        <f t="shared" si="4"/>
        <v>700</v>
      </c>
      <c r="G182" s="131">
        <f t="shared" si="5"/>
        <v>721</v>
      </c>
    </row>
    <row r="183" spans="1:7">
      <c r="A183" s="128" t="s">
        <v>52</v>
      </c>
      <c r="B183" s="128" t="s">
        <v>352</v>
      </c>
      <c r="C183" s="128" t="s">
        <v>298</v>
      </c>
      <c r="D183" s="129">
        <v>1018</v>
      </c>
      <c r="E183" s="129"/>
      <c r="F183" s="130">
        <f t="shared" si="4"/>
        <v>1018</v>
      </c>
      <c r="G183" s="131">
        <f t="shared" si="5"/>
        <v>1048</v>
      </c>
    </row>
    <row r="184" spans="1:7">
      <c r="A184" s="128" t="s">
        <v>52</v>
      </c>
      <c r="B184" s="128" t="s">
        <v>366</v>
      </c>
      <c r="C184" s="128" t="s">
        <v>288</v>
      </c>
      <c r="D184" s="129">
        <v>3984</v>
      </c>
      <c r="E184" s="129"/>
      <c r="F184" s="130">
        <f t="shared" si="4"/>
        <v>3984</v>
      </c>
      <c r="G184" s="131">
        <f t="shared" si="5"/>
        <v>4101</v>
      </c>
    </row>
    <row r="185" spans="1:7">
      <c r="A185" s="128" t="s">
        <v>52</v>
      </c>
      <c r="B185" s="128" t="s">
        <v>358</v>
      </c>
      <c r="C185" s="128" t="s">
        <v>297</v>
      </c>
      <c r="D185" s="129">
        <v>683</v>
      </c>
      <c r="E185" s="129"/>
      <c r="F185" s="130">
        <f t="shared" si="4"/>
        <v>683</v>
      </c>
      <c r="G185" s="131">
        <f t="shared" si="5"/>
        <v>704</v>
      </c>
    </row>
    <row r="186" spans="1:7">
      <c r="A186" s="128" t="s">
        <v>52</v>
      </c>
      <c r="B186" s="128" t="s">
        <v>367</v>
      </c>
      <c r="C186" s="128" t="s">
        <v>301</v>
      </c>
      <c r="D186" s="129"/>
      <c r="E186" s="129">
        <v>1820</v>
      </c>
      <c r="F186" s="130">
        <f t="shared" si="4"/>
        <v>1820</v>
      </c>
      <c r="G186" s="131">
        <f t="shared" si="5"/>
        <v>1874</v>
      </c>
    </row>
    <row r="187" spans="1:7">
      <c r="A187" s="128" t="s">
        <v>52</v>
      </c>
      <c r="B187" s="128" t="s">
        <v>368</v>
      </c>
      <c r="C187" s="128" t="s">
        <v>310</v>
      </c>
      <c r="D187" s="129">
        <v>16566</v>
      </c>
      <c r="E187" s="129"/>
      <c r="F187" s="130">
        <f t="shared" si="4"/>
        <v>16566</v>
      </c>
      <c r="G187" s="131">
        <f t="shared" si="5"/>
        <v>17052</v>
      </c>
    </row>
    <row r="188" spans="1:7">
      <c r="A188" s="128" t="s">
        <v>52</v>
      </c>
      <c r="B188" s="128" t="s">
        <v>369</v>
      </c>
      <c r="C188" s="128" t="s">
        <v>299</v>
      </c>
      <c r="D188" s="129"/>
      <c r="E188" s="129">
        <v>1100</v>
      </c>
      <c r="F188" s="130">
        <f t="shared" si="4"/>
        <v>1100</v>
      </c>
      <c r="G188" s="131">
        <f t="shared" si="5"/>
        <v>1133</v>
      </c>
    </row>
    <row r="189" spans="1:7">
      <c r="A189" s="128" t="s">
        <v>52</v>
      </c>
      <c r="B189" s="128" t="s">
        <v>367</v>
      </c>
      <c r="C189" s="128" t="s">
        <v>313</v>
      </c>
      <c r="D189" s="129"/>
      <c r="E189" s="129">
        <v>1215</v>
      </c>
      <c r="F189" s="130">
        <f t="shared" si="4"/>
        <v>1215</v>
      </c>
      <c r="G189" s="131">
        <f t="shared" si="5"/>
        <v>1251</v>
      </c>
    </row>
    <row r="190" spans="1:7">
      <c r="A190" s="128" t="s">
        <v>52</v>
      </c>
      <c r="B190" s="128" t="s">
        <v>357</v>
      </c>
      <c r="C190" s="128" t="s">
        <v>301</v>
      </c>
      <c r="D190" s="129">
        <v>3265</v>
      </c>
      <c r="E190" s="129"/>
      <c r="F190" s="130">
        <f t="shared" si="4"/>
        <v>3265</v>
      </c>
      <c r="G190" s="131">
        <f t="shared" si="5"/>
        <v>3361</v>
      </c>
    </row>
    <row r="191" spans="1:7">
      <c r="A191" s="128" t="s">
        <v>52</v>
      </c>
      <c r="B191" s="128" t="s">
        <v>369</v>
      </c>
      <c r="C191" s="128" t="s">
        <v>370</v>
      </c>
      <c r="D191" s="129"/>
      <c r="E191" s="129">
        <v>3380</v>
      </c>
      <c r="F191" s="130">
        <f t="shared" si="4"/>
        <v>3380</v>
      </c>
      <c r="G191" s="131">
        <f t="shared" si="5"/>
        <v>3480</v>
      </c>
    </row>
    <row r="192" spans="1:7">
      <c r="A192" s="128" t="s">
        <v>52</v>
      </c>
      <c r="B192" s="128" t="s">
        <v>365</v>
      </c>
      <c r="C192" s="128" t="s">
        <v>294</v>
      </c>
      <c r="D192" s="129"/>
      <c r="E192" s="129">
        <v>4000</v>
      </c>
      <c r="F192" s="130">
        <f t="shared" si="4"/>
        <v>4000</v>
      </c>
      <c r="G192" s="131">
        <f t="shared" si="5"/>
        <v>4118</v>
      </c>
    </row>
    <row r="193" spans="1:7">
      <c r="A193" s="128" t="s">
        <v>52</v>
      </c>
      <c r="B193" s="128" t="s">
        <v>369</v>
      </c>
      <c r="C193" s="128" t="s">
        <v>313</v>
      </c>
      <c r="D193" s="129"/>
      <c r="E193" s="129">
        <v>6200</v>
      </c>
      <c r="F193" s="130">
        <f t="shared" si="4"/>
        <v>6200</v>
      </c>
      <c r="G193" s="131">
        <f t="shared" si="5"/>
        <v>6382</v>
      </c>
    </row>
    <row r="194" spans="1:7">
      <c r="A194" s="128" t="s">
        <v>52</v>
      </c>
      <c r="B194" s="128" t="s">
        <v>367</v>
      </c>
      <c r="C194" s="128" t="s">
        <v>303</v>
      </c>
      <c r="D194" s="129"/>
      <c r="E194" s="129">
        <v>910</v>
      </c>
      <c r="F194" s="130">
        <f t="shared" si="4"/>
        <v>910</v>
      </c>
      <c r="G194" s="131">
        <f t="shared" si="5"/>
        <v>937</v>
      </c>
    </row>
    <row r="195" spans="1:7">
      <c r="A195" s="128" t="s">
        <v>52</v>
      </c>
      <c r="B195" s="128" t="s">
        <v>369</v>
      </c>
      <c r="C195" s="128" t="s">
        <v>289</v>
      </c>
      <c r="D195" s="129"/>
      <c r="E195" s="129">
        <v>2500</v>
      </c>
      <c r="F195" s="130">
        <f t="shared" si="4"/>
        <v>2500</v>
      </c>
      <c r="G195" s="131">
        <f t="shared" si="5"/>
        <v>2574</v>
      </c>
    </row>
    <row r="196" spans="1:7">
      <c r="A196" s="128" t="s">
        <v>52</v>
      </c>
      <c r="B196" s="128" t="s">
        <v>353</v>
      </c>
      <c r="C196" s="128" t="s">
        <v>298</v>
      </c>
      <c r="D196" s="129">
        <v>1167</v>
      </c>
      <c r="E196" s="129"/>
      <c r="F196" s="130">
        <f t="shared" ref="F196:F259" si="6">D196+E196</f>
        <v>1167</v>
      </c>
      <c r="G196" s="131">
        <f t="shared" ref="G196:G259" si="7">ROUNDUP(F196/129.6*133.4,0)</f>
        <v>1202</v>
      </c>
    </row>
    <row r="197" spans="1:7">
      <c r="A197" s="128" t="s">
        <v>52</v>
      </c>
      <c r="B197" s="128" t="s">
        <v>369</v>
      </c>
      <c r="C197" s="128" t="s">
        <v>295</v>
      </c>
      <c r="D197" s="129"/>
      <c r="E197" s="129">
        <v>3100</v>
      </c>
      <c r="F197" s="130">
        <f t="shared" si="6"/>
        <v>3100</v>
      </c>
      <c r="G197" s="131">
        <f t="shared" si="7"/>
        <v>3191</v>
      </c>
    </row>
    <row r="198" spans="1:7">
      <c r="A198" s="128" t="s">
        <v>52</v>
      </c>
      <c r="B198" s="128" t="s">
        <v>349</v>
      </c>
      <c r="C198" s="128" t="s">
        <v>295</v>
      </c>
      <c r="D198" s="129"/>
      <c r="E198" s="129">
        <v>2660</v>
      </c>
      <c r="F198" s="130">
        <f t="shared" si="6"/>
        <v>2660</v>
      </c>
      <c r="G198" s="131">
        <f t="shared" si="7"/>
        <v>2738</v>
      </c>
    </row>
    <row r="199" spans="1:7">
      <c r="A199" s="128" t="s">
        <v>52</v>
      </c>
      <c r="B199" s="128" t="s">
        <v>365</v>
      </c>
      <c r="C199" s="128" t="s">
        <v>309</v>
      </c>
      <c r="D199" s="129"/>
      <c r="E199" s="129">
        <v>1200</v>
      </c>
      <c r="F199" s="130">
        <f t="shared" si="6"/>
        <v>1200</v>
      </c>
      <c r="G199" s="131">
        <f t="shared" si="7"/>
        <v>1236</v>
      </c>
    </row>
    <row r="200" spans="1:7">
      <c r="A200" s="128" t="s">
        <v>52</v>
      </c>
      <c r="B200" s="128" t="s">
        <v>371</v>
      </c>
      <c r="C200" s="128" t="s">
        <v>309</v>
      </c>
      <c r="D200" s="129">
        <v>2035</v>
      </c>
      <c r="E200" s="129"/>
      <c r="F200" s="130">
        <f t="shared" si="6"/>
        <v>2035</v>
      </c>
      <c r="G200" s="131">
        <f t="shared" si="7"/>
        <v>2095</v>
      </c>
    </row>
    <row r="201" spans="1:7" ht="26.4">
      <c r="A201" s="128" t="s">
        <v>52</v>
      </c>
      <c r="B201" s="128" t="s">
        <v>351</v>
      </c>
      <c r="C201" s="128" t="s">
        <v>329</v>
      </c>
      <c r="D201" s="129">
        <v>1675</v>
      </c>
      <c r="E201" s="129"/>
      <c r="F201" s="130">
        <f t="shared" si="6"/>
        <v>1675</v>
      </c>
      <c r="G201" s="131">
        <f t="shared" si="7"/>
        <v>1725</v>
      </c>
    </row>
    <row r="202" spans="1:7">
      <c r="A202" s="128" t="s">
        <v>52</v>
      </c>
      <c r="B202" s="128" t="s">
        <v>349</v>
      </c>
      <c r="C202" s="128" t="s">
        <v>370</v>
      </c>
      <c r="D202" s="129"/>
      <c r="E202" s="129">
        <v>3380</v>
      </c>
      <c r="F202" s="130">
        <f t="shared" si="6"/>
        <v>3380</v>
      </c>
      <c r="G202" s="131">
        <f t="shared" si="7"/>
        <v>3480</v>
      </c>
    </row>
    <row r="203" spans="1:7">
      <c r="A203" s="128" t="s">
        <v>52</v>
      </c>
      <c r="B203" s="128" t="s">
        <v>359</v>
      </c>
      <c r="C203" s="128" t="s">
        <v>372</v>
      </c>
      <c r="D203" s="129">
        <v>4381</v>
      </c>
      <c r="E203" s="129"/>
      <c r="F203" s="130">
        <f t="shared" si="6"/>
        <v>4381</v>
      </c>
      <c r="G203" s="131">
        <f t="shared" si="7"/>
        <v>4510</v>
      </c>
    </row>
    <row r="204" spans="1:7">
      <c r="A204" s="128" t="s">
        <v>52</v>
      </c>
      <c r="B204" s="128" t="s">
        <v>368</v>
      </c>
      <c r="C204" s="128" t="s">
        <v>298</v>
      </c>
      <c r="D204" s="129">
        <v>1225</v>
      </c>
      <c r="E204" s="129"/>
      <c r="F204" s="130">
        <f t="shared" si="6"/>
        <v>1225</v>
      </c>
      <c r="G204" s="131">
        <f t="shared" si="7"/>
        <v>1261</v>
      </c>
    </row>
    <row r="205" spans="1:7">
      <c r="A205" s="128" t="s">
        <v>52</v>
      </c>
      <c r="B205" s="128" t="s">
        <v>373</v>
      </c>
      <c r="C205" s="128" t="s">
        <v>310</v>
      </c>
      <c r="D205" s="129">
        <v>15000</v>
      </c>
      <c r="E205" s="129"/>
      <c r="F205" s="130">
        <f t="shared" si="6"/>
        <v>15000</v>
      </c>
      <c r="G205" s="131">
        <f t="shared" si="7"/>
        <v>15440</v>
      </c>
    </row>
    <row r="206" spans="1:7">
      <c r="A206" s="128" t="s">
        <v>52</v>
      </c>
      <c r="B206" s="128" t="s">
        <v>369</v>
      </c>
      <c r="C206" s="128" t="s">
        <v>374</v>
      </c>
      <c r="D206" s="129"/>
      <c r="E206" s="129">
        <v>2500</v>
      </c>
      <c r="F206" s="130">
        <f t="shared" si="6"/>
        <v>2500</v>
      </c>
      <c r="G206" s="131">
        <f t="shared" si="7"/>
        <v>2574</v>
      </c>
    </row>
    <row r="207" spans="1:7">
      <c r="A207" s="128" t="s">
        <v>52</v>
      </c>
      <c r="B207" s="128" t="s">
        <v>375</v>
      </c>
      <c r="C207" s="128" t="s">
        <v>283</v>
      </c>
      <c r="D207" s="129">
        <v>2930</v>
      </c>
      <c r="E207" s="129"/>
      <c r="F207" s="130">
        <f t="shared" si="6"/>
        <v>2930</v>
      </c>
      <c r="G207" s="131">
        <f t="shared" si="7"/>
        <v>3016</v>
      </c>
    </row>
    <row r="208" spans="1:7">
      <c r="A208" s="128" t="s">
        <v>52</v>
      </c>
      <c r="B208" s="128" t="s">
        <v>376</v>
      </c>
      <c r="C208" s="128" t="s">
        <v>310</v>
      </c>
      <c r="D208" s="129">
        <v>18000</v>
      </c>
      <c r="E208" s="129"/>
      <c r="F208" s="130">
        <f t="shared" si="6"/>
        <v>18000</v>
      </c>
      <c r="G208" s="131">
        <f t="shared" si="7"/>
        <v>18528</v>
      </c>
    </row>
    <row r="209" spans="1:7">
      <c r="A209" s="128" t="s">
        <v>52</v>
      </c>
      <c r="B209" s="128" t="s">
        <v>354</v>
      </c>
      <c r="C209" s="128" t="s">
        <v>290</v>
      </c>
      <c r="D209" s="129">
        <v>2359</v>
      </c>
      <c r="E209" s="129"/>
      <c r="F209" s="130">
        <f t="shared" si="6"/>
        <v>2359</v>
      </c>
      <c r="G209" s="131">
        <f t="shared" si="7"/>
        <v>2429</v>
      </c>
    </row>
    <row r="210" spans="1:7">
      <c r="A210" s="128" t="s">
        <v>52</v>
      </c>
      <c r="B210" s="128" t="s">
        <v>377</v>
      </c>
      <c r="C210" s="128" t="s">
        <v>283</v>
      </c>
      <c r="D210" s="129">
        <v>1429</v>
      </c>
      <c r="E210" s="129"/>
      <c r="F210" s="130">
        <f t="shared" si="6"/>
        <v>1429</v>
      </c>
      <c r="G210" s="131">
        <f t="shared" si="7"/>
        <v>1471</v>
      </c>
    </row>
    <row r="211" spans="1:7">
      <c r="A211" s="128" t="s">
        <v>52</v>
      </c>
      <c r="B211" s="128" t="s">
        <v>373</v>
      </c>
      <c r="C211" s="128" t="s">
        <v>283</v>
      </c>
      <c r="D211" s="129">
        <v>802</v>
      </c>
      <c r="E211" s="129"/>
      <c r="F211" s="130">
        <f t="shared" si="6"/>
        <v>802</v>
      </c>
      <c r="G211" s="131">
        <f t="shared" si="7"/>
        <v>826</v>
      </c>
    </row>
    <row r="212" spans="1:7">
      <c r="A212" s="128" t="s">
        <v>52</v>
      </c>
      <c r="B212" s="128" t="s">
        <v>378</v>
      </c>
      <c r="C212" s="128" t="s">
        <v>295</v>
      </c>
      <c r="D212" s="129">
        <v>3459</v>
      </c>
      <c r="E212" s="129"/>
      <c r="F212" s="130">
        <f t="shared" si="6"/>
        <v>3459</v>
      </c>
      <c r="G212" s="131">
        <f t="shared" si="7"/>
        <v>3561</v>
      </c>
    </row>
    <row r="213" spans="1:7">
      <c r="A213" s="128" t="s">
        <v>52</v>
      </c>
      <c r="B213" s="128" t="s">
        <v>351</v>
      </c>
      <c r="C213" s="128" t="s">
        <v>295</v>
      </c>
      <c r="D213" s="129">
        <v>3459</v>
      </c>
      <c r="E213" s="129"/>
      <c r="F213" s="130">
        <f t="shared" si="6"/>
        <v>3459</v>
      </c>
      <c r="G213" s="131">
        <f t="shared" si="7"/>
        <v>3561</v>
      </c>
    </row>
    <row r="214" spans="1:7">
      <c r="A214" s="128" t="s">
        <v>52</v>
      </c>
      <c r="B214" s="128" t="s">
        <v>351</v>
      </c>
      <c r="C214" s="128" t="s">
        <v>283</v>
      </c>
      <c r="D214" s="129">
        <v>2930</v>
      </c>
      <c r="E214" s="129"/>
      <c r="F214" s="130">
        <f t="shared" si="6"/>
        <v>2930</v>
      </c>
      <c r="G214" s="131">
        <f t="shared" si="7"/>
        <v>3016</v>
      </c>
    </row>
    <row r="215" spans="1:7">
      <c r="A215" s="128" t="s">
        <v>52</v>
      </c>
      <c r="B215" s="128" t="s">
        <v>359</v>
      </c>
      <c r="C215" s="128" t="s">
        <v>372</v>
      </c>
      <c r="D215" s="129">
        <v>1058</v>
      </c>
      <c r="E215" s="129"/>
      <c r="F215" s="130">
        <f t="shared" si="6"/>
        <v>1058</v>
      </c>
      <c r="G215" s="131">
        <f t="shared" si="7"/>
        <v>1090</v>
      </c>
    </row>
    <row r="216" spans="1:7">
      <c r="A216" s="128" t="s">
        <v>52</v>
      </c>
      <c r="B216" s="128" t="s">
        <v>369</v>
      </c>
      <c r="C216" s="128" t="s">
        <v>288</v>
      </c>
      <c r="D216" s="129"/>
      <c r="E216" s="129">
        <v>950</v>
      </c>
      <c r="F216" s="130">
        <f t="shared" si="6"/>
        <v>950</v>
      </c>
      <c r="G216" s="131">
        <f t="shared" si="7"/>
        <v>978</v>
      </c>
    </row>
    <row r="217" spans="1:7">
      <c r="A217" s="128" t="s">
        <v>52</v>
      </c>
      <c r="B217" s="128" t="s">
        <v>369</v>
      </c>
      <c r="C217" s="128" t="s">
        <v>288</v>
      </c>
      <c r="D217" s="129"/>
      <c r="E217" s="129">
        <v>950</v>
      </c>
      <c r="F217" s="130">
        <f t="shared" si="6"/>
        <v>950</v>
      </c>
      <c r="G217" s="131">
        <f t="shared" si="7"/>
        <v>978</v>
      </c>
    </row>
    <row r="218" spans="1:7">
      <c r="A218" s="128" t="s">
        <v>52</v>
      </c>
      <c r="B218" s="128" t="s">
        <v>362</v>
      </c>
      <c r="C218" s="128" t="s">
        <v>298</v>
      </c>
      <c r="D218" s="129">
        <v>1225</v>
      </c>
      <c r="E218" s="129"/>
      <c r="F218" s="130">
        <f t="shared" si="6"/>
        <v>1225</v>
      </c>
      <c r="G218" s="131">
        <f t="shared" si="7"/>
        <v>1261</v>
      </c>
    </row>
    <row r="219" spans="1:7">
      <c r="A219" s="128" t="s">
        <v>52</v>
      </c>
      <c r="B219" s="128" t="s">
        <v>375</v>
      </c>
      <c r="C219" s="128" t="s">
        <v>283</v>
      </c>
      <c r="D219" s="129">
        <v>2930</v>
      </c>
      <c r="E219" s="129"/>
      <c r="F219" s="130">
        <f t="shared" si="6"/>
        <v>2930</v>
      </c>
      <c r="G219" s="131">
        <f t="shared" si="7"/>
        <v>3016</v>
      </c>
    </row>
    <row r="220" spans="1:7">
      <c r="A220" s="128" t="s">
        <v>52</v>
      </c>
      <c r="B220" s="128" t="s">
        <v>358</v>
      </c>
      <c r="C220" s="128" t="s">
        <v>298</v>
      </c>
      <c r="D220" s="129">
        <v>763</v>
      </c>
      <c r="E220" s="129"/>
      <c r="F220" s="130">
        <f t="shared" si="6"/>
        <v>763</v>
      </c>
      <c r="G220" s="131">
        <f t="shared" si="7"/>
        <v>786</v>
      </c>
    </row>
    <row r="221" spans="1:7">
      <c r="A221" s="128" t="s">
        <v>52</v>
      </c>
      <c r="B221" s="128" t="s">
        <v>349</v>
      </c>
      <c r="C221" s="128" t="s">
        <v>299</v>
      </c>
      <c r="D221" s="129">
        <v>2400</v>
      </c>
      <c r="E221" s="129"/>
      <c r="F221" s="130">
        <f t="shared" si="6"/>
        <v>2400</v>
      </c>
      <c r="G221" s="131">
        <f t="shared" si="7"/>
        <v>2471</v>
      </c>
    </row>
    <row r="222" spans="1:7">
      <c r="A222" s="128" t="s">
        <v>52</v>
      </c>
      <c r="B222" s="128" t="s">
        <v>368</v>
      </c>
      <c r="C222" s="128" t="s">
        <v>297</v>
      </c>
      <c r="D222" s="129">
        <v>1967</v>
      </c>
      <c r="E222" s="129"/>
      <c r="F222" s="130">
        <f t="shared" si="6"/>
        <v>1967</v>
      </c>
      <c r="G222" s="131">
        <f t="shared" si="7"/>
        <v>2025</v>
      </c>
    </row>
    <row r="223" spans="1:7">
      <c r="A223" s="128" t="s">
        <v>52</v>
      </c>
      <c r="B223" s="128" t="s">
        <v>379</v>
      </c>
      <c r="C223" s="128" t="s">
        <v>298</v>
      </c>
      <c r="D223" s="129">
        <v>1225</v>
      </c>
      <c r="E223" s="129"/>
      <c r="F223" s="130">
        <f t="shared" si="6"/>
        <v>1225</v>
      </c>
      <c r="G223" s="131">
        <f t="shared" si="7"/>
        <v>1261</v>
      </c>
    </row>
    <row r="224" spans="1:7">
      <c r="A224" s="128" t="s">
        <v>52</v>
      </c>
      <c r="B224" s="128" t="s">
        <v>380</v>
      </c>
      <c r="C224" s="128" t="s">
        <v>298</v>
      </c>
      <c r="D224" s="129">
        <v>1167</v>
      </c>
      <c r="E224" s="129"/>
      <c r="F224" s="130">
        <f t="shared" si="6"/>
        <v>1167</v>
      </c>
      <c r="G224" s="131">
        <f t="shared" si="7"/>
        <v>1202</v>
      </c>
    </row>
    <row r="225" spans="1:7">
      <c r="A225" s="128" t="s">
        <v>52</v>
      </c>
      <c r="B225" s="128" t="s">
        <v>366</v>
      </c>
      <c r="C225" s="128" t="s">
        <v>310</v>
      </c>
      <c r="D225" s="129">
        <v>12723</v>
      </c>
      <c r="E225" s="129"/>
      <c r="F225" s="130">
        <f t="shared" si="6"/>
        <v>12723</v>
      </c>
      <c r="G225" s="131">
        <f t="shared" si="7"/>
        <v>13097</v>
      </c>
    </row>
    <row r="226" spans="1:7">
      <c r="A226" s="128" t="s">
        <v>52</v>
      </c>
      <c r="B226" s="128" t="s">
        <v>379</v>
      </c>
      <c r="C226" s="128" t="s">
        <v>295</v>
      </c>
      <c r="D226" s="129">
        <v>3459</v>
      </c>
      <c r="E226" s="129"/>
      <c r="F226" s="130">
        <f t="shared" si="6"/>
        <v>3459</v>
      </c>
      <c r="G226" s="131">
        <f t="shared" si="7"/>
        <v>3561</v>
      </c>
    </row>
    <row r="227" spans="1:7">
      <c r="A227" s="128" t="s">
        <v>52</v>
      </c>
      <c r="B227" s="128" t="s">
        <v>352</v>
      </c>
      <c r="C227" s="128" t="s">
        <v>298</v>
      </c>
      <c r="D227" s="129">
        <v>730</v>
      </c>
      <c r="E227" s="129"/>
      <c r="F227" s="130">
        <f t="shared" si="6"/>
        <v>730</v>
      </c>
      <c r="G227" s="131">
        <f t="shared" si="7"/>
        <v>752</v>
      </c>
    </row>
    <row r="228" spans="1:7">
      <c r="A228" s="128" t="s">
        <v>52</v>
      </c>
      <c r="B228" s="128" t="s">
        <v>352</v>
      </c>
      <c r="C228" s="128" t="s">
        <v>290</v>
      </c>
      <c r="D228" s="129">
        <v>1573</v>
      </c>
      <c r="E228" s="129"/>
      <c r="F228" s="130">
        <f t="shared" si="6"/>
        <v>1573</v>
      </c>
      <c r="G228" s="131">
        <f t="shared" si="7"/>
        <v>1620</v>
      </c>
    </row>
    <row r="229" spans="1:7">
      <c r="A229" s="128" t="s">
        <v>52</v>
      </c>
      <c r="B229" s="128" t="s">
        <v>354</v>
      </c>
      <c r="C229" s="128" t="s">
        <v>298</v>
      </c>
      <c r="D229" s="129">
        <v>1167</v>
      </c>
      <c r="E229" s="129"/>
      <c r="F229" s="130">
        <f t="shared" si="6"/>
        <v>1167</v>
      </c>
      <c r="G229" s="131">
        <f t="shared" si="7"/>
        <v>1202</v>
      </c>
    </row>
    <row r="230" spans="1:7">
      <c r="A230" s="128" t="s">
        <v>52</v>
      </c>
      <c r="B230" s="128" t="s">
        <v>381</v>
      </c>
      <c r="C230" s="128" t="s">
        <v>310</v>
      </c>
      <c r="D230" s="129">
        <v>17500</v>
      </c>
      <c r="E230" s="129"/>
      <c r="F230" s="130">
        <f t="shared" si="6"/>
        <v>17500</v>
      </c>
      <c r="G230" s="131">
        <f t="shared" si="7"/>
        <v>18014</v>
      </c>
    </row>
    <row r="231" spans="1:7">
      <c r="A231" s="128" t="s">
        <v>52</v>
      </c>
      <c r="B231" s="128" t="s">
        <v>365</v>
      </c>
      <c r="C231" s="128" t="s">
        <v>299</v>
      </c>
      <c r="D231" s="129"/>
      <c r="E231" s="129">
        <v>600</v>
      </c>
      <c r="F231" s="130">
        <f t="shared" si="6"/>
        <v>600</v>
      </c>
      <c r="G231" s="131">
        <f t="shared" si="7"/>
        <v>618</v>
      </c>
    </row>
    <row r="232" spans="1:7">
      <c r="A232" s="128" t="s">
        <v>52</v>
      </c>
      <c r="B232" s="128" t="s">
        <v>353</v>
      </c>
      <c r="C232" s="128" t="s">
        <v>295</v>
      </c>
      <c r="D232" s="129">
        <v>3459</v>
      </c>
      <c r="E232" s="129"/>
      <c r="F232" s="130">
        <f t="shared" si="6"/>
        <v>3459</v>
      </c>
      <c r="G232" s="131">
        <f t="shared" si="7"/>
        <v>3561</v>
      </c>
    </row>
    <row r="233" spans="1:7">
      <c r="A233" s="128" t="s">
        <v>52</v>
      </c>
      <c r="B233" s="128" t="s">
        <v>360</v>
      </c>
      <c r="C233" s="128" t="s">
        <v>297</v>
      </c>
      <c r="D233" s="129">
        <v>4800</v>
      </c>
      <c r="E233" s="129"/>
      <c r="F233" s="130">
        <f t="shared" si="6"/>
        <v>4800</v>
      </c>
      <c r="G233" s="131">
        <f t="shared" si="7"/>
        <v>4941</v>
      </c>
    </row>
    <row r="234" spans="1:7">
      <c r="A234" s="128" t="s">
        <v>52</v>
      </c>
      <c r="B234" s="128" t="s">
        <v>351</v>
      </c>
      <c r="C234" s="128" t="s">
        <v>286</v>
      </c>
      <c r="D234" s="129">
        <v>3552</v>
      </c>
      <c r="E234" s="129"/>
      <c r="F234" s="130">
        <f t="shared" si="6"/>
        <v>3552</v>
      </c>
      <c r="G234" s="131">
        <f t="shared" si="7"/>
        <v>3657</v>
      </c>
    </row>
    <row r="235" spans="1:7">
      <c r="A235" s="128" t="s">
        <v>52</v>
      </c>
      <c r="B235" s="128" t="s">
        <v>365</v>
      </c>
      <c r="C235" s="128" t="s">
        <v>299</v>
      </c>
      <c r="D235" s="129"/>
      <c r="E235" s="129">
        <v>500</v>
      </c>
      <c r="F235" s="130">
        <f t="shared" si="6"/>
        <v>500</v>
      </c>
      <c r="G235" s="131">
        <f t="shared" si="7"/>
        <v>515</v>
      </c>
    </row>
    <row r="236" spans="1:7">
      <c r="A236" s="128" t="s">
        <v>52</v>
      </c>
      <c r="B236" s="128" t="s">
        <v>352</v>
      </c>
      <c r="C236" s="128" t="s">
        <v>286</v>
      </c>
      <c r="D236" s="129">
        <v>3552</v>
      </c>
      <c r="E236" s="129"/>
      <c r="F236" s="130">
        <f t="shared" si="6"/>
        <v>3552</v>
      </c>
      <c r="G236" s="131">
        <f t="shared" si="7"/>
        <v>3657</v>
      </c>
    </row>
    <row r="237" spans="1:7">
      <c r="A237" s="128" t="s">
        <v>52</v>
      </c>
      <c r="B237" s="128" t="s">
        <v>358</v>
      </c>
      <c r="C237" s="128" t="s">
        <v>283</v>
      </c>
      <c r="D237" s="129">
        <v>336</v>
      </c>
      <c r="E237" s="129"/>
      <c r="F237" s="130">
        <f t="shared" si="6"/>
        <v>336</v>
      </c>
      <c r="G237" s="131">
        <f t="shared" si="7"/>
        <v>346</v>
      </c>
    </row>
    <row r="238" spans="1:7">
      <c r="A238" s="128" t="s">
        <v>52</v>
      </c>
      <c r="B238" s="128" t="s">
        <v>362</v>
      </c>
      <c r="C238" s="128" t="s">
        <v>297</v>
      </c>
      <c r="D238" s="129">
        <v>1168</v>
      </c>
      <c r="E238" s="129"/>
      <c r="F238" s="130">
        <f t="shared" si="6"/>
        <v>1168</v>
      </c>
      <c r="G238" s="131">
        <f t="shared" si="7"/>
        <v>1203</v>
      </c>
    </row>
    <row r="239" spans="1:7">
      <c r="A239" s="128" t="s">
        <v>52</v>
      </c>
      <c r="B239" s="128" t="s">
        <v>363</v>
      </c>
      <c r="C239" s="128" t="s">
        <v>283</v>
      </c>
      <c r="D239" s="129">
        <v>2930</v>
      </c>
      <c r="E239" s="129"/>
      <c r="F239" s="130">
        <f t="shared" si="6"/>
        <v>2930</v>
      </c>
      <c r="G239" s="131">
        <f t="shared" si="7"/>
        <v>3016</v>
      </c>
    </row>
    <row r="240" spans="1:7">
      <c r="A240" s="128" t="s">
        <v>52</v>
      </c>
      <c r="B240" s="128" t="s">
        <v>359</v>
      </c>
      <c r="C240" s="128" t="s">
        <v>372</v>
      </c>
      <c r="D240" s="129">
        <v>7740</v>
      </c>
      <c r="E240" s="129"/>
      <c r="F240" s="130">
        <f t="shared" si="6"/>
        <v>7740</v>
      </c>
      <c r="G240" s="131">
        <f t="shared" si="7"/>
        <v>7967</v>
      </c>
    </row>
    <row r="241" spans="1:7">
      <c r="A241" s="128" t="s">
        <v>52</v>
      </c>
      <c r="B241" s="128" t="s">
        <v>349</v>
      </c>
      <c r="C241" s="128" t="s">
        <v>298</v>
      </c>
      <c r="D241" s="129">
        <v>1467</v>
      </c>
      <c r="E241" s="129"/>
      <c r="F241" s="130">
        <f t="shared" si="6"/>
        <v>1467</v>
      </c>
      <c r="G241" s="131">
        <f t="shared" si="7"/>
        <v>1511</v>
      </c>
    </row>
    <row r="242" spans="1:7">
      <c r="A242" s="128" t="s">
        <v>52</v>
      </c>
      <c r="B242" s="128" t="s">
        <v>371</v>
      </c>
      <c r="C242" s="128" t="s">
        <v>313</v>
      </c>
      <c r="D242" s="129">
        <v>1698</v>
      </c>
      <c r="E242" s="129"/>
      <c r="F242" s="130">
        <f t="shared" si="6"/>
        <v>1698</v>
      </c>
      <c r="G242" s="131">
        <f t="shared" si="7"/>
        <v>1748</v>
      </c>
    </row>
    <row r="243" spans="1:7">
      <c r="A243" s="128" t="s">
        <v>52</v>
      </c>
      <c r="B243" s="128" t="s">
        <v>352</v>
      </c>
      <c r="C243" s="128" t="s">
        <v>304</v>
      </c>
      <c r="D243" s="129">
        <v>2930</v>
      </c>
      <c r="E243" s="129"/>
      <c r="F243" s="130">
        <f t="shared" si="6"/>
        <v>2930</v>
      </c>
      <c r="G243" s="131">
        <f t="shared" si="7"/>
        <v>3016</v>
      </c>
    </row>
    <row r="244" spans="1:7">
      <c r="A244" s="128" t="s">
        <v>52</v>
      </c>
      <c r="B244" s="128" t="s">
        <v>352</v>
      </c>
      <c r="C244" s="128" t="s">
        <v>288</v>
      </c>
      <c r="D244" s="129">
        <v>2000</v>
      </c>
      <c r="E244" s="129"/>
      <c r="F244" s="130">
        <f t="shared" si="6"/>
        <v>2000</v>
      </c>
      <c r="G244" s="131">
        <f t="shared" si="7"/>
        <v>2059</v>
      </c>
    </row>
    <row r="245" spans="1:7">
      <c r="A245" s="128" t="s">
        <v>52</v>
      </c>
      <c r="B245" s="128" t="s">
        <v>352</v>
      </c>
      <c r="C245" s="128" t="s">
        <v>286</v>
      </c>
      <c r="D245" s="129">
        <v>3552</v>
      </c>
      <c r="E245" s="129"/>
      <c r="F245" s="130">
        <f t="shared" si="6"/>
        <v>3552</v>
      </c>
      <c r="G245" s="131">
        <f t="shared" si="7"/>
        <v>3657</v>
      </c>
    </row>
    <row r="246" spans="1:7">
      <c r="A246" s="128" t="s">
        <v>52</v>
      </c>
      <c r="B246" s="128" t="s">
        <v>349</v>
      </c>
      <c r="C246" s="128" t="s">
        <v>301</v>
      </c>
      <c r="D246" s="129">
        <v>2356</v>
      </c>
      <c r="E246" s="129"/>
      <c r="F246" s="130">
        <f t="shared" si="6"/>
        <v>2356</v>
      </c>
      <c r="G246" s="131">
        <f t="shared" si="7"/>
        <v>2426</v>
      </c>
    </row>
    <row r="247" spans="1:7">
      <c r="A247" s="128" t="s">
        <v>52</v>
      </c>
      <c r="B247" s="128" t="s">
        <v>382</v>
      </c>
      <c r="C247" s="128" t="s">
        <v>310</v>
      </c>
      <c r="D247" s="129">
        <v>15000</v>
      </c>
      <c r="E247" s="129"/>
      <c r="F247" s="130">
        <f t="shared" si="6"/>
        <v>15000</v>
      </c>
      <c r="G247" s="131">
        <f t="shared" si="7"/>
        <v>15440</v>
      </c>
    </row>
    <row r="248" spans="1:7">
      <c r="A248" s="128" t="s">
        <v>52</v>
      </c>
      <c r="B248" s="128" t="s">
        <v>352</v>
      </c>
      <c r="C248" s="128" t="s">
        <v>298</v>
      </c>
      <c r="D248" s="129">
        <v>877.25</v>
      </c>
      <c r="E248" s="129"/>
      <c r="F248" s="130">
        <f t="shared" si="6"/>
        <v>877.25</v>
      </c>
      <c r="G248" s="131">
        <f t="shared" si="7"/>
        <v>903</v>
      </c>
    </row>
    <row r="249" spans="1:7">
      <c r="A249" s="128" t="s">
        <v>52</v>
      </c>
      <c r="B249" s="128" t="s">
        <v>373</v>
      </c>
      <c r="C249" s="128" t="s">
        <v>283</v>
      </c>
      <c r="D249" s="129">
        <v>802</v>
      </c>
      <c r="E249" s="129"/>
      <c r="F249" s="130">
        <f t="shared" si="6"/>
        <v>802</v>
      </c>
      <c r="G249" s="131">
        <f t="shared" si="7"/>
        <v>826</v>
      </c>
    </row>
    <row r="250" spans="1:7">
      <c r="A250" s="128" t="s">
        <v>52</v>
      </c>
      <c r="B250" s="128" t="s">
        <v>349</v>
      </c>
      <c r="C250" s="128" t="s">
        <v>297</v>
      </c>
      <c r="D250" s="129">
        <v>1200</v>
      </c>
      <c r="E250" s="129"/>
      <c r="F250" s="130">
        <f t="shared" si="6"/>
        <v>1200</v>
      </c>
      <c r="G250" s="131">
        <f t="shared" si="7"/>
        <v>1236</v>
      </c>
    </row>
    <row r="251" spans="1:7">
      <c r="A251" s="128" t="s">
        <v>52</v>
      </c>
      <c r="B251" s="128" t="s">
        <v>365</v>
      </c>
      <c r="C251" s="128" t="s">
        <v>299</v>
      </c>
      <c r="D251" s="129"/>
      <c r="E251" s="129">
        <v>500</v>
      </c>
      <c r="F251" s="130">
        <f t="shared" si="6"/>
        <v>500</v>
      </c>
      <c r="G251" s="131">
        <f t="shared" si="7"/>
        <v>515</v>
      </c>
    </row>
    <row r="252" spans="1:7">
      <c r="A252" s="128" t="s">
        <v>52</v>
      </c>
      <c r="B252" s="128" t="s">
        <v>352</v>
      </c>
      <c r="C252" s="128" t="s">
        <v>297</v>
      </c>
      <c r="D252" s="129">
        <v>1966</v>
      </c>
      <c r="E252" s="129"/>
      <c r="F252" s="130">
        <f t="shared" si="6"/>
        <v>1966</v>
      </c>
      <c r="G252" s="131">
        <f t="shared" si="7"/>
        <v>2024</v>
      </c>
    </row>
    <row r="253" spans="1:7">
      <c r="A253" s="128" t="s">
        <v>52</v>
      </c>
      <c r="B253" s="128" t="s">
        <v>358</v>
      </c>
      <c r="C253" s="128" t="s">
        <v>310</v>
      </c>
      <c r="D253" s="129">
        <v>6044</v>
      </c>
      <c r="E253" s="129"/>
      <c r="F253" s="130">
        <f t="shared" si="6"/>
        <v>6044</v>
      </c>
      <c r="G253" s="131">
        <f t="shared" si="7"/>
        <v>6222</v>
      </c>
    </row>
    <row r="254" spans="1:7">
      <c r="A254" s="128" t="s">
        <v>52</v>
      </c>
      <c r="B254" s="128" t="s">
        <v>359</v>
      </c>
      <c r="C254" s="128" t="s">
        <v>372</v>
      </c>
      <c r="D254" s="129">
        <v>1058</v>
      </c>
      <c r="E254" s="129"/>
      <c r="F254" s="130">
        <f t="shared" si="6"/>
        <v>1058</v>
      </c>
      <c r="G254" s="131">
        <f t="shared" si="7"/>
        <v>1090</v>
      </c>
    </row>
    <row r="255" spans="1:7">
      <c r="A255" s="128" t="s">
        <v>52</v>
      </c>
      <c r="B255" s="128" t="s">
        <v>377</v>
      </c>
      <c r="C255" s="128" t="s">
        <v>283</v>
      </c>
      <c r="D255" s="129">
        <v>1429</v>
      </c>
      <c r="E255" s="129"/>
      <c r="F255" s="130">
        <f t="shared" si="6"/>
        <v>1429</v>
      </c>
      <c r="G255" s="131">
        <f t="shared" si="7"/>
        <v>1471</v>
      </c>
    </row>
    <row r="256" spans="1:7">
      <c r="A256" s="128" t="s">
        <v>52</v>
      </c>
      <c r="B256" s="128" t="s">
        <v>365</v>
      </c>
      <c r="C256" s="128" t="s">
        <v>295</v>
      </c>
      <c r="D256" s="129"/>
      <c r="E256" s="129">
        <v>2760</v>
      </c>
      <c r="F256" s="130">
        <f t="shared" si="6"/>
        <v>2760</v>
      </c>
      <c r="G256" s="131">
        <f t="shared" si="7"/>
        <v>2841</v>
      </c>
    </row>
    <row r="257" spans="1:7">
      <c r="A257" s="128" t="s">
        <v>52</v>
      </c>
      <c r="B257" s="128" t="s">
        <v>365</v>
      </c>
      <c r="C257" s="128" t="s">
        <v>313</v>
      </c>
      <c r="D257" s="129"/>
      <c r="E257" s="129">
        <v>700</v>
      </c>
      <c r="F257" s="130">
        <f t="shared" si="6"/>
        <v>700</v>
      </c>
      <c r="G257" s="131">
        <f t="shared" si="7"/>
        <v>721</v>
      </c>
    </row>
    <row r="258" spans="1:7" ht="26.4">
      <c r="A258" s="128" t="s">
        <v>52</v>
      </c>
      <c r="B258" s="128" t="s">
        <v>378</v>
      </c>
      <c r="C258" s="128" t="s">
        <v>329</v>
      </c>
      <c r="D258" s="129">
        <v>3310</v>
      </c>
      <c r="E258" s="129"/>
      <c r="F258" s="130">
        <f t="shared" si="6"/>
        <v>3310</v>
      </c>
      <c r="G258" s="131">
        <f t="shared" si="7"/>
        <v>3408</v>
      </c>
    </row>
    <row r="259" spans="1:7">
      <c r="A259" s="128" t="s">
        <v>52</v>
      </c>
      <c r="B259" s="128" t="s">
        <v>358</v>
      </c>
      <c r="C259" s="128" t="s">
        <v>283</v>
      </c>
      <c r="D259" s="129">
        <v>336</v>
      </c>
      <c r="E259" s="129"/>
      <c r="F259" s="130">
        <f t="shared" si="6"/>
        <v>336</v>
      </c>
      <c r="G259" s="131">
        <f t="shared" si="7"/>
        <v>346</v>
      </c>
    </row>
    <row r="260" spans="1:7">
      <c r="A260" s="128" t="s">
        <v>52</v>
      </c>
      <c r="B260" s="128" t="s">
        <v>380</v>
      </c>
      <c r="C260" s="128" t="s">
        <v>301</v>
      </c>
      <c r="D260" s="129">
        <v>4369</v>
      </c>
      <c r="E260" s="129"/>
      <c r="F260" s="130">
        <f t="shared" ref="F260:F290" si="8">D260+E260</f>
        <v>4369</v>
      </c>
      <c r="G260" s="131">
        <f t="shared" ref="G260:G290" si="9">ROUNDUP(F260/129.6*133.4,0)</f>
        <v>4498</v>
      </c>
    </row>
    <row r="261" spans="1:7">
      <c r="A261" s="128" t="s">
        <v>52</v>
      </c>
      <c r="B261" s="128" t="s">
        <v>365</v>
      </c>
      <c r="C261" s="128" t="s">
        <v>297</v>
      </c>
      <c r="D261" s="129"/>
      <c r="E261" s="129">
        <v>575</v>
      </c>
      <c r="F261" s="130">
        <f t="shared" si="8"/>
        <v>575</v>
      </c>
      <c r="G261" s="131">
        <f t="shared" si="9"/>
        <v>592</v>
      </c>
    </row>
    <row r="262" spans="1:7">
      <c r="A262" s="128" t="s">
        <v>52</v>
      </c>
      <c r="B262" s="128" t="s">
        <v>378</v>
      </c>
      <c r="C262" s="128" t="s">
        <v>298</v>
      </c>
      <c r="D262" s="129">
        <v>1161</v>
      </c>
      <c r="E262" s="129"/>
      <c r="F262" s="130">
        <f t="shared" si="8"/>
        <v>1161</v>
      </c>
      <c r="G262" s="131">
        <f t="shared" si="9"/>
        <v>1196</v>
      </c>
    </row>
    <row r="263" spans="1:7">
      <c r="A263" s="128" t="s">
        <v>52</v>
      </c>
      <c r="B263" s="128" t="s">
        <v>352</v>
      </c>
      <c r="C263" s="128" t="s">
        <v>304</v>
      </c>
      <c r="D263" s="129">
        <v>2930</v>
      </c>
      <c r="E263" s="129"/>
      <c r="F263" s="130">
        <f t="shared" si="8"/>
        <v>2930</v>
      </c>
      <c r="G263" s="131">
        <f t="shared" si="9"/>
        <v>3016</v>
      </c>
    </row>
    <row r="264" spans="1:7">
      <c r="A264" s="128" t="s">
        <v>52</v>
      </c>
      <c r="B264" s="128" t="s">
        <v>349</v>
      </c>
      <c r="C264" s="128" t="s">
        <v>309</v>
      </c>
      <c r="D264" s="129"/>
      <c r="E264" s="129">
        <v>1210</v>
      </c>
      <c r="F264" s="130">
        <f t="shared" si="8"/>
        <v>1210</v>
      </c>
      <c r="G264" s="131">
        <f t="shared" si="9"/>
        <v>1246</v>
      </c>
    </row>
    <row r="265" spans="1:7">
      <c r="A265" s="128" t="s">
        <v>52</v>
      </c>
      <c r="B265" s="128" t="s">
        <v>367</v>
      </c>
      <c r="C265" s="128" t="s">
        <v>374</v>
      </c>
      <c r="D265" s="129"/>
      <c r="E265" s="129">
        <v>2750</v>
      </c>
      <c r="F265" s="130">
        <f t="shared" si="8"/>
        <v>2750</v>
      </c>
      <c r="G265" s="131">
        <f t="shared" si="9"/>
        <v>2831</v>
      </c>
    </row>
    <row r="266" spans="1:7">
      <c r="A266" s="128" t="s">
        <v>52</v>
      </c>
      <c r="B266" s="128" t="s">
        <v>367</v>
      </c>
      <c r="C266" s="128" t="s">
        <v>383</v>
      </c>
      <c r="D266" s="129"/>
      <c r="E266" s="129">
        <v>2560</v>
      </c>
      <c r="F266" s="130">
        <f t="shared" si="8"/>
        <v>2560</v>
      </c>
      <c r="G266" s="131">
        <f t="shared" si="9"/>
        <v>2636</v>
      </c>
    </row>
    <row r="267" spans="1:7">
      <c r="A267" s="128" t="s">
        <v>52</v>
      </c>
      <c r="B267" s="128" t="s">
        <v>352</v>
      </c>
      <c r="C267" s="128" t="s">
        <v>298</v>
      </c>
      <c r="D267" s="129">
        <v>877.25</v>
      </c>
      <c r="E267" s="129"/>
      <c r="F267" s="130">
        <f t="shared" si="8"/>
        <v>877.25</v>
      </c>
      <c r="G267" s="131">
        <f t="shared" si="9"/>
        <v>903</v>
      </c>
    </row>
    <row r="268" spans="1:7">
      <c r="A268" s="128" t="s">
        <v>52</v>
      </c>
      <c r="B268" s="128" t="s">
        <v>365</v>
      </c>
      <c r="C268" s="128" t="s">
        <v>384</v>
      </c>
      <c r="D268" s="129"/>
      <c r="E268" s="129">
        <v>15000</v>
      </c>
      <c r="F268" s="130">
        <f t="shared" si="8"/>
        <v>15000</v>
      </c>
      <c r="G268" s="131">
        <f t="shared" si="9"/>
        <v>15440</v>
      </c>
    </row>
    <row r="269" spans="1:7">
      <c r="A269" s="128" t="s">
        <v>52</v>
      </c>
      <c r="B269" s="128" t="s">
        <v>385</v>
      </c>
      <c r="C269" s="128" t="s">
        <v>310</v>
      </c>
      <c r="D269" s="129">
        <v>16067</v>
      </c>
      <c r="E269" s="129"/>
      <c r="F269" s="130">
        <f t="shared" si="8"/>
        <v>16067</v>
      </c>
      <c r="G269" s="131">
        <f t="shared" si="9"/>
        <v>16539</v>
      </c>
    </row>
    <row r="270" spans="1:7">
      <c r="A270" s="128" t="s">
        <v>52</v>
      </c>
      <c r="B270" s="128" t="s">
        <v>350</v>
      </c>
      <c r="C270" s="128" t="s">
        <v>298</v>
      </c>
      <c r="D270" s="129">
        <v>1167</v>
      </c>
      <c r="E270" s="129"/>
      <c r="F270" s="130">
        <f t="shared" si="8"/>
        <v>1167</v>
      </c>
      <c r="G270" s="131">
        <f t="shared" si="9"/>
        <v>1202</v>
      </c>
    </row>
    <row r="271" spans="1:7">
      <c r="A271" s="128" t="s">
        <v>52</v>
      </c>
      <c r="B271" s="128" t="s">
        <v>362</v>
      </c>
      <c r="C271" s="128" t="s">
        <v>293</v>
      </c>
      <c r="D271" s="129">
        <v>4503</v>
      </c>
      <c r="E271" s="129"/>
      <c r="F271" s="130">
        <f t="shared" si="8"/>
        <v>4503</v>
      </c>
      <c r="G271" s="131">
        <f t="shared" si="9"/>
        <v>4636</v>
      </c>
    </row>
    <row r="272" spans="1:7">
      <c r="A272" s="128" t="s">
        <v>52</v>
      </c>
      <c r="B272" s="128" t="s">
        <v>359</v>
      </c>
      <c r="C272" s="128" t="s">
        <v>372</v>
      </c>
      <c r="D272" s="129">
        <v>3229</v>
      </c>
      <c r="E272" s="129"/>
      <c r="F272" s="130">
        <f t="shared" si="8"/>
        <v>3229</v>
      </c>
      <c r="G272" s="131">
        <f t="shared" si="9"/>
        <v>3324</v>
      </c>
    </row>
    <row r="273" spans="1:7">
      <c r="A273" s="128" t="s">
        <v>52</v>
      </c>
      <c r="B273" s="128" t="s">
        <v>349</v>
      </c>
      <c r="C273" s="128" t="s">
        <v>293</v>
      </c>
      <c r="D273" s="129"/>
      <c r="E273" s="129">
        <v>2460</v>
      </c>
      <c r="F273" s="130">
        <f t="shared" si="8"/>
        <v>2460</v>
      </c>
      <c r="G273" s="131">
        <f t="shared" si="9"/>
        <v>2533</v>
      </c>
    </row>
    <row r="274" spans="1:7">
      <c r="A274" s="128" t="s">
        <v>52</v>
      </c>
      <c r="B274" s="128" t="s">
        <v>358</v>
      </c>
      <c r="C274" s="128" t="s">
        <v>386</v>
      </c>
      <c r="D274" s="129">
        <v>681</v>
      </c>
      <c r="E274" s="129"/>
      <c r="F274" s="130">
        <f t="shared" si="8"/>
        <v>681</v>
      </c>
      <c r="G274" s="131">
        <f t="shared" si="9"/>
        <v>701</v>
      </c>
    </row>
    <row r="275" spans="1:7">
      <c r="A275" s="128" t="s">
        <v>52</v>
      </c>
      <c r="B275" s="128" t="s">
        <v>379</v>
      </c>
      <c r="C275" s="128" t="s">
        <v>294</v>
      </c>
      <c r="D275" s="129">
        <v>1980</v>
      </c>
      <c r="E275" s="129"/>
      <c r="F275" s="130">
        <f t="shared" si="8"/>
        <v>1980</v>
      </c>
      <c r="G275" s="131">
        <f t="shared" si="9"/>
        <v>2039</v>
      </c>
    </row>
    <row r="276" spans="1:7">
      <c r="A276" s="128" t="s">
        <v>52</v>
      </c>
      <c r="B276" s="128" t="s">
        <v>387</v>
      </c>
      <c r="C276" s="128" t="s">
        <v>310</v>
      </c>
      <c r="D276" s="129">
        <v>16067</v>
      </c>
      <c r="E276" s="129"/>
      <c r="F276" s="130">
        <f t="shared" si="8"/>
        <v>16067</v>
      </c>
      <c r="G276" s="131">
        <f t="shared" si="9"/>
        <v>16539</v>
      </c>
    </row>
    <row r="277" spans="1:7">
      <c r="A277" s="128" t="s">
        <v>52</v>
      </c>
      <c r="B277" s="128" t="s">
        <v>365</v>
      </c>
      <c r="C277" s="128" t="s">
        <v>310</v>
      </c>
      <c r="D277" s="129">
        <v>25125</v>
      </c>
      <c r="E277" s="129"/>
      <c r="F277" s="130">
        <f t="shared" si="8"/>
        <v>25125</v>
      </c>
      <c r="G277" s="131">
        <f t="shared" si="9"/>
        <v>25862</v>
      </c>
    </row>
    <row r="278" spans="1:7">
      <c r="A278" s="128" t="s">
        <v>52</v>
      </c>
      <c r="B278" s="128" t="s">
        <v>366</v>
      </c>
      <c r="C278" s="128" t="s">
        <v>313</v>
      </c>
      <c r="D278" s="129">
        <v>2153</v>
      </c>
      <c r="E278" s="129"/>
      <c r="F278" s="130">
        <f t="shared" si="8"/>
        <v>2153</v>
      </c>
      <c r="G278" s="131">
        <f t="shared" si="9"/>
        <v>2217</v>
      </c>
    </row>
    <row r="279" spans="1:7">
      <c r="A279" s="128" t="s">
        <v>388</v>
      </c>
      <c r="B279" s="128" t="s">
        <v>389</v>
      </c>
      <c r="C279" s="128" t="s">
        <v>283</v>
      </c>
      <c r="D279" s="129">
        <v>1429</v>
      </c>
      <c r="E279" s="129"/>
      <c r="F279" s="130">
        <f t="shared" si="8"/>
        <v>1429</v>
      </c>
      <c r="G279" s="131">
        <f t="shared" si="9"/>
        <v>1471</v>
      </c>
    </row>
    <row r="280" spans="1:7">
      <c r="A280" s="128" t="s">
        <v>388</v>
      </c>
      <c r="B280" s="128" t="s">
        <v>390</v>
      </c>
      <c r="C280" s="128" t="s">
        <v>288</v>
      </c>
      <c r="D280" s="129"/>
      <c r="E280" s="129">
        <v>4100</v>
      </c>
      <c r="F280" s="130">
        <f t="shared" si="8"/>
        <v>4100</v>
      </c>
      <c r="G280" s="131">
        <f t="shared" si="9"/>
        <v>4221</v>
      </c>
    </row>
    <row r="281" spans="1:7">
      <c r="A281" s="128" t="s">
        <v>388</v>
      </c>
      <c r="B281" s="128" t="s">
        <v>391</v>
      </c>
      <c r="C281" s="128" t="s">
        <v>297</v>
      </c>
      <c r="D281" s="129"/>
      <c r="E281" s="129">
        <v>1005</v>
      </c>
      <c r="F281" s="130">
        <f t="shared" si="8"/>
        <v>1005</v>
      </c>
      <c r="G281" s="131">
        <f t="shared" si="9"/>
        <v>1035</v>
      </c>
    </row>
    <row r="282" spans="1:7">
      <c r="A282" s="128" t="s">
        <v>388</v>
      </c>
      <c r="B282" s="128" t="s">
        <v>391</v>
      </c>
      <c r="C282" s="128" t="s">
        <v>313</v>
      </c>
      <c r="D282" s="129"/>
      <c r="E282" s="129">
        <v>1465</v>
      </c>
      <c r="F282" s="130">
        <f t="shared" si="8"/>
        <v>1465</v>
      </c>
      <c r="G282" s="131">
        <f t="shared" si="9"/>
        <v>1508</v>
      </c>
    </row>
    <row r="283" spans="1:7">
      <c r="A283" s="128" t="s">
        <v>388</v>
      </c>
      <c r="B283" s="128" t="s">
        <v>389</v>
      </c>
      <c r="C283" s="128" t="s">
        <v>290</v>
      </c>
      <c r="D283" s="129">
        <v>1573</v>
      </c>
      <c r="E283" s="129"/>
      <c r="F283" s="130">
        <f t="shared" si="8"/>
        <v>1573</v>
      </c>
      <c r="G283" s="131">
        <f t="shared" si="9"/>
        <v>1620</v>
      </c>
    </row>
    <row r="284" spans="1:7">
      <c r="A284" s="128" t="s">
        <v>388</v>
      </c>
      <c r="B284" s="128" t="s">
        <v>389</v>
      </c>
      <c r="C284" s="128" t="s">
        <v>283</v>
      </c>
      <c r="D284" s="129">
        <v>1429</v>
      </c>
      <c r="E284" s="129"/>
      <c r="F284" s="130">
        <f t="shared" si="8"/>
        <v>1429</v>
      </c>
      <c r="G284" s="131">
        <f t="shared" si="9"/>
        <v>1471</v>
      </c>
    </row>
    <row r="285" spans="1:7">
      <c r="A285" s="128" t="s">
        <v>388</v>
      </c>
      <c r="B285" s="128" t="s">
        <v>392</v>
      </c>
      <c r="C285" s="128" t="s">
        <v>293</v>
      </c>
      <c r="D285" s="129">
        <v>4503</v>
      </c>
      <c r="E285" s="129"/>
      <c r="F285" s="130">
        <f t="shared" si="8"/>
        <v>4503</v>
      </c>
      <c r="G285" s="131">
        <f t="shared" si="9"/>
        <v>4636</v>
      </c>
    </row>
    <row r="286" spans="1:7">
      <c r="A286" s="128" t="s">
        <v>388</v>
      </c>
      <c r="B286" s="128" t="s">
        <v>389</v>
      </c>
      <c r="C286" s="128" t="s">
        <v>286</v>
      </c>
      <c r="D286" s="129"/>
      <c r="E286" s="129">
        <v>2700</v>
      </c>
      <c r="F286" s="130">
        <f t="shared" si="8"/>
        <v>2700</v>
      </c>
      <c r="G286" s="131">
        <f t="shared" si="9"/>
        <v>2780</v>
      </c>
    </row>
    <row r="287" spans="1:7">
      <c r="A287" s="128" t="s">
        <v>388</v>
      </c>
      <c r="B287" s="128" t="s">
        <v>391</v>
      </c>
      <c r="C287" s="128" t="s">
        <v>313</v>
      </c>
      <c r="D287" s="129"/>
      <c r="E287" s="129">
        <v>858</v>
      </c>
      <c r="F287" s="130">
        <f t="shared" si="8"/>
        <v>858</v>
      </c>
      <c r="G287" s="131">
        <f t="shared" si="9"/>
        <v>884</v>
      </c>
    </row>
    <row r="288" spans="1:7">
      <c r="A288" s="128" t="s">
        <v>388</v>
      </c>
      <c r="B288" s="128" t="s">
        <v>392</v>
      </c>
      <c r="C288" s="128" t="s">
        <v>295</v>
      </c>
      <c r="D288" s="129">
        <v>3459</v>
      </c>
      <c r="E288" s="129"/>
      <c r="F288" s="130">
        <f t="shared" si="8"/>
        <v>3459</v>
      </c>
      <c r="G288" s="131">
        <f t="shared" si="9"/>
        <v>3561</v>
      </c>
    </row>
    <row r="289" spans="1:7">
      <c r="A289" s="128" t="s">
        <v>388</v>
      </c>
      <c r="B289" s="128" t="s">
        <v>392</v>
      </c>
      <c r="C289" s="128" t="s">
        <v>298</v>
      </c>
      <c r="D289" s="129">
        <v>1167</v>
      </c>
      <c r="E289" s="129"/>
      <c r="F289" s="130">
        <f t="shared" si="8"/>
        <v>1167</v>
      </c>
      <c r="G289" s="131">
        <f t="shared" si="9"/>
        <v>1202</v>
      </c>
    </row>
    <row r="290" spans="1:7">
      <c r="A290" s="128" t="s">
        <v>388</v>
      </c>
      <c r="B290" s="128" t="s">
        <v>392</v>
      </c>
      <c r="C290" s="128" t="s">
        <v>297</v>
      </c>
      <c r="D290" s="129">
        <v>1168</v>
      </c>
      <c r="E290" s="129"/>
      <c r="F290" s="130">
        <f t="shared" si="8"/>
        <v>1168</v>
      </c>
      <c r="G290" s="131">
        <f t="shared" si="9"/>
        <v>1203</v>
      </c>
    </row>
    <row r="291" spans="1:7" ht="14.4">
      <c r="A291" s="132" t="s">
        <v>393</v>
      </c>
      <c r="B291" s="133"/>
      <c r="C291" s="133"/>
      <c r="D291" s="134">
        <f>SUM(D3:D290)</f>
        <v>1034228.74</v>
      </c>
      <c r="E291" s="134">
        <f>SUM(E3:E290)</f>
        <v>296822</v>
      </c>
      <c r="F291" s="135">
        <f>SUM(D291:E291)</f>
        <v>1331050.74</v>
      </c>
      <c r="G291" s="131">
        <f>SUM(G3:G290)</f>
        <v>1370221</v>
      </c>
    </row>
    <row r="293" spans="1:7">
      <c r="F293" s="131"/>
    </row>
  </sheetData>
  <mergeCells count="1">
    <mergeCell ref="A1:E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Create a new document." ma:contentTypeScope="" ma:versionID="e0ff0fec7fafa95136ba1e7a5d245ade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0bf139f20d98ee3fefa08b4ab3bdb790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A6D468-72F5-4726-AC3A-DAECF68953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F56A3E-31EA-4CBE-B772-8181F11FB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11</vt:i4>
      </vt:variant>
    </vt:vector>
  </HeadingPairs>
  <TitlesOfParts>
    <vt:vector size="14" baseType="lpstr">
      <vt:lpstr>General Info</vt:lpstr>
      <vt:lpstr>Bestand dd 1 januari 2026</vt:lpstr>
      <vt:lpstr>Speeltoestellen</vt:lpstr>
      <vt:lpstr>'Bestand dd 1 januari 2026'!Afdrukbereik</vt:lpstr>
      <vt:lpstr>'Bestand dd 1 januari 2026'!Afdruktitels</vt:lpstr>
      <vt:lpstr>afrind</vt:lpstr>
      <vt:lpstr>cad</vt:lpstr>
      <vt:lpstr>ign</vt:lpstr>
      <vt:lpstr>igo</vt:lpstr>
      <vt:lpstr>iin</vt:lpstr>
      <vt:lpstr>iio</vt:lpstr>
      <vt:lpstr>index</vt:lpstr>
      <vt:lpstr>premieGM</vt:lpstr>
      <vt:lpstr>premieOW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Kimberley Kole-Dijkstra</cp:lastModifiedBy>
  <cp:revision/>
  <dcterms:created xsi:type="dcterms:W3CDTF">2000-08-08T13:09:59Z</dcterms:created>
  <dcterms:modified xsi:type="dcterms:W3CDTF">2026-08-17T08:01:21Z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213f7cf8-533b-44c2-977d-56d1df31a213</vt:lpwstr>
  </property>
  <property fmtid="{D5CDD505-2E9C-101B-9397-08002B2CF9AE}" pid="3" name="AonClassification">
    <vt:lpwstr>ADC_class_200</vt:lpwstr>
  </property>
  <property fmtid="{D5CDD505-2E9C-101B-9397-08002B2CF9AE}" pid="4" name="MSIP_Label_875a5b46-6a40-4ffc-90be-3fcbddbfaaf1_ActionId">
    <vt:lpwstr>aaf01682-0992-4a24-807f-75ca3ceec68c</vt:lpwstr>
  </property>
  <property fmtid="{D5CDD505-2E9C-101B-9397-08002B2CF9AE}" pid="5" name="MSIP_Label_875a5b46-6a40-4ffc-90be-3fcbddbfaaf1_Name">
    <vt:lpwstr>CONFIDENTIAL \ CONFIDENTIAL</vt:lpwstr>
  </property>
  <property fmtid="{D5CDD505-2E9C-101B-9397-08002B2CF9AE}" pid="6" name="MSIP_Label_875a5b46-6a40-4ffc-90be-3fcbddbfaaf1_SetDate">
    <vt:lpwstr>2025-01-06T11:30:26Z</vt:lpwstr>
  </property>
  <property fmtid="{D5CDD505-2E9C-101B-9397-08002B2CF9AE}" pid="7" name="MSIP_Label_875a5b46-6a40-4ffc-90be-3fcbddbfaaf1_SiteId">
    <vt:lpwstr>94cfddbc-0627-494a-ad7a-29aea3aea832</vt:lpwstr>
  </property>
  <property fmtid="{D5CDD505-2E9C-101B-9397-08002B2CF9AE}" pid="8" name="MSIP_Label_875a5b46-6a40-4ffc-90be-3fcbddbfaaf1_Enabled">
    <vt:lpwstr>True</vt:lpwstr>
  </property>
  <property fmtid="{D5CDD505-2E9C-101B-9397-08002B2CF9AE}" pid="9" name="MSIP_Label_875a5b46-6a40-4ffc-90be-3fcbddbfaaf1_Removed">
    <vt:lpwstr>False</vt:lpwstr>
  </property>
  <property fmtid="{D5CDD505-2E9C-101B-9397-08002B2CF9AE}" pid="10" name="MSIP_Label_875a5b46-6a40-4ffc-90be-3fcbddbfaaf1_Parent">
    <vt:lpwstr>fa45f789-1f0b-4e07-bb5a-5b7474c73833</vt:lpwstr>
  </property>
  <property fmtid="{D5CDD505-2E9C-101B-9397-08002B2CF9AE}" pid="11" name="MSIP_Label_875a5b46-6a40-4ffc-90be-3fcbddbfaaf1_Extended_MSFT_Method">
    <vt:lpwstr>Standard</vt:lpwstr>
  </property>
  <property fmtid="{D5CDD505-2E9C-101B-9397-08002B2CF9AE}" pid="12" name="MSIP_Label_fa45f789-1f0b-4e07-bb5a-5b7474c73833_Enabled">
    <vt:lpwstr>True</vt:lpwstr>
  </property>
  <property fmtid="{D5CDD505-2E9C-101B-9397-08002B2CF9AE}" pid="13" name="MSIP_Label_fa45f789-1f0b-4e07-bb5a-5b7474c73833_SiteId">
    <vt:lpwstr>94cfddbc-0627-494a-ad7a-29aea3aea832</vt:lpwstr>
  </property>
  <property fmtid="{D5CDD505-2E9C-101B-9397-08002B2CF9AE}" pid="14" name="MSIP_Label_fa45f789-1f0b-4e07-bb5a-5b7474c73833_SetDate">
    <vt:lpwstr>2025-01-06T11:30:26Z</vt:lpwstr>
  </property>
  <property fmtid="{D5CDD505-2E9C-101B-9397-08002B2CF9AE}" pid="15" name="MSIP_Label_fa45f789-1f0b-4e07-bb5a-5b7474c73833_Name">
    <vt:lpwstr>CONFIDENTIAL</vt:lpwstr>
  </property>
  <property fmtid="{D5CDD505-2E9C-101B-9397-08002B2CF9AE}" pid="16" name="MSIP_Label_fa45f789-1f0b-4e07-bb5a-5b7474c73833_ActionId">
    <vt:lpwstr>6331eafd-1227-487f-b487-1df1301357b3</vt:lpwstr>
  </property>
  <property fmtid="{D5CDD505-2E9C-101B-9397-08002B2CF9AE}" pid="17" name="MSIP_Label_fa45f789-1f0b-4e07-bb5a-5b7474c73833_Extended_MSFT_Method">
    <vt:lpwstr>Standard</vt:lpwstr>
  </property>
  <property fmtid="{D5CDD505-2E9C-101B-9397-08002B2CF9AE}" pid="18" name="Sensitivity">
    <vt:lpwstr>CONFIDENTIAL \ CONFIDENTIAL CONFIDENTIAL</vt:lpwstr>
  </property>
</Properties>
</file>