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saveExternalLinkValues="0" codeName="ThisWorkbook" hidePivotFieldList="1"/>
  <mc:AlternateContent xmlns:mc="http://schemas.openxmlformats.org/markup-compatibility/2006">
    <mc:Choice Requires="x15">
      <x15ac:absPath xmlns:x15ac="http://schemas.microsoft.com/office/spreadsheetml/2010/11/ac" url="K:\CSG\Projecten\N.V. Juva\Aanbesteding 2026\12 JUVA Calculatie\"/>
    </mc:Choice>
  </mc:AlternateContent>
  <xr:revisionPtr revIDLastSave="0" documentId="13_ncr:1_{04854289-E259-48E5-B58D-BED5311EB9DB}" xr6:coauthVersionLast="47" xr6:coauthVersionMax="47" xr10:uidLastSave="{00000000-0000-0000-0000-000000000000}"/>
  <bookViews>
    <workbookView xWindow="-120" yWindow="-120" windowWidth="29040" windowHeight="15720" tabRatio="902" firstSheet="1" activeTab="3" xr2:uid="{D598281E-5F47-4218-AE19-04BFCBAB4ED3}"/>
  </bookViews>
  <sheets>
    <sheet name="CSG_macros" sheetId="2" state="veryHidden" r:id="rId1"/>
    <sheet name="Inschrijfblad" sheetId="324" r:id="rId2"/>
    <sheet name="Kengetallen" sheetId="325" r:id="rId3"/>
    <sheet name="Ma - Vrij" sheetId="174" r:id="rId4"/>
    <sheet name="Ma - Vrij naloop" sheetId="323" r:id="rId5"/>
    <sheet name="Werkelijke dagen" sheetId="309" r:id="rId6"/>
    <sheet name="IVM SMO" sheetId="232" r:id="rId7"/>
    <sheet name="IVM Glas" sheetId="234" r:id="rId8"/>
    <sheet name="Uurtariefopbouw Contract" sheetId="326" r:id="rId9"/>
    <sheet name="Afroep ma-vr" sheetId="327" r:id="rId10"/>
    <sheet name="Afroep avonduren" sheetId="328" r:id="rId11"/>
    <sheet name="Afroep weekend" sheetId="329" r:id="rId12"/>
    <sheet name="Afroep feestdagen" sheetId="330" r:id="rId13"/>
    <sheet name="Toelichting Werkprogramma's" sheetId="331"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s>
  <definedNames>
    <definedName name="\0" localSheetId="10">#REF!</definedName>
    <definedName name="\0" localSheetId="12">#REF!</definedName>
    <definedName name="\0" localSheetId="9">#REF!</definedName>
    <definedName name="\0" localSheetId="11">#REF!</definedName>
    <definedName name="\0" localSheetId="1">#REF!</definedName>
    <definedName name="\0" localSheetId="7">[1]Begroting!#REF!</definedName>
    <definedName name="\0" localSheetId="6">[1]Begroting!#REF!</definedName>
    <definedName name="\0" localSheetId="2">#REF!</definedName>
    <definedName name="\0" localSheetId="8">#REF!</definedName>
    <definedName name="\0">#REF!</definedName>
    <definedName name="\1">#REF!</definedName>
    <definedName name="\A">#REF!</definedName>
    <definedName name="\B">#REF!</definedName>
    <definedName name="\C">#REF!</definedName>
    <definedName name="\D">#REF!</definedName>
    <definedName name="\E">#REF!</definedName>
    <definedName name="\F">#REF!</definedName>
    <definedName name="\G">#REF!</definedName>
    <definedName name="\H">#REF!</definedName>
    <definedName name="\I">#REF!</definedName>
    <definedName name="\M" localSheetId="10">#REF!</definedName>
    <definedName name="\M" localSheetId="12">#REF!</definedName>
    <definedName name="\M" localSheetId="9">#REF!</definedName>
    <definedName name="\M" localSheetId="11">#REF!</definedName>
    <definedName name="\M" localSheetId="1">#REF!</definedName>
    <definedName name="\M" localSheetId="7">[1]Begroting!#REF!</definedName>
    <definedName name="\M" localSheetId="6">[1]Begroting!#REF!</definedName>
    <definedName name="\M" localSheetId="2">#REF!</definedName>
    <definedName name="\M" localSheetId="8">#REF!</definedName>
    <definedName name="\M">#REF!</definedName>
    <definedName name="\N">#REF!</definedName>
    <definedName name="\P" localSheetId="10">#REF!</definedName>
    <definedName name="\P" localSheetId="12">#REF!</definedName>
    <definedName name="\P" localSheetId="9">#REF!</definedName>
    <definedName name="\P" localSheetId="11">#REF!</definedName>
    <definedName name="\P" localSheetId="1">#REF!</definedName>
    <definedName name="\P" localSheetId="7">[1]Begroting!#REF!</definedName>
    <definedName name="\P" localSheetId="6">[1]Begroting!#REF!</definedName>
    <definedName name="\P" localSheetId="2">#REF!</definedName>
    <definedName name="\P" localSheetId="8">#REF!</definedName>
    <definedName name="\P">#REF!</definedName>
    <definedName name="\W" localSheetId="1">#REF!</definedName>
    <definedName name="\W" localSheetId="7">[1]Begroting!#REF!</definedName>
    <definedName name="\W" localSheetId="6">[1]Begroting!#REF!</definedName>
    <definedName name="\W" localSheetId="2">#REF!</definedName>
    <definedName name="\W" localSheetId="8">#REF!</definedName>
    <definedName name="\W">#REF!</definedName>
    <definedName name="\X">#REF!</definedName>
    <definedName name="_" hidden="1">#REF!</definedName>
    <definedName name="________DAT1">#REF!</definedName>
    <definedName name="________DAT10">#REF!</definedName>
    <definedName name="________DAT11">#REF!</definedName>
    <definedName name="________DAT12">#REF!</definedName>
    <definedName name="________DAT13">#REF!</definedName>
    <definedName name="________DAT14">#REF!</definedName>
    <definedName name="________DAT2">#REF!</definedName>
    <definedName name="________DAT3">#REF!</definedName>
    <definedName name="________DAT4">#REF!</definedName>
    <definedName name="________DAT5">#REF!</definedName>
    <definedName name="________DAT6">#REF!</definedName>
    <definedName name="________DAT7">#REF!</definedName>
    <definedName name="________DAT8">#REF!</definedName>
    <definedName name="________DAT9">#REF!</definedName>
    <definedName name="_______DAT1">#REF!</definedName>
    <definedName name="_______DAT10">#REF!</definedName>
    <definedName name="_______DAT11">#REF!</definedName>
    <definedName name="_______DAT12">#REF!</definedName>
    <definedName name="_______DAT13">#REF!</definedName>
    <definedName name="_______DAT14">#REF!</definedName>
    <definedName name="_______DAT2">#REF!</definedName>
    <definedName name="_______DAT3">#REF!</definedName>
    <definedName name="_______DAT4">#REF!</definedName>
    <definedName name="_______DAT5">#REF!</definedName>
    <definedName name="_______DAT6">#REF!</definedName>
    <definedName name="_______DAT7">#REF!</definedName>
    <definedName name="_______DAT8">#REF!</definedName>
    <definedName name="_______DAT9">#REF!</definedName>
    <definedName name="______DAT1">#REF!</definedName>
    <definedName name="______DAT10">#REF!</definedName>
    <definedName name="______DAT11">#REF!</definedName>
    <definedName name="______DAT12">#REF!</definedName>
    <definedName name="______DAT13">#REF!</definedName>
    <definedName name="______DAT14">#REF!</definedName>
    <definedName name="______DAT2">#REF!</definedName>
    <definedName name="______DAT3">#REF!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DAT1">#REF!</definedName>
    <definedName name="_____DAT10">#REF!</definedName>
    <definedName name="_____DAT11">#REF!</definedName>
    <definedName name="_____DAT12">#REF!</definedName>
    <definedName name="_____DAT13">#REF!</definedName>
    <definedName name="_____DAT14">#REF!</definedName>
    <definedName name="_____DAT2">#REF!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DAT1" localSheetId="2">#REF!</definedName>
    <definedName name="____DAT1">#REF!</definedName>
    <definedName name="____DAT10" localSheetId="2">#REF!</definedName>
    <definedName name="____DAT10">#REF!</definedName>
    <definedName name="____DAT11" localSheetId="2">#REF!</definedName>
    <definedName name="____DAT11">#REF!</definedName>
    <definedName name="____DAT12" localSheetId="2">#REF!</definedName>
    <definedName name="____DAT12">#REF!</definedName>
    <definedName name="____DAT13" localSheetId="2">#REF!</definedName>
    <definedName name="____DAT13">#REF!</definedName>
    <definedName name="____DAT14" localSheetId="2">#REF!</definedName>
    <definedName name="____DAT14">#REF!</definedName>
    <definedName name="____DAT2" localSheetId="2">#REF!</definedName>
    <definedName name="____DAT2">#REF!</definedName>
    <definedName name="____DAT3" localSheetId="2">#REF!</definedName>
    <definedName name="____DAT3">#REF!</definedName>
    <definedName name="____DAT4" localSheetId="2">#REF!</definedName>
    <definedName name="____DAT4">#REF!</definedName>
    <definedName name="____DAT5" localSheetId="2">#REF!</definedName>
    <definedName name="____DAT5">#REF!</definedName>
    <definedName name="____DAT6" localSheetId="2">#REF!</definedName>
    <definedName name="____DAT6">#REF!</definedName>
    <definedName name="____DAT7" localSheetId="2">#REF!</definedName>
    <definedName name="____DAT7">#REF!</definedName>
    <definedName name="____DAT8" localSheetId="2">#REF!</definedName>
    <definedName name="____DAT8">#REF!</definedName>
    <definedName name="____DAT9" localSheetId="2">#REF!</definedName>
    <definedName name="____DAT9">#REF!</definedName>
    <definedName name="___DAT1" localSheetId="1">#REF!</definedName>
    <definedName name="___DAT1" localSheetId="2">#REF!</definedName>
    <definedName name="___DAT1" localSheetId="8">#REF!</definedName>
    <definedName name="___DAT1">#REF!</definedName>
    <definedName name="___DAT10" localSheetId="1">#REF!</definedName>
    <definedName name="___DAT10" localSheetId="2">#REF!</definedName>
    <definedName name="___DAT10" localSheetId="8">#REF!</definedName>
    <definedName name="___DAT10">#REF!</definedName>
    <definedName name="___DAT11" localSheetId="1">#REF!</definedName>
    <definedName name="___DAT11" localSheetId="2">#REF!</definedName>
    <definedName name="___DAT11" localSheetId="8">#REF!</definedName>
    <definedName name="___DAT11">#REF!</definedName>
    <definedName name="___DAT12" localSheetId="1">#REF!</definedName>
    <definedName name="___DAT12" localSheetId="2">#REF!</definedName>
    <definedName name="___DAT12" localSheetId="8">#REF!</definedName>
    <definedName name="___DAT12">#REF!</definedName>
    <definedName name="___DAT13" localSheetId="1">#REF!</definedName>
    <definedName name="___DAT13" localSheetId="2">#REF!</definedName>
    <definedName name="___DAT13" localSheetId="8">#REF!</definedName>
    <definedName name="___DAT13">#REF!</definedName>
    <definedName name="___DAT14" localSheetId="1">#REF!</definedName>
    <definedName name="___DAT14" localSheetId="2">#REF!</definedName>
    <definedName name="___DAT14" localSheetId="8">#REF!</definedName>
    <definedName name="___DAT14">#REF!</definedName>
    <definedName name="___DAT2" localSheetId="1">#REF!</definedName>
    <definedName name="___DAT2" localSheetId="2">#REF!</definedName>
    <definedName name="___DAT2" localSheetId="8">#REF!</definedName>
    <definedName name="___DAT2">#REF!</definedName>
    <definedName name="___DAT3" localSheetId="1">#REF!</definedName>
    <definedName name="___DAT3" localSheetId="2">#REF!</definedName>
    <definedName name="___DAT3" localSheetId="8">#REF!</definedName>
    <definedName name="___DAT3">#REF!</definedName>
    <definedName name="___DAT4" localSheetId="1">#REF!</definedName>
    <definedName name="___DAT4" localSheetId="2">#REF!</definedName>
    <definedName name="___DAT4" localSheetId="8">#REF!</definedName>
    <definedName name="___DAT4">#REF!</definedName>
    <definedName name="___DAT5" localSheetId="1">#REF!</definedName>
    <definedName name="___DAT5" localSheetId="2">#REF!</definedName>
    <definedName name="___DAT5" localSheetId="8">#REF!</definedName>
    <definedName name="___DAT5">#REF!</definedName>
    <definedName name="___DAT6" localSheetId="1">#REF!</definedName>
    <definedName name="___DAT6" localSheetId="2">#REF!</definedName>
    <definedName name="___DAT6" localSheetId="8">#REF!</definedName>
    <definedName name="___DAT6">#REF!</definedName>
    <definedName name="___DAT7" localSheetId="1">#REF!</definedName>
    <definedName name="___DAT7" localSheetId="2">#REF!</definedName>
    <definedName name="___DAT7" localSheetId="8">#REF!</definedName>
    <definedName name="___DAT7">#REF!</definedName>
    <definedName name="___DAT8" localSheetId="1">#REF!</definedName>
    <definedName name="___DAT8" localSheetId="2">#REF!</definedName>
    <definedName name="___DAT8" localSheetId="8">#REF!</definedName>
    <definedName name="___DAT8">#REF!</definedName>
    <definedName name="___DAT9" localSheetId="1">#REF!</definedName>
    <definedName name="___DAT9" localSheetId="2">#REF!</definedName>
    <definedName name="___DAT9" localSheetId="8">#REF!</definedName>
    <definedName name="___DAT9">#REF!</definedName>
    <definedName name="__123Graph_A" hidden="1">#REF!</definedName>
    <definedName name="__1F" hidden="1">#REF!</definedName>
    <definedName name="__2F" hidden="1">#REF!</definedName>
    <definedName name="__3_0_F" hidden="1">#REF!</definedName>
    <definedName name="__3F" hidden="1">[2]Psychiatrie!#REF!</definedName>
    <definedName name="__DAT1" localSheetId="1">#REF!</definedName>
    <definedName name="__DAT1" localSheetId="2">#REF!</definedName>
    <definedName name="__DAT1" localSheetId="8">#REF!</definedName>
    <definedName name="__DAT1">#REF!</definedName>
    <definedName name="__DAT10" localSheetId="1">#REF!</definedName>
    <definedName name="__DAT10" localSheetId="2">#REF!</definedName>
    <definedName name="__DAT10" localSheetId="8">#REF!</definedName>
    <definedName name="__DAT10">#REF!</definedName>
    <definedName name="__DAT11" localSheetId="1">#REF!</definedName>
    <definedName name="__DAT11" localSheetId="2">#REF!</definedName>
    <definedName name="__DAT11" localSheetId="8">#REF!</definedName>
    <definedName name="__DAT11">#REF!</definedName>
    <definedName name="__DAT12" localSheetId="1">#REF!</definedName>
    <definedName name="__DAT12" localSheetId="2">#REF!</definedName>
    <definedName name="__DAT12" localSheetId="8">#REF!</definedName>
    <definedName name="__DAT12">#REF!</definedName>
    <definedName name="__DAT13" localSheetId="1">#REF!</definedName>
    <definedName name="__DAT13" localSheetId="2">#REF!</definedName>
    <definedName name="__DAT13" localSheetId="8">#REF!</definedName>
    <definedName name="__DAT13">#REF!</definedName>
    <definedName name="__DAT14" localSheetId="1">#REF!</definedName>
    <definedName name="__DAT14" localSheetId="2">#REF!</definedName>
    <definedName name="__DAT14" localSheetId="8">#REF!</definedName>
    <definedName name="__DAT14">#REF!</definedName>
    <definedName name="__DAT2" localSheetId="1">#REF!</definedName>
    <definedName name="__DAT2" localSheetId="2">#REF!</definedName>
    <definedName name="__DAT2" localSheetId="8">#REF!</definedName>
    <definedName name="__DAT2">#REF!</definedName>
    <definedName name="__DAT3" localSheetId="1">#REF!</definedName>
    <definedName name="__DAT3" localSheetId="2">#REF!</definedName>
    <definedName name="__DAT3" localSheetId="8">#REF!</definedName>
    <definedName name="__DAT3">#REF!</definedName>
    <definedName name="__DAT4" localSheetId="1">#REF!</definedName>
    <definedName name="__DAT4" localSheetId="2">#REF!</definedName>
    <definedName name="__DAT4" localSheetId="8">#REF!</definedName>
    <definedName name="__DAT4">#REF!</definedName>
    <definedName name="__DAT5" localSheetId="1">#REF!</definedName>
    <definedName name="__DAT5" localSheetId="2">#REF!</definedName>
    <definedName name="__DAT5" localSheetId="8">#REF!</definedName>
    <definedName name="__DAT5">#REF!</definedName>
    <definedName name="__DAT6" localSheetId="1">#REF!</definedName>
    <definedName name="__DAT6" localSheetId="2">#REF!</definedName>
    <definedName name="__DAT6" localSheetId="8">#REF!</definedName>
    <definedName name="__DAT6">#REF!</definedName>
    <definedName name="__DAT7" localSheetId="1">#REF!</definedName>
    <definedName name="__DAT7" localSheetId="2">#REF!</definedName>
    <definedName name="__DAT7" localSheetId="8">#REF!</definedName>
    <definedName name="__DAT7">#REF!</definedName>
    <definedName name="__DAT8" localSheetId="1">#REF!</definedName>
    <definedName name="__DAT8" localSheetId="2">#REF!</definedName>
    <definedName name="__DAT8" localSheetId="8">#REF!</definedName>
    <definedName name="__DAT8">#REF!</definedName>
    <definedName name="__DAT9" localSheetId="1">#REF!</definedName>
    <definedName name="__DAT9" localSheetId="2">#REF!</definedName>
    <definedName name="__DAT9" localSheetId="8">#REF!</definedName>
    <definedName name="__DAT9">#REF!</definedName>
    <definedName name="_1" localSheetId="1">#REF!</definedName>
    <definedName name="_1" localSheetId="7">[1]Begroting!#REF!</definedName>
    <definedName name="_1" localSheetId="6">[1]Begroting!#REF!</definedName>
    <definedName name="_1" localSheetId="2">#REF!</definedName>
    <definedName name="_1" localSheetId="8">#REF!</definedName>
    <definedName name="_1">#REF!</definedName>
    <definedName name="_1_0_F" hidden="1">#REF!</definedName>
    <definedName name="_10" localSheetId="10">#REF!</definedName>
    <definedName name="_10" localSheetId="12">#REF!</definedName>
    <definedName name="_10" localSheetId="9">#REF!</definedName>
    <definedName name="_10" localSheetId="11">#REF!</definedName>
    <definedName name="_10" localSheetId="1">#REF!</definedName>
    <definedName name="_10" localSheetId="7">[1]Begroting!#REF!</definedName>
    <definedName name="_10" localSheetId="6">[1]Begroting!#REF!</definedName>
    <definedName name="_10" localSheetId="2">#REF!</definedName>
    <definedName name="_10" localSheetId="8">#REF!</definedName>
    <definedName name="_10">#REF!</definedName>
    <definedName name="_100" localSheetId="1">#REF!</definedName>
    <definedName name="_100" localSheetId="2">#REF!</definedName>
    <definedName name="_100" localSheetId="8">#REF!</definedName>
    <definedName name="_100">[3]Begroting!#REF!</definedName>
    <definedName name="_11" localSheetId="10">#REF!</definedName>
    <definedName name="_11" localSheetId="12">#REF!</definedName>
    <definedName name="_11" localSheetId="9">#REF!</definedName>
    <definedName name="_11" localSheetId="11">#REF!</definedName>
    <definedName name="_11" localSheetId="1">#REF!</definedName>
    <definedName name="_11" localSheetId="7">[1]Begroting!#REF!</definedName>
    <definedName name="_11" localSheetId="6">[1]Begroting!#REF!</definedName>
    <definedName name="_11" localSheetId="2">#REF!</definedName>
    <definedName name="_11" localSheetId="8">#REF!</definedName>
    <definedName name="_11">#REF!</definedName>
    <definedName name="_12" localSheetId="10">#REF!</definedName>
    <definedName name="_12" localSheetId="12">#REF!</definedName>
    <definedName name="_12" localSheetId="9">#REF!</definedName>
    <definedName name="_12" localSheetId="11">#REF!</definedName>
    <definedName name="_12" localSheetId="1">#REF!</definedName>
    <definedName name="_12" localSheetId="7">[1]Begroting!#REF!</definedName>
    <definedName name="_12" localSheetId="6">[1]Begroting!#REF!</definedName>
    <definedName name="_12" localSheetId="2">#REF!</definedName>
    <definedName name="_12" localSheetId="8">#REF!</definedName>
    <definedName name="_12">#REF!</definedName>
    <definedName name="_125" localSheetId="10">#REF!</definedName>
    <definedName name="_125" localSheetId="12">#REF!</definedName>
    <definedName name="_125" localSheetId="9">#REF!</definedName>
    <definedName name="_125" localSheetId="11">#REF!</definedName>
    <definedName name="_125" localSheetId="1">#REF!</definedName>
    <definedName name="_125" localSheetId="2">#REF!</definedName>
    <definedName name="_125" localSheetId="8">#REF!</definedName>
    <definedName name="_125">[4]Begroting!#REF!</definedName>
    <definedName name="_13" localSheetId="10">#REF!</definedName>
    <definedName name="_13" localSheetId="12">#REF!</definedName>
    <definedName name="_13" localSheetId="9">#REF!</definedName>
    <definedName name="_13" localSheetId="11">#REF!</definedName>
    <definedName name="_13" localSheetId="1">#REF!</definedName>
    <definedName name="_13" localSheetId="7">[1]Begroting!#REF!</definedName>
    <definedName name="_13" localSheetId="6">[1]Begroting!#REF!</definedName>
    <definedName name="_13" localSheetId="2">#REF!</definedName>
    <definedName name="_13" localSheetId="8">#REF!</definedName>
    <definedName name="_13">#REF!</definedName>
    <definedName name="_14" localSheetId="10">#REF!</definedName>
    <definedName name="_14" localSheetId="12">#REF!</definedName>
    <definedName name="_14" localSheetId="9">#REF!</definedName>
    <definedName name="_14" localSheetId="11">#REF!</definedName>
    <definedName name="_14" localSheetId="1">#REF!</definedName>
    <definedName name="_14" localSheetId="7">[1]Begroting!#REF!</definedName>
    <definedName name="_14" localSheetId="6">[1]Begroting!#REF!</definedName>
    <definedName name="_14" localSheetId="2">#REF!</definedName>
    <definedName name="_14" localSheetId="8">#REF!</definedName>
    <definedName name="_14">#REF!</definedName>
    <definedName name="_15" localSheetId="10">#REF!</definedName>
    <definedName name="_15" localSheetId="12">#REF!</definedName>
    <definedName name="_15" localSheetId="9">#REF!</definedName>
    <definedName name="_15" localSheetId="11">#REF!</definedName>
    <definedName name="_15" localSheetId="1">#REF!</definedName>
    <definedName name="_15" localSheetId="7">[1]Begroting!#REF!</definedName>
    <definedName name="_15" localSheetId="6">[1]Begroting!#REF!</definedName>
    <definedName name="_15" localSheetId="2">#REF!</definedName>
    <definedName name="_15" localSheetId="8">#REF!</definedName>
    <definedName name="_15">#REF!</definedName>
    <definedName name="_16" localSheetId="1">#REF!</definedName>
    <definedName name="_16" localSheetId="7">[1]Begroting!#REF!</definedName>
    <definedName name="_16" localSheetId="6">[1]Begroting!#REF!</definedName>
    <definedName name="_16" localSheetId="2">#REF!</definedName>
    <definedName name="_16" localSheetId="8">#REF!</definedName>
    <definedName name="_16">#REF!</definedName>
    <definedName name="_16_0_F" hidden="1">[2]Psychiatrie!#REF!</definedName>
    <definedName name="_17" localSheetId="10">#REF!</definedName>
    <definedName name="_17" localSheetId="12">#REF!</definedName>
    <definedName name="_17" localSheetId="9">#REF!</definedName>
    <definedName name="_17" localSheetId="11">#REF!</definedName>
    <definedName name="_17" localSheetId="1">#REF!</definedName>
    <definedName name="_17" localSheetId="7">[1]Begroting!#REF!</definedName>
    <definedName name="_17" localSheetId="6">[1]Begroting!#REF!</definedName>
    <definedName name="_17" localSheetId="2">#REF!</definedName>
    <definedName name="_17" localSheetId="8">#REF!</definedName>
    <definedName name="_17">#REF!</definedName>
    <definedName name="_18" localSheetId="10">#REF!</definedName>
    <definedName name="_18" localSheetId="12">#REF!</definedName>
    <definedName name="_18" localSheetId="9">#REF!</definedName>
    <definedName name="_18" localSheetId="11">#REF!</definedName>
    <definedName name="_18" localSheetId="1">#REF!</definedName>
    <definedName name="_18" localSheetId="7">[1]Begroting!#REF!</definedName>
    <definedName name="_18" localSheetId="6">[1]Begroting!#REF!</definedName>
    <definedName name="_18" localSheetId="2">#REF!</definedName>
    <definedName name="_18" localSheetId="8">#REF!</definedName>
    <definedName name="_18">#REF!</definedName>
    <definedName name="_18_0_F" hidden="1">[2]Psychiatrie!#REF!</definedName>
    <definedName name="_19" localSheetId="10">#REF!</definedName>
    <definedName name="_19" localSheetId="12">#REF!</definedName>
    <definedName name="_19" localSheetId="9">#REF!</definedName>
    <definedName name="_19" localSheetId="11">#REF!</definedName>
    <definedName name="_19" localSheetId="1">#REF!</definedName>
    <definedName name="_19" localSheetId="7">[1]Begroting!#REF!</definedName>
    <definedName name="_19" localSheetId="6">[1]Begroting!#REF!</definedName>
    <definedName name="_19" localSheetId="2">#REF!</definedName>
    <definedName name="_19" localSheetId="8">#REF!</definedName>
    <definedName name="_19">#REF!</definedName>
    <definedName name="_191" localSheetId="1">#REF!</definedName>
    <definedName name="_191" localSheetId="2">#REF!</definedName>
    <definedName name="_191" localSheetId="8">#REF!</definedName>
    <definedName name="_191">[5]Begroting!#REF!</definedName>
    <definedName name="_1F" localSheetId="7" hidden="1">[2]Psychiatrie!#REF!</definedName>
    <definedName name="_1F" localSheetId="2" hidden="1">#REF!</definedName>
    <definedName name="_1F" hidden="1">[2]Blad1!#REF!</definedName>
    <definedName name="_2" localSheetId="10">#REF!</definedName>
    <definedName name="_2" localSheetId="12">#REF!</definedName>
    <definedName name="_2" localSheetId="9">#REF!</definedName>
    <definedName name="_2" localSheetId="11">#REF!</definedName>
    <definedName name="_2" localSheetId="1">#REF!</definedName>
    <definedName name="_2" localSheetId="7">[1]Begroting!#REF!</definedName>
    <definedName name="_2" localSheetId="6">[1]Begroting!#REF!</definedName>
    <definedName name="_2" localSheetId="2">#REF!</definedName>
    <definedName name="_2" localSheetId="8">#REF!</definedName>
    <definedName name="_2">#REF!</definedName>
    <definedName name="_2_0_F" localSheetId="2" hidden="1">#REF!</definedName>
    <definedName name="_2_0_F" hidden="1">[2]Psychiatrie!#REF!</definedName>
    <definedName name="_20" localSheetId="10">#REF!</definedName>
    <definedName name="_20" localSheetId="12">#REF!</definedName>
    <definedName name="_20" localSheetId="9">#REF!</definedName>
    <definedName name="_20" localSheetId="11">#REF!</definedName>
    <definedName name="_20" localSheetId="1">#REF!</definedName>
    <definedName name="_20" localSheetId="7">[1]Begroting!#REF!</definedName>
    <definedName name="_20" localSheetId="6">[1]Begroting!#REF!</definedName>
    <definedName name="_20" localSheetId="2">#REF!</definedName>
    <definedName name="_20" localSheetId="8">#REF!</definedName>
    <definedName name="_20">#REF!</definedName>
    <definedName name="_21" localSheetId="10">#REF!</definedName>
    <definedName name="_21" localSheetId="12">#REF!</definedName>
    <definedName name="_21" localSheetId="9">#REF!</definedName>
    <definedName name="_21" localSheetId="11">#REF!</definedName>
    <definedName name="_21" localSheetId="1">#REF!</definedName>
    <definedName name="_21" localSheetId="7">[1]Begroting!#REF!</definedName>
    <definedName name="_21" localSheetId="6">[1]Begroting!#REF!</definedName>
    <definedName name="_21" localSheetId="2">#REF!</definedName>
    <definedName name="_21" localSheetId="8">#REF!</definedName>
    <definedName name="_21">#REF!</definedName>
    <definedName name="_22" localSheetId="10">#REF!</definedName>
    <definedName name="_22" localSheetId="12">#REF!</definedName>
    <definedName name="_22" localSheetId="9">#REF!</definedName>
    <definedName name="_22" localSheetId="11">#REF!</definedName>
    <definedName name="_22" localSheetId="1">#REF!</definedName>
    <definedName name="_22" localSheetId="7">[1]Begroting!#REF!</definedName>
    <definedName name="_22" localSheetId="6">[1]Begroting!#REF!</definedName>
    <definedName name="_22" localSheetId="2">#REF!</definedName>
    <definedName name="_22" localSheetId="8">#REF!</definedName>
    <definedName name="_22">#REF!</definedName>
    <definedName name="_23" localSheetId="1">#REF!</definedName>
    <definedName name="_23" localSheetId="7">[1]Begroting!#REF!</definedName>
    <definedName name="_23" localSheetId="6">[1]Begroting!#REF!</definedName>
    <definedName name="_23" localSheetId="2">#REF!</definedName>
    <definedName name="_23" localSheetId="8">#REF!</definedName>
    <definedName name="_23">#REF!</definedName>
    <definedName name="_2F" localSheetId="6" hidden="1">[2]Psychiatrie!#REF!</definedName>
    <definedName name="_2F" localSheetId="2" hidden="1">#REF!</definedName>
    <definedName name="_2F" hidden="1">[2]Psychiatrie!#REF!</definedName>
    <definedName name="_3" localSheetId="10">#REF!</definedName>
    <definedName name="_3" localSheetId="12">#REF!</definedName>
    <definedName name="_3" localSheetId="9">#REF!</definedName>
    <definedName name="_3" localSheetId="11">#REF!</definedName>
    <definedName name="_3" localSheetId="1">#REF!</definedName>
    <definedName name="_3" localSheetId="7">[1]Begroting!#REF!</definedName>
    <definedName name="_3" localSheetId="6">[1]Begroting!#REF!</definedName>
    <definedName name="_3" localSheetId="2">#REF!</definedName>
    <definedName name="_3" localSheetId="8">#REF!</definedName>
    <definedName name="_3">#REF!</definedName>
    <definedName name="_3_0_F" hidden="1">[2]Psychiatrie!#REF!</definedName>
    <definedName name="_3F" hidden="1">[2]Psychiatrie!#REF!</definedName>
    <definedName name="_4" localSheetId="10">#REF!</definedName>
    <definedName name="_4" localSheetId="12">#REF!</definedName>
    <definedName name="_4" localSheetId="9">#REF!</definedName>
    <definedName name="_4" localSheetId="11">#REF!</definedName>
    <definedName name="_4" localSheetId="1">#REF!</definedName>
    <definedName name="_4" localSheetId="7">[1]Begroting!#REF!</definedName>
    <definedName name="_4" localSheetId="6">[1]Begroting!#REF!</definedName>
    <definedName name="_4" localSheetId="2">#REF!</definedName>
    <definedName name="_4" localSheetId="8">#REF!</definedName>
    <definedName name="_4">#REF!</definedName>
    <definedName name="_4_0_F" hidden="1">[2]Psychiatrie!#REF!</definedName>
    <definedName name="_4F" localSheetId="10" hidden="1">#REF!</definedName>
    <definedName name="_4F" localSheetId="12" hidden="1">#REF!</definedName>
    <definedName name="_4F" localSheetId="9" hidden="1">#REF!</definedName>
    <definedName name="_4F" localSheetId="11" hidden="1">#REF!</definedName>
    <definedName name="_4F" hidden="1">[2]Blad1!#REF!</definedName>
    <definedName name="_5" localSheetId="10">#REF!</definedName>
    <definedName name="_5" localSheetId="12">#REF!</definedName>
    <definedName name="_5" localSheetId="9">#REF!</definedName>
    <definedName name="_5" localSheetId="11">#REF!</definedName>
    <definedName name="_5" localSheetId="1">#REF!</definedName>
    <definedName name="_5" localSheetId="7">[1]Begroting!#REF!</definedName>
    <definedName name="_5" localSheetId="6">[1]Begroting!#REF!</definedName>
    <definedName name="_5" localSheetId="2">#REF!</definedName>
    <definedName name="_5" localSheetId="8">#REF!</definedName>
    <definedName name="_5">#REF!</definedName>
    <definedName name="_5_0_F" localSheetId="2" hidden="1">#REF!</definedName>
    <definedName name="_5_0_F" hidden="1">[2]Psychiatrie!#REF!</definedName>
    <definedName name="_5F" hidden="1">#REF!</definedName>
    <definedName name="_6" localSheetId="10">#REF!</definedName>
    <definedName name="_6" localSheetId="12">#REF!</definedName>
    <definedName name="_6" localSheetId="9">#REF!</definedName>
    <definedName name="_6" localSheetId="11">#REF!</definedName>
    <definedName name="_6" localSheetId="1">#REF!</definedName>
    <definedName name="_6" localSheetId="7">[1]Begroting!#REF!</definedName>
    <definedName name="_6" localSheetId="6">[1]Begroting!#REF!</definedName>
    <definedName name="_6" localSheetId="2">#REF!</definedName>
    <definedName name="_6" localSheetId="8">#REF!</definedName>
    <definedName name="_6">#REF!</definedName>
    <definedName name="_6_0_F" hidden="1">#REF!</definedName>
    <definedName name="_7" localSheetId="10">#REF!</definedName>
    <definedName name="_7" localSheetId="12">#REF!</definedName>
    <definedName name="_7" localSheetId="9">#REF!</definedName>
    <definedName name="_7" localSheetId="11">#REF!</definedName>
    <definedName name="_7" localSheetId="1">#REF!</definedName>
    <definedName name="_7" localSheetId="7">[1]Begroting!#REF!</definedName>
    <definedName name="_7" localSheetId="6">[1]Begroting!#REF!</definedName>
    <definedName name="_7" localSheetId="2">#REF!</definedName>
    <definedName name="_7" localSheetId="8">#REF!</definedName>
    <definedName name="_7">#REF!</definedName>
    <definedName name="_7_0_F" localSheetId="2" hidden="1">#REF!</definedName>
    <definedName name="_7_0_F" hidden="1">#REF!</definedName>
    <definedName name="_8" localSheetId="10">#REF!</definedName>
    <definedName name="_8" localSheetId="12">#REF!</definedName>
    <definedName name="_8" localSheetId="9">#REF!</definedName>
    <definedName name="_8" localSheetId="11">#REF!</definedName>
    <definedName name="_8" localSheetId="1">#REF!</definedName>
    <definedName name="_8" localSheetId="7">[1]Begroting!#REF!</definedName>
    <definedName name="_8" localSheetId="6">[1]Begroting!#REF!</definedName>
    <definedName name="_8" localSheetId="2">#REF!</definedName>
    <definedName name="_8" localSheetId="8">#REF!</definedName>
    <definedName name="_8">#REF!</definedName>
    <definedName name="_8_0_F" localSheetId="10" hidden="1">#REF!</definedName>
    <definedName name="_8_0_F" localSheetId="12" hidden="1">#REF!</definedName>
    <definedName name="_8_0_F" localSheetId="9" hidden="1">#REF!</definedName>
    <definedName name="_8_0_F" localSheetId="11" hidden="1">#REF!</definedName>
    <definedName name="_8_0_F" localSheetId="2" hidden="1">#REF!</definedName>
    <definedName name="_8_0_F" hidden="1">[2]Psychiatrie!#REF!</definedName>
    <definedName name="_9" localSheetId="10">#REF!</definedName>
    <definedName name="_9" localSheetId="12">#REF!</definedName>
    <definedName name="_9" localSheetId="9">#REF!</definedName>
    <definedName name="_9" localSheetId="11">#REF!</definedName>
    <definedName name="_9" localSheetId="1">#REF!</definedName>
    <definedName name="_9" localSheetId="7">[1]Begroting!#REF!</definedName>
    <definedName name="_9" localSheetId="6">[1]Begroting!#REF!</definedName>
    <definedName name="_9" localSheetId="2">#REF!</definedName>
    <definedName name="_9" localSheetId="8">#REF!</definedName>
    <definedName name="_9">#REF!</definedName>
    <definedName name="_DAT1" localSheetId="10">#REF!</definedName>
    <definedName name="_DAT1" localSheetId="12">#REF!</definedName>
    <definedName name="_DAT1" localSheetId="9">#REF!</definedName>
    <definedName name="_DAT1" localSheetId="11">#REF!</definedName>
    <definedName name="_DAT1" localSheetId="1">#REF!</definedName>
    <definedName name="_DAT1" localSheetId="2">#REF!</definedName>
    <definedName name="_DAT1" localSheetId="8">#REF!</definedName>
    <definedName name="_DAT1">#REF!</definedName>
    <definedName name="_DAT10" localSheetId="10">#REF!</definedName>
    <definedName name="_DAT10" localSheetId="12">#REF!</definedName>
    <definedName name="_DAT10" localSheetId="9">#REF!</definedName>
    <definedName name="_DAT10" localSheetId="11">#REF!</definedName>
    <definedName name="_DAT10" localSheetId="1">#REF!</definedName>
    <definedName name="_DAT10" localSheetId="2">#REF!</definedName>
    <definedName name="_DAT10" localSheetId="8">#REF!</definedName>
    <definedName name="_DAT10">#REF!</definedName>
    <definedName name="_DAT11" localSheetId="1">#REF!</definedName>
    <definedName name="_DAT11" localSheetId="2">#REF!</definedName>
    <definedName name="_DAT11" localSheetId="8">#REF!</definedName>
    <definedName name="_DAT11">#REF!</definedName>
    <definedName name="_DAT12" localSheetId="1">#REF!</definedName>
    <definedName name="_DAT12" localSheetId="2">#REF!</definedName>
    <definedName name="_DAT12" localSheetId="8">#REF!</definedName>
    <definedName name="_DAT12">#REF!</definedName>
    <definedName name="_DAT13" localSheetId="1">#REF!</definedName>
    <definedName name="_DAT13" localSheetId="2">#REF!</definedName>
    <definedName name="_DAT13" localSheetId="8">#REF!</definedName>
    <definedName name="_DAT13">#REF!</definedName>
    <definedName name="_DAT14" localSheetId="1">#REF!</definedName>
    <definedName name="_DAT14" localSheetId="2">#REF!</definedName>
    <definedName name="_DAT14" localSheetId="8">#REF!</definedName>
    <definedName name="_DAT14">#REF!</definedName>
    <definedName name="_DAT2" localSheetId="1">#REF!</definedName>
    <definedName name="_DAT2" localSheetId="2">#REF!</definedName>
    <definedName name="_DAT2" localSheetId="8">#REF!</definedName>
    <definedName name="_DAT2">#REF!</definedName>
    <definedName name="_DAT3" localSheetId="1">#REF!</definedName>
    <definedName name="_DAT3" localSheetId="2">#REF!</definedName>
    <definedName name="_DAT3" localSheetId="8">#REF!</definedName>
    <definedName name="_DAT3">#REF!</definedName>
    <definedName name="_DAT4" localSheetId="1">#REF!</definedName>
    <definedName name="_DAT4" localSheetId="2">#REF!</definedName>
    <definedName name="_DAT4" localSheetId="8">#REF!</definedName>
    <definedName name="_DAT4">#REF!</definedName>
    <definedName name="_DAT5" localSheetId="1">#REF!</definedName>
    <definedName name="_DAT5" localSheetId="2">#REF!</definedName>
    <definedName name="_DAT5" localSheetId="8">#REF!</definedName>
    <definedName name="_DAT5">#REF!</definedName>
    <definedName name="_DAT6" localSheetId="1">#REF!</definedName>
    <definedName name="_DAT6" localSheetId="2">#REF!</definedName>
    <definedName name="_DAT6" localSheetId="8">#REF!</definedName>
    <definedName name="_DAT6">#REF!</definedName>
    <definedName name="_DAT7" localSheetId="1">#REF!</definedName>
    <definedName name="_DAT7" localSheetId="2">#REF!</definedName>
    <definedName name="_DAT7" localSheetId="8">#REF!</definedName>
    <definedName name="_DAT7">#REF!</definedName>
    <definedName name="_DAT8" localSheetId="1">#REF!</definedName>
    <definedName name="_DAT8" localSheetId="2">#REF!</definedName>
    <definedName name="_DAT8" localSheetId="8">#REF!</definedName>
    <definedName name="_DAT8">#REF!</definedName>
    <definedName name="_DAT9" localSheetId="1">#REF!</definedName>
    <definedName name="_DAT9" localSheetId="2">#REF!</definedName>
    <definedName name="_DAT9" localSheetId="8">#REF!</definedName>
    <definedName name="_DAT9">#REF!</definedName>
    <definedName name="_Dist_Bin" localSheetId="1" hidden="1">#REF!</definedName>
    <definedName name="_Dist_Bin" localSheetId="2" hidden="1">#REF!</definedName>
    <definedName name="_Dist_Bin" localSheetId="8" hidden="1">#REF!</definedName>
    <definedName name="_Dist_Bin" hidden="1">#REF!</definedName>
    <definedName name="_Dist_Values" localSheetId="1" hidden="1">#REF!</definedName>
    <definedName name="_Dist_Values" localSheetId="2" hidden="1">#REF!</definedName>
    <definedName name="_Dist_Values" localSheetId="8" hidden="1">#REF!</definedName>
    <definedName name="_Dist_Values" hidden="1">#REF!</definedName>
    <definedName name="_Fill" localSheetId="10" hidden="1">#REF!</definedName>
    <definedName name="_Fill" localSheetId="12" hidden="1">#REF!</definedName>
    <definedName name="_Fill" localSheetId="9" hidden="1">#REF!</definedName>
    <definedName name="_Fill" localSheetId="11" hidden="1">#REF!</definedName>
    <definedName name="_Fill" localSheetId="1" hidden="1">#REF!</definedName>
    <definedName name="_Fill" localSheetId="7" hidden="1">[2]Psychiatrie!#REF!</definedName>
    <definedName name="_Fill" localSheetId="6" hidden="1">[2]Psychiatrie!#REF!</definedName>
    <definedName name="_Fill" localSheetId="2" hidden="1">#REF!</definedName>
    <definedName name="_Fill" localSheetId="8" hidden="1">#REF!</definedName>
    <definedName name="_Fill" hidden="1">[2]Psychiatrie!#REF!</definedName>
    <definedName name="_fill2" hidden="1">#REF!</definedName>
    <definedName name="_xlnm._FilterDatabase" localSheetId="7" hidden="1">'IVM Glas'!$A$1:$V$33</definedName>
    <definedName name="_xlnm._FilterDatabase" localSheetId="6" hidden="1">'IVM SMO'!$A$1:$R$8</definedName>
    <definedName name="_xlnm._FilterDatabase" localSheetId="3" hidden="1">'Ma - Vrij'!$A$3:$Z$312</definedName>
    <definedName name="_xlnm._FilterDatabase" localSheetId="4" hidden="1">'Ma - Vrij naloop'!$A$3:$Z$312</definedName>
    <definedName name="_fte1">#REF!</definedName>
    <definedName name="_Key1" localSheetId="10" hidden="1">#REF!</definedName>
    <definedName name="_Key1" localSheetId="12" hidden="1">#REF!</definedName>
    <definedName name="_Key1" localSheetId="9" hidden="1">#REF!</definedName>
    <definedName name="_Key1" localSheetId="11" hidden="1">#REF!</definedName>
    <definedName name="_Key1" localSheetId="1" hidden="1">#REF!</definedName>
    <definedName name="_Key1" localSheetId="2" hidden="1">#REF!</definedName>
    <definedName name="_Key1" localSheetId="8" hidden="1">#REF!</definedName>
    <definedName name="_Key1" hidden="1">#REF!</definedName>
    <definedName name="_Key2" localSheetId="1" hidden="1">#REF!</definedName>
    <definedName name="_Key2" localSheetId="2" hidden="1">#REF!</definedName>
    <definedName name="_Key2" localSheetId="8" hidden="1">#REF!</definedName>
    <definedName name="_Key2" hidden="1">#REF!</definedName>
    <definedName name="_Key3" hidden="1">#N/A</definedName>
    <definedName name="_Order1" hidden="1">255</definedName>
    <definedName name="_Order2" hidden="1">255</definedName>
    <definedName name="_pv2004">#REF!</definedName>
    <definedName name="_Sort" localSheetId="1" hidden="1">#REF!</definedName>
    <definedName name="_Sort" localSheetId="2" hidden="1">#REF!</definedName>
    <definedName name="_Sort" localSheetId="8" hidden="1">#REF!</definedName>
    <definedName name="_Sort" hidden="1">#REF!</definedName>
    <definedName name="_Sort2" hidden="1">#N/A</definedName>
    <definedName name="_Table1_In1" hidden="1">#N/A</definedName>
    <definedName name="_Table1_Out" hidden="1">#N/A</definedName>
    <definedName name="Aanneemsomxyz" hidden="1">#REF!</definedName>
    <definedName name="aantal_niet_gebruikt" localSheetId="1">#REF!</definedName>
    <definedName name="aantal_niet_gebruikt" localSheetId="2">#REF!</definedName>
    <definedName name="aantal_niet_gebruikt" localSheetId="8">#REF!</definedName>
    <definedName name="aantal_niet_gebruikt">[6]Programma_check!$Y$1</definedName>
    <definedName name="AccessDatabase" hidden="1">"C:\data\excel\BASISWP.mdb"</definedName>
    <definedName name="administratie">#N/A</definedName>
    <definedName name="_xlnm.Print_Area" localSheetId="1">#REF!</definedName>
    <definedName name="_xlnm.Print_Area" localSheetId="7">'IVM Glas'!$A$1:$V$33</definedName>
    <definedName name="_xlnm.Print_Area" localSheetId="6">'IVM SMO'!$A$1:$V$8</definedName>
    <definedName name="_xlnm.Print_Area" localSheetId="2">#REF!</definedName>
    <definedName name="_xlnm.Print_Area" localSheetId="3">'Ma - Vrij'!$A$1:$O$273</definedName>
    <definedName name="_xlnm.Print_Area" localSheetId="4">'Ma - Vrij naloop'!$A$1:$O$273</definedName>
    <definedName name="_xlnm.Print_Area" localSheetId="8">#REF!</definedName>
    <definedName name="_xlnm.Print_Area">#REF!</definedName>
    <definedName name="AFDRUKBEREIK_MI" localSheetId="1">#REF!</definedName>
    <definedName name="AFDRUKBEREIK_MI" localSheetId="2">#REF!</definedName>
    <definedName name="AFDRUKBEREIK_MI" localSheetId="8">#REF!</definedName>
    <definedName name="AFDRUKBEREIK_MI">#REF!</definedName>
    <definedName name="_xlnm.Print_Titles" localSheetId="3">'Ma - Vrij'!$1:$2</definedName>
    <definedName name="_xlnm.Print_Titles" localSheetId="4">'Ma - Vrij naloop'!$1:$2</definedName>
    <definedName name="afschr">#N/A</definedName>
    <definedName name="Alg">#N/A</definedName>
    <definedName name="anak">#REF!</definedName>
    <definedName name="antwoord" localSheetId="10">#REF!</definedName>
    <definedName name="antwoord" localSheetId="12">#REF!</definedName>
    <definedName name="antwoord" localSheetId="9">#REF!</definedName>
    <definedName name="antwoord" localSheetId="11">#REF!</definedName>
    <definedName name="antwoord" localSheetId="1">#REF!</definedName>
    <definedName name="antwoord" localSheetId="2">#REF!</definedName>
    <definedName name="antwoord" localSheetId="8">#REF!</definedName>
    <definedName name="antwoord">#REF!</definedName>
    <definedName name="Auto">#N/A</definedName>
    <definedName name="b" hidden="1">#REF!</definedName>
    <definedName name="B_01">#REF!</definedName>
    <definedName name="B_05">#REF!</definedName>
    <definedName name="B_06">#REF!</definedName>
    <definedName name="B_07">#REF!</definedName>
    <definedName name="B_08">#REF!</definedName>
    <definedName name="B_09">#REF!</definedName>
    <definedName name="B_20">#REF!</definedName>
    <definedName name="B_21">#REF!</definedName>
    <definedName name="B_22">#REF!</definedName>
    <definedName name="B_23">#REF!</definedName>
    <definedName name="B_24">#REF!</definedName>
    <definedName name="B_30">#REF!</definedName>
    <definedName name="B_31">#REF!</definedName>
    <definedName name="B_32">#REF!</definedName>
    <definedName name="B_33">#REF!</definedName>
    <definedName name="B_34">#REF!</definedName>
    <definedName name="B_41">#REF!</definedName>
    <definedName name="B_42">#REF!</definedName>
    <definedName name="B_43">#REF!</definedName>
    <definedName name="B_44">#REF!</definedName>
    <definedName name="B_45">#REF!</definedName>
    <definedName name="B_50">#REF!</definedName>
    <definedName name="B_51">#REF!</definedName>
    <definedName name="B_52">#REF!</definedName>
    <definedName name="B_53">#REF!</definedName>
    <definedName name="B_60">#REF!</definedName>
    <definedName name="B_61">#REF!</definedName>
    <definedName name="B_62">#REF!</definedName>
    <definedName name="B_70">#REF!</definedName>
    <definedName name="B_71">#REF!</definedName>
    <definedName name="B_72">#REF!</definedName>
    <definedName name="B_74">#REF!</definedName>
    <definedName name="B_75">#REF!</definedName>
    <definedName name="berichtok" localSheetId="1">Inschrijfblad!berichtok</definedName>
    <definedName name="berichtok" localSheetId="2">Kengetallen!berichtok</definedName>
    <definedName name="berichtok" localSheetId="8">'Uurtariefopbouw Contract'!berichtok</definedName>
    <definedName name="berichtok">[0]!berichtok</definedName>
    <definedName name="berichtoke" localSheetId="10">'Afroep avonduren'!berichtoke</definedName>
    <definedName name="berichtoke" localSheetId="12">'Afroep feestdagen'!berichtoke</definedName>
    <definedName name="berichtoke" localSheetId="9">'Afroep ma-vr'!berichtoke</definedName>
    <definedName name="berichtoke" localSheetId="11">'Afroep weekend'!berichtoke</definedName>
    <definedName name="berichtoke" localSheetId="1">Inschrijfblad!berichtoke</definedName>
    <definedName name="berichtoke" localSheetId="7">'IVM Glas'!berichtoke</definedName>
    <definedName name="berichtoke" localSheetId="6">'IVM SMO'!berichtoke</definedName>
    <definedName name="berichtoke" localSheetId="2">#N/A</definedName>
    <definedName name="berichtoke" localSheetId="8">'Uurtariefopbouw Contract'!berichtoke</definedName>
    <definedName name="berichtoke">[0]!berichtoke</definedName>
    <definedName name="berichtoke1" localSheetId="10">'Afroep avonduren'!berichtoke1</definedName>
    <definedName name="berichtoke1" localSheetId="12">'Afroep feestdagen'!berichtoke1</definedName>
    <definedName name="berichtoke1" localSheetId="9">'Afroep ma-vr'!berichtoke1</definedName>
    <definedName name="berichtoke1" localSheetId="11">'Afroep weekend'!berichtoke1</definedName>
    <definedName name="berichtoke1" localSheetId="1">Inschrijfblad!berichtoke1</definedName>
    <definedName name="berichtoke1" localSheetId="2">Kengetallen!berichtoke1</definedName>
    <definedName name="berichtoke1" localSheetId="8">'Uurtariefopbouw Contract'!berichtoke1</definedName>
    <definedName name="berichtoke1">[0]!berichtoke1</definedName>
    <definedName name="Berkt" localSheetId="1">Inschrijfblad!Berkt</definedName>
    <definedName name="Berkt" localSheetId="2">Kengetallen!Berkt</definedName>
    <definedName name="Berkt" localSheetId="8">'Uurtariefopbouw Contract'!Berkt</definedName>
    <definedName name="Berkt">[0]!Berkt</definedName>
    <definedName name="BEx0017DGUEDPCFJUPUZOOLJCS2B" hidden="1">#N/A</definedName>
    <definedName name="BEx001CNWHJ5RULCSFM36ZCGJ1UH" hidden="1">#N/A</definedName>
    <definedName name="BEx004791UAJIJSN57OT7YBLNP82" hidden="1">#N/A</definedName>
    <definedName name="BEx007SQ2HZHXYPUEUFYA27SD1GS" hidden="1">#N/A</definedName>
    <definedName name="BEx008P2NVFDLBHL7IZ5WTMVOQ1F" hidden="1">#N/A</definedName>
    <definedName name="BEx009G00IN0JUIAQ4WE9NHTMQE2" hidden="1">#N/A</definedName>
    <definedName name="BEx00DXTY2JDVGWQKV8H7FG4SV30" hidden="1">#N/A</definedName>
    <definedName name="BEx00GHLTYRH5N2S6P78YW1CD30N" hidden="1">#N/A</definedName>
    <definedName name="BEx00JC31DY11L45SEU4B10BIN6W" hidden="1">#N/A</definedName>
    <definedName name="BEx00KZHZBHP3TDV1YMX4B19B95O" hidden="1">#N/A</definedName>
    <definedName name="BEx01HY6E3GJ66ABU5ABN26V6Q13" hidden="1">#N/A</definedName>
    <definedName name="BEx01I8YYDMHIY7BRETR13A8BEZ1" hidden="1">#N/A</definedName>
    <definedName name="BEx01PW5YQKEGAR8JDDI5OARYXDF" hidden="1">#N/A</definedName>
    <definedName name="BEx01XJ94SHJ1YQ7ORPW0RQGKI2H" hidden="1">#N/A</definedName>
    <definedName name="BEx02Q08R9G839Q4RFGG9026C7PX" hidden="1">#N/A</definedName>
    <definedName name="BEx02SEL3Z1QWGAHXDPUA9WLTTPS" hidden="1">#N/A</definedName>
    <definedName name="BEx02Y3KJZH5BGDM9QEZ1PVVI114" hidden="1">#N/A</definedName>
    <definedName name="BEx0313GRLLASDTVPW5DHTXHE74M" hidden="1">#N/A</definedName>
    <definedName name="BEx1F0SOZ3H5XUHXD7O01TCR8T6J" hidden="1">#N/A</definedName>
    <definedName name="BEx1F9HL824UCNCVZ2U62J4KZCX8" hidden="1">#N/A</definedName>
    <definedName name="BEx1FEVSJKTI1Q1Z874QZVFSJSVA" hidden="1">#N/A</definedName>
    <definedName name="BEx1FGDRUHHLI1GBHELT4PK0LY4V" hidden="1">#N/A</definedName>
    <definedName name="BEx1FJZ7GKO99IYTP6GGGF7EUL3Z" hidden="1">#N/A</definedName>
    <definedName name="BEx1FZV2CM77TBH1R6YYV9P06KA2" hidden="1">#N/A</definedName>
    <definedName name="BEx1G59AY8195JTUM6P18VXUFJ3E" hidden="1">#N/A</definedName>
    <definedName name="BEx1GVMRHFXUP6XYYY9NR12PV5TF" hidden="1">#N/A</definedName>
    <definedName name="BEx1H6KIT7BHUH6MDDWC935V9N47" hidden="1">#N/A</definedName>
    <definedName name="BEx1HDGOOJ3SKHYMWUZJ1P0RQZ9N" hidden="1">#N/A</definedName>
    <definedName name="BEx1HDM5ZXSJG6JQEMSFV52PZ10V" hidden="1">#N/A</definedName>
    <definedName name="BEx1HETBBZVN5F43LKOFMC4QB0CR" hidden="1">#N/A</definedName>
    <definedName name="BEx1HGWNWPLNXICOTP90TKQVVE4E" hidden="1">#N/A</definedName>
    <definedName name="BEx1HIPLJZABY0EMUOTZN0EQMDPU" hidden="1">#N/A</definedName>
    <definedName name="BEx1HO94JIRX219MPWMB5E5XZ04X" hidden="1">#N/A</definedName>
    <definedName name="BEx1HQNF6KHM21E3XLW0NMSSEI9S" hidden="1">#N/A</definedName>
    <definedName name="BEx1HSLNWIW4S97ZBYY7I7M5YVH4" hidden="1">#N/A</definedName>
    <definedName name="BEx1I4QKTILCKZUSOJCVZN7SNHL5" hidden="1">#N/A</definedName>
    <definedName name="BEx1IE0ZP7RIFM9FI24S9I6AAJ14" hidden="1">#N/A</definedName>
    <definedName name="BEx1IGQ5B697MNDOE06MVSR0H58E" hidden="1">#N/A</definedName>
    <definedName name="BEx1IKRPW8MLB9Y485M1TL2IT9SH" hidden="1">#N/A</definedName>
    <definedName name="BEx1J0CSSHDJGBJUHVOEMCF2P4DL" hidden="1">#N/A</definedName>
    <definedName name="BEx1J7E8VCGLPYU82QXVUG5N3ZAI" hidden="1">#N/A</definedName>
    <definedName name="BEx1JGE2YQWH8S25USOY08XVGO0D" hidden="1">#N/A</definedName>
    <definedName name="BEx1JJJC9T1W7HY4V7HP1S1W4JO1" hidden="1">#N/A</definedName>
    <definedName name="BEx1JKKZSJ7DI4PTFVI9VVFMB1X2" hidden="1">#N/A</definedName>
    <definedName name="BEx1JUBQFRVMASSFK4B3V0AD7YP9" hidden="1">#N/A</definedName>
    <definedName name="BEx1JXBM5W4YRWNQ0P95QQS6JWD6" hidden="1">#N/A</definedName>
    <definedName name="BEx1K6WVWVHVJKOYEWMY8N8FFGGX" hidden="1">#N/A</definedName>
    <definedName name="BEx1KGY9QEHZ9QSARMQUTQKRK4UX" hidden="1">#N/A</definedName>
    <definedName name="BEx1KKP1ELIF2UII2FWVGL7M1X7J" hidden="1">#N/A</definedName>
    <definedName name="BEx1KUVWMB0QCWA3RBE4CADFVRIS" hidden="1">#N/A</definedName>
    <definedName name="BEx1L2OG1SDFK2TPXELJ77YP4NI2" hidden="1">#N/A</definedName>
    <definedName name="BEx1L6Q60MWRDJB4L20LK0XPA0Z2" hidden="1">#N/A</definedName>
    <definedName name="BEx1LD63FP2Z4BR9TKSHOZW9KKZ5" hidden="1">#N/A</definedName>
    <definedName name="BEx1LDMB9RW982DUILM2WPT5VWQ3" hidden="1">#N/A</definedName>
    <definedName name="BEx1LRPGDQCOEMW8YT80J1XCDCIV" hidden="1">#N/A</definedName>
    <definedName name="BEx1LRUSJW4JG54X07QWD9R27WV9" hidden="1">#N/A</definedName>
    <definedName name="BEx1LXP3CEKP3I5OFTVOHJAA9NFI" hidden="1">#N/A</definedName>
    <definedName name="BEx1M1WBK5T0LP1AK2JYV6W87ID6" hidden="1">#N/A</definedName>
    <definedName name="BEx1M51HHDYGIT8PON7U8ICL2S95" hidden="1">#N/A</definedName>
    <definedName name="BEx1MTRKKVCHOZ0YGID6HZ49LJTO" hidden="1">#N/A</definedName>
    <definedName name="BEx1N3CUJ3UX61X38ZAJVPEN4KMC" hidden="1">#N/A</definedName>
    <definedName name="BEx1NM34KQTO1LDNSAFD1L82UZFG" hidden="1">#N/A</definedName>
    <definedName name="BEx1NO6TXZVOGCUWCCRTXRXWW0XL" hidden="1">#N/A</definedName>
    <definedName name="BEx1NS8EU5P9FQV3S0WRTXI5L361" hidden="1">#N/A</definedName>
    <definedName name="BEx1NUBX5VUYZFKQH69FN6BTLWCR" hidden="1">#N/A</definedName>
    <definedName name="BEx1NZ4K1L8UON80Y2A4RASKWGNP" hidden="1">#N/A</definedName>
    <definedName name="BEx1OLAZ915OGYWP0QP1QQWDLCRX" hidden="1">#N/A</definedName>
    <definedName name="BEx1OO5ER042IS6IC4TLDI75JNVH" hidden="1">#N/A</definedName>
    <definedName name="BEx1OTE54CBSUT8FWKRALEDCUWN4" hidden="1">#N/A</definedName>
    <definedName name="BEx1OVSMPADTX95QUOX34KZQ8EDY" hidden="1">#N/A</definedName>
    <definedName name="BEx1OX544IO9FQJI7YYQGZCEHB3O" hidden="1">#N/A</definedName>
    <definedName name="BEx1OY6SVEUT2EQ26P7EKEND342G" hidden="1">#N/A</definedName>
    <definedName name="BEx1OYN1LPIPI12O9G6F7QAOS9T4" hidden="1">#N/A</definedName>
    <definedName name="BEx1P1HHKJA799O3YZXQAX6KFH58" hidden="1">#N/A</definedName>
    <definedName name="BEx1P34W467WGPOXPK292QFJIPHJ" hidden="1">#N/A</definedName>
    <definedName name="BEx1P7S1J4TKGVJ43C2Q2R3M9WRB" hidden="1">#N/A</definedName>
    <definedName name="BEx1PA11BLPVZM8RC5BL46WX8YB5" hidden="1">#N/A</definedName>
    <definedName name="BEx1PBZ4BEFIPGMQXT9T8S4PZ2IM" hidden="1">#N/A</definedName>
    <definedName name="BEx1PLF2CFSXBZPVI6CJ534EIJDN" hidden="1">#N/A</definedName>
    <definedName name="BEx1PMWZB2DO6EM9BKLUICZJ65HD" hidden="1">#N/A</definedName>
    <definedName name="BEx1QA54J2A4I7IBQR19BTY28ZMR" hidden="1">#N/A</definedName>
    <definedName name="BEx1QMQAHG3KQUK59DVM68SWKZIZ" hidden="1">#N/A</definedName>
    <definedName name="BEx1R9YFKJCMSEST8OVCAO5E47FO" hidden="1">#N/A</definedName>
    <definedName name="BEx1RBGC06B3T52OIC0EQ1KGVP1I" hidden="1">#N/A</definedName>
    <definedName name="BEx1RRC7X4NI1CU4EO5XYE2GVARJ" hidden="1">#N/A</definedName>
    <definedName name="BEx1RZA1NCGT832L7EMR7GMF588W" hidden="1">#N/A</definedName>
    <definedName name="BEx1S0XGIPUSZQUCSGWSK10GKW7Y" hidden="1">#N/A</definedName>
    <definedName name="BEx1S5VFNKIXHTTCWSV60UC50EZ8" hidden="1">#N/A</definedName>
    <definedName name="BEx1SK3U02H0RGKEYXW7ZMCEOF3V" hidden="1">#N/A</definedName>
    <definedName name="BEx1SSNEZINBJT29QVS62VS1THT4" hidden="1">#N/A</definedName>
    <definedName name="BEx1SVNCHNANBJIDIQVB8AFK4HAN" hidden="1">#N/A</definedName>
    <definedName name="BEx1TJ0WLS9O7KNSGIPWTYHDYI1D" hidden="1">#N/A</definedName>
    <definedName name="BEx1U7WFO8OZKB1EBF4H386JW91L" hidden="1">#N/A</definedName>
    <definedName name="BEx1U87938YR9N6HYI24KVBKLOS3" hidden="1">#N/A</definedName>
    <definedName name="BEx1UESH4KDWHYESQU2IE55RS3LI" hidden="1">#N/A</definedName>
    <definedName name="BEx1UI8N9KTCPSOJ7RDW0T8UEBNP" hidden="1">#N/A</definedName>
    <definedName name="BEx1UML0HHJFHA5TBOYQ24I3RV1W" hidden="1">#N/A</definedName>
    <definedName name="BEx1UUDIQPZ23XQ79GUL0RAWRSCK" hidden="1">#N/A</definedName>
    <definedName name="BEx1V67SEV778NVW68J8W5SND1J7" hidden="1">#N/A</definedName>
    <definedName name="BEx1VIY9SQLRESD11CC4PHYT0XSG" hidden="1">#N/A</definedName>
    <definedName name="BEx1WC67EH10SC38QWX3WEA5KH3A" hidden="1">#N/A</definedName>
    <definedName name="BEx1WGYTKZZIPM1577W5FEYKFH3V" hidden="1">#N/A</definedName>
    <definedName name="BEx1WHPURIV3D3PTJJ359H1OP7ZV" hidden="1">#N/A</definedName>
    <definedName name="BEx1WLWY2CR1WRD694JJSWSDFAIR" hidden="1">#N/A</definedName>
    <definedName name="BEx1WMD1LWPWRIK6GGAJRJAHJM8I" hidden="1">#N/A</definedName>
    <definedName name="BEx1WR0D41MR174LBF3P9E3K0J51" hidden="1">#N/A</definedName>
    <definedName name="BEx1WUB1FAS5PHU33TJ60SUHR618" hidden="1">#N/A</definedName>
    <definedName name="BEx1WVSZACWFIJP7NDCT16JKC46I" hidden="1">#N/A</definedName>
    <definedName name="BEx1WX04G0INSPPG9NTNR3DYR6PZ" hidden="1">#N/A</definedName>
    <definedName name="BEx1X3LHU9DPG01VWX2IF65TRATF" hidden="1">#N/A</definedName>
    <definedName name="BEx1XK8AAMO0AH0Z1OUKW30CA7EQ" hidden="1">#N/A</definedName>
    <definedName name="BEx1XL4MZ7C80495GHQRWOBS16PQ" hidden="1">#N/A</definedName>
    <definedName name="BEx1Y2IGS2K95E1M51PEF9KJZ0KB" hidden="1">#N/A</definedName>
    <definedName name="BEx1Y3PKK83X2FN9SAALFHOWKMRQ" hidden="1">#N/A</definedName>
    <definedName name="BEx1YL3DJ7Y4AZ01ERCOGW0FJ26T" hidden="1">#N/A</definedName>
    <definedName name="BEx1Z2RYHSVD1H37817SN93VMURZ" hidden="1">#N/A</definedName>
    <definedName name="BEx3AMAKWI6458B67VKZO56MCNJW" hidden="1">#N/A</definedName>
    <definedName name="BEx3AOOVM42G82TNF53W0EKXLUSI" hidden="1">#N/A</definedName>
    <definedName name="BEx3AZH9W4SUFCAHNDOQ728R9V4L" hidden="1">#N/A</definedName>
    <definedName name="BEx3BNR9ES4KY7Q1DK83KC5NDGL8" hidden="1">#N/A</definedName>
    <definedName name="BEx3BQR5VZXNQ4H949ORM8ESU3B3" hidden="1">#N/A</definedName>
    <definedName name="BEx3BTLL3ASJN134DLEQTQM70VZM" hidden="1">#N/A</definedName>
    <definedName name="BEx3BW5CTV0DJU5AQS3ZQFK2VLF3" hidden="1">#N/A</definedName>
    <definedName name="BEx3BYP0FG369M7G3JEFLMMXAKTS" hidden="1">#N/A</definedName>
    <definedName name="BEx3C2QR0WUD19QSVO8EMIPNQJKH" hidden="1">#N/A</definedName>
    <definedName name="BEx3CKFCCPZZ6ROLAT5C1DZNIC1U" hidden="1">#N/A</definedName>
    <definedName name="BEx3CO0SVO4WLH0DO43DCHYDTH1P" hidden="1">#N/A</definedName>
    <definedName name="BEx3D9G6QTSPF9UYI4X0XY0VE896" hidden="1">#N/A</definedName>
    <definedName name="BEx3DCQU9PBRXIMLO62KS5RLH447" hidden="1">#N/A</definedName>
    <definedName name="BEx3EF99FD6QNNCNOKDEE67JHTUJ" hidden="1">#N/A</definedName>
    <definedName name="BEx3EHCSERZ2O2OAG8Y95UPG2IY9" hidden="1">#N/A</definedName>
    <definedName name="BEx3EJR3TCJDYS7ZXNDS5N9KTGIK" hidden="1">#N/A</definedName>
    <definedName name="BEx3ELJTTBS6P05CNISMGOJOA60V" hidden="1">#N/A</definedName>
    <definedName name="BEx3EQSLJBDDJRHNX19PBFCKNY2I" hidden="1">#N/A</definedName>
    <definedName name="BEx3EUUAX947Q5N6MY6W0KSNY78Y" hidden="1">#N/A</definedName>
    <definedName name="BEx3FHMD1P5XBCH23ZKIFO6ZTCNB" hidden="1">#N/A</definedName>
    <definedName name="BEx3FI2G3YYIACQHXNXEA15M8ZK5" hidden="1">#N/A</definedName>
    <definedName name="BEx3FJ9MHSLDK8W91GO85FX1GX57" hidden="1">#N/A</definedName>
    <definedName name="BEx3FR251HFU7A33PU01SJUENL2B" hidden="1">#N/A</definedName>
    <definedName name="BEx3FX7EJL47JSLSWP3EOC265WAE" hidden="1">#N/A</definedName>
    <definedName name="BEx3G201R8NLJ6FIHO2QS0SW9QVV" hidden="1">#N/A</definedName>
    <definedName name="BEx3G2LL2II66XY5YCDPG4JE13A3" hidden="1">#N/A</definedName>
    <definedName name="BEx3G2WA0DTYY9D8AGHHOBTPE2B2" hidden="1">#N/A</definedName>
    <definedName name="BEx3GCXR6IAS0B6WJ03GJVH7CO52" hidden="1">#N/A</definedName>
    <definedName name="BEx3GEVV18SEQDI1JGY7EN6D1GT1" hidden="1">#N/A</definedName>
    <definedName name="BEx3GKFH64MKQX61S7DYTZ15JCPY" hidden="1">#N/A</definedName>
    <definedName name="BEx3GMJ1Y6UU02DLRL0QXCEKDA6C" hidden="1">#N/A</definedName>
    <definedName name="BEx3GN4LY0135CBDIN1TU2UEODGF" hidden="1">#N/A</definedName>
    <definedName name="BEx3GPDH2AH4QKT4OOSN563XUHBD" hidden="1">#N/A</definedName>
    <definedName name="BEx3H5UX2GZFZZT657YR76RHW5I6" hidden="1">#N/A</definedName>
    <definedName name="BEx3HMSEFOP6DBM4R97XA6B7NFG6" hidden="1">#N/A</definedName>
    <definedName name="BEx3HWJ5SQSD2CVCQNR183X44FR8" hidden="1">#N/A</definedName>
    <definedName name="BEx3I09YVXO0G4X7KGSA4WGORM35" hidden="1">#N/A</definedName>
    <definedName name="BEx3ICF1GY8HQEBIU9S43PDJ90BX" hidden="1">#N/A</definedName>
    <definedName name="BEx3IYAH2DEBFWO8F94H4MXE3RLY" hidden="1">#N/A</definedName>
    <definedName name="BEx3IZXXSYEW50379N2EAFWO8DZV" hidden="1">#N/A</definedName>
    <definedName name="BEx3J1VZVGTKT4ATPO9O5JCSFTTR" hidden="1">#N/A</definedName>
    <definedName name="BEx3JC2TY7JNAAC3L7QHVPQXLGQ8" hidden="1">#N/A</definedName>
    <definedName name="BEx3JX23SYDIGOGM4Y0CQFBW8ZBV" hidden="1">#N/A</definedName>
    <definedName name="BEx3JXCXCVBZJGV5VEG9MJEI01AL" hidden="1">#N/A</definedName>
    <definedName name="BEx3JYK2N7X59TPJSKYZ77ENY8SS" hidden="1">#N/A</definedName>
    <definedName name="BEx3K4EII7GU1CG0BN7UL15M6J8Z" hidden="1">#N/A</definedName>
    <definedName name="BEx3K4ZXQUQ2KYZF74B84SO48XMW" hidden="1">#N/A</definedName>
    <definedName name="BEx3KEFXUCVNVPH7KSEGAZYX13B5" hidden="1">#N/A</definedName>
    <definedName name="BEx3KFXUAF6YXAA47B7Q6X9B3VGB" hidden="1">#N/A</definedName>
    <definedName name="BEx3KIXQYOGMPK4WJJAVBRX4NR28" hidden="1">#N/A</definedName>
    <definedName name="BEx3KJOMVOSFZVJUL3GKCNP6DQDS" hidden="1">#N/A</definedName>
    <definedName name="BEx3KP2VRBMORK0QEAZUYCXL3DHJ" hidden="1">#N/A</definedName>
    <definedName name="BEx3L4IN3LI4C26SITKTGAH27CDU" hidden="1">#N/A</definedName>
    <definedName name="BEx3L4YQ0J7ZU0M5QM6YIPCEYC9K" hidden="1">#N/A</definedName>
    <definedName name="BEx3L60DJOR7NQN42G7YSAODP1EX" hidden="1">#N/A</definedName>
    <definedName name="BEx3L65VP6HER1J8TZ62SHD5RCBC" hidden="1">#N/A</definedName>
    <definedName name="BEx3L7D0PI38HWZ7VADU16C9E33D" hidden="1">#N/A</definedName>
    <definedName name="BEx3LM1PR4Y7KINKMTMKR984GX8Q" hidden="1">#N/A</definedName>
    <definedName name="BEx3LPCEZ1C0XEKNCM3YT09JWCUO" hidden="1">#N/A</definedName>
    <definedName name="BEx3M1MR1K1NQD03H74BFWOK4MWQ" hidden="1">#N/A</definedName>
    <definedName name="BEx3M4H77MYUKOOD31H9F80NMVK8" hidden="1">#N/A</definedName>
    <definedName name="BEx3M9VFX329PZWYC4DMZ6P3W9R2" hidden="1">#N/A</definedName>
    <definedName name="BEx3MCQ0VEBV0CZXDS505L38EQ8N" hidden="1">#N/A</definedName>
    <definedName name="BEx3MEYV5LQY0BAL7V3CFAFVOM3T" hidden="1">#N/A</definedName>
    <definedName name="BEx3MREOFWJQEYMCMBL7ZE06NBN6" hidden="1">#N/A</definedName>
    <definedName name="BEx3NKXF7GYXHBK75UI6MDRUSU0J" hidden="1">#N/A</definedName>
    <definedName name="BEx3NLIZ7PHF2XE59ECZ3MD04ZG1" hidden="1">#N/A</definedName>
    <definedName name="BEx3NMQ4BVC94728AUM7CCX7UHTU" hidden="1">#N/A</definedName>
    <definedName name="BEx3NR2I4OUFP3Z2QZEDU2PIFIDI" hidden="1">#N/A</definedName>
    <definedName name="BEx3O19B8FTTAPVT5DZXQGQXWFR8" hidden="1">#N/A</definedName>
    <definedName name="BEx3O85IKWARA6NCJOLRBRJFMEWW" hidden="1">#N/A</definedName>
    <definedName name="BEx3OJZSCGFRW7SVGBFI0X9DNVMM" hidden="1">#N/A</definedName>
    <definedName name="BEx3ORSBUXAF21MKEY90YJV9AY9A" hidden="1">#N/A</definedName>
    <definedName name="BEx3OV8BH6PYNZT7C246LOAU9SVX" hidden="1">#N/A</definedName>
    <definedName name="BEx3OXRYJZUEY6E72UJU0PHLMYAR" hidden="1">#N/A</definedName>
    <definedName name="BEx3P59TTRSGQY888P5C1O7M2PQT" hidden="1">#N/A</definedName>
    <definedName name="BEx3PDNRRNKD5GOUBUQFXAHIXLD9" hidden="1">#N/A</definedName>
    <definedName name="BEx3PDT8GNPWLLN02IH1XPV90XYK" hidden="1">#N/A</definedName>
    <definedName name="BEx3PKEMDW8KZEP11IL927C5O7I2" hidden="1">#N/A</definedName>
    <definedName name="BEx3PKJZ1Z7L9S6KV8KXVS6B2FX4" hidden="1">#N/A</definedName>
    <definedName name="BEx3PMNG53Z5HY138H99QOMTX8W3" hidden="1">#N/A</definedName>
    <definedName name="BEx3PP1RRSFZ8UC0JC9R91W6LNKW" hidden="1">#N/A</definedName>
    <definedName name="BEx3PVXYZC8WB9ZJE7OCKUXZ46EA" hidden="1">#N/A</definedName>
    <definedName name="BEx3Q0VWPU5EQECK7MQ47TYJ3SWW" hidden="1">#N/A</definedName>
    <definedName name="BEx3Q7BZ9PUXK2RLIOFSIS9AHU1B" hidden="1">#N/A</definedName>
    <definedName name="BEx3Q8J42S9VU6EAN2Y28MR6DF88" hidden="1">#N/A</definedName>
    <definedName name="BEx3QEDFOYFY5NBTININ5W4RLD4Q" hidden="1">#N/A</definedName>
    <definedName name="BEx3QIKJ3U962US1Q564NZDLU8LD" hidden="1">#N/A</definedName>
    <definedName name="BEx3QR9D45DHW50VQ7Y3Q1AXPOB9" hidden="1">#N/A</definedName>
    <definedName name="BEx3QSWT2S5KWG6U2V9711IYDQBM" hidden="1">#N/A</definedName>
    <definedName name="BEx3QVGG7Q2X4HZHJAM35A8T3VR7" hidden="1">#N/A</definedName>
    <definedName name="BEx3R0JUB9YN8PHPPQTAMIT1IHWK" hidden="1">#N/A</definedName>
    <definedName name="BEx3R81NFRO7M81VHVKOBFT0QBIL" hidden="1">#N/A</definedName>
    <definedName name="BEx3RHC2ZD5UFS6QD4OPFCNNMWH1" hidden="1">#N/A</definedName>
    <definedName name="BEx3RQ10QIWBAPHALAA91BUUCM2X" hidden="1">#N/A</definedName>
    <definedName name="BEx3RV4E1WT43SZBUN09RTB8EK1O" hidden="1">#N/A</definedName>
    <definedName name="BEx3RXYU0QLFXSFTM5EB20GD03W5" hidden="1">#N/A</definedName>
    <definedName name="BEx3RYKLC3QQO3XTUN7BEW2AQL98" hidden="1">#N/A</definedName>
    <definedName name="BEx3SICJ45BYT6FHBER86PJT25FC" hidden="1">#N/A</definedName>
    <definedName name="BEx3SMUCMJVGQ2H4EHQI5ZFHEF0P" hidden="1">#N/A</definedName>
    <definedName name="BEx3SN56F03CPDRDA7LZ763V0N4I" hidden="1">#N/A</definedName>
    <definedName name="BEx3SPE6N1ORXPRCDL3JPZD73Z9F" hidden="1">#N/A</definedName>
    <definedName name="BEx3T29ZTULQE0OMSMWUMZDU9ZZ0" hidden="1">#N/A</definedName>
    <definedName name="BEx3T6MJ1QDJ929WMUDVZ0O3UW0Y" hidden="1">#N/A</definedName>
    <definedName name="BEx3TPCSI16OAB2L9M9IULQMQ9J9" hidden="1">#N/A</definedName>
    <definedName name="BEx3U64YUOZ419BAJS2W78UMATAW" hidden="1">#N/A</definedName>
    <definedName name="BEx3U94WCEA5DKMWBEX1GU0LKYG2" hidden="1">#N/A</definedName>
    <definedName name="BEx3U9VZ8SQVYS6ZA038J7AP7ZGW" hidden="1">#N/A</definedName>
    <definedName name="BEx3UIQ5WRJBGNTFCCLOR4N7B1OQ" hidden="1">#N/A</definedName>
    <definedName name="BEx3UJMIX2NUSSWGMSI25A5DM4CH" hidden="1">#N/A</definedName>
    <definedName name="BEx3UKOCOQG7S1YQ436S997K1KWV" hidden="1">#N/A</definedName>
    <definedName name="BEx3UYM19VIXLA0EU7LB9NHA77PB" hidden="1">#N/A</definedName>
    <definedName name="BEx3VML7CG70HPISMVYIUEN3711Q" hidden="1">#N/A</definedName>
    <definedName name="BEx56ZID5H04P9AIYLP1OASFGV56" hidden="1">#N/A</definedName>
    <definedName name="BEx587EYSS57E3PI8DT973HLJM9E" hidden="1">#N/A</definedName>
    <definedName name="BEx587KFQ3VKCOCY1SA5F24PQGUI" hidden="1">#N/A</definedName>
    <definedName name="BEx58O780PQ05NF0Z1SKKRB3N099" hidden="1">#N/A</definedName>
    <definedName name="BEx58XHO7ZULLF2EUD7YIS0MGQJ5" hidden="1">#N/A</definedName>
    <definedName name="BEx58ZW0HAIGIPEX9CVA1PQQTR6X" hidden="1">#N/A</definedName>
    <definedName name="BEx59BA1KH3RG6K1LHL7YS2VB79N" hidden="1">#N/A</definedName>
    <definedName name="BEx59E9WABJP2TN71QAIKK79HPK9" hidden="1">#N/A</definedName>
    <definedName name="BEx59P7MAPNU129ZTC5H3EH892G1" hidden="1">#N/A</definedName>
    <definedName name="BEx59PD4714GTTN3F2N7OX311Y6X" hidden="1">#N/A</definedName>
    <definedName name="BEx5A11WZRQSIE089QE119AOX9ZG" hidden="1">#N/A</definedName>
    <definedName name="BEx5A7CIGCOTHJKHGUBDZG91JGPZ" hidden="1">#N/A</definedName>
    <definedName name="BEx5A8UFLT2SWVSG5COFA9B8P376" hidden="1">#N/A</definedName>
    <definedName name="BEx5AFFTN3IXIBHDKM0FYC4OFL1S" hidden="1">#N/A</definedName>
    <definedName name="BEx5AOFIO8KVRHIZ1RII337AA8ML" hidden="1">#N/A</definedName>
    <definedName name="BEx5APRZ66L5BWHFE8E4YYNEDTI4" hidden="1">#N/A</definedName>
    <definedName name="BEx5AUVDSQ35VO4BD9AKKGBM5S7D" hidden="1">#N/A</definedName>
    <definedName name="BEx5B4RHHX0J1BF2FZKEA0SPP29O" hidden="1">#N/A</definedName>
    <definedName name="BEx5B5YMSWP0OVI5CIQRP5V18D0C" hidden="1">#N/A</definedName>
    <definedName name="BEx5B825RW35M5H0UB2IZGGRS4ER" hidden="1">#N/A</definedName>
    <definedName name="BEx5BAWPMY0TL684WDXX6KKJLRCN" hidden="1">#N/A</definedName>
    <definedName name="BEx5BBI61U4Y65GD0ARMTALPP7SJ" hidden="1">#N/A</definedName>
    <definedName name="BEx5BDR56MEV4IHY6CIH2SVNG1UB" hidden="1">#N/A</definedName>
    <definedName name="BEx5BESZC5H329SKHGJOHZFILYJJ" hidden="1">#N/A</definedName>
    <definedName name="BEx5BHSQ42B50IU1TEQFUXFX9XQD" hidden="1">#N/A</definedName>
    <definedName name="BEx5BKSM4UN4C1DM3EYKM79MRC5K" hidden="1">#N/A</definedName>
    <definedName name="BEx5BNN8NPH9KVOBARB9CDD9WLB6" hidden="1">#N/A</definedName>
    <definedName name="BEx5BYFMZ80TDDN2EZO8CF39AIAC" hidden="1">#N/A</definedName>
    <definedName name="BEx5C2BWFW6SHZBFDEISKGXHZCQW" hidden="1">#N/A</definedName>
    <definedName name="BEx5C49ZFH8TO9ZU55729C3F7XG7" hidden="1">#N/A</definedName>
    <definedName name="BEx5C8GZQK13G60ZM70P63I5OS0L" hidden="1">#N/A</definedName>
    <definedName name="BEx5CAPTVN2NBT3UOMA1UFAL1C2R" hidden="1">#N/A</definedName>
    <definedName name="BEx5CEM3SYF9XP0ZZVE0GEPCLV3F" hidden="1">#N/A</definedName>
    <definedName name="BEx5CFYQ0F1Z6P8SCVJ0I3UPVFE4" hidden="1">#N/A</definedName>
    <definedName name="BEx5CINUDCSDCAJSNNV7XVNU8Q79" hidden="1">#N/A</definedName>
    <definedName name="BEx5CNLUIOYU8EODGA03Z3547I9T" hidden="1">#N/A</definedName>
    <definedName name="BEx5CPEKNSJORIPFQC2E1LTRYY8L" hidden="1">#N/A</definedName>
    <definedName name="BEx5CSUOL05D8PAM2TRDA9VRJT1O" hidden="1">#N/A</definedName>
    <definedName name="BEx5CUNFOO4YDFJ22HCMI2QKIGKM" hidden="1">#N/A</definedName>
    <definedName name="BEx5D8L47OF0WHBPFWXGZINZWUBZ" hidden="1">#N/A</definedName>
    <definedName name="BEx5DAJAHQ2SKUPCKSCR3PYML67L" hidden="1">#N/A</definedName>
    <definedName name="BEx5DC18JM1KJCV44PF18E0LNRKA" hidden="1">#N/A</definedName>
    <definedName name="BEx5DJIZBTNS011R9IIG2OQ2L6ZX" hidden="1">#N/A</definedName>
    <definedName name="BEx5E123OLO9WQUOIRIDJ967KAGK" hidden="1">#N/A</definedName>
    <definedName name="BEx5E2UU5NES6W779W2OZTZOB4O7" hidden="1">#N/A</definedName>
    <definedName name="BEx5E4CSE5G83J5K32WENF7BXL82" hidden="1">#N/A</definedName>
    <definedName name="BEx5ELQL9B0VR6UT18KP11DHOTFX" hidden="1">#N/A</definedName>
    <definedName name="BEx5ER4TJTFPN7IB1MNEB1ZFR5M6" hidden="1">#N/A</definedName>
    <definedName name="BEx5F6V72QTCK7O39Y59R0EVM6CW" hidden="1">#N/A</definedName>
    <definedName name="BEx5FGLQVACD5F5YZG4DGSCHCGO2" hidden="1">#N/A</definedName>
    <definedName name="BEx5FLJWHLW3BTZILDPN5NMA449V" hidden="1">#N/A</definedName>
    <definedName name="BEx5FNI2O10YN2SI1NO4X5GP3GTF" hidden="1">#N/A</definedName>
    <definedName name="BEx5FO8YRFSZCG3L608EHIHIHFY4" hidden="1">#N/A</definedName>
    <definedName name="BEx5FQNA6V4CNYSH013K45RI4BCV" hidden="1">#N/A</definedName>
    <definedName name="BEx5FVQPPEU32CPNV9RRQ9MNLLVE" hidden="1">#N/A</definedName>
    <definedName name="BEx5G08KGMG5X2AQKDGPFYG5GH94" hidden="1">#N/A</definedName>
    <definedName name="BEx5G1A8TFN4C4QII35U9DKYNIS8" hidden="1">#N/A</definedName>
    <definedName name="BEx5G1L0QO91KEPDMV1D8OT4BT73" hidden="1">#N/A</definedName>
    <definedName name="BEx5G86DZL1VYUX6KWODAP3WFAWP" hidden="1">#N/A</definedName>
    <definedName name="BEx5G8BV2GIOCM3C7IUFK8L04A6M" hidden="1">#N/A</definedName>
    <definedName name="BEx5GID9MVBUPFFT9M8K8B5MO9NV" hidden="1">#N/A</definedName>
    <definedName name="BEx5GN0EWA9SCQDPQ7NTUQH82QVK" hidden="1">#N/A</definedName>
    <definedName name="BEx5GNBCU4WZ74I0UXFL9ZG2XSGJ" hidden="1">#N/A</definedName>
    <definedName name="BEx5GUCTYC7QCWGWU5BTO7Y7HDZX" hidden="1">#N/A</definedName>
    <definedName name="BEx5GYUPJULJQ624TEESYFG1NFOH" hidden="1">#N/A</definedName>
    <definedName name="BEx5H0NEE0AIN5E2UHJ9J9ISU9N1" hidden="1">#N/A</definedName>
    <definedName name="BEx5H1UJSEUQM2K8QHQXO5THVHSO" hidden="1">#N/A</definedName>
    <definedName name="BEx5HAOT9XWUF7XIFRZZS8B9F5TZ" hidden="1">#N/A</definedName>
    <definedName name="BEx5HE4XRF9BUY04MENWY9CHHN5H" hidden="1">#N/A</definedName>
    <definedName name="BEx5HFHMABAT0H9KKS754X4T304E" hidden="1">#N/A</definedName>
    <definedName name="BEx5HGDZ7MX1S3KNXLRL9WU565V4" hidden="1">#N/A</definedName>
    <definedName name="BEx5HJZ9FAVNZSSBTAYRPZDYM9NU" hidden="1">#N/A</definedName>
    <definedName name="BEx5HZ9JMKHNLFWLVUB1WP5B39BL" hidden="1">#N/A</definedName>
    <definedName name="BEx5I244LQHZTF3XI66J8705R9XX" hidden="1">#N/A</definedName>
    <definedName name="BEx5I8PBP4LIXDGID5BP0THLO0AQ" hidden="1">#N/A</definedName>
    <definedName name="BEx5I8USVUB3JP4S9OXGMZVMOQXR" hidden="1">#N/A</definedName>
    <definedName name="BEx5I9GDQSYIAL65UQNDMNFQCS9Y" hidden="1">#N/A</definedName>
    <definedName name="BEx5IBUPG9AWNW5PK7JGRGEJ4OLM" hidden="1">#N/A</definedName>
    <definedName name="BEx5IC06RVN8BSAEPREVKHKLCJ2L" hidden="1">#N/A</definedName>
    <definedName name="BEx5J0FFP1KS4NGY20AEJI8VREEA" hidden="1">#N/A</definedName>
    <definedName name="BEx5JF3ZXLDIS8VNKDCY7ZI7H1CI" hidden="1">#N/A</definedName>
    <definedName name="BEx5JHCZJ8G6OOOW6EF3GABXKH6F" hidden="1">#N/A</definedName>
    <definedName name="BEx5JI9DQUUUW49I2W1BO33PH3D8" hidden="1">#N/A</definedName>
    <definedName name="BEx5JJB6W446THXQCRUKD3I7RKLP" hidden="1">#N/A</definedName>
    <definedName name="BEx5JNCT8Z7XSSPD5EMNAJELCU2V" hidden="1">#N/A</definedName>
    <definedName name="BEx5JQCNT9Y4RM306CHC8IPY3HBZ" hidden="1">#N/A</definedName>
    <definedName name="BEx5K08PYKE6JOKBYIB006TX619P" hidden="1">#N/A</definedName>
    <definedName name="BEx5K51DSERT1TR7B4A29R41W4NX" hidden="1">#N/A</definedName>
    <definedName name="BEx5KYER580I4T7WTLMUN7NLNP5K" hidden="1">#N/A</definedName>
    <definedName name="BEx5LHLB3M6K4ZKY2F42QBZT30ZH" hidden="1">#N/A</definedName>
    <definedName name="BEx5LRMNU3HXIE1BUMDHRU31F7JJ" hidden="1">#N/A</definedName>
    <definedName name="BEx5LSJ1LPUAX3ENSPECWPG4J7D1" hidden="1">#N/A</definedName>
    <definedName name="BEx5LTKQ8RQWJE4BC88OP928893U" hidden="1">#N/A</definedName>
    <definedName name="BEx5MB9BR71LZDG7XXQ2EO58JC5F" hidden="1">#N/A</definedName>
    <definedName name="BEx5MLQZM68YQSKARVWTTPINFQ2C" hidden="1">#N/A</definedName>
    <definedName name="BEx5MVXTKNBXHNWTL43C670E4KXC" hidden="1">#N/A</definedName>
    <definedName name="BEx5N4XI4PWB1W9PMZ4O5R0HWTYD" hidden="1">#N/A</definedName>
    <definedName name="BEx5NA68N6FJFX9UJXK4M14U487F" hidden="1">#N/A</definedName>
    <definedName name="BEx5NIKBG2GDJOYGE3WCXKU7YY51" hidden="1">#N/A</definedName>
    <definedName name="BEx5NV06L5J5IMKGOMGKGJ4PBZCD" hidden="1">#N/A</definedName>
    <definedName name="BEx5NZSSQ6PY99ZX2D7Q9IGOR34W" hidden="1">#N/A</definedName>
    <definedName name="BEx5O3ZUQ2OARA1CDOZ3NC4UE5AA" hidden="1">#N/A</definedName>
    <definedName name="BEx5OAFS0NJ2CB86A02E1JYHMLQ1" hidden="1">#N/A</definedName>
    <definedName name="BEx5OG4RPU8W1ETWDWM234NYYYEN" hidden="1">#N/A</definedName>
    <definedName name="BEx5OP9Y43F99O2IT69MKCCXGL61" hidden="1">#N/A</definedName>
    <definedName name="BEx5P9Y9RDXNUAJ6CZ2LHMM8IM7T" hidden="1">#N/A</definedName>
    <definedName name="BEx5PHWB2C0D5QLP3BZIP3UO7DIZ" hidden="1">#N/A</definedName>
    <definedName name="BEx5PJP02W68K2E46L5C5YBSNU6T" hidden="1">#N/A</definedName>
    <definedName name="BEx5PLCA8DOMAU315YCS5275L2HS" hidden="1">#N/A</definedName>
    <definedName name="BEx5PRXMZ5M65Z732WNNGV564C2J" hidden="1">#N/A</definedName>
    <definedName name="BEx5QPSW4IPLH50WSR87HRER05RF" hidden="1">#N/A</definedName>
    <definedName name="BEx73V0EP8EMNRC3EZJJKKVKWQVB" hidden="1">#N/A</definedName>
    <definedName name="BEx741WJHIJVXUX131SBXTVW8D71" hidden="1">#N/A</definedName>
    <definedName name="BEx74Q6H3O7133AWQXWC21MI2UFT" hidden="1">#N/A</definedName>
    <definedName name="BEx74W6BJ8ENO3J25WNM5H5APKA3" hidden="1">#N/A</definedName>
    <definedName name="BEx755GRRD9BL27YHLH5QWIYLWB7" hidden="1">#N/A</definedName>
    <definedName name="BEx759D1D5SXS5ELLZVBI0SXYUNF" hidden="1">#N/A</definedName>
    <definedName name="BEx75GJZSZHUDN6OOAGQYFUDA2LP" hidden="1">#N/A</definedName>
    <definedName name="BEx75HGCCV5K4UCJWYV8EV9AG5YT" hidden="1">#N/A</definedName>
    <definedName name="BEx75PZT8TY5P13U978NVBUXKHT4" hidden="1">#N/A</definedName>
    <definedName name="BEx75T55F7GML8V1DMWL26WRT006" hidden="1">#N/A</definedName>
    <definedName name="BEx75VJGR07JY6UUWURQ4PJ29UKC" hidden="1">#N/A</definedName>
    <definedName name="BEx7741OUGLA0WJQLQRUJSL4DE00" hidden="1">#N/A</definedName>
    <definedName name="BEx774N83DXLJZ54Q42PWIJZ2DN1" hidden="1">#N/A</definedName>
    <definedName name="BEx779QNIY3061ZV9BR462WKEGRW" hidden="1">#N/A</definedName>
    <definedName name="BEx77G19QU9A95CNHE6QMVSQR2T3" hidden="1">#N/A</definedName>
    <definedName name="BEx77P0S3GVMS7BJUL9OWUGJ1B02" hidden="1">#N/A</definedName>
    <definedName name="BEx77QDESURI6WW5582YXSK3A972" hidden="1">#N/A</definedName>
    <definedName name="BEx77VBI9XOPFHKEWU5EHQ9J675Y" hidden="1">#N/A</definedName>
    <definedName name="BEx7809GQOCLHSNH95VOYIX7P1TV" hidden="1">#N/A</definedName>
    <definedName name="BEx780K8XAXUHGVZGZWQ74DK4CI3" hidden="1">#N/A</definedName>
    <definedName name="BEx78226TN58UE0CTY98YEDU0LSL" hidden="1">#N/A</definedName>
    <definedName name="BEx7881ZZBWHRAX6W2GY19J8MGEQ" hidden="1">#N/A</definedName>
    <definedName name="BEx78HHRIWDLHQX2LG0HWFRYEL1T" hidden="1">#N/A</definedName>
    <definedName name="BEx78QMXZ2P1ZB3HJ9O50DWHCMXR" hidden="1">#N/A</definedName>
    <definedName name="BEx78SFO5VR28677DWZEMDN7G86X" hidden="1">#N/A</definedName>
    <definedName name="BEx78SFOYH1Z0ZDTO47W2M60TW6K" hidden="1">#N/A</definedName>
    <definedName name="BEx79JK3E6JO8MX4O35A5G8NZCC8" hidden="1">#N/A</definedName>
    <definedName name="BEx79OCP4HQ6XP8EWNGEUDLOZBBS" hidden="1">#N/A</definedName>
    <definedName name="BEx79SEAYKUZB0H4LYBCD6WWJBG2" hidden="1">#N/A</definedName>
    <definedName name="BEx79SJRHTLS9PYM69O9BWW1FMJK" hidden="1">#N/A</definedName>
    <definedName name="BEx79YJJLBELICW9F9FRYSCQ101L" hidden="1">#N/A</definedName>
    <definedName name="BEx79YUC7B0V77FSBGIRCY1BR4VK" hidden="1">#N/A</definedName>
    <definedName name="BEx7A06T3RC2891FUX05G3QPRAUE" hidden="1">#N/A</definedName>
    <definedName name="BEx7A9S3JA1X7FH4CFSQLTZC4691" hidden="1">#N/A</definedName>
    <definedName name="BEx7ABA2C9IWH5VSLVLLLCY62161" hidden="1">#N/A</definedName>
    <definedName name="BEx7AE4LPLX8N85BYB0WCO5S7ZPV" hidden="1">#N/A</definedName>
    <definedName name="BEx7ASD1I654MEDCO6GGWA95PXSC" hidden="1">#N/A</definedName>
    <definedName name="BEx7AVCX9S5RJP3NSZ4QM4E6ERDT" hidden="1">#N/A</definedName>
    <definedName name="BEx7AVYIGP0930MV5JEBWRYCJN68" hidden="1">#N/A</definedName>
    <definedName name="BEx7B6LH6917TXOSAAQ6U7HVF018" hidden="1">#N/A</definedName>
    <definedName name="BEx7BPXFZXJ79FQ0E8AQE21PGVHA" hidden="1">#N/A</definedName>
    <definedName name="BEx7C04AM39DQMC1TIX7CFZ2ADHX" hidden="1">#N/A</definedName>
    <definedName name="BEx7C40F0PQURHPI6YQ39NFIR86Z" hidden="1">#N/A</definedName>
    <definedName name="BEx7C93VR7SYRIJS1JO8YZKSFAW9" hidden="1">#N/A</definedName>
    <definedName name="BEx7CCPC6R1KQQZ2JQU6EFI1G0RM" hidden="1">#N/A</definedName>
    <definedName name="BEx7CIJST9GLS2QD383UK7VUDTGL" hidden="1">#N/A</definedName>
    <definedName name="BEx7CO8T2XKC7GHDSYNAWTZ9L7YR" hidden="1">#N/A</definedName>
    <definedName name="BEx7CW1CF00DO8A36UNC2X7K65C2" hidden="1">#N/A</definedName>
    <definedName name="BEx7CW6NFRL2P4XWP0MWHIYA97KF" hidden="1">#N/A</definedName>
    <definedName name="BEx7D5RWKRS4W71J4NZ6ZSFHPKFT" hidden="1">#N/A</definedName>
    <definedName name="BEx7D8H1TPOX1UN17QZYEV7Q58GA" hidden="1">#N/A</definedName>
    <definedName name="BEx7DGF13H2074LRWFZQ45PZ6JPX" hidden="1">#N/A</definedName>
    <definedName name="BEx7DKWUXEDIISSX4GDD4YYT887F" hidden="1">#N/A</definedName>
    <definedName name="BEx7DMUYR2HC26WW7AOB1TULERMB" hidden="1">#N/A</definedName>
    <definedName name="BEx7DVJTRV44IMJIBFXELE67SZ7S" hidden="1">#N/A</definedName>
    <definedName name="BEx7DVUMFCI5INHMVFIJ44RTTSTT" hidden="1">#N/A</definedName>
    <definedName name="BEx7E2QT2U8THYOKBPXONB1B47WH" hidden="1">#N/A</definedName>
    <definedName name="BEx7E5QP7W6UKO74F5Y0VJ741HS5" hidden="1">#N/A</definedName>
    <definedName name="BEx7E6N29HGH3I47AFB2DCS6MVS6" hidden="1">#N/A</definedName>
    <definedName name="BEx7EBA8IYHQKT7IQAOAML660SYA" hidden="1">#N/A</definedName>
    <definedName name="BEx7EI6C8MCRZFEQYUBE5FSUTIHK" hidden="1">#N/A</definedName>
    <definedName name="BEx7EI6DL1Z6UWLFBXAKVGZTKHWJ" hidden="1">#N/A</definedName>
    <definedName name="BEx7EQKHX7GZYOLXRDU534TT4H64" hidden="1">#N/A</definedName>
    <definedName name="BEx7ETV6L1TM7JSXJIGK3FC6RVZW" hidden="1">#N/A</definedName>
    <definedName name="BEx7EYYLHMBYQTH6I377FCQS7CSX" hidden="1">#N/A</definedName>
    <definedName name="BEx7FCLG1RYI2SNOU1Y2GQZNZSWA" hidden="1">#N/A</definedName>
    <definedName name="BEx7FN32ZGWOAA4TTH79KINTDWR9" hidden="1">#N/A</definedName>
    <definedName name="BEx7G82CKM3NIY1PHNFK28M09PCH" hidden="1">#N/A</definedName>
    <definedName name="BEx7GR3ENYWRXXS5IT0UMEGOLGUH" hidden="1">#N/A</definedName>
    <definedName name="BEx7GSAL6P7TASL8MB63RFST1LJL" hidden="1">#N/A</definedName>
    <definedName name="BEx7H0JD6I5I8WQLLWOYWY5YWPQE" hidden="1">#N/A</definedName>
    <definedName name="BEx7H14XCXH7WEXEY1HVO53A6AGH" hidden="1">#N/A</definedName>
    <definedName name="BEx7HFTIA8AC8BR8HKIN81VE1SGW" hidden="1">#N/A</definedName>
    <definedName name="BEx7HGVBEF4LEIF6RC14N3PSU461" hidden="1">#N/A</definedName>
    <definedName name="BEx7HQ5T9FZ42QWS09UO4DT42Y0R" hidden="1">#N/A</definedName>
    <definedName name="BEx7HRCZE3CVGON1HV07MT5MNDZ3" hidden="1">#N/A</definedName>
    <definedName name="BEx7HWGE2CANG5M17X4C8YNC3N8F" hidden="1">#N/A</definedName>
    <definedName name="BEx7I6N9UJ7ZK5MSKY7CP3K1BEUX" hidden="1">#N/A</definedName>
    <definedName name="BEx7IBVYN47SFZIA0K4MDKQZNN9V" hidden="1">#N/A</definedName>
    <definedName name="BEx7IV2IJ5WT7UC0UG7WP0WF2JZI" hidden="1">#N/A</definedName>
    <definedName name="BEx7IXGU74GE5E4S6W4Z13AR092Y" hidden="1">#N/A</definedName>
    <definedName name="BEx7J4YL8Q3BI1MLH16YYQ18IJRD" hidden="1">#N/A</definedName>
    <definedName name="BEx7JH3HGBPI07OHZ5LFYK0UFZQR" hidden="1">#N/A</definedName>
    <definedName name="BEx7JV194190CNM6WWGQ3UBJ3CHH" hidden="1">#N/A</definedName>
    <definedName name="BEx7K7GZ607XQOGB81A1HINBTGOZ" hidden="1">#N/A</definedName>
    <definedName name="BEx7KEYPBDXSNROH8M6CDCBN6B50" hidden="1">#N/A</definedName>
    <definedName name="BEx7KSAS8BZT6H8OQCZ5DNSTMO07" hidden="1">#N/A</definedName>
    <definedName name="BEx7KWHTBD21COXVI4HNEQH0Z3L8" hidden="1">#N/A</definedName>
    <definedName name="BEx7KXUGRMRSUXCM97Z7VRZQ9JH2" hidden="1">#N/A</definedName>
    <definedName name="BEx7L21IQVP1N1TTQLRMANSSLSLE" hidden="1">#N/A</definedName>
    <definedName name="BEx7L5C6U8MP6IZ67BD649WQYJEK" hidden="1">#N/A</definedName>
    <definedName name="BEx7L8HEYEVTATR0OG5JJO647KNI" hidden="1">#N/A</definedName>
    <definedName name="BEx7L8XOV64OMS15ZFURFEUXLMWF" hidden="1">#N/A</definedName>
    <definedName name="BEx7MAUI1JJFDIJGDW4RWY5384LY" hidden="1">#N/A</definedName>
    <definedName name="BEx7MJZO3UKAMJ53UWOJ5ZD4GGMQ" hidden="1">#N/A</definedName>
    <definedName name="BEx7MT4MFNXIVQGAT6D971GZW7CA" hidden="1">#N/A</definedName>
    <definedName name="BEx7NI062THZAM6I8AJWTFJL91CS" hidden="1">#N/A</definedName>
    <definedName name="BEx904S75BPRYMHF0083JF7ES4NG" hidden="1">#N/A</definedName>
    <definedName name="BEx90HDD4RWF7JZGA8GCGG7D63MG" hidden="1">#N/A</definedName>
    <definedName name="BEx90VGH5H09ON2QXYC9WIIEU98T" hidden="1">#N/A</definedName>
    <definedName name="BEx9175B70QXYAU5A8DJPGZQ46L9" hidden="1">#N/A</definedName>
    <definedName name="BEx91AQQRTV87AO27VWHSFZAD4ZR" hidden="1">#N/A</definedName>
    <definedName name="BEx91L8FLL5CWLA2CDHKCOMGVDZN" hidden="1">#N/A</definedName>
    <definedName name="BEx91OTVH9ZDBC3QTORU8RZX4EOC" hidden="1">#N/A</definedName>
    <definedName name="BEx91QH5JRZKQP1GPN2SQMR3CKAG" hidden="1">#N/A</definedName>
    <definedName name="BEx91ROALDNHO7FI4X8L61RH4UJE" hidden="1">#N/A</definedName>
    <definedName name="BEx91TMID71GVYH0U16QM1RV3PX0" hidden="1">#N/A</definedName>
    <definedName name="BEx91VF2D78PAF337E3L2L81K9W2" hidden="1">#N/A</definedName>
    <definedName name="BEx921PNZ46VORG2VRMWREWIC0SE" hidden="1">#N/A</definedName>
    <definedName name="BEx92DPEKL5WM5A3CN8674JI0PR3" hidden="1">#N/A</definedName>
    <definedName name="BEx92ER2RMY93TZK0D9L9T3H0GI5" hidden="1">#N/A</definedName>
    <definedName name="BEx92FI04PJT4LI23KKIHRXWJDTT" hidden="1">#N/A</definedName>
    <definedName name="BEx92HR14HQ9D5JXCSPA4SS4RT62" hidden="1">#N/A</definedName>
    <definedName name="BEx92HWA2D6A5EX9MFG68G0NOMSN" hidden="1">#N/A</definedName>
    <definedName name="BEx92PUBDIXAU1FW5ZAXECMAU0LN" hidden="1">#N/A</definedName>
    <definedName name="BEx92S8MHFFIVRQ2YSHZNQGOFUHD" hidden="1">#N/A</definedName>
    <definedName name="BEx93B9OULL2YGC896XXYAAJSTRK" hidden="1">#N/A</definedName>
    <definedName name="BEx93FRKF99NRT3LH99UTIH7AAYF" hidden="1">#N/A</definedName>
    <definedName name="BEx93M7FSHP50OG34A4W8W8DF12U" hidden="1">#N/A</definedName>
    <definedName name="BEx93OLWY2O3PRA74U41VG5RXT4Q" hidden="1">#N/A</definedName>
    <definedName name="BEx93RWFAF6YJGYUTITVM445C02U" hidden="1">#N/A</definedName>
    <definedName name="BEx93SY9RWG3HUV4YXQKXJH9FH14" hidden="1">#N/A</definedName>
    <definedName name="BEx93TJUX3U0FJDBG6DDSNQ91R5J" hidden="1">#N/A</definedName>
    <definedName name="BEx942UCRHMI4B0US31HO95GSC2X" hidden="1">#N/A</definedName>
    <definedName name="BEx948ZFFQWVIDNG4AZAUGGGEB5U" hidden="1">#N/A</definedName>
    <definedName name="BEx94CKXG92OMURH41SNU6IOHK4J" hidden="1">#N/A</definedName>
    <definedName name="BEx94GXG30CIVB6ZQN3X3IK6BZXQ" hidden="1">#N/A</definedName>
    <definedName name="BEx94HZ5LURYM9ST744ALV6ZCKYP" hidden="1">#N/A</definedName>
    <definedName name="BEx94IQ75E90YUMWJ9N591LR7DQQ" hidden="1">#N/A</definedName>
    <definedName name="BEx94N7W5T3U7UOE97D6OVIBUCXS" hidden="1">#N/A</definedName>
    <definedName name="BEx955NIAWX5OLAHMTV6QFUZPR30" hidden="1">#N/A</definedName>
    <definedName name="BEx9581TYVI2M5TT4ISDAJV4W7Z6" hidden="1">#N/A</definedName>
    <definedName name="BEx95NHF4RVUE0YDOAFZEIVBYJXD" hidden="1">#N/A</definedName>
    <definedName name="BEx95QBZMG0E2KQ9BERJ861QLYN3" hidden="1">#N/A</definedName>
    <definedName name="BEx95QHBVDN795UNQJLRXG3RDU49" hidden="1">#N/A</definedName>
    <definedName name="BEx95TBVUWV7L7OMFMZDQEXGVHU6" hidden="1">#N/A</definedName>
    <definedName name="BEx95U89DZZSVO39TGS62CX8G9N4" hidden="1">#N/A</definedName>
    <definedName name="BEx9602K2GHNBUEUVT9ONRQU1GMD" hidden="1">#N/A</definedName>
    <definedName name="BEx962BL3Y4LA53EBYI64ZYMZE8U" hidden="1">#N/A</definedName>
    <definedName name="BEx96KR21O7H9R29TN0S45Y3QPUK" hidden="1">#N/A</definedName>
    <definedName name="BEx96SUFKHHFE8XQ6UUO6ILDOXHO" hidden="1">#N/A</definedName>
    <definedName name="BEx96UN4YWXBDEZ1U1ZUIPP41Z7I" hidden="1">#N/A</definedName>
    <definedName name="BEx970MYCPJ6DQ44TKLOIGZO5LHH" hidden="1">#N/A</definedName>
    <definedName name="BEx978KSD61YJH3S9DGO050R2EHA" hidden="1">#N/A</definedName>
    <definedName name="BEx97DDEQY6VOEGFTO3TR7IYQJSC" hidden="1">#N/A</definedName>
    <definedName name="BEx97H9O1NAKAPK4MX4PKO34ICL5" hidden="1">#N/A</definedName>
    <definedName name="BEx97HVA5F2I0D6ID81KCUDEQOIH" hidden="1">#N/A</definedName>
    <definedName name="BEx97MNUZQ1Z0AO2FL7XQYVNCPR7" hidden="1">#N/A</definedName>
    <definedName name="BEx97NPQBACJVD9K1YXI08RTW9E2" hidden="1">#N/A</definedName>
    <definedName name="BEx97RWQLXS0OORDCN69IGA58CWU" hidden="1">#N/A</definedName>
    <definedName name="BEx97YNGGDFIXHTMGFL2IHAQX9MI" hidden="1">#N/A</definedName>
    <definedName name="BEx981HW73BUZWT14TBTZHC0ZTJ4" hidden="1">#N/A</definedName>
    <definedName name="BEx9871KU0N99P0900EAK69VFYT2" hidden="1">#N/A</definedName>
    <definedName name="BEx98IFKNJFGZFLID1YTRFEG1SXY" hidden="1">#N/A</definedName>
    <definedName name="BEx9915UVD4G7RA3IMLFZ0LG3UA2" hidden="1">#N/A</definedName>
    <definedName name="BEx992CZON8AO7U7V88VN1JBO0MG" hidden="1">#N/A</definedName>
    <definedName name="BEx9952469XMFGSPXL7CMXHPJF90" hidden="1">#N/A</definedName>
    <definedName name="BEx99B77I7TUSHRR4HIZ9FU2EIUT" hidden="1">#N/A</definedName>
    <definedName name="BEx99Q6PH5F3OQKCCAAO75PYDEFN" hidden="1">#N/A</definedName>
    <definedName name="BEx99WBYT2D6UUC1PT7A40ENYID4" hidden="1">#N/A</definedName>
    <definedName name="BEx99ZRZ4I7FHDPGRAT5VW7NVBPU" hidden="1">#N/A</definedName>
    <definedName name="BEx9AT5E3ZSHKSOL35O38L8HF9TH" hidden="1">#N/A</definedName>
    <definedName name="BEx9AV8W1FAWF5BHATYEN47X12JN" hidden="1">#N/A</definedName>
    <definedName name="BEx9B8A5186FNTQQNLIO5LK02ABI" hidden="1">#N/A</definedName>
    <definedName name="BEx9B8VR20E2CILU4CDQUQQ9ONXK" hidden="1">#N/A</definedName>
    <definedName name="BEx9B917EUP13X6FQ3NPQL76XM5V" hidden="1">#N/A</definedName>
    <definedName name="BEx9BAJ5WYEQ623HUT9NNCMP3RUG" hidden="1">#N/A</definedName>
    <definedName name="BEx9BO60YTLX02NROHEAYHRC3NAS" hidden="1">#N/A</definedName>
    <definedName name="BEx9BYSYW7QCPXS2NAVLFAU5Y2Z2" hidden="1">#N/A</definedName>
    <definedName name="BEx9C590HJ2O31IWJB73C1HR74AI" hidden="1">#N/A</definedName>
    <definedName name="BEx9CCQRMYYOGIOYTOM73VKDIPS1" hidden="1">#N/A</definedName>
    <definedName name="BEx9D1BC9FT19KY0INAABNDBAMR1" hidden="1">#N/A</definedName>
    <definedName name="BEx9DN6ZMF18Q39MPMXSDJTZQNJ3" hidden="1">#N/A</definedName>
    <definedName name="BEx9E14TDNSEMI784W0OTIEQMWN6" hidden="1">#N/A</definedName>
    <definedName name="BEx9E2BZ2B1R41FMGJCJ7JLGLUAJ" hidden="1">#N/A</definedName>
    <definedName name="BEx9EG9KBJ77M8LEOR9ITOKN5KXY" hidden="1">#N/A</definedName>
    <definedName name="BEx9EMK6HAJJMVYZTN5AUIV7O1E6" hidden="1">#N/A</definedName>
    <definedName name="BEx9EQLVZHYQ1TPX7WH3SOWXCZLE" hidden="1">#N/A</definedName>
    <definedName name="BEx9ETLU0EK5LGEM1QCNYN2S8O5F" hidden="1">#N/A</definedName>
    <definedName name="BEx9F0Y2ESUNE3U7TQDLMPE9BO67" hidden="1">#N/A</definedName>
    <definedName name="BEx9F5W18ZGFOKGRE8PR6T1MO6GT" hidden="1">#N/A</definedName>
    <definedName name="BEx9F78N4HY0XFGBQ4UJRD52L1EI" hidden="1">#N/A</definedName>
    <definedName name="BEx9FF16LOQP5QIR4UHW5EIFGQB8" hidden="1">#N/A</definedName>
    <definedName name="BEx9FJTSRCZ3ZXT3QVBJT5NF8T7V" hidden="1">#N/A</definedName>
    <definedName name="BEx9FRBEEYPS5HLS3XT34AKZN94G" hidden="1">#N/A</definedName>
    <definedName name="BEx9GDY4D8ZPQJCYFIMYM0V0C51Y" hidden="1">#N/A</definedName>
    <definedName name="BEx9GGY04V0ZWI6O9KZH4KSBB389" hidden="1">#N/A</definedName>
    <definedName name="BEx9GNOPB6OZ2RH3FCDNJR38RJOS" hidden="1">#N/A</definedName>
    <definedName name="BEx9GUQALUWCD30UKUQGSWW8KBQ7" hidden="1">#N/A</definedName>
    <definedName name="BEx9GY6BVFQGCLMOWVT6PIC9WP5X" hidden="1">#N/A</definedName>
    <definedName name="BEx9GZ2P3FDHKXEBXX2VS0BG2NP2" hidden="1">#N/A</definedName>
    <definedName name="BEx9H04IB14E1437FF2OIRRWBSD7" hidden="1">#N/A</definedName>
    <definedName name="BEx9H5O1KDZJCW91Q29VRPY5YS6P" hidden="1">#N/A</definedName>
    <definedName name="BEx9H8YR0E906F1JXZMBX3LNT004" hidden="1">#N/A</definedName>
    <definedName name="BEx9I8XIG7E5NB48QQHXP23FIN60" hidden="1">#N/A</definedName>
    <definedName name="BEx9IQRF01ATLVK0YE60ARKQJ68L" hidden="1">#N/A</definedName>
    <definedName name="BEx9IT5QNZWKM6YQ5WER0DC2PMMU" hidden="1">#N/A</definedName>
    <definedName name="BEx9IW5MFLXTVCJHVUZTUH93AXOS" hidden="1">#N/A</definedName>
    <definedName name="BEx9IXCSPSZC80YZUPRCYTG326KV" hidden="1">#N/A</definedName>
    <definedName name="BEx9IZR39NHDGOM97H4E6F81RTQW" hidden="1">#N/A</definedName>
    <definedName name="BEx9J6CH5E7YZPER7HXEIOIKGPCA" hidden="1">#N/A</definedName>
    <definedName name="BEx9JJTZKVUJAVPTRE0RAVTEH41G" hidden="1">#N/A</definedName>
    <definedName name="BEx9JLBYK239B3F841C7YG1GT7ST" hidden="1">#N/A</definedName>
    <definedName name="BExAW4IIW5D0MDY6TJ3G4FOLPYIR" hidden="1">#N/A</definedName>
    <definedName name="BExAX410NB4F2XOB84OR2197H8M5" hidden="1">#N/A</definedName>
    <definedName name="BExAX8TNG8LQ5Q4904SAYQIPGBSV" hidden="1">#N/A</definedName>
    <definedName name="BExAXSLQ6PC437HXV12Q231ZRMCE" hidden="1">#N/A</definedName>
    <definedName name="BExAY0EAT2LXR5MFGM0DLIB45PLO" hidden="1">#N/A</definedName>
    <definedName name="BExAYE6LNIEBR9DSNI5JGNITGKIT" hidden="1">#N/A</definedName>
    <definedName name="BExAYHMLXGGO25P8HYB2S75DEB4F" hidden="1">#N/A</definedName>
    <definedName name="BExAYKXAUWGDOPG952TEJ2UKZKWN" hidden="1">#N/A</definedName>
    <definedName name="BExAYP9TDTI2MBP6EYE0H39CPMXN" hidden="1">#N/A</definedName>
    <definedName name="BExAYPPWJPWDKU59O051WMGB7O0J" hidden="1">#N/A</definedName>
    <definedName name="BExAYR2JZCJBUH6F1LZC2A7JIVRJ" hidden="1">#N/A</definedName>
    <definedName name="BExAYTGVRD3DLKO75RFPMBKCIWB8" hidden="1">#N/A</definedName>
    <definedName name="BExAYY9H9COOT46HJLPVDLTO12UL" hidden="1">#N/A</definedName>
    <definedName name="BExAZCNEGB4JYHC8CZ51KTN890US" hidden="1">#N/A</definedName>
    <definedName name="BExAZFCI302YFYRDJYQDWQQL0Q0O" hidden="1">#N/A</definedName>
    <definedName name="BExAZLHLST9OP89R1HJMC1POQG8H" hidden="1">#N/A</definedName>
    <definedName name="BExAZMDYMIAA7RX1BMCKU1VLBRGY" hidden="1">#N/A</definedName>
    <definedName name="BExAZNL6BHI8DCQWXOX4I2P839UX" hidden="1">#N/A</definedName>
    <definedName name="BExAZRMWSONMCG9KDUM4KAQ7BONM" hidden="1">#N/A</definedName>
    <definedName name="BExAZTFG4SJRG4TW6JXRF7N08JFI" hidden="1">#N/A</definedName>
    <definedName name="BExAZUS4A8OHDZK0MWAOCCCKTH73" hidden="1">#N/A</definedName>
    <definedName name="BExAZX6FECVK3E07KXM2XPYKGM6U" hidden="1">#N/A</definedName>
    <definedName name="BExB012NJ8GASTNNPBRRFTLHIOC9" hidden="1">#N/A</definedName>
    <definedName name="BExB072HHXVMUC0VYNGG48GRSH5Q" hidden="1">#N/A</definedName>
    <definedName name="BExB0FRDEYDEUEAB1W8KD6D965XA" hidden="1">#N/A</definedName>
    <definedName name="BExB0KPCN7YJORQAYUCF4YKIKPMC" hidden="1">#N/A</definedName>
    <definedName name="BExB0WE4PI3NOBXXVO9CTEN4DIU2" hidden="1">#N/A</definedName>
    <definedName name="BExB10QNIVITUYS55OAEKK3VLJFE" hidden="1">#N/A</definedName>
    <definedName name="BExB15ZDRY4CIJ911DONP0KCY9KU" hidden="1">#N/A</definedName>
    <definedName name="BExB16VQY0O0RLZYJFU3OFEONVTE" hidden="1">#N/A</definedName>
    <definedName name="BExB1FKNY2UO4W5FUGFHJOA2WFGG" hidden="1">#N/A</definedName>
    <definedName name="BExB1GMD0PIDGTFBGQOPRWQSP9I4" hidden="1">#N/A</definedName>
    <definedName name="BExB1Q29OO6LNFNT1EQLA3KYE7MX" hidden="1">#N/A</definedName>
    <definedName name="BExB1TNRV5EBWZEHYLHI76T0FVA7" hidden="1">#N/A</definedName>
    <definedName name="BExB1WI6M8I0EEP1ANUQZCFY24EV" hidden="1">#N/A</definedName>
    <definedName name="BExB203OWC9QZA3BYOKQ18L4FUJE" hidden="1">#N/A</definedName>
    <definedName name="BExB2CJHTU7C591BR4WRL5L2F2K6" hidden="1">#N/A</definedName>
    <definedName name="BExB2K1AV4PGNS1O6C7D7AO411AX" hidden="1">#N/A</definedName>
    <definedName name="BExB2O2UYHKI324YE324E1N7FVIB" hidden="1">#N/A</definedName>
    <definedName name="BExB2Q0VJ0MU2URO3JOVUAVHEI3V" hidden="1">#N/A</definedName>
    <definedName name="BExB2XTFEXDYQDW34D3PVMX1V1U4" hidden="1">#N/A</definedName>
    <definedName name="BExB30IP1DNKNQ6PZ5ERUGR5MK4Z" hidden="1">#N/A</definedName>
    <definedName name="BExB442RX0T3L6HUL6X5T21CENW6" hidden="1">#N/A</definedName>
    <definedName name="BExB4ADD0L7417CII901XTFKXD1J" hidden="1">#N/A</definedName>
    <definedName name="BExB4DO1V1NL2AVK5YE1RSL5RYHL" hidden="1">#N/A</definedName>
    <definedName name="BExB4DYU06HCGRIPBSWRCXK804UM" hidden="1">#N/A</definedName>
    <definedName name="BExB4Z3EZBGYYI33U0KQ8NEIH8PY" hidden="1">#N/A</definedName>
    <definedName name="BExB55368XW7UX657ZSPC6BFE92S" hidden="1">#N/A</definedName>
    <definedName name="BExB57MZEPL2SA2ONPK66YFLZWJU" hidden="1">#N/A</definedName>
    <definedName name="BExB5833OAOJ22VK1YK47FHUSVK2" hidden="1">#N/A</definedName>
    <definedName name="BExB58JDIHS42JZT9DJJMKA8QFCO" hidden="1">#N/A</definedName>
    <definedName name="BExB58U5FQC5JWV9CGC83HLLZUZI" hidden="1">#N/A</definedName>
    <definedName name="BExB5EDO9XUKHF74X3HAU2WPPHZH" hidden="1">#N/A</definedName>
    <definedName name="BExB5G6EH68AYEP1UT0GHUEL3SLN" hidden="1">#N/A</definedName>
    <definedName name="BExB5QYVEZWFE5DQVHAM760EV05X" hidden="1">#N/A</definedName>
    <definedName name="BExB5U9IRH14EMOE0YGIE3WIVLFS" hidden="1">#N/A</definedName>
    <definedName name="BExB5VWYMOV6BAIH7XUBBVPU7MMD" hidden="1">#N/A</definedName>
    <definedName name="BExB610DZWIJP1B72U9QM42COH2B" hidden="1">#N/A</definedName>
    <definedName name="BExB6C3FUAKK9ML5T767NMWGA9YB" hidden="1">#N/A</definedName>
    <definedName name="BExB6C8X6JYRLKZKK17VE3QUNL3D" hidden="1">#N/A</definedName>
    <definedName name="BExB6HN3QRFPXM71MDUK21BKM7PF" hidden="1">#N/A</definedName>
    <definedName name="BExB6IZMHCZ3LB7N73KD90YB1HBZ" hidden="1">#N/A</definedName>
    <definedName name="BExB719SGNX4Y8NE6JEXC555K596" hidden="1">#N/A</definedName>
    <definedName name="BExB7265DCHKS7V2OWRBXCZTEIW9" hidden="1">#N/A</definedName>
    <definedName name="BExB74PS5P9G0P09Y6DZSCX0FLTJ" hidden="1">#N/A</definedName>
    <definedName name="BExB78RH79J0MIF7H8CAZ0CFE88Q" hidden="1">#N/A</definedName>
    <definedName name="BExB7ELT09HGDVO5BJC1ZY9D09GZ" hidden="1">#N/A</definedName>
    <definedName name="BExB806PAXX70XUTA3ZI7OORD78R" hidden="1">#N/A</definedName>
    <definedName name="BExB8HF4UBVZKQCSRFRUQL2EE6VL" hidden="1">#N/A</definedName>
    <definedName name="BExB8HKHKZ1ORJZUYGG2M4VSCC39" hidden="1">#N/A</definedName>
    <definedName name="BExB8QPH8DC5BESEVPSMBCWVN6PO" hidden="1">#N/A</definedName>
    <definedName name="BExB8U5N0D85YR8APKN3PPKG0FWP" hidden="1">#N/A</definedName>
    <definedName name="BExB9DHI5I2TJ2LXYPM98EE81L27" hidden="1">#N/A</definedName>
    <definedName name="BExB9OFEJQI7DWLR5ILALK4AUEQI" hidden="1">#N/A</definedName>
    <definedName name="BExB9Q2MZZHBGW8QQKVEYIMJBPIE" hidden="1">#N/A</definedName>
    <definedName name="BExBA1GON0EZRJ20UYPILAPLNQWM" hidden="1">#N/A</definedName>
    <definedName name="BExBA69ASGYRZW1G1DYIS9QRRTBN" hidden="1">#N/A</definedName>
    <definedName name="BExBA6K42582A14WFFWQ3Q8QQWB6" hidden="1">#N/A</definedName>
    <definedName name="BExBA8I5D4R8R2PYQ1K16TWGTOEP" hidden="1">#N/A</definedName>
    <definedName name="BExBA93PE0DGUUTA7LLSIGBIXWE5" hidden="1">#N/A</definedName>
    <definedName name="BExBAI8X0FKDQJ6YZJQDTTG4ZCWY" hidden="1">#N/A</definedName>
    <definedName name="BExBAIZSROJUYYBNOT18HCMEH05A" hidden="1">#N/A</definedName>
    <definedName name="BExBAKN7XIBAXCF9PCNVS038PCQO" hidden="1">#N/A</definedName>
    <definedName name="BExBAKXZ7PBW3DDKKA5MWC1ZUC7O" hidden="1">#N/A</definedName>
    <definedName name="BExBAO8NLXZXHO6KCIECSFCH3RR0" hidden="1">#N/A</definedName>
    <definedName name="BExBAOOT1KBSIEISN1ADL4RMY879" hidden="1">#N/A</definedName>
    <definedName name="BExBAVKX8Q09370X1GCZWJ4E91YJ" hidden="1">#N/A</definedName>
    <definedName name="BExBAX2X2ENJYO4QTR5VAIQ86L7B" hidden="1">#N/A</definedName>
    <definedName name="BExBAZ13D3F1DVJQ6YJ8JGUYEYJE" hidden="1">#N/A</definedName>
    <definedName name="BExBBTG649R9I0CT042JLL8LXV18" hidden="1">#N/A</definedName>
    <definedName name="BExBBUCJQRR74Q7GPWDEZXYK2KJL" hidden="1">#N/A</definedName>
    <definedName name="BExBBV8XVMD9CKZY711T0BN7H3PM" hidden="1">#N/A</definedName>
    <definedName name="BExBC78HXWXHO3XAB6E8NVTBGLJS" hidden="1">#N/A</definedName>
    <definedName name="BExBCKKJTIRKC1RZJRTK65HHLX4W" hidden="1">#N/A</definedName>
    <definedName name="BExBCLMEPAN3XXX174TU8SS0627Q" hidden="1">#N/A</definedName>
    <definedName name="BExBCRBEYR2KZ8FAQFZ2NHY13WIY" hidden="1">#N/A</definedName>
    <definedName name="BExBD4I559NXSV6J07Q343TKYMVJ" hidden="1">#N/A</definedName>
    <definedName name="BExBDBZQLTX3OGFYGULQFK5WEZU5" hidden="1">#N/A</definedName>
    <definedName name="BExBDJS9TUEU8Z84IV59E5V4T8K6" hidden="1">#N/A</definedName>
    <definedName name="BExBDKOMSVH4XMH52CFJ3F028I9R" hidden="1">#N/A</definedName>
    <definedName name="BExBDSRXVZQ0W5WXQMP5XD00GRRL" hidden="1">#N/A</definedName>
    <definedName name="BExBDUVGK3E1J4JY9ZYTS7V14BLY" hidden="1">#N/A</definedName>
    <definedName name="BExBE162OSBKD30I7T1DKKPT3I9I" hidden="1">#N/A</definedName>
    <definedName name="BExBEAGILECV3WHYFKDKT4CNWSQT" hidden="1">#N/A</definedName>
    <definedName name="BExBEC9ATLQZF86W1M3APSM4HEOH" hidden="1">#N/A</definedName>
    <definedName name="BExBEYFQJE9YK12A6JBMRFKEC7RN" hidden="1">#N/A</definedName>
    <definedName name="BExBG1ED81J2O4A2S5F5Y3BPHMCR" hidden="1">#N/A</definedName>
    <definedName name="BExCRLIHS7466WFJ3RPIUGGXYESZ" hidden="1">#N/A</definedName>
    <definedName name="BExCS1EDDUEAEWHVYXHIP9I1WCJH" hidden="1">#N/A</definedName>
    <definedName name="BExCS6SLRCBH006GNRE27HFRHP40" hidden="1">#N/A</definedName>
    <definedName name="BExCS7ZPMHFJ4UJDAL8CQOLSZ13B" hidden="1">#N/A</definedName>
    <definedName name="BExCS8W4NJUZH9S1CYB6XSDLEPBW" hidden="1">#N/A</definedName>
    <definedName name="BExCSAE1M6G20R41J0Y24YNN0YC1" hidden="1">#N/A</definedName>
    <definedName name="BExCSAOUZOYKHN7HV511TO8VDJ02" hidden="1">#N/A</definedName>
    <definedName name="BExCSMOFTXSUEC1T46LR1UPYRCX5" hidden="1">#N/A</definedName>
    <definedName name="BExCSSDG3TM6TPKS19E9QYJEELZ6" hidden="1">#N/A</definedName>
    <definedName name="BExCSZV7U67UWXL2HKJNM5W1E4OO" hidden="1">#N/A</definedName>
    <definedName name="BExCT4NSDT61OCH04Y2QIFIOP75H" hidden="1">#N/A</definedName>
    <definedName name="BExCTW8G3VCZ55S09HTUGXKB1P2M" hidden="1">#N/A</definedName>
    <definedName name="BExCTYS2KX0QANOLT8LGZ9WV3S3T" hidden="1">#N/A</definedName>
    <definedName name="BExCTZZ9JNES4EDHW97NP0EGQALX" hidden="1">#N/A</definedName>
    <definedName name="BExCU0A1V6NMZQ9ASYJ8QIVQ5UR2" hidden="1">#N/A</definedName>
    <definedName name="BExCU2834920JBHSPCRC4UF80OLL" hidden="1">#N/A</definedName>
    <definedName name="BExCU8O54I3P3WRYWY1CRP3S78QY" hidden="1">#N/A</definedName>
    <definedName name="BExCUDRJO23YOKT8GPWOVQ4XEHF5" hidden="1">#N/A</definedName>
    <definedName name="BExCUPAXFR16YMWL30ME3F3BSRDZ" hidden="1">#N/A</definedName>
    <definedName name="BExCUR94DHCE47PUUWEMT5QZOYR2" hidden="1">#N/A</definedName>
    <definedName name="BExCV634L7SVHGB0UDDTRRQ2Q72H" hidden="1">#N/A</definedName>
    <definedName name="BExCVBXGSXT9FWJRG62PX9S1RK83" hidden="1">#N/A</definedName>
    <definedName name="BExCVHBNLOHNFS0JAV3I1XGPNH9W" hidden="1">#N/A</definedName>
    <definedName name="BExCVI86R31A2IOZIEBY1FJLVILD" hidden="1">#N/A</definedName>
    <definedName name="BExCVKGZXE0I9EIXKBZVSGSEY2RR" hidden="1">#N/A</definedName>
    <definedName name="BExCVV44WY5807WGMTGKPW0GT256" hidden="1">#N/A</definedName>
    <definedName name="BExCVZ5PN4V6MRBZ04PZJW3GEF8S" hidden="1">#N/A</definedName>
    <definedName name="BExCW13R0GWJYGXZBNCPAHQN4NR2" hidden="1">#N/A</definedName>
    <definedName name="BExCW8QZ1BC1S2B3B7JHM40K2CKD" hidden="1">#N/A</definedName>
    <definedName name="BExCW9Y5HWU4RJTNX74O6L24VGCK" hidden="1">#N/A</definedName>
    <definedName name="BExCWD8O25KU2E65TFO2EY0J3EOC" hidden="1">#N/A</definedName>
    <definedName name="BExCWPDPESGZS07QGBLSBWDNVJLZ" hidden="1">#N/A</definedName>
    <definedName name="BExCWPOJBPYXHKBIABHC85IJY09D" hidden="1">#N/A</definedName>
    <definedName name="BExCWTVKHIVCRHF8GC39KI58YM5K" hidden="1">#N/A</definedName>
    <definedName name="BExCX2KGRZBRVLZNM8SUSIE6A0RL" hidden="1">#N/A</definedName>
    <definedName name="BExCX3X451T70LZ1VF95L7W4Y4TM" hidden="1">#N/A</definedName>
    <definedName name="BExCX4NZ2N1OUGXM7EV0U7VULJMM" hidden="1">#N/A</definedName>
    <definedName name="BExCXILMURGYMAH6N5LF5DV6K3GM" hidden="1">#N/A</definedName>
    <definedName name="BExCXQUFBMXQ1650735H48B1AZT3" hidden="1">#N/A</definedName>
    <definedName name="BExCY2DQO9VLA77Q7EG3T0XNXX4F" hidden="1">#N/A</definedName>
    <definedName name="BExCY6VMJ68MX3C981R5Q0BX5791" hidden="1">#N/A</definedName>
    <definedName name="BExCYAH2SAZCPW6XCB7V7PMMCAWO" hidden="1">#N/A</definedName>
    <definedName name="BExCYJBB52X8B3AREHCC1L5QNPX7" hidden="1">#N/A</definedName>
    <definedName name="BExCYPRC5HJE6N2XQTHCT6NXGP8N" hidden="1">#N/A</definedName>
    <definedName name="BExCYUK0I3UEXZNFDW71G6Z6D8XR" hidden="1">#N/A</definedName>
    <definedName name="BExCZFZCXMLY5DWESYJ9NGTJYQ8M" hidden="1">#N/A</definedName>
    <definedName name="BExCZJ4P8WS0BDT31WDXI0ROE7D6" hidden="1">#N/A</definedName>
    <definedName name="BExCZKH6NI0EE02L995IFVBD1J59" hidden="1">#N/A</definedName>
    <definedName name="BExCZUD9FEOJBKDJ51Z3JON9LKJ8" hidden="1">#N/A</definedName>
    <definedName name="BExD0508DAALLU00PHFPBC8SRRKT" hidden="1">#N/A</definedName>
    <definedName name="BExD0HALIN0JR4JTPGDEVAEE5EX5" hidden="1">#N/A</definedName>
    <definedName name="BExD0LCCDPG16YLY5WQSZF1XI5DA" hidden="1">#N/A</definedName>
    <definedName name="BExD0RMWSB4TRECEHTH6NN4K9DFZ" hidden="1">#N/A</definedName>
    <definedName name="BExD0U6KG10QGVDI1XSHK0J10A2V" hidden="1">#N/A</definedName>
    <definedName name="BExD13RUIBGRXDL4QDZ305UKUR12" hidden="1">#N/A</definedName>
    <definedName name="BExD14DETV5R4OOTMAXD5NAKWRO3" hidden="1">#N/A</definedName>
    <definedName name="BExD1OAU9OXQAZA4D70HP72CU6GB" hidden="1">#N/A</definedName>
    <definedName name="BExD1Y1JV61416YA1XRQHKWPZIE7" hidden="1">#N/A</definedName>
    <definedName name="BExD2CFHIRMBKN5KXE5QP4XXEWFS" hidden="1">#N/A</definedName>
    <definedName name="BExD2DMHH1HWXQ9W0YYMDP8AAX8Q" hidden="1">#N/A</definedName>
    <definedName name="BExD2HTPC7IWBAU6OSQ67MQA8BYZ" hidden="1">#N/A</definedName>
    <definedName name="BExD363H2VGFIQUCE6LS4AC5J0ZT" hidden="1">#N/A</definedName>
    <definedName name="BExD3A588E939V61P1XEW0FI5Q0S" hidden="1">#N/A</definedName>
    <definedName name="BExD3CJJDKVR9M18XI3WDZH80WL6" hidden="1">#N/A</definedName>
    <definedName name="BExD3ESD9WYJIB3TRDPJ1CKXRAVL" hidden="1">#N/A</definedName>
    <definedName name="BExD3F368X5S25MWSUNIV57RDB57" hidden="1">#N/A</definedName>
    <definedName name="BExD3IJ5IT335SOSNV9L85WKAOSI" hidden="1">#N/A</definedName>
    <definedName name="BExD3KBVUY57GMMQTOFEU6S6G1AY" hidden="1">#N/A</definedName>
    <definedName name="BExD3NMR7AW2Z6V8SC79VQR37NA6" hidden="1">#N/A</definedName>
    <definedName name="BExD3QXA2UQ2W4N7NYLUEOG40BZB" hidden="1">#N/A</definedName>
    <definedName name="BExD3U2N041TEJ7GCN005UTPHNXY" hidden="1">#N/A</definedName>
    <definedName name="BExD40O0CFTNJFOFMMM1KH0P7BUI" hidden="1">#N/A</definedName>
    <definedName name="BExD4BR9HJ3MWWZ5KLVZWX9FJAUS" hidden="1">#N/A</definedName>
    <definedName name="BExD4F1WTKT3H0N9MF4H1LX7MBSY" hidden="1">#N/A</definedName>
    <definedName name="BExD4H5GQWXBS6LUL3TSP36DVO38" hidden="1">#N/A</definedName>
    <definedName name="BExD4JJSS3QDBLABCJCHD45SRNPI" hidden="1">#N/A</definedName>
    <definedName name="BExD4R1I0MKF033I5LPUYIMTZ6E8" hidden="1">#N/A</definedName>
    <definedName name="BExD50MT3M6XZLNUP9JL93EG6D9R" hidden="1">#N/A</definedName>
    <definedName name="BExD5EV7KDSVF1CJT38M4IBPFLPY" hidden="1">#N/A</definedName>
    <definedName name="BExD5FRK547OESJRYAW574DZEZ7J" hidden="1">#N/A</definedName>
    <definedName name="BExD5I5X2YA2YNCTCDSMEL4CWF4N" hidden="1">#N/A</definedName>
    <definedName name="BExD5QUSRFJWRQ1ZM50WYLCF74DF" hidden="1">#N/A</definedName>
    <definedName name="BExD5SSUIF6AJQHBHK8PNMFBPRYB" hidden="1">#N/A</definedName>
    <definedName name="BExD623C9LRX18BE0W2V6SZLQUXX" hidden="1">#N/A</definedName>
    <definedName name="BExD6CQA7UMJBXV7AIFAIHUF2ICX" hidden="1">#N/A</definedName>
    <definedName name="BExD6FKVK8WJWNYPVENR7Q8Q30PK" hidden="1">#N/A</definedName>
    <definedName name="BExD6GMP0LK8WKVWMIT1NNH8CHLF" hidden="1">#N/A</definedName>
    <definedName name="BExD6H2TE0WWAUIWVSSCLPZ6B88N" hidden="1">#N/A</definedName>
    <definedName name="BExD71LTOE015TV5RSAHM8NT8GVW" hidden="1">#N/A</definedName>
    <definedName name="BExD73USXVADC7EHGHVTQNCT06ZA" hidden="1">#N/A</definedName>
    <definedName name="BExD7GAIGULTB3YHM1OS9RBQOTEC" hidden="1">#N/A</definedName>
    <definedName name="BExD7IE1DHIS52UFDCTSKPJQNRD5" hidden="1">#N/A</definedName>
    <definedName name="BExD7IUBGUWHYC9UNZ1IY5XFYKQN" hidden="1">#N/A</definedName>
    <definedName name="BExD7JQOJ35HGL8U2OCEI2P2JT7I" hidden="1">#N/A</definedName>
    <definedName name="BExD7KSDKNDNH95NDT3S7GM3MUU2" hidden="1">#N/A</definedName>
    <definedName name="BExD8H5O087KQVWIVPUUID5VMGMS" hidden="1">#N/A</definedName>
    <definedName name="BExD8OCLZMFN5K3VZYI4Q4ITVKUA" hidden="1">#N/A</definedName>
    <definedName name="BExD93C1R6LC0631ECHVFYH0R0PD" hidden="1">#N/A</definedName>
    <definedName name="BExD97TXIO0COVNN4OH3DEJ33YLM" hidden="1">#N/A</definedName>
    <definedName name="BExD99RZ1RFIMK6O1ZHSPJ68X9Y5" hidden="1">#N/A</definedName>
    <definedName name="BExD9L0ID3VSOU609GKWYTA5BFMA" hidden="1">#N/A</definedName>
    <definedName name="BExD9M7SEMG0JK2FUTTZXWIEBTKB" hidden="1">#N/A</definedName>
    <definedName name="BExD9MNYBYB1AICQL5165G472IE2" hidden="1">#N/A</definedName>
    <definedName name="BExD9PNSYT7GASEGUVL48MUQ02WO" hidden="1">#N/A</definedName>
    <definedName name="BExD9TK2MIWFH5SKUYU9ZKF4NPHQ" hidden="1">#N/A</definedName>
    <definedName name="BExDA6LD9061UULVKUUI4QP8SK13" hidden="1">#N/A</definedName>
    <definedName name="BExDAGMVMNLQ6QXASB9R6D8DIT12" hidden="1">#N/A</definedName>
    <definedName name="BExDAYBHU9ADLXI8VRC7F608RVGM" hidden="1">#N/A</definedName>
    <definedName name="BExDBDR1XR0FV0CYUCB2OJ7CJCZU" hidden="1">#N/A</definedName>
    <definedName name="BExDC7F818VN0S18ID7XRCRVYPJ4" hidden="1">#N/A</definedName>
    <definedName name="BExDCL7K96PC9VZYB70ZW3QPVIJE" hidden="1">#N/A</definedName>
    <definedName name="BExDCP3UZ3C2O4C1F7KMU0Z9U32N" hidden="1">#N/A</definedName>
    <definedName name="BExENOJIQ2GLZHO94GMIW8I2J9E9" hidden="1">#N/A</definedName>
    <definedName name="BExEOBX3WECDMYCV9RLN49APTXMM" hidden="1">#N/A</definedName>
    <definedName name="BExEP4E4F36662JDI0TOD85OP7X9" hidden="1">#N/A</definedName>
    <definedName name="BExEPN9VIYI0FVL0HLZQXJFO6TT0" hidden="1">#N/A</definedName>
    <definedName name="BExEPYT6VDSMR8MU2341Q5GM2Y9V" hidden="1">#N/A</definedName>
    <definedName name="BExEQ2ENYLMY8K1796XBB31CJHNN" hidden="1">#N/A</definedName>
    <definedName name="BExEQ2PFE4N40LEPGDPS90WDL6BN" hidden="1">#N/A</definedName>
    <definedName name="BExEQ2PFURT24NQYGYVE8NKX1EGA" hidden="1">#N/A</definedName>
    <definedName name="BExEQB8ZWXO6IIGOEPWTLOJGE2NR" hidden="1">#N/A</definedName>
    <definedName name="BExEQBZX0EL6LIKPY01197ACK65H" hidden="1">#N/A</definedName>
    <definedName name="BExEQDXZALJLD4OBF74IKZBR13SR" hidden="1">#N/A</definedName>
    <definedName name="BExEQFLE2RPWGMWQAI4JMKUEFRPT" hidden="1">#N/A</definedName>
    <definedName name="BExEQTZAP8R69U31W4LKGTKKGKQE" hidden="1">#N/A</definedName>
    <definedName name="BExER2O72H1F9WV6S1J04C15PXX7" hidden="1">#N/A</definedName>
    <definedName name="BExERRUIKIOATPZ9U4HQ0V52RJAU" hidden="1">#N/A</definedName>
    <definedName name="BExERSANFNM1O7T65PC5MJ301YET" hidden="1">#N/A</definedName>
    <definedName name="BExERWCEBKQRYWRQLYJ4UCMMKTHG" hidden="1">#N/A</definedName>
    <definedName name="BExES44RHHDL3V7FLV6M20834WF1" hidden="1">#N/A</definedName>
    <definedName name="BExES4A7VE2X3RYYTVRLKZD4I7WU" hidden="1">#N/A</definedName>
    <definedName name="BExES6ZC8R7PHJ21OVJFLIR7DY30" hidden="1">#N/A</definedName>
    <definedName name="BExESMKD95A649M0WRSG6CXXP326" hidden="1">#N/A</definedName>
    <definedName name="BExESR27ZXJG5VMY4PR9D940VS7T" hidden="1">#N/A</definedName>
    <definedName name="BExESZ03KXL8DQ2591HLR56ZML94" hidden="1">#N/A</definedName>
    <definedName name="BExESZAW5N443NRTKIP59OEI1CR6" hidden="1">#N/A</definedName>
    <definedName name="BExET3HXQ60A4O2OLKX8QNXRI6LQ" hidden="1">#N/A</definedName>
    <definedName name="BExETA3B1FCIOA80H94K90FWXQKE" hidden="1">#N/A</definedName>
    <definedName name="BExETAZOYT4CJIT8RRKC9F2HJG1D" hidden="1">#N/A</definedName>
    <definedName name="BExETF6QD5A9GEINE1KZRRC2LXWM" hidden="1">#N/A</definedName>
    <definedName name="BExETQ9XRXLUACN82805SPSPNKHI" hidden="1">#N/A</definedName>
    <definedName name="BExETR0YRMOR63E6DHLEHV9QVVON" hidden="1">#N/A</definedName>
    <definedName name="BExETVTGY38YXYYF7N73OYN6FYY3" hidden="1">#N/A</definedName>
    <definedName name="BExEUNE4T242Y59C6MS28MXEUGCP" hidden="1">#N/A</definedName>
    <definedName name="BExEV2TP7NA3ZR6RJGH5ER370OUM" hidden="1">#N/A</definedName>
    <definedName name="BExEV69USLNYO2QRJRC0J92XUF00" hidden="1">#N/A</definedName>
    <definedName name="BExEV6KNTQOCFD7GV726XQEVQ7R6" hidden="1">#N/A</definedName>
    <definedName name="BExEV6VGM4POO9QT9KH3QA3VYCWM" hidden="1">#N/A</definedName>
    <definedName name="BExEVET98G3FU6QBF9LHYWSAMV0O" hidden="1">#N/A</definedName>
    <definedName name="BExEVNCUT0PDUYNJH7G6BSEWZOT2" hidden="1">#N/A</definedName>
    <definedName name="BExEVPGF4V5J0WQRZKUM8F9TTKZJ" hidden="1">#N/A</definedName>
    <definedName name="BExEVVLIEVWYRF2UUC1H0H5QU1CP" hidden="1">#N/A</definedName>
    <definedName name="BExEVWCKO8T84GW9Z3X47915XKSH" hidden="1">#N/A</definedName>
    <definedName name="BExEVZSJWMZ5L2ZE7AZC57CXKW6T" hidden="1">#N/A</definedName>
    <definedName name="BExEW0JL1GFFCXMDGW54CI7Y8FZN" hidden="1">#N/A</definedName>
    <definedName name="BExEW1W2ZOBW1EAU1J8V409RY2NK" hidden="1">#N/A</definedName>
    <definedName name="BExEW68M9WL8214QH9C7VCK7BN08" hidden="1">#N/A</definedName>
    <definedName name="BExEW8HFKH6F47KIHYBDRUEFZ2ZZ" hidden="1">#N/A</definedName>
    <definedName name="BExEWLO75K95C6IRKHXSP7VP81T4" hidden="1">#N/A</definedName>
    <definedName name="BExEWNBGQS1U2LW3W84T4LSJ9K00" hidden="1">#N/A</definedName>
    <definedName name="BExEWO7STL7HNZSTY8VQBPTX1WK6" hidden="1">#N/A</definedName>
    <definedName name="BExEWQ0M1N3KMKTDJ73H10QSG4W1" hidden="1">#N/A</definedName>
    <definedName name="BExEX85F3OSW8NSCYGYPS9372Z1Q" hidden="1">#N/A</definedName>
    <definedName name="BExEX9HWY2G6928ZVVVQF77QCM2C" hidden="1">#N/A</definedName>
    <definedName name="BExEXBQWAYKMVBRJRHB8PFCSYFVN" hidden="1">#N/A</definedName>
    <definedName name="BExEXRBZ0DI9E2UFLLKYWGN66B61" hidden="1">#N/A</definedName>
    <definedName name="BExEYLG9FL9V1JPPNZ3FUDNSEJ4V" hidden="1">#N/A</definedName>
    <definedName name="BExEYOW8C1B3OUUCIGEC7L8OOW1Z" hidden="1">#N/A</definedName>
    <definedName name="BExEYUQJXZT6N5HJH8ACJF6SRWEE" hidden="1">#N/A</definedName>
    <definedName name="BExEZ1S6VZCG01ZPLBSS9Z1SBOJ2" hidden="1">#N/A</definedName>
    <definedName name="BExEZGBFNJR8DLPN0V11AU22L6WY" hidden="1">#N/A</definedName>
    <definedName name="BExF02Y3V3QEPO2XLDSK47APK9XJ" hidden="1">#N/A</definedName>
    <definedName name="BExF09OS91RT7N7IW8JLMZ121ZP3" hidden="1">#N/A</definedName>
    <definedName name="BExF0LOEHV42P2DV7QL8O7HOQ3N9" hidden="1">#N/A</definedName>
    <definedName name="BExF0WRM9VO25RLSO03ZOCE8H7K5" hidden="1">#N/A</definedName>
    <definedName name="BExF0ZRI7W4RSLIDLHTSM0AWXO3S" hidden="1">#N/A</definedName>
    <definedName name="BExF19CT3MMZZ2T5EWMDNG3UOJ01" hidden="1">#N/A</definedName>
    <definedName name="BExF1M38U6NX17YJA8YU359B5Z4M" hidden="1">#N/A</definedName>
    <definedName name="BExF1MU4W3NPEY0OHRDWP5IANCBB" hidden="1">#N/A</definedName>
    <definedName name="BExF1MZN8MWMOKOARHJ1QAF9HPGT" hidden="1">#N/A</definedName>
    <definedName name="BExF1US4ZIQYSU5LBFYNRA9N0K2O" hidden="1">#N/A</definedName>
    <definedName name="BExF2CWZN6E87RGTBMD4YQI2QT7R" hidden="1">#N/A</definedName>
    <definedName name="BExF2DYO1WQ7GMXSTAQRDBW1NSFG" hidden="1">#N/A</definedName>
    <definedName name="BExF2MSWNUY9Z6BZJQZ538PPTION" hidden="1">#N/A</definedName>
    <definedName name="BExF2QZYWHTYGUTTXR15CKCV3LS7" hidden="1">#N/A</definedName>
    <definedName name="BExF2T8Y6TSJ74RMSZOA9CEH4OZ6" hidden="1">#N/A</definedName>
    <definedName name="BExF31N3YM4F37EOOY8M8VI1KXN8" hidden="1">#N/A</definedName>
    <definedName name="BExF37C1YKBT79Z9SOJAG5MXQGTU" hidden="1">#N/A</definedName>
    <definedName name="BExF3A6HPA6DGYALZNHHJPMCUYZR" hidden="1">#N/A</definedName>
    <definedName name="BExF3I9T44X7DV9HHV51DVDDPPZG" hidden="1">#N/A</definedName>
    <definedName name="BExF3JMFX5DILOIFUDIO1HZUK875" hidden="1">#N/A</definedName>
    <definedName name="BExF3NTC4BGZEM6B87TCFX277QCS" hidden="1">#N/A</definedName>
    <definedName name="BExF3Q7NI90WT31QHYSJDIG0LLLJ" hidden="1">#N/A</definedName>
    <definedName name="BExF3QD55TIY1MSBSRK9TUJKBEWO" hidden="1">#N/A</definedName>
    <definedName name="BExF3QT8J6RIF1L3R700MBSKIOKW" hidden="1">#N/A</definedName>
    <definedName name="BExF42SSBVPMLK2UB3B7FPEIY9TU" hidden="1">#N/A</definedName>
    <definedName name="BExF4HXSWB50BKYPWA0HTT8W56H6" hidden="1">#N/A</definedName>
    <definedName name="BExF4KHF04IWW4LQ95FHQPFE4Y9K" hidden="1">#N/A</definedName>
    <definedName name="BExF4MVQM5Y0QRDLDFSKWWTF709C" hidden="1">#N/A</definedName>
    <definedName name="BExF4PVMZYV36E8HOYY06J81AMBI" hidden="1">#N/A</definedName>
    <definedName name="BExF4SF9NEX1FZE9N8EXT89PM54D" hidden="1">#N/A</definedName>
    <definedName name="BExF4Z0M2VQGGT194Q7OYCHCMWXV" hidden="1">#N/A</definedName>
    <definedName name="BExF52GTGP8MHGII4KJ8TJGR8W8U" hidden="1">#N/A</definedName>
    <definedName name="BExF57K7L3UC1I2FSAWURR4SN0UN" hidden="1">#N/A</definedName>
    <definedName name="BExF5HR2GFV7O8LKG9SJ4BY78LYA" hidden="1">#N/A</definedName>
    <definedName name="BExF5ZFO2A29GHWR5ES64Z9OS16J" hidden="1">#N/A</definedName>
    <definedName name="BExF63S045JO7H2ZJCBTBVH3SUIF" hidden="1">#N/A</definedName>
    <definedName name="BExF642TEGTXCI9A61ZOONJCB0U1" hidden="1">#N/A</definedName>
    <definedName name="BExF67O951CF8UJF3KBDNR0E83C1" hidden="1">#N/A</definedName>
    <definedName name="BExF6EV7I35NVMIJGYTB6E24YVPA" hidden="1">#N/A</definedName>
    <definedName name="BExF6FGUF393KTMBT40S5BYAFG00" hidden="1">#N/A</definedName>
    <definedName name="BExF6GNYXWY8A0SY4PW1B6KJMMTM" hidden="1">#N/A</definedName>
    <definedName name="BExF6IB8K74Z0AFT05GPOKKZW7C9" hidden="1">#N/A</definedName>
    <definedName name="BExF6NUXJI11W2IAZNAM1QWC0459" hidden="1">#N/A</definedName>
    <definedName name="BExF6P7E2AQOKGBSB5PI5GH3E0FU" hidden="1">#N/A</definedName>
    <definedName name="BExF6RR76KNVIXGJOVFO8GDILKGZ" hidden="1">#N/A</definedName>
    <definedName name="BExF6ZE8D5CMPJPRWT6S4HM56LPF" hidden="1">#N/A</definedName>
    <definedName name="BExF76FV8SF7AJK7B35AL7VTZF6D" hidden="1">#N/A</definedName>
    <definedName name="BExF7EOIMC1OYL1N7835KGOI0FIZ" hidden="1">#N/A</definedName>
    <definedName name="BExF7K88K7ASGV6RAOAGH52G04VR" hidden="1">#N/A</definedName>
    <definedName name="BExF7OVDRP3LHNAF2CX4V84CKKIR" hidden="1">#N/A</definedName>
    <definedName name="BExF7QO41X2A2SL8UXDNP99GY7U9" hidden="1">#N/A</definedName>
    <definedName name="BExF81GI8B8WBHXFTET68A9358BR" hidden="1">#N/A</definedName>
    <definedName name="BExGL97US0Y3KXXASUTVR26XLT70" hidden="1">#N/A</definedName>
    <definedName name="BExGLC7R4C33RO0PID97ZPPVCW4M" hidden="1">#N/A</definedName>
    <definedName name="BExGLFIF7HCFSHNQHKEV6RY0WCO3" hidden="1">#N/A</definedName>
    <definedName name="BExGLTARRL0J772UD2TXEYAVPY6E" hidden="1">#N/A</definedName>
    <definedName name="BExGLVP1IU8K5A8J1340XFMYPR88" hidden="1">#N/A</definedName>
    <definedName name="BExGLYE6RZTAAWHJBG2QFJPTDS2Q" hidden="1">#N/A</definedName>
    <definedName name="BExGM4DZ65OAQP7MA4LN6QMYZOFF" hidden="1">#N/A</definedName>
    <definedName name="BExGMCXCWEC9XNUOEMZ61TMI6CUO" hidden="1">#N/A</definedName>
    <definedName name="BExGMJDGIH0MEPC2TUSFUCY2ROTB" hidden="1">#N/A</definedName>
    <definedName name="BExGMKPW2HPKN0M0XKF3AZ8YP0D6" hidden="1">#N/A</definedName>
    <definedName name="BExGMP2F175LGL6QVSJGP6GKYHHA" hidden="1">#N/A</definedName>
    <definedName name="BExGMPIIP8GKML2VVA8OEFL43NCS" hidden="1">#N/A</definedName>
    <definedName name="BExGMZ3SRIXLXMWBVOXXV3M4U4YL" hidden="1">#N/A</definedName>
    <definedName name="BExGMZ3UBN48IXU1ZEFYECEMZ1IM" hidden="1">#N/A</definedName>
    <definedName name="BExGN4I0QATXNZCLZJM1KH1OIJQH" hidden="1">#N/A</definedName>
    <definedName name="BExGN9FZ2RWCMSY1YOBJKZMNIM9R" hidden="1">#N/A</definedName>
    <definedName name="BExGNDSIMTHOCXXG6QOGR6DA8SGG" hidden="1">#N/A</definedName>
    <definedName name="BExGNN2YQ9BDAZXT2GLCSAPXKIM7" hidden="1">#N/A</definedName>
    <definedName name="BExGNSS0CKRPKHO25R3TDBEL2NHX" hidden="1">#N/A</definedName>
    <definedName name="BExGNYH0MO8NOVS85L15G0RWX4GW" hidden="1">#N/A</definedName>
    <definedName name="BExGNZO44DEG8CGIDYSEGDUQ531R" hidden="1">#N/A</definedName>
    <definedName name="BExGO09QLSRLDUVWWZXNB7M5LVOX" hidden="1">#N/A</definedName>
    <definedName name="BExGO2O0V6UYDY26AX8OSN72F77N" hidden="1">#N/A</definedName>
    <definedName name="BExGO2YUBOVLYHY1QSIHRE1KLAFV" hidden="1">#N/A</definedName>
    <definedName name="BExGO70E2O70LF46V8T26YFPL4V8" hidden="1">#N/A</definedName>
    <definedName name="BExGOB25QJMQCQE76MRW9X58OIOO" hidden="1">#N/A</definedName>
    <definedName name="BExGODAZKJ9EXMQZNQR5YDBSS525" hidden="1">#N/A</definedName>
    <definedName name="BExGODR8ZSMUC11I56QHSZ686XV5" hidden="1">#N/A</definedName>
    <definedName name="BExGOXJDHUDPDT8I8IVGVW9J0R5Q" hidden="1">#N/A</definedName>
    <definedName name="BExGPHGT5KDOCMV2EFS4OVKTWBRD" hidden="1">#N/A</definedName>
    <definedName name="BExGPID72Y4Y619LWASUQZKZHJNC" hidden="1">#N/A</definedName>
    <definedName name="BExGPPENQIANVGLVQJ77DK5JPRTB" hidden="1">#N/A</definedName>
    <definedName name="BExGQ1ZU4967P72AHF4V1D0FOL5C" hidden="1">#N/A</definedName>
    <definedName name="BExGQ36ZOMR9GV8T05M605MMOY3Y" hidden="1">#N/A</definedName>
    <definedName name="BExGQ61DTJ0SBFMDFBAK3XZ9O0ZO" hidden="1">#N/A</definedName>
    <definedName name="BExGQ6SG9XEOD0VMBAR22YPZWSTA" hidden="1">#N/A</definedName>
    <definedName name="BExGQGJ1A7LNZUS8QSMOG8UNGLMK" hidden="1">#N/A</definedName>
    <definedName name="BExGQPO7ENFEQC0NC6MC9OZR2LHY" hidden="1">#N/A</definedName>
    <definedName name="BExGQX0H4EZMXBJTKJJE4ICJWN5O" hidden="1">#N/A</definedName>
    <definedName name="BExGR4CW3WRIID17GGX4MI9ZDHFE" hidden="1">#N/A</definedName>
    <definedName name="BExGR65GJX27MU2OL6NI5PB8XVB4" hidden="1">#N/A</definedName>
    <definedName name="BExGR6LQ97HETGS3CT96L4IK0JSH" hidden="1">#N/A</definedName>
    <definedName name="BExGR9ATP2LVT7B9OCPSLJ11H9SX" hidden="1">#N/A</definedName>
    <definedName name="BExGRUKVVKDL8483WI70VN2QZDGD" hidden="1">#N/A</definedName>
    <definedName name="BExGS2IWR5DUNJ1U9PAKIV8CMBNI" hidden="1">#N/A</definedName>
    <definedName name="BExGS69P9FFTEOPDS0MWFKF45G47" hidden="1">#N/A</definedName>
    <definedName name="BExGS6F1JFHM5MUJ1RFO50WP6D05" hidden="1">#N/A</definedName>
    <definedName name="BExGSA5YB5ZGE4NHDVCZ55TQAJTL" hidden="1">#N/A</definedName>
    <definedName name="BExGSCEUCQQVDEEKWJ677QTGUVTE" hidden="1">#N/A</definedName>
    <definedName name="BExGSQY65LH1PCKKM5WHDW83F35O" hidden="1">#N/A</definedName>
    <definedName name="BExGSYW1GKISF0PMUAK3XJK9PEW9" hidden="1">#N/A</definedName>
    <definedName name="BExGT0DZJB6LSF6L693UUB9EY1VQ" hidden="1">#N/A</definedName>
    <definedName name="BExGTGVFIF8HOQXR54SK065A8M4K" hidden="1">#N/A</definedName>
    <definedName name="BExGTIYX3OWPIINOGY1E4QQYSKHP" hidden="1">#N/A</definedName>
    <definedName name="BExGTKGUN0KUU3C0RL2LK98D8MEK" hidden="1">#N/A</definedName>
    <definedName name="BExGTZ046J7VMUG4YPKFN2K8TWB7" hidden="1">#N/A</definedName>
    <definedName name="BExGU2G9OPRZRIU9YGF6NX9FUW0J" hidden="1">#N/A</definedName>
    <definedName name="BExGU6HTKLRZO8UOI3DTAM5RFDBA" hidden="1">#N/A</definedName>
    <definedName name="BExGUDDZXFFQHAF4UZF8ZB1HO7H6" hidden="1">#N/A</definedName>
    <definedName name="BExGUIBXBRHGM97ZX6GBA4ZDQ79C" hidden="1">#N/A</definedName>
    <definedName name="BExGUM8D91UNPCOO4TKP9FGX85TF" hidden="1">#N/A</definedName>
    <definedName name="BExGUQF9N9FKI7S0H30WUAEB5LPD" hidden="1">#N/A</definedName>
    <definedName name="BExGUR6BA03XPBK60SQUW197GJ5X" hidden="1">#N/A</definedName>
    <definedName name="BExGUVIP60TA4B7X2PFGMBFUSKGX" hidden="1">#N/A</definedName>
    <definedName name="BExGUZKF06F209XL1IZWVJEQ82EE" hidden="1">#N/A</definedName>
    <definedName name="BExGV2EVT380QHD4AP2RL9MR8L5L" hidden="1">#N/A</definedName>
    <definedName name="BExGVV6OOLDQ3TXZK51TTF3YX0WN" hidden="1">#N/A</definedName>
    <definedName name="BExGW0KVS7U0C87XFZ78QW991IEV" hidden="1">#N/A</definedName>
    <definedName name="BExGW2Z7AMPG6H9EXA9ML6EZVGGA" hidden="1">#N/A</definedName>
    <definedName name="BExGWABG5VT5XO1A196RK61AXA8C" hidden="1">#N/A</definedName>
    <definedName name="BExGWEO0JDG84NYLEAV5NSOAGMJZ" hidden="1">#N/A</definedName>
    <definedName name="BExGWLEOC70Z8QAJTPT2PDHTNM4L" hidden="1">#N/A</definedName>
    <definedName name="BExGWNCXLCRTLBVMTXYJ5PHQI6SS" hidden="1">#N/A</definedName>
    <definedName name="BExGX6U988MCFIGDA1282F92U9AA" hidden="1">#N/A</definedName>
    <definedName name="BExGX7FTB1CKAT5HUW6H531FIY6I" hidden="1">#N/A</definedName>
    <definedName name="BExGX9DVACJQIZ4GH6YAD2A7F70O" hidden="1">#N/A</definedName>
    <definedName name="BExGXDVP2S2Y8Z8Q43I78RCIK3DD" hidden="1">#N/A</definedName>
    <definedName name="BExGXHBOCVPSB8JI8A8MI2HCDYNV" hidden="1">#N/A</definedName>
    <definedName name="BExGXJ9W5JU7TT9S0BKL5Y6VVB39" hidden="1">#N/A</definedName>
    <definedName name="BExGXWB73RJ4BASBQTQ8EY0EC1EB" hidden="1">#N/A</definedName>
    <definedName name="BExGXZ0ABB43C7SMRKZHWOSU9EQX" hidden="1">#N/A</definedName>
    <definedName name="BExGY6SU3SYVCJ3AG2ITY59SAZ5A" hidden="1">#N/A</definedName>
    <definedName name="BExGY6YA4P5KMY2VHT0DYK3YTFAX" hidden="1">#N/A</definedName>
    <definedName name="BExGY8G88PVVRYHPHRPJZFSX6HSC" hidden="1">#N/A</definedName>
    <definedName name="BExGYC718HTZ80PNKYPVIYGRJVF6" hidden="1">#N/A</definedName>
    <definedName name="BExGYCNATXZY2FID93B17YWIPPRD" hidden="1">#N/A</definedName>
    <definedName name="BExGYGJJJ3BBCQAOA51WHP01HN73" hidden="1">#N/A</definedName>
    <definedName name="BExGYOS6TV2C72PLRFU8RP1I58GY" hidden="1">#N/A</definedName>
    <definedName name="BExGZJ78ZWZCVHZ3BKEKFJZ6MAEO" hidden="1">#N/A</definedName>
    <definedName name="BExGZOLH2QV73J3M9IWDDPA62TP4" hidden="1">#N/A</definedName>
    <definedName name="BExGZP1PWGFKVVVN4YDIS22DZPCR" hidden="1">#N/A</definedName>
    <definedName name="BExH00L21GZX5YJJGVMOAWBERLP5" hidden="1">#N/A</definedName>
    <definedName name="BExH02ZD6VAY1KQLAQYBBI6WWIZB" hidden="1">#N/A</definedName>
    <definedName name="BExH08Z6LQCGGSGSAILMHX4X7JMD" hidden="1">#N/A</definedName>
    <definedName name="BExH0KT9Z8HEVRRQRGQ8YHXRLIJA" hidden="1">#N/A</definedName>
    <definedName name="BExH0M0FDN12YBOCKL3XL2Z7T7Y8" hidden="1">#N/A</definedName>
    <definedName name="BExH0O9G06YPZ5TN9RYT326I1CP2" hidden="1">#N/A</definedName>
    <definedName name="BExH0WNJAKTJRCKMTX8O4KNMIIJM" hidden="1">#N/A</definedName>
    <definedName name="BExH12Y4WX542WI3ZEM15AK4UM9J" hidden="1">#N/A</definedName>
    <definedName name="BExH1FDTQXR9QQ31WDB7OPXU7MPT" hidden="1">#N/A</definedName>
    <definedName name="BExH1FOMEUIJNIDJAUY0ZQFBJSY9" hidden="1">#N/A</definedName>
    <definedName name="BExH1JFFHEBFX9BWJMNIA3N66R3Z" hidden="1">#N/A</definedName>
    <definedName name="BExH1Z0GIUSVTF2H1G1I3PDGBNK2" hidden="1">#N/A</definedName>
    <definedName name="BExH225UTM6S9FW4MUDZS7F1PQSH" hidden="1">#N/A</definedName>
    <definedName name="BExH23271RF7AYZ542KHQTH68GQ7" hidden="1">#N/A</definedName>
    <definedName name="BExH2GJQR4JALNB314RY0LDI49VH" hidden="1">#N/A</definedName>
    <definedName name="BExH2JZR49T7644JFVE7B3N7RZM9" hidden="1">#N/A</definedName>
    <definedName name="BExH2UHF0QTJG107MULYB16WBJM9" hidden="1">#N/A</definedName>
    <definedName name="BExH2WKXV8X5S2GSBBTWGI0NLNAH" hidden="1">#N/A</definedName>
    <definedName name="BExH2XS1UFYFGU0S0EBXX90W2WE8" hidden="1">#N/A</definedName>
    <definedName name="BExH2XS2TND9SB0GC295R4FP6K5Y" hidden="1">#N/A</definedName>
    <definedName name="BExH2ZA0SZ4SSITL50NA8LZ3OEX6" hidden="1">#N/A</definedName>
    <definedName name="BExH31Z3JNVJPESWKXHILGXZHP2M" hidden="1">#N/A</definedName>
    <definedName name="BExH3E9HZ3QJCDZW7WI7YACFQCHE" hidden="1">#N/A</definedName>
    <definedName name="BExH3IRB6764RQ5HBYRLH6XCT29X" hidden="1">#N/A</definedName>
    <definedName name="BExIG2U8V6RSB47SXLCQG3Q68YRO" hidden="1">#N/A</definedName>
    <definedName name="BExIGJBO8R13LV7CZ7C1YCP974NN" hidden="1">#N/A</definedName>
    <definedName name="BExIGWT86FPOEYTI8GXCGU5Y3KGK" hidden="1">#N/A</definedName>
    <definedName name="BExIHBHXA7E7VUTBVHXXXCH3A5CL" hidden="1">#N/A</definedName>
    <definedName name="BExIHPQCQTGEW8QOJVIQ4VX0P6DX" hidden="1">#N/A</definedName>
    <definedName name="BExII1KN91Q7DLW0UB7W2TJ5ACT9" hidden="1">#N/A</definedName>
    <definedName name="BExII50LI8I0CDOOZEMIVHVA2V95" hidden="1">#N/A</definedName>
    <definedName name="BExIIXMY38TQD12CVV4S57L3I809" hidden="1">#N/A</definedName>
    <definedName name="BExIIY37NEVU2LGS1JE4VR9AN6W4" hidden="1">#N/A</definedName>
    <definedName name="BExIIYJAGXR8TPZ1KCYM7EGJ79UW" hidden="1">#N/A</definedName>
    <definedName name="BExIJ3160YCWGAVEU0208ZGXXG3P" hidden="1">#N/A</definedName>
    <definedName name="BExIJFGZJ5ED9D6KAY4PGQYLELAX" hidden="1">#N/A</definedName>
    <definedName name="BExIJN9K7FRSV774URAA9G9UA017" hidden="1">#N/A</definedName>
    <definedName name="BExIJQK80ZEKSTV62E59AYJYUNLI" hidden="1">#N/A</definedName>
    <definedName name="BExIJRLX3M0YQLU1D5Y9V7HM5QNM" hidden="1">#N/A</definedName>
    <definedName name="BExIJV22J0QA7286KNPMHO1ZUCB3" hidden="1">#N/A</definedName>
    <definedName name="BExIJVI6OC7B6ZE9V4PAOYZXKNER" hidden="1">#N/A</definedName>
    <definedName name="BExIJWK0NGTGQ4X7D5VIVXD14JHI" hidden="1">#N/A</definedName>
    <definedName name="BExIJWPCIYINEJUTXU74VK7WG031" hidden="1">#N/A</definedName>
    <definedName name="BExIKFL37W5CTMW32P870PSWISG0" hidden="1">#N/A</definedName>
    <definedName name="BExIKHTXPZR5A8OHB6HDP6QWDHAD" hidden="1">#N/A</definedName>
    <definedName name="BExIKMMJOETSAXJYY1SIKM58LMA2" hidden="1">#N/A</definedName>
    <definedName name="BExIKRF6AQ6VOO9KCIWSM6FY8M7D" hidden="1">#N/A</definedName>
    <definedName name="BExIKTYZESFT3LC0ASFMFKSE0D1X" hidden="1">#N/A</definedName>
    <definedName name="BExIKXVA6M8K0PTRYAGXS666L335" hidden="1">#N/A</definedName>
    <definedName name="BExIL0PMZ2SXK9R6MLP43KBU1J2P" hidden="1">#N/A</definedName>
    <definedName name="BExILAAXRTRAD18K74M6MGUEEPUM" hidden="1">#N/A</definedName>
    <definedName name="BExILG5F338C0FFLMVOKMKF8X5ZP" hidden="1">#N/A</definedName>
    <definedName name="BExILGQTQM0HOD0BJI90YO7GOIN3" hidden="1">#N/A</definedName>
    <definedName name="BExIM9DBUB7ZGF4B20FVUO9QGOX2" hidden="1">#N/A</definedName>
    <definedName name="BExIMGK9Z94TFPWWZFMD10HV0IF6" hidden="1">#N/A</definedName>
    <definedName name="BExIMPEGKG18TELVC33T4OQTNBWC" hidden="1">#N/A</definedName>
    <definedName name="BExIMPPAQC59853UQYQHOFQQ73RC" hidden="1">#N/A</definedName>
    <definedName name="BExIN4OR435DL1US13JQPOQK8GD5" hidden="1">#N/A</definedName>
    <definedName name="BExINI6A7H3KSFRFA6UBBDPKW37F" hidden="1">#N/A</definedName>
    <definedName name="BExINIMK8XC3JOBT2EXYFHHH52H0" hidden="1">#N/A</definedName>
    <definedName name="BExINLX401ZKEGWU168DS4JUM2J6" hidden="1">#N/A</definedName>
    <definedName name="BExINMYYJO1FTV1CZF6O5XCFAMQX" hidden="1">#N/A</definedName>
    <definedName name="BExINP2H4KI05FRFV5PKZFE00HKO" hidden="1">#N/A</definedName>
    <definedName name="BExINZELVWYGU876QUUZCIMXPBQC" hidden="1">#N/A</definedName>
    <definedName name="BExIOCQUQHKUU1KONGSDOLQTQEIC" hidden="1">#N/A</definedName>
    <definedName name="BExIOFL8Y5O61VLKTB4H20IJNWS1" hidden="1">#N/A</definedName>
    <definedName name="BExIOMBXRW5NS4ZPYX9G5QREZ5J6" hidden="1">#N/A</definedName>
    <definedName name="BExIORA3GK78T7C7SNBJJUONJ0LS" hidden="1">#N/A</definedName>
    <definedName name="BExIORFDXP4AVIEBLSTZ8ETSXMNM" hidden="1">#N/A</definedName>
    <definedName name="BExIOTZ5EFZ2NASVQ05RH15HRSW6" hidden="1">#N/A</definedName>
    <definedName name="BExIP8YNN6UUE1GZ223SWH7DLGKO" hidden="1">#N/A</definedName>
    <definedName name="BExIPAB4AOL592OJCC1CFAXTLF1A" hidden="1">#N/A</definedName>
    <definedName name="BExIPB25DKX4S2ZCKQN7KWSC3JBF" hidden="1">#N/A</definedName>
    <definedName name="BExIPDLT8JYAMGE5HTN4D1YHZF3V" hidden="1">#N/A</definedName>
    <definedName name="BExIPG040Q08EWIWL6CAVR3GRI43" hidden="1">#N/A</definedName>
    <definedName name="BExIPKNFUDPDKOSH5GHDVNA8D66S" hidden="1">#N/A</definedName>
    <definedName name="BExIQ1VS9A2FHVD9TUHKG9K8EVVP" hidden="1">#N/A</definedName>
    <definedName name="BExIQ3J19L30PSQ2CXNT6IHW0I7V" hidden="1">#N/A</definedName>
    <definedName name="BExIQ3OJ7M04XCY276IO0LJA5XUK" hidden="1">#N/A</definedName>
    <definedName name="BExIQ5S19ITB0NDRUN4XV7B905ED" hidden="1">#N/A</definedName>
    <definedName name="BExIQ9TMQT2EIXSVQW7GVSOAW2VJ" hidden="1">#N/A</definedName>
    <definedName name="BExIQBMDE1L6J4H27K1FMSHQKDSE" hidden="1">#N/A</definedName>
    <definedName name="BExIQE65LVXUOF3UZFO7SDHFJH22" hidden="1">#N/A</definedName>
    <definedName name="BExIQG9OO2KKBOWTMD1OXY36TEGA" hidden="1">#N/A</definedName>
    <definedName name="BExIQX1XBB31HZTYEEVOBSE3C5A6" hidden="1">#N/A</definedName>
    <definedName name="BExIQYP5T1TPAQYW7QU1Q98BKX7W" hidden="1">#N/A</definedName>
    <definedName name="BExIR2ALYRP9FW99DK2084J7IIDC" hidden="1">#N/A</definedName>
    <definedName name="BExIR8FQETPTQYW37DBVDWG3J4JW" hidden="1">#N/A</definedName>
    <definedName name="BExIRRBGTY01OQOI3U5SW59RFDFI" hidden="1">#N/A</definedName>
    <definedName name="BExIS4T0DRF57HYO7OGG72KBOFOI" hidden="1">#N/A</definedName>
    <definedName name="BExIS77BJDDK18PGI9DSEYZPIL7P" hidden="1">#N/A</definedName>
    <definedName name="BExIS8USL1T3Z97CZ30HJ98E2GXQ" hidden="1">#N/A</definedName>
    <definedName name="BExISC5B700MZUBFTQ9K4IKTF7HR" hidden="1">#N/A</definedName>
    <definedName name="BExISDHXS49S1H56ENBPRF1NLD5C" hidden="1">#N/A</definedName>
    <definedName name="BExISM1JLV54A21A164IURMPGUMU" hidden="1">#N/A</definedName>
    <definedName name="BExISRFKJYUZ4AKW44IJF7RF9Y90" hidden="1">#N/A</definedName>
    <definedName name="BExIT1MK8TBAK3SNP36A8FKDQSOK" hidden="1">#N/A</definedName>
    <definedName name="BExIT3KM9TXKDFPIS3K8ZCMT31TE" hidden="1">#N/A</definedName>
    <definedName name="BExITBNYANV2S8KD56GOGCKW393R" hidden="1">#N/A</definedName>
    <definedName name="BExIUD4OJGH65NFNQ4VMCE3R4J1X" hidden="1">#N/A</definedName>
    <definedName name="BExIUTB5OAAXYW0OFMP0PS40SPOB" hidden="1">#N/A</definedName>
    <definedName name="BExIUUT2MHIOV6R3WHA0DPM1KBKY" hidden="1">#N/A</definedName>
    <definedName name="BExIUYPDT1AM6MWGWQS646PIZIWC" hidden="1">#N/A</definedName>
    <definedName name="BExIV0I2O9F8D1UK1SI8AEYR6U0A" hidden="1">#N/A</definedName>
    <definedName name="BExIV2LM38XPLRTWT0R44TMQ59E5" hidden="1">#N/A</definedName>
    <definedName name="BExIV3HY4S0YRV1F7XEMF2YHAR2I" hidden="1">#N/A</definedName>
    <definedName name="BExIV6HUZFRIFLXW2SICKGTAH1PV" hidden="1">#N/A</definedName>
    <definedName name="BExIVC6WZMHRBRGIBUVX0CO2RK05" hidden="1">#N/A</definedName>
    <definedName name="BExIVCXWL6H5LD9DHDIA4F5U9TQL" hidden="1">#N/A</definedName>
    <definedName name="BExIVMOIPSEWSIHIDDLOXESQ28A0" hidden="1">#N/A</definedName>
    <definedName name="BExIVNVNJX9BYDLC88NG09YF5XQ6" hidden="1">#N/A</definedName>
    <definedName name="BExIVQVKLMGSRYT1LFZH0KUIA4OR" hidden="1">#N/A</definedName>
    <definedName name="BExIVYTFI35KNR2XSA6N8OJYUTUR" hidden="1">#N/A</definedName>
    <definedName name="BExIWB3SY3WRIVIOF988DNNODBOA" hidden="1">#N/A</definedName>
    <definedName name="BExIWB99CG0H52LRD6QWPN4L6DV2" hidden="1">#N/A</definedName>
    <definedName name="BExIWG1W7XP9DFYYSZAIOSHM0QLQ" hidden="1">#N/A</definedName>
    <definedName name="BExIWH3KUK94B7833DD4TB0Y6KP9" hidden="1">#N/A</definedName>
    <definedName name="BExIWKE9MGIDWORBI43AWTUNYFAN" hidden="1">#N/A</definedName>
    <definedName name="BExIX34PM5DBTRHRQWP6PL6WIX88" hidden="1">#N/A</definedName>
    <definedName name="BExIX5OAP9KSUE5SIZCW9P39Q4WE" hidden="1">#N/A</definedName>
    <definedName name="BExIXGRJPVJMUDGSG7IHPXPNO69B" hidden="1">#N/A</definedName>
    <definedName name="BExIXM5R87ZL3FHALWZXYCPHGX3E" hidden="1">#N/A</definedName>
    <definedName name="BExIXS036ZCKT2Z8XZKLZ8PFWQGL" hidden="1">#N/A</definedName>
    <definedName name="BExIXY5CF9PFM0P40AZ4U51TMWV0" hidden="1">#N/A</definedName>
    <definedName name="BExIYEXJBK8JDWIRSVV4RJSKZVV1" hidden="1">#N/A</definedName>
    <definedName name="BExIYI2RH0K4225XO970K2IQ1E79" hidden="1">#N/A</definedName>
    <definedName name="BExIYMPZ0KS2KOJFQAUQJ77L7701" hidden="1">#N/A</definedName>
    <definedName name="BExIYP9Q6FV9T0R9G3UDKLS4TTYX" hidden="1">#N/A</definedName>
    <definedName name="BExIYZGLDQ1TN7BIIN4RLDP31GIM" hidden="1">#N/A</definedName>
    <definedName name="BExIZ4K0EZJK6PW3L8SVKTJFSWW9" hidden="1">#N/A</definedName>
    <definedName name="BExIZAECOEZGBAO29QMV14E6XDIV" hidden="1">#N/A</definedName>
    <definedName name="BExIZKVXYD5O2JBU81F2UFJZLLSI" hidden="1">#N/A</definedName>
    <definedName name="BExIZPZDHC8HGER83WHCZAHOX7LK" hidden="1">#N/A</definedName>
    <definedName name="BExIZY2PUZ0OF9YKK1B13IW0VS6G" hidden="1">#N/A</definedName>
    <definedName name="BExJ08KBRR2XMWW3VZMPSQKXHZUH" hidden="1">#N/A</definedName>
    <definedName name="BExJ0DYJWXGE7DA39PYL3WM05U9O" hidden="1">#N/A</definedName>
    <definedName name="BExJ0MY8SY5J5V50H3UKE78ODTVB" hidden="1">#N/A</definedName>
    <definedName name="BExJ0YC98G37ML4N8FLP8D95EFRF" hidden="1">#N/A</definedName>
    <definedName name="BExKCDYKAEV45AFXHVHZZ62E5BM3" hidden="1">#N/A</definedName>
    <definedName name="BExKDKO0W4AGQO1V7K6Q4VM750FT" hidden="1">#N/A</definedName>
    <definedName name="BExKDLF10G7W77J87QWH3ZGLUCLW" hidden="1">#N/A</definedName>
    <definedName name="BExKEFE0I3MT6ZLC4T1L9465HKTN" hidden="1">#N/A</definedName>
    <definedName name="BExKEK6O5BVJP4VY02FY7JNAZ6BT" hidden="1">#N/A</definedName>
    <definedName name="BExKEKXK6E6QX339ELPXDIRZSJE0" hidden="1">#N/A</definedName>
    <definedName name="BExKEOOIBMP7N8033EY2CJYCBX6H" hidden="1">#N/A</definedName>
    <definedName name="BExKEW0RR5LA3VC46A2BEOOMQE56" hidden="1">#N/A</definedName>
    <definedName name="BExKFA3VI1CZK21SM0N3LZWT9LA1" hidden="1">#N/A</definedName>
    <definedName name="BExKFINBFV5J2NFRCL4YUO3YF0ZE" hidden="1">#N/A</definedName>
    <definedName name="BExKFISRBFACTAMJSALEYMY66F6X" hidden="1">#N/A</definedName>
    <definedName name="BExKFOSK5DJ151C4E8544UWMYTOC" hidden="1">#N/A</definedName>
    <definedName name="BExKFYJC4EVEV54F82K6VKP7Q3OU" hidden="1">#N/A</definedName>
    <definedName name="BExKG4IYHBKQQ8J8FN10GB2IKO33" hidden="1">#N/A</definedName>
    <definedName name="BExKGF0L44S78D33WMQ1A75TRKB9" hidden="1">#N/A</definedName>
    <definedName name="BExKGFRN31B3G20LMQ4LRF879J68" hidden="1">#N/A</definedName>
    <definedName name="BExKGJD3U3ADZILP20U3EURP0UQP" hidden="1">#N/A</definedName>
    <definedName name="BExKGNK5YGKP0YHHTAAOV17Z9EIM" hidden="1">#N/A</definedName>
    <definedName name="BExKGV77YH9YXIQTRKK2331QGYKF" hidden="1">#N/A</definedName>
    <definedName name="BExKH3FTZ5VGTB86W9M4AB39R0G8" hidden="1">#N/A</definedName>
    <definedName name="BExKH3FV5U5O6XZM7STS3NZKQFGJ" hidden="1">#N/A</definedName>
    <definedName name="BExKHAMUH8NR3HRV0V6FHJE3ROLN" hidden="1">#N/A</definedName>
    <definedName name="BExKHCFKOWFHO2WW0N7Y5XDXEWAO" hidden="1">#N/A</definedName>
    <definedName name="BExKHIVLONZ46HLMR50DEXKEUNEP" hidden="1">#N/A</definedName>
    <definedName name="BExKHPM9XA0ADDK7TUR0N38EXWEP" hidden="1">#N/A</definedName>
    <definedName name="BExKI4076KXCDE5KXL79KT36OKLO" hidden="1">#N/A</definedName>
    <definedName name="BExKI7LO70WYISR7Q0Y1ZDWO9M3B" hidden="1">#N/A</definedName>
    <definedName name="BExKIDLFLK167PMKMF6ZK1C29TRD" hidden="1">#N/A</definedName>
    <definedName name="BExKIGQV6TXIZG039HBOJU62WP2U" hidden="1">#N/A</definedName>
    <definedName name="BExKILE008SF3KTAN8WML3XKI1NZ" hidden="1">#N/A</definedName>
    <definedName name="BExKINSBB6RS7I489QHMCOMU4Z2X" hidden="1">#N/A</definedName>
    <definedName name="BExKIU87ZKSOC2DYZWFK6SAK9I8E" hidden="1">#N/A</definedName>
    <definedName name="BExKJ449HLYX2DJ9UF0H9GTPSQ73" hidden="1">#N/A</definedName>
    <definedName name="BExKJELX2RUC8UEC56IZPYYZXHA7" hidden="1">#N/A</definedName>
    <definedName name="BExKJINMXS61G2TZEXCJAWVV4F57" hidden="1">#N/A</definedName>
    <definedName name="BExKJK5ME8KB7HA0180L7OUZDDGV" hidden="1">#N/A</definedName>
    <definedName name="BExKJN5IF0VMDILJ5K8ZENF2QYV1" hidden="1">#N/A</definedName>
    <definedName name="BExKJUSJPFUIK20FTVAFJWR2OUYX" hidden="1">#N/A</definedName>
    <definedName name="BExKK8VP5RS3D0UXZVKA37C4SYBP" hidden="1">#N/A</definedName>
    <definedName name="BExKKIM9NPF6B3SPMPIQB27HQME4" hidden="1">#N/A</definedName>
    <definedName name="BExKKIX1BCBQ4R3K41QD8NTV0OV0" hidden="1">#N/A</definedName>
    <definedName name="BExKKQ3ZWADYV03YHMXDOAMU90EB" hidden="1">#N/A</definedName>
    <definedName name="BExKKUGD2HMJWQEYZ8H3X1BMXFS9" hidden="1">#N/A</definedName>
    <definedName name="BExKKX05KCZZZPKOR1NE5A8RGVT4" hidden="1">#N/A</definedName>
    <definedName name="BExKLD6S9L66QYREYHBE5J44OK7X" hidden="1">#N/A</definedName>
    <definedName name="BExKLEZK32L28GYJWVO63BZ5E1JD" hidden="1">#N/A</definedName>
    <definedName name="BExKLLKVVHT06LA55JB2FC871DC5" hidden="1">#N/A</definedName>
    <definedName name="BExKMWBX4EH3EYJ07UFEM08NB40Z" hidden="1">#N/A</definedName>
    <definedName name="BExKNBGV2IR3S7M0BX4810KZB4V3" hidden="1">#N/A</definedName>
    <definedName name="BExKNCTBZTSY3MO42VU5PLV6YUHZ" hidden="1">#N/A</definedName>
    <definedName name="BExKNGV2YY749C42AQ2T9QNIE5C3" hidden="1">#N/A</definedName>
    <definedName name="BExKNV8UOHVWEHDJWI2WMJ9X6QHZ" hidden="1">#N/A</definedName>
    <definedName name="BExKNZLD7UATC1MYRNJD8H2NH4KU" hidden="1">#N/A</definedName>
    <definedName name="BExKNZQUKQQG2Y97R74G4O4BJP1L" hidden="1">#N/A</definedName>
    <definedName name="BExKO06X0EAD3ABEG1E8PWLDWHBA" hidden="1">#N/A</definedName>
    <definedName name="BExKO2AHHSGNI1AZOIOW21KPXKPE" hidden="1">#N/A</definedName>
    <definedName name="BExKO2FXWJWC5IZLDN8JHYILQJ2N" hidden="1">#N/A</definedName>
    <definedName name="BExKO438WZ8FKOU00NURGFMOYXWN" hidden="1">#N/A</definedName>
    <definedName name="BExKODIZGWW2EQD0FEYW6WK6XLCM" hidden="1">#N/A</definedName>
    <definedName name="BExKOPO2HPWVQGAKW8LOZMPIDEFG" hidden="1">#N/A</definedName>
    <definedName name="BExKPEZP0QTKOTLIMMIFSVTHQEEK" hidden="1">#N/A</definedName>
    <definedName name="BExKPLQJX0HJ8OTXBXH9IC9J2V0W" hidden="1">#N/A</definedName>
    <definedName name="BExKPN8C7GN36ZJZHLOB74LU6KT0" hidden="1">#N/A</definedName>
    <definedName name="BExKPX9VZ1J5021Q98K60HMPJU58" hidden="1">#N/A</definedName>
    <definedName name="BExKQJGAAWNM3NT19E9I0CQDBTU0" hidden="1">#N/A</definedName>
    <definedName name="BExKQM5GJ1ZN5REKFE7YVBQ0KXWF" hidden="1">#N/A</definedName>
    <definedName name="BExKQOEA7HV9U5DH9C8JXFD62EKH" hidden="1">#N/A</definedName>
    <definedName name="BExKQQ71278061G7ZFYGPWOMOMY2" hidden="1">#N/A</definedName>
    <definedName name="BExKQTXRG3ECU8NT47UR7643LO5G" hidden="1">#N/A</definedName>
    <definedName name="BExKQVL7HPOIZ4FHANDFMVOJLEPR" hidden="1">#N/A</definedName>
    <definedName name="BExKR32XG1WY77WDT8KW9FJPGQTU" hidden="1">#N/A</definedName>
    <definedName name="BExKR8RZSEHW184G0Z56B4EGNU72" hidden="1">#N/A</definedName>
    <definedName name="BExKRVUSQ6PA7ZYQSTEQL3X7PB9P" hidden="1">#N/A</definedName>
    <definedName name="BExKRY3KZ7F7RB2KH8HXSQ85IEQO" hidden="1">#N/A</definedName>
    <definedName name="BExKSA37DZTCK6H13HPIKR0ZFVL8" hidden="1">#N/A</definedName>
    <definedName name="BExKSFMOMSZYDE0WNC94F40S6636" hidden="1">#N/A</definedName>
    <definedName name="BExKSHQ9K79S8KYUWIV5M5LAHHF1" hidden="1">#N/A</definedName>
    <definedName name="BExKSIS3VA1NCEFCZZSIK8B3YIBZ" hidden="1">#N/A</definedName>
    <definedName name="BExKSJTWG9L3FCX8FLK4EMUJMF27" hidden="1">#N/A</definedName>
    <definedName name="BExKSU0MKNAVZYYPKCYTZDWQX4R8" hidden="1">#N/A</definedName>
    <definedName name="BExKSWEY2UGHSELTM5ONBYK5EA7O" hidden="1">#N/A</definedName>
    <definedName name="BExKSX60G1MUS689FXIGYP2F7C62" hidden="1">#N/A</definedName>
    <definedName name="BExKT2UZ7Y2VWF5NQE18SJRLD2RN" hidden="1">#N/A</definedName>
    <definedName name="BExKT3GJFNGAM09H5F615E36A38C" hidden="1">#N/A</definedName>
    <definedName name="BExKTQZGN8GI3XGSEXMPCCA3S19H" hidden="1">#N/A</definedName>
    <definedName name="BExKTUKYYU0F6TUW1RXV24LRAZFE" hidden="1">#N/A</definedName>
    <definedName name="BExKU3FBLHQBIUTN6XEZW5GC9OG1" hidden="1">#N/A</definedName>
    <definedName name="BExKU82I99FEUIZLODXJDOJC96CQ" hidden="1">#N/A</definedName>
    <definedName name="BExKUDM0DFSCM3D91SH0XLXJSL18" hidden="1">#N/A</definedName>
    <definedName name="BExKULEKJLA77AUQPDUHSM94Y76Z" hidden="1">#N/A</definedName>
    <definedName name="BExKV08R85MKI3MAX9E2HERNQUNL" hidden="1">#N/A</definedName>
    <definedName name="BExKV4AAUNNJL5JWD7PX6BFKVS6O" hidden="1">#N/A</definedName>
    <definedName name="BExKVDVK6HN74GQPTXICP9BFC8CF" hidden="1">#N/A</definedName>
    <definedName name="BExKVFZ3ZZGIC1QI8XN6BYFWN0ZY" hidden="1">#N/A</definedName>
    <definedName name="BExKVG4KGO28KPGTAFL1R8TTZ10N" hidden="1">#N/A</definedName>
    <definedName name="BExKW0CSH7DA02YSNV64PSEIXB2P" hidden="1">#N/A</definedName>
    <definedName name="BExM9NUG3Q31X01AI9ZJCZIX25CS" hidden="1">#N/A</definedName>
    <definedName name="BExM9OG182RP30MY23PG49LVPZ1C" hidden="1">#N/A</definedName>
    <definedName name="BExMA64MW1S18NH8DCKPCCEI5KCB" hidden="1">#N/A</definedName>
    <definedName name="BExMALEWFUEM8Y686IT03ECURUBR" hidden="1">#N/A</definedName>
    <definedName name="BExMAXJS82ZJ8RS22VLE0V0LDUII" hidden="1">#N/A</definedName>
    <definedName name="BExMB4QRS0R3MTB4CMUHFZ84LNZQ" hidden="1">#N/A</definedName>
    <definedName name="BExMBC35WKQY5CWQJLV4D05O6971" hidden="1">#N/A</definedName>
    <definedName name="BExMBFTZV4Q1A5KG25C1N9PHQNSW" hidden="1">#N/A</definedName>
    <definedName name="BExMBK6ISK3U7KHZKUJXIDKGF6VW" hidden="1">#N/A</definedName>
    <definedName name="BExMBYPQDG9AYDQ5E8IECVFREPO6" hidden="1">#N/A</definedName>
    <definedName name="BExMC8AZUTX8LG89K2JJR7ZG62XX" hidden="1">#N/A</definedName>
    <definedName name="BExMCA96YR10V72G2R0SCIKPZLIZ" hidden="1">#N/A</definedName>
    <definedName name="BExMCB5JU5I2VQDUBS4O42BTEVKI" hidden="1">#N/A</definedName>
    <definedName name="BExMCFSQFSEMPY5IXDIRKZDASDBR" hidden="1">#N/A</definedName>
    <definedName name="BExMCMZOEYWVOOJ98TBHTTCS7XB8" hidden="1">#N/A</definedName>
    <definedName name="BExMCS8EF2W3FS9QADNKREYSI8P0" hidden="1">#N/A</definedName>
    <definedName name="BExMCUS7GSOM96J0HJ7EH0FFM2AC" hidden="1">#N/A</definedName>
    <definedName name="BExMCYTT6TVDWMJXO1NZANRTVNAN" hidden="1">#N/A</definedName>
    <definedName name="BExMD5F6IAV108XYJLXUO9HD0IT6" hidden="1">#N/A</definedName>
    <definedName name="BExMDANV66W9T3XAXID40XFJ0J93" hidden="1">#N/A</definedName>
    <definedName name="BExMDGD1KQP7NNR78X2ZX4FCBQ1S" hidden="1">#N/A</definedName>
    <definedName name="BExMDH3XZO91XQHJTA1XQI5DGUPD" hidden="1">#N/A</definedName>
    <definedName name="BExMDIRDK0DI8P86HB7WPH8QWLSQ" hidden="1">#N/A</definedName>
    <definedName name="BExMDPI2FVMORSWDDCVAJ85WYAYO" hidden="1">#N/A</definedName>
    <definedName name="BExMDUWB7VWHFFR266QXO46BNV2S" hidden="1">#N/A</definedName>
    <definedName name="BExME2U47N8LZG0BPJ49ANY5QVV2" hidden="1">#N/A</definedName>
    <definedName name="BExME88DH5DUKMUFI9FNVECXFD2E" hidden="1">#N/A</definedName>
    <definedName name="BExME9A7MOGAK7YTTQYXP5DL6VYA" hidden="1">#N/A</definedName>
    <definedName name="BExMEOV9YFRY5C3GDLU60GIX10BY" hidden="1">#N/A</definedName>
    <definedName name="BExMEY09ESM4H2YGKEQQRYUD114R" hidden="1">#N/A</definedName>
    <definedName name="BExMF4G4IUPQY1Y5GEY5N3E04CL6" hidden="1">#N/A</definedName>
    <definedName name="BExMF9UIGYMOAQK0ELUWP0S0HZZY" hidden="1">#N/A</definedName>
    <definedName name="BExMFDLBSWFMRDYJ2DZETI3EXKN2" hidden="1">#N/A</definedName>
    <definedName name="BExMFHXOBUF8DP34JEC7FCJV5DTZ" hidden="1">#N/A</definedName>
    <definedName name="BExMFLDTMRTCHKA37LQW67BG8D5C" hidden="1">#N/A</definedName>
    <definedName name="BExMGG3PFIHPHX7NXB7HDFI3N12L" hidden="1">#N/A</definedName>
    <definedName name="BExMH3H9TW5TJCNU5Z1EWXP3BAEP" hidden="1">#N/A</definedName>
    <definedName name="BExMHOWPB34KPZ76M2KIX2C9R2VB" hidden="1">#N/A</definedName>
    <definedName name="BExMHSSYC6KVHA3QDTSYPN92TWMI" hidden="1">#N/A</definedName>
    <definedName name="BExMI0WA793SF41LQ40A28U8OXQY" hidden="1">#N/A</definedName>
    <definedName name="BExMI3AJ9477KDL4T9DHET4LJJTW" hidden="1">#N/A</definedName>
    <definedName name="BExMI6L9KX05GAK523JFKICJMTA5" hidden="1">#N/A</definedName>
    <definedName name="BExMI6QQ20XHD0NWJUN741B37182" hidden="1">#N/A</definedName>
    <definedName name="BExMI8JB94SBD9EMNJEK7Y2T6GYU" hidden="1">#N/A</definedName>
    <definedName name="BExMI8OS85YTW3KYVE4YD0R7Z6UV" hidden="1">#N/A</definedName>
    <definedName name="BExMIBOOZU40JS3F89OMPSRCE9MM" hidden="1">#N/A</definedName>
    <definedName name="BExMIIQ5MBWSIHTFWAQADXMZC22Q" hidden="1">#N/A</definedName>
    <definedName name="BExMIL4I2GE866I25CR5JBLJWJ6A" hidden="1">#N/A</definedName>
    <definedName name="BExMIRKIPF27SNO82SPFSB3T5U17" hidden="1">#N/A</definedName>
    <definedName name="BExMIV0KC8555D5E42ZGWG15Y0MO" hidden="1">#N/A</definedName>
    <definedName name="BExMIZT6AN7E6YMW2S87CTCN2UXH" hidden="1">#N/A</definedName>
    <definedName name="BExMJ15T9F3475M0896SG60TN0SR" hidden="1">#N/A</definedName>
    <definedName name="BExMJNC8ZFB9DRFOJ961ZAJ8U3A8" hidden="1">#N/A</definedName>
    <definedName name="BExMJTBV8A3D31W2IQHP9RDFPPHQ" hidden="1">#N/A</definedName>
    <definedName name="BExMK2RTXN4QJWEUNX002XK8VQP8" hidden="1">#N/A</definedName>
    <definedName name="BExMKBGQDUZ8AWXYHA3QVMSDVZ3D" hidden="1">#N/A</definedName>
    <definedName name="BExMKBM1467553LDFZRRKVSHN374" hidden="1">#N/A</definedName>
    <definedName name="BExMKGK5FJUC0AU8MABRGDC5ZM70" hidden="1">#N/A</definedName>
    <definedName name="BExMKTW7R5SOV4PHAFGHU3W73DYE" hidden="1">#N/A</definedName>
    <definedName name="BExMKU7051J2W1RQXGZGE62NBRUZ" hidden="1">#N/A</definedName>
    <definedName name="BExMKUN3WPECJR2XRID2R7GZRGNX" hidden="1">#N/A</definedName>
    <definedName name="BExMKZ535P011X4TNV16GCOH4H21" hidden="1">#N/A</definedName>
    <definedName name="BExML3XQNDIMX55ZCHHXKUV3D6E6" hidden="1">#N/A</definedName>
    <definedName name="BExML5QGSWHLI18BGY4CGOTD3UWH" hidden="1">#N/A</definedName>
    <definedName name="BExMLO5Z61RE85X8HHX2G4IU3AZW" hidden="1">#N/A</definedName>
    <definedName name="BExMLVI7UORSHM9FMO8S2EI0TMTS" hidden="1">#N/A</definedName>
    <definedName name="BExMM5UCOT2HSSN0ZIPZW55GSOVO" hidden="1">#N/A</definedName>
    <definedName name="BExMM8ZRS5RQ8H1H55RVPVTDL5NL" hidden="1">#N/A</definedName>
    <definedName name="BExMMGSAB7K5W1JWC0TMZUFKLC3R" hidden="1">#N/A</definedName>
    <definedName name="BExMMH8EAZB09XXQ5X4LR0P4NHG9" hidden="1">#N/A</definedName>
    <definedName name="BExMMIQH5BABNZVCIQ7TBCQ10AY5" hidden="1">#N/A</definedName>
    <definedName name="BExMMNIZ2T7M22WECMUQXEF4NJ71" hidden="1">#N/A</definedName>
    <definedName name="BExMMPMIOU7BURTV0L1K6ACW9X73" hidden="1">#N/A</definedName>
    <definedName name="BExMMQ835AJDHS4B419SS645P67Q" hidden="1">#N/A</definedName>
    <definedName name="BExMMQIUVPCOBISTEJJYNCCLUCPY" hidden="1">#N/A</definedName>
    <definedName name="BExMMTIXETA5VAKBSOFDD5SRU887" hidden="1">#N/A</definedName>
    <definedName name="BExMMV0P6P5YS3C35G0JYYHI7992" hidden="1">#N/A</definedName>
    <definedName name="BExMNDR4V2VG5RFZDGTAGD3Q9PPG" hidden="1">#N/A</definedName>
    <definedName name="BExMNJLFWZBRN9PZF1IO9CYWV1B2" hidden="1">#N/A</definedName>
    <definedName name="BExMNKCJ0FA57YEUUAJE43U1QN5P" hidden="1">#N/A</definedName>
    <definedName name="BExMNKN5D1WEF2OOJVP6LZ6DLU3Y" hidden="1">#N/A</definedName>
    <definedName name="BExMNR38HMPLWAJRQ9MMS3ZAZ9IU" hidden="1">#N/A</definedName>
    <definedName name="BExMNRDZULKJMVY2VKIIRM2M5A1M" hidden="1">#N/A</definedName>
    <definedName name="BExMO9IOWKTWHO8LQJJQI5P3INWY" hidden="1">#N/A</definedName>
    <definedName name="BExMOI29DOEK5R1A5QZPUDKF7N6T" hidden="1">#N/A</definedName>
    <definedName name="BExMPAJ5AJAXGKGK3F6H3ODS6RF4" hidden="1">#N/A</definedName>
    <definedName name="BExMPD2X55FFBVJ6CBUKNPROIOEU" hidden="1">#N/A</definedName>
    <definedName name="BExMPGZ848E38FUH1JBQN97DGWAT" hidden="1">#N/A</definedName>
    <definedName name="BExMPMTICOSMQENOFKQ18K0ZT4S8" hidden="1">#N/A</definedName>
    <definedName name="BExMPMZ07II0R4KGWQQ7PGS3RZS4" hidden="1">#N/A</definedName>
    <definedName name="BExMPOBH04JMDO6Z8DMSEJZM4ANN" hidden="1">#N/A</definedName>
    <definedName name="BExMPSD77XQ3HA6A4FZOJK8G2JP3" hidden="1">#N/A</definedName>
    <definedName name="BExMQ1YH9L5GK7V1T2N2FTS7IEGO" hidden="1">#N/A</definedName>
    <definedName name="BExMQ4I3Q7F0BMPHSFMFW9TZ87UD" hidden="1">#N/A</definedName>
    <definedName name="BExMQ4SWDWI4N16AZ0T5CJ6HH8WC" hidden="1">#N/A</definedName>
    <definedName name="BExMQ71WHW50GVX45JU951AGPLFQ" hidden="1">#N/A</definedName>
    <definedName name="BExMQGXSLPT4A6N47LE6FBVHWBOF" hidden="1">#N/A</definedName>
    <definedName name="BExMQSBR7PL4KLB1Q4961QO45Y4G" hidden="1">#N/A</definedName>
    <definedName name="BExMR1MA4I1X77714ZEPUVC8W398" hidden="1">#N/A</definedName>
    <definedName name="BExMR8YQHA7N77HGHY4Y6R30I3XT" hidden="1">#N/A</definedName>
    <definedName name="BExMRENOIARWRYOIVPDIEBVNRDO7" hidden="1">#N/A</definedName>
    <definedName name="BExMRRJNUMGRSDD5GGKKGEIZ6FTS" hidden="1">#N/A</definedName>
    <definedName name="BExMRU3ACIU0RD2BNWO55LH5U2BR" hidden="1">#N/A</definedName>
    <definedName name="BExMSQRCC40AP8BDUPL2I2DNC210" hidden="1">#N/A</definedName>
    <definedName name="BExO4J9LR712G00TVA82VNTG8O7H" hidden="1">#N/A</definedName>
    <definedName name="BExO4PV0F3PBEO5684IJ92QSEK1J" hidden="1">#N/A</definedName>
    <definedName name="BExO55G2KVZ7MIJ30N827CLH0I2A" hidden="1">#N/A</definedName>
    <definedName name="BExO5A8PZD9EUHC5CMPU6N3SQ15L" hidden="1">#N/A</definedName>
    <definedName name="BExO5XMAHL7CY3X0B1OPKZ28DCJ5" hidden="1">#N/A</definedName>
    <definedName name="BExO66LZJKY4PTQVREELI6POS4AY" hidden="1">#N/A</definedName>
    <definedName name="BExO6LLHCYTF7CIVHKAO0NMET14Q" hidden="1">#N/A</definedName>
    <definedName name="BExO7OUQS3XTUQ2LDKGQ8AAQ3OJJ" hidden="1">#N/A</definedName>
    <definedName name="BExO7RUSODZC2NQZMT2AFSMV2ONF" hidden="1">#N/A</definedName>
    <definedName name="BExO85HMYXZJ7SONWBKKIAXMCI3C" hidden="1">#N/A</definedName>
    <definedName name="BExO863922O4PBGQMUNEQKGN3K96" hidden="1">#N/A</definedName>
    <definedName name="BExO89ZIOXN0HOKHY24F7HDZ87UT" hidden="1">#N/A</definedName>
    <definedName name="BExO8CDTBCABLEUD6PE2UM2EZ6C4" hidden="1">#N/A</definedName>
    <definedName name="BExO8IZ05ZG0XVOL3W41KBQE176A" hidden="1">#N/A</definedName>
    <definedName name="BExO8UTAGQWDBQZEEF4HUNMLQCVU" hidden="1">#N/A</definedName>
    <definedName name="BExO937E20IHMGQOZMECL3VZC7OX" hidden="1">#N/A</definedName>
    <definedName name="BExO94UTJKQQ7TJTTJRTSR70YVJC" hidden="1">#N/A</definedName>
    <definedName name="BExO9J3A438976RXIUX5U9SU5T55" hidden="1">#N/A</definedName>
    <definedName name="BExO9RS5RXFJ1911HL3CCK6M74EP" hidden="1">#N/A</definedName>
    <definedName name="BExO9SDRI1M6KMHXSG3AE5L0F2U3" hidden="1">#N/A</definedName>
    <definedName name="BExO9V2U2YXAY904GYYGU6TD8Y7M" hidden="1">#N/A</definedName>
    <definedName name="BExOAQ3GKCT7YZW1EMVU3EILSZL2" hidden="1">#N/A</definedName>
    <definedName name="BExOB9KT2THGV4SPLDVFTFXS4B14" hidden="1">#N/A</definedName>
    <definedName name="BExOBEZ0IE2WBEYY3D3CMRI72N1K" hidden="1">#N/A</definedName>
    <definedName name="BExOBIPU8760ITY0C8N27XZ3KWEF" hidden="1">#N/A</definedName>
    <definedName name="BExOBM0I5L0MZ1G4H9MGMD87SBMZ" hidden="1">#N/A</definedName>
    <definedName name="BExOBOUXMP88KJY2BX2JLUJH5N0K" hidden="1">#N/A</definedName>
    <definedName name="BExOBP0FKQ4SVR59FB48UNLKCOR6" hidden="1">#N/A</definedName>
    <definedName name="BExOBYAVUCQ0IGM0Y6A75QHP0Q1A" hidden="1">#N/A</definedName>
    <definedName name="BExOC3UEHB1CZNINSQHZANWJYKR8" hidden="1">#N/A</definedName>
    <definedName name="BExOCBSF3XGO9YJ23LX2H78VOUR7" hidden="1">#N/A</definedName>
    <definedName name="BExOCKXFMOW6WPFEVX1I7R7FNDSS" hidden="1">#N/A</definedName>
    <definedName name="BExOCYEXOB95DH5NOB0M5NOYX398" hidden="1">#N/A</definedName>
    <definedName name="BExOD4ERMDMFD8X1016N4EXOUR0S" hidden="1">#N/A</definedName>
    <definedName name="BExOD55RS7BQUHRQ6H3USVGKR0P7" hidden="1">#N/A</definedName>
    <definedName name="BExODEWDDEABM4ZY3XREJIBZ8IVP" hidden="1">#N/A</definedName>
    <definedName name="BExODZFEIWV26E8RFU7XQYX1J458" hidden="1">#N/A</definedName>
    <definedName name="BExOEBKG55EROA2VL360A06LKASE" hidden="1">#N/A</definedName>
    <definedName name="BExOERG5LWXYYEN1DY1H2FWRJS9T" hidden="1">#N/A</definedName>
    <definedName name="BExOEV1S6JJVO5PP4BZ20SNGZR7D" hidden="1">#N/A</definedName>
    <definedName name="BExOFEDNCYI2TPTMQ8SJN3AW4YMF" hidden="1">#N/A</definedName>
    <definedName name="BExOFVLXVD6RVHSQO8KZOOACSV24" hidden="1">#N/A</definedName>
    <definedName name="BExOG2SW3XOGP9VAPQ3THV3VWV12" hidden="1">#N/A</definedName>
    <definedName name="BExOG45J81K4OPA40KW5VQU54KY3" hidden="1">#N/A</definedName>
    <definedName name="BExOGFE2SCL8HHT4DFAXKLUTJZOG" hidden="1">#N/A</definedName>
    <definedName name="BExOGT6D0LJ3C22RDW8COECKB1J5" hidden="1">#N/A</definedName>
    <definedName name="BExOGTMI1HT31M1RGWVRAVHAK7DE" hidden="1">#N/A</definedName>
    <definedName name="BExOGXO9JE5XSE9GC3I6O21UEKAO" hidden="1">#N/A</definedName>
    <definedName name="BExOH9ICZ13C1LAW8OTYTR9S7ZP3" hidden="1">#N/A</definedName>
    <definedName name="BExOHL75H3OT4WAKKPUXIVXWFVDS" hidden="1">#N/A</definedName>
    <definedName name="BExOHLHXXJL6363CC082M9M5VVXQ" hidden="1">#N/A</definedName>
    <definedName name="BExOHNAO5UDXSO73BK2ARHWKS90Y" hidden="1">#N/A</definedName>
    <definedName name="BExOHR1G1I9A9CI1HG94EWBLWNM2" hidden="1">#N/A</definedName>
    <definedName name="BExOHTQPP8LQ98L6PYUI6QW08YID" hidden="1">#N/A</definedName>
    <definedName name="BExOHX6Q6NJI793PGX59O5EKTP4G" hidden="1">#N/A</definedName>
    <definedName name="BExOI5VMTHH7Y8MQQ1N635CHYI0P" hidden="1">#N/A</definedName>
    <definedName name="BExOIEVCP4Y6VDS23AK84MCYYHRT" hidden="1">#N/A</definedName>
    <definedName name="BExOIHPQIXR0NDR5WD01BZKPKEO3" hidden="1">#N/A</definedName>
    <definedName name="BExOIM7L0Z3LSII9P7ZTV4KJ8RMA" hidden="1">#N/A</definedName>
    <definedName name="BExOIWJVMJ6MG6JC4SPD1L00OHU1" hidden="1">#N/A</definedName>
    <definedName name="BExOIYCN8Z4JK3OOG86KYUCV0ME8" hidden="1">#N/A</definedName>
    <definedName name="BExOJ3AKZ9BCBZT3KD8WMSLK6MN2" hidden="1">#N/A</definedName>
    <definedName name="BExOJ7XQK71I4YZDD29AKOOWZ47E" hidden="1">#N/A</definedName>
    <definedName name="BExOJM0W6XGSW5MXPTTX0GNF6SFT" hidden="1">#N/A</definedName>
    <definedName name="BExOJXEUJJ9SYRJXKYYV2NCCDT2R" hidden="1">#N/A</definedName>
    <definedName name="BExOK0EQYM9JUMAGWOUN7QDH7VMZ" hidden="1">#N/A</definedName>
    <definedName name="BExOK4WM9O7QNG6O57FOASI5QSN1" hidden="1">#N/A</definedName>
    <definedName name="BExOKKHOPWUVRJGQJ5ONR2U40JX8" hidden="1">#N/A</definedName>
    <definedName name="BExOKTXMJP351VXKH8VT6SXUNIMF" hidden="1">#N/A</definedName>
    <definedName name="BExOKU8GMLOCNVORDE329819XN67" hidden="1">#N/A</definedName>
    <definedName name="BExOL0Z3Z7IAMHPB91EO2MF49U57" hidden="1">#N/A</definedName>
    <definedName name="BExOL7KH12VAR0LG741SIOJTLWFD" hidden="1">#N/A</definedName>
    <definedName name="BExOLICXFHJLILCJVFMJE5MGGWKR" hidden="1">#N/A</definedName>
    <definedName name="BExOLOI0WJS3QC12I3ISL0D9AWOF" hidden="1">#N/A</definedName>
    <definedName name="BExOLYZNG5RBD0BTS1OEZJNU92Q5" hidden="1">#N/A</definedName>
    <definedName name="BExOM3HIJ3UZPOKJI68KPBJAHPDC" hidden="1">#N/A</definedName>
    <definedName name="BExOMKPURE33YQ3K1JG9NVQD4W49" hidden="1">#N/A</definedName>
    <definedName name="BExOMP7NGCLUNFK50QD2LPKRG078" hidden="1">#N/A</definedName>
    <definedName name="BExOMU0A6XMY48SZRYL4WQZD13BI" hidden="1">#N/A</definedName>
    <definedName name="BExOMVT0HSNC59DJP4CLISASGHKL" hidden="1">#N/A</definedName>
    <definedName name="BExON0AX35F2SI0UCVMGWGVIUNI3" hidden="1">#N/A</definedName>
    <definedName name="BExON41U4296DV3DPG6I5EF3OEYF" hidden="1">#N/A</definedName>
    <definedName name="BExONB3A7CO4YD8RB41PHC93BQ9M" hidden="1">#N/A</definedName>
    <definedName name="BExONFQH6UUXF8V0GI4BRIST9RFO" hidden="1">#N/A</definedName>
    <definedName name="BExONIL31DZWU7IFVN3VV0XTXJA1" hidden="1">#N/A</definedName>
    <definedName name="BExONJ1BU17R0F5A2UP1UGJBOGKS" hidden="1">#N/A</definedName>
    <definedName name="BExONNZ9VMHVX3J6NLNJY7KZA61O" hidden="1">#N/A</definedName>
    <definedName name="BExONRQ1BAA4F3TXP2MYQ4YCZ09S" hidden="1">#N/A</definedName>
    <definedName name="BExOO1WWIZSGB0YTGKESB45TSVMZ" hidden="1">#N/A</definedName>
    <definedName name="BExOO4B8FPAFYPHCTYTX37P1TQM5" hidden="1">#N/A</definedName>
    <definedName name="BExOOIULUDOJRMYABWV5CCL906X6" hidden="1">#N/A</definedName>
    <definedName name="BExOOTN0KTXJCL7E476XBN1CJ553" hidden="1">#N/A</definedName>
    <definedName name="BExOP9DEBV5W5P4Q25J3XCJBP5S9" hidden="1">#N/A</definedName>
    <definedName name="BExOPFNYRBL0BFM23LZBJTADNOE4" hidden="1">#N/A</definedName>
    <definedName name="BExOPINVFSIZMCVT9YGT2AODVCX3" hidden="1">#N/A</definedName>
    <definedName name="BExOQ1JN4SAC44RTMZIGHSW023WA" hidden="1">#N/A</definedName>
    <definedName name="BExOQ256YMF115DJL3KBPNKABJ90" hidden="1">#N/A</definedName>
    <definedName name="BExQ19DEUOLC11IW32E2AMVZLFF1" hidden="1">#N/A</definedName>
    <definedName name="BExQ1FD6KISGYU1JWEQ4G243ZPVD" hidden="1">#N/A</definedName>
    <definedName name="BExQ29C73XR33S3668YYSYZAIHTG" hidden="1">#N/A</definedName>
    <definedName name="BExQ2FS228IUDUP2023RA1D4AO4C" hidden="1">#N/A</definedName>
    <definedName name="BExQ2L0XYWLY9VPZWXYYFRIRQRJ1" hidden="1">#N/A</definedName>
    <definedName name="BExQ2M841F5Z1BQYR8DG5FKK0LIU" hidden="1">#N/A</definedName>
    <definedName name="BExQ300G8I8TK45A0MVHV15422EU" hidden="1">#N/A</definedName>
    <definedName name="BExQ39R28MXSG2SEV956F0KZ20AN" hidden="1">#N/A</definedName>
    <definedName name="BExQ3D1P3M5Z3HLMEZ17E0BLEE4U" hidden="1">#N/A</definedName>
    <definedName name="BExQ3O4W7QF8BOXTUT4IOGF6YKUD" hidden="1">#N/A</definedName>
    <definedName name="BExQ3PXOWSN8561ZR8IEY8ZASI3B" hidden="1">#N/A</definedName>
    <definedName name="BExQ3TZF04IPY0B0UG9CQQ5736UA" hidden="1">#N/A</definedName>
    <definedName name="BExQ42IU9MNDYLODP41DL6YTZMAR" hidden="1">#N/A</definedName>
    <definedName name="BExQ452HF7N1HYPXJXQ8WD6SOWUV" hidden="1">#N/A</definedName>
    <definedName name="BExQ499KBJ5W7A1G293A0K14EVQB" hidden="1">#N/A</definedName>
    <definedName name="BExQ4BTBSHPHVEDRCXC2ROW8PLFC" hidden="1">#N/A</definedName>
    <definedName name="BExQ4DGKF54SRKQUTUT4B1CZSS62" hidden="1">#N/A</definedName>
    <definedName name="BExQ4T74LQ5PYTV1MUQUW75A4BDY" hidden="1">#N/A</definedName>
    <definedName name="BExQ4XJHD7EJCNH7S1MJDZJ2MNWG" hidden="1">#N/A</definedName>
    <definedName name="BExQ5039ZCEWBUJHU682G4S89J03" hidden="1">#N/A</definedName>
    <definedName name="BExQ56Z9W6YHZHRXOFFI8EFA7CDI" hidden="1">#N/A</definedName>
    <definedName name="BExQ5KX3Z668H1KUCKZ9J24HUQ1F" hidden="1">#N/A</definedName>
    <definedName name="BExQ5SPMSOCJYLAY20NB5A6O32RE" hidden="1">#N/A</definedName>
    <definedName name="BExQ5UICMGTMK790KTLK49MAGXRC" hidden="1">#N/A</definedName>
    <definedName name="BExQ5YUUK9FD0QGTY4WD0W90O7OL" hidden="1">#N/A</definedName>
    <definedName name="BExQ63793YQ9BH7JLCNRIATIGTRG" hidden="1">#N/A</definedName>
    <definedName name="BExQ6CN1EF2UPZ57ZYMGK8TUJQSS" hidden="1">#N/A</definedName>
    <definedName name="BExQ6M2YXJ8AMRJF3QGHC40ADAHZ" hidden="1">#N/A</definedName>
    <definedName name="BExQ6M8B0X44N9TV56ATUVHGDI00" hidden="1">#N/A</definedName>
    <definedName name="BExQ6POH065GV0I74XXVD0VUPBJW" hidden="1">#N/A</definedName>
    <definedName name="BExQ6WV9KPSMXPPLGZ3KK4WNYTHU" hidden="1">#N/A</definedName>
    <definedName name="BExQ783XTMM2A9I3UKCFWJH1PP2N" hidden="1">#N/A</definedName>
    <definedName name="BExQ79LX01ZPQB8EGD1ZHR2VK2H3" hidden="1">#N/A</definedName>
    <definedName name="BExQ7B3V9MGDK2OIJ61XXFBFLJFZ" hidden="1">#N/A</definedName>
    <definedName name="BExQ7CB046NVPF9ZXDGA7OXOLSLX" hidden="1">#N/A</definedName>
    <definedName name="BExQ7IWDCGGOO1HTJ97YGO1CK3R9" hidden="1">#N/A</definedName>
    <definedName name="BExQ7JNFIEGS2HKNBALH3Q2N5G7Z" hidden="1">#N/A</definedName>
    <definedName name="BExQ7MY3U2Z1IZ71U5LJUD00VVB4" hidden="1">#N/A</definedName>
    <definedName name="BExQ7XL2Q1GVUFL1F9KK0K0EXMWG" hidden="1">#N/A</definedName>
    <definedName name="BExQ8469L3ZRZ3KYZPYMSJIDL7Y5" hidden="1">#N/A</definedName>
    <definedName name="BExQ84MJB94HL3BWRN50M4NCB6Z0" hidden="1">#N/A</definedName>
    <definedName name="BExQ8583ZE00NW7T9OF11OT9IA14" hidden="1">#N/A</definedName>
    <definedName name="BExQ8A0RPE3IMIFIZLUE7KD2N21W" hidden="1">#N/A</definedName>
    <definedName name="BExQ8ABK6H1ADV2R2OYT8NFFYG2N" hidden="1">#N/A</definedName>
    <definedName name="BExQ8DM90XJ6GCJIK9LC5O82I2TJ" hidden="1">#N/A</definedName>
    <definedName name="BExQ8G0K46ZORA0QVQTDI7Z8LXGF" hidden="1">#N/A</definedName>
    <definedName name="BExQ8H2EI9BQ6JCAAFZTQQP604EM" hidden="1">#N/A</definedName>
    <definedName name="BExQ8O3WEU8HNTTGKTW5T0QSKCLP" hidden="1">#N/A</definedName>
    <definedName name="BExQ8ZCEDBOBJA3D9LDP5TU2WYGR" hidden="1">#N/A</definedName>
    <definedName name="BExQ94LAW6MAQBWY25WTBFV5PPZJ" hidden="1">#N/A</definedName>
    <definedName name="BExQ97QIPOSSRK978N8P234Y1XA4" hidden="1">#N/A</definedName>
    <definedName name="BExQ9E6FBAXTHGF3RXANFIA77GXP" hidden="1">#N/A</definedName>
    <definedName name="BExQ9F2YH4UUCCMQITJ475B3S3NP" hidden="1">#N/A</definedName>
    <definedName name="BExQ9KX9734KIAK7IMRLHCPYDHO2" hidden="1">#N/A</definedName>
    <definedName name="BExQ9L81FF4I7816VTPFBDWVU4CW" hidden="1">#N/A</definedName>
    <definedName name="BExQ9M4E2ACZOWWWP1JJIQO8AHUM" hidden="1">#N/A</definedName>
    <definedName name="BExQ9UTANMJCK7LJ4OQMD6F2Q01L" hidden="1">#N/A</definedName>
    <definedName name="BExQ9ZLYHWABXAA9NJDW8ZS0UQ9P" hidden="1">#N/A</definedName>
    <definedName name="BExQA324HSCK40ENJUT9CS9EC71B" hidden="1">#N/A</definedName>
    <definedName name="BExQA55GY0STSNBWQCWN8E31ZXCS" hidden="1">#N/A</definedName>
    <definedName name="BExQA9HZIN9XEMHEEVHT99UU9Z82" hidden="1">#N/A</definedName>
    <definedName name="BExQAELFYH92K8CJL155181UDORO" hidden="1">#N/A</definedName>
    <definedName name="BExQAG8PP8R5NJKNQD1U4QOSD6X5" hidden="1">#N/A</definedName>
    <definedName name="BExQBDICMZTSA1X73TMHNO4JSFLN" hidden="1">#N/A</definedName>
    <definedName name="BExQBEER6CRCRPSSL61S0OMH57ZA" hidden="1">#N/A</definedName>
    <definedName name="BExQBIGGY5TXI2FJVVZSLZ0LTZYH" hidden="1">#N/A</definedName>
    <definedName name="BExQBM1RUSIQ85LLMM2159BYDPIP" hidden="1">#N/A</definedName>
    <definedName name="BExQBPSOZ47V81YAEURP0NQJNTJH" hidden="1">#N/A</definedName>
    <definedName name="BExQC5TWT21CGBKD0IHAXTIN2QB8" hidden="1">#N/A</definedName>
    <definedName name="BExQC94JL9F5GW4S8DQCAF4WB2DA" hidden="1">#N/A</definedName>
    <definedName name="BExQCKTD8AT0824LGWREXM1B5D1X" hidden="1">#N/A</definedName>
    <definedName name="BExQD571YWOXKR2SX85K5MKQ0AO2" hidden="1">#N/A</definedName>
    <definedName name="BExQDB6VCHN8PNX8EA6JNIEQ2JC2" hidden="1">#N/A</definedName>
    <definedName name="BExQDE1B6U2Q9B73KBENABP71YM1" hidden="1">#N/A</definedName>
    <definedName name="BExQDGQCN7ZW41QDUHOBJUGQAX40" hidden="1">#N/A</definedName>
    <definedName name="BExQEC7BRIJ30PTU3UPFOIP2HPE3" hidden="1">#N/A</definedName>
    <definedName name="BExQEMUA4HEFM4OVO8M8MA8PIAW1" hidden="1">#N/A</definedName>
    <definedName name="BExQEQ4XZQFIKUXNU9H7WE7AMZ1U" hidden="1">#N/A</definedName>
    <definedName name="BExQF1OEB07CRAP6ALNNMJNJ3P2D" hidden="1">#N/A</definedName>
    <definedName name="BExQF9X2AQPFJZTCHTU5PTTR0JAH" hidden="1">#N/A</definedName>
    <definedName name="BExQFC0M9KKFMQKPLPEO2RQDB7MM" hidden="1">#N/A</definedName>
    <definedName name="BExQFEEV7627R8TYZCM28C6V6WHE" hidden="1">#N/A</definedName>
    <definedName name="BExQFEK8NUD04X2OBRA275ADPSDL" hidden="1">#N/A</definedName>
    <definedName name="BExQFGYIWDR4W0YF7XR6E4EWWJ02" hidden="1">#N/A</definedName>
    <definedName name="BExQFPNFKA36IAPS22LAUMBDI4KE" hidden="1">#N/A</definedName>
    <definedName name="BExQFPSWEMA8WBUZ4WK20LR13VSU" hidden="1">#N/A</definedName>
    <definedName name="BExQFVSPOSCCPF1TLJPIWYWYB8A9" hidden="1">#N/A</definedName>
    <definedName name="BExQFWJQXNQAW6LUMOEDS6KMJMYL" hidden="1">#N/A</definedName>
    <definedName name="BExQG8TYRD2G42UA5ZPCRLNKUDMX" hidden="1">#N/A</definedName>
    <definedName name="BExQGO48J9MPCDQ96RBB9UN9AIGT" hidden="1">#N/A</definedName>
    <definedName name="BExQGSBB6MJWDW7AYWA0MSFTXKRR" hidden="1">#N/A</definedName>
    <definedName name="BExQH0UURAJ13AVO5UI04HSRGVYW" hidden="1">#N/A</definedName>
    <definedName name="BExQH6ZZY0NR8SE48PSI9D0CU1TC" hidden="1">#N/A</definedName>
    <definedName name="BExQH9P2MCXAJOVEO4GFQT6MNW22" hidden="1">#N/A</definedName>
    <definedName name="BExQHCZSBYUY8OKKJXFYWKBBM6AH" hidden="1">#N/A</definedName>
    <definedName name="BExQHPKXZ1K33V2F90NZIQRZYIAW" hidden="1">#N/A</definedName>
    <definedName name="BExQHVF9KD06AG2RXUQJ9X4PVGX4" hidden="1">#N/A</definedName>
    <definedName name="BExQHZBHVN2L4HC7ACTR73T5OCV0" hidden="1">#N/A</definedName>
    <definedName name="BExQI85V9TNLDJT5LTRZS10Y26SG" hidden="1">#N/A</definedName>
    <definedName name="BExQIAPKHVEV8CU1L3TTHJW67FJ5" hidden="1">#N/A</definedName>
    <definedName name="BExQIBB4I3Z6AUU0HYV1DHRS13M4" hidden="1">#N/A</definedName>
    <definedName name="BExQIBWPAXU7HJZLKGJZY3EB7MIS" hidden="1">#N/A</definedName>
    <definedName name="BExQIFCOW4VN4KQ8GZMUQ1MEET1O" hidden="1">#N/A</definedName>
    <definedName name="BExQIS8O6R36CI01XRY9ISM99TW9" hidden="1">#N/A</definedName>
    <definedName name="BExQIV37AA4KH6W6L5SPYAXSH165" hidden="1">#N/A</definedName>
    <definedName name="BExQIVJB9MJ25NDUHTCVMSODJY2C" hidden="1">#N/A</definedName>
    <definedName name="BExQJBF7LAX128WR7VTMJC88ZLPG" hidden="1">#N/A</definedName>
    <definedName name="BExQJEVCKX6KZHNCLYXY7D0MX5KN" hidden="1">#N/A</definedName>
    <definedName name="BExQJJYSDX8B0J1QGF2HL071KKA3" hidden="1">#N/A</definedName>
    <definedName name="BExQK1HV6SQQ7CP8H8IUKI9TYXTD" hidden="1">#N/A</definedName>
    <definedName name="BExQK3LE5CSBW1E4H4KHW548FL2R" hidden="1">#N/A</definedName>
    <definedName name="BExQKG6LD6PLNDGNGO9DJXY865BR" hidden="1">#N/A</definedName>
    <definedName name="BExQLE1TOW3A287TQB0AVWENT8O1" hidden="1">#N/A</definedName>
    <definedName name="BExRYOYB4A3E5F6MTROY69LR0PMG" hidden="1">#N/A</definedName>
    <definedName name="BExRYZLA9EW71H4SXQR525S72LLP" hidden="1">#N/A</definedName>
    <definedName name="BExRZ66M8G9FQ0VFP077QSZBSOA5" hidden="1">#N/A</definedName>
    <definedName name="BExRZ8FMQQL46I8AQWU17LRNZD5T" hidden="1">#N/A</definedName>
    <definedName name="BExRZIRRIXRUMZ5GOO95S7460BMP" hidden="1">#N/A</definedName>
    <definedName name="BExRZK9RAHMM0ZLTNSK7A4LDC42D" hidden="1">#N/A</definedName>
    <definedName name="BExRZOGSR69INI6GAEPHDWSNK5Q4" hidden="1">#N/A</definedName>
    <definedName name="BExS0ASQBKRTPDWFK0KUDFOS9LE5" hidden="1">#N/A</definedName>
    <definedName name="BExS0GHQUF6YT0RU3TKDEO8CSJYB" hidden="1">#N/A</definedName>
    <definedName name="BExS0K8IHC45I78DMZBOJ1P13KQA" hidden="1">#N/A</definedName>
    <definedName name="BExS152B2LFCRAUHSLI5T6QRNII0" hidden="1">#N/A</definedName>
    <definedName name="BExS15IJV0WW662NXQUVT3FGP4ST" hidden="1">#N/A</definedName>
    <definedName name="BExS194110MR25BYJI3CJ2EGZ8XT" hidden="1">#N/A</definedName>
    <definedName name="BExS1BNVGNSGD4EP90QL8WXYWZ66" hidden="1">#N/A</definedName>
    <definedName name="BExS1UE39N6NCND7MAARSBWXS6HU" hidden="1">#N/A</definedName>
    <definedName name="BExS226HTWL5WVC76MP5A1IBI8WD" hidden="1">#N/A</definedName>
    <definedName name="BExS26OI2QNNAH2WMDD95Z400048" hidden="1">#N/A</definedName>
    <definedName name="BExS2DF6B4ZUF3VZLI4G6LJ3BF38" hidden="1">#N/A</definedName>
    <definedName name="BExS2QB5FS5LYTFYO4BROTWG3OV5" hidden="1">#N/A</definedName>
    <definedName name="BExS2TLU1HONYV6S3ZD9T12D7CIG" hidden="1">#N/A</definedName>
    <definedName name="BExS318UV9I2FXPQQWUKKX00QLPJ" hidden="1">#N/A</definedName>
    <definedName name="BExS3LBS0SMTHALVM4NRI1BAV1NP" hidden="1">#N/A</definedName>
    <definedName name="BExS3MTQ75VBXDGEBURP6YT8RROE" hidden="1">#N/A</definedName>
    <definedName name="BExS3OMGYO0DFN5186UFKEXZ2RX3" hidden="1">#N/A</definedName>
    <definedName name="BExS3SDERJ27OER67TIGOVZU13A2" hidden="1">#N/A</definedName>
    <definedName name="BExS46R5WDNU5KL04FKY5LHJUCB8" hidden="1">#N/A</definedName>
    <definedName name="BExS4ASWKM93XA275AXHYP8AG6SU" hidden="1">#N/A</definedName>
    <definedName name="BExS4JN3Y6SVBKILQK0R9HS45Y52" hidden="1">#N/A</definedName>
    <definedName name="BExS4P6S41O6Z6BED77U3GD9PNH1" hidden="1">#N/A</definedName>
    <definedName name="BExS51H0N51UT0FZOPZRCF1GU063" hidden="1">#N/A</definedName>
    <definedName name="BExS54X72TJFC41FJK72MLRR2OO7" hidden="1">#N/A</definedName>
    <definedName name="BExS59F0PA1V2ZC7S5TN6IT41SXP" hidden="1">#N/A</definedName>
    <definedName name="BExS5DRER9US6NXY9ATYT41KZII3" hidden="1">#N/A</definedName>
    <definedName name="BExS5L3TGB8JVW9ROYWTKYTUPW27" hidden="1">#N/A</definedName>
    <definedName name="BExS6GKQ96EHVLYWNJDWXZXUZW90" hidden="1">#N/A</definedName>
    <definedName name="BExS6ITKSZFRR01YD5B0F676SYN7" hidden="1">#N/A</definedName>
    <definedName name="BExS6N0LI574IAC89EFW6CLTCQ33" hidden="1">#N/A</definedName>
    <definedName name="BExS6WRDBF3ST86ZOBBUL3GTCR11" hidden="1">#N/A</definedName>
    <definedName name="BExS6XNRKR0C3MTA0LV5B60UB908" hidden="1">#N/A</definedName>
    <definedName name="BExS7TKQYLRZGM93UY3ZJZJBQNFJ" hidden="1">#N/A</definedName>
    <definedName name="BExS7Y2LNGVHSIBKC7C3R6X4LDR6" hidden="1">#N/A</definedName>
    <definedName name="BExS81TE0EY44Y3W2M4Z4MGNP5OM" hidden="1">#N/A</definedName>
    <definedName name="BExS81YPDZDVJJVS15HV2HDXAC3Y" hidden="1">#N/A</definedName>
    <definedName name="BExS82PRVNUTEKQZS56YT2DVF6C2" hidden="1">#N/A</definedName>
    <definedName name="BExS8BPG5A0GR5AO1U951NDGGR0L" hidden="1">#N/A</definedName>
    <definedName name="BExS8GSUS17UY50TEM2AWF36BR9Z" hidden="1">#N/A</definedName>
    <definedName name="BExS8HJRBVG0XI6PWA9KTMJZMQXK" hidden="1">#N/A</definedName>
    <definedName name="BExS8LLJ1VOVAE0YKAU4MI2PD625" hidden="1">#N/A</definedName>
    <definedName name="BExS8R51C8RM2FS6V6IRTYO9GA4A" hidden="1">#N/A</definedName>
    <definedName name="BExS8WDX408F60MH1X9B9UZ2H4R7" hidden="1">#N/A</definedName>
    <definedName name="BExS8Z2W2QEC3MH0BZIYLDFQNUIP" hidden="1">#N/A</definedName>
    <definedName name="BExS92DKGRFFCIA9C0IXDOLO57EP" hidden="1">#N/A</definedName>
    <definedName name="BExS98OB4321YCHLCQ022PXKTT2W" hidden="1">#N/A</definedName>
    <definedName name="BExS9C9N8GFISC6HUERJ0EI06GB2" hidden="1">#N/A</definedName>
    <definedName name="BExS9DX13CACP3J8JDREK30JB1SQ" hidden="1">#N/A</definedName>
    <definedName name="BExS9FPRS2KRRCS33SE6WFNF5GYL" hidden="1">#N/A</definedName>
    <definedName name="BExS9WI0A6PSEB8N9GPXF2Z7MWHM" hidden="1">#N/A</definedName>
    <definedName name="BExSA5HP306TN9XJS0TU619DLRR7" hidden="1">#N/A</definedName>
    <definedName name="BExSAAVWQOOIA6B3JHQVGP08HFEM" hidden="1">#N/A</definedName>
    <definedName name="BExSAFJ3IICU2M7QPVE4ARYMXZKX" hidden="1">#N/A</definedName>
    <definedName name="BExSAH6ID8OHX379UXVNGFO8J6KQ" hidden="1">#N/A</definedName>
    <definedName name="BExSAQBHIXGQRNIRGCJMBXUPCZQA" hidden="1">#N/A</definedName>
    <definedName name="BExSAUTCT4P7JP57NOR9MTX33QJZ" hidden="1">#N/A</definedName>
    <definedName name="BExSAY9CA9TFXQ9M9FBJRGJO9T9E" hidden="1">#N/A</definedName>
    <definedName name="BExSB4JYKQ3MINI7RAYK5M8BLJDC" hidden="1">#N/A</definedName>
    <definedName name="BExSBMOS41ZRLWYLOU29V6Y7YORR" hidden="1">#N/A</definedName>
    <definedName name="BExSBRBXXQMBU1TYDW1BXTEVEPRU" hidden="1">#N/A</definedName>
    <definedName name="BExSC54998WTZ21DSL0R8UN0Y9JH" hidden="1">#N/A</definedName>
    <definedName name="BExSC60N7WR9PJSNC9B7ORCX9NGY" hidden="1">#N/A</definedName>
    <definedName name="BExSCE99EZTILTTCE4NJJF96OYYM" hidden="1">#N/A</definedName>
    <definedName name="BExSCHUQZ2HFEWS54X67DIS8OSXZ" hidden="1">#N/A</definedName>
    <definedName name="BExSCOG41SKKG4GYU76WRWW1CTE6" hidden="1">#N/A</definedName>
    <definedName name="BExSCVC9P86YVFMRKKUVRV29MZXZ" hidden="1">#N/A</definedName>
    <definedName name="BExSD233CH4MU9ZMGNRF97ZV7KWU" hidden="1">#N/A</definedName>
    <definedName name="BExSD2U0F3BN6IN9N4R2DTTJG15H" hidden="1">#N/A</definedName>
    <definedName name="BExSD6A6NY15YSMFH51ST6XJY429" hidden="1">#N/A</definedName>
    <definedName name="BExSD9VH6PF6RQ135VOEE08YXPAW" hidden="1">#N/A</definedName>
    <definedName name="BExSDOPOT72MAIV51KAH9QIF0874" hidden="1">#N/A</definedName>
    <definedName name="BExSDP5Y04WWMX2WWRITWOX8R5I9" hidden="1">#N/A</definedName>
    <definedName name="BExSDSGM203BJTNS9MKCBX453HMD" hidden="1">#N/A</definedName>
    <definedName name="BExSDT20XUFXTDM37M148AXAP7HN" hidden="1">#N/A</definedName>
    <definedName name="BExSEEHK1VLWD7JBV9SVVVIKQZ3I" hidden="1">#N/A</definedName>
    <definedName name="BExSEJKZLX37P3V33TRTFJ30BFRK" hidden="1">#N/A</definedName>
    <definedName name="BExSEP9UVOAI6TMXKNK587PQ3328" hidden="1">#N/A</definedName>
    <definedName name="BExSF07QFLZCO4P6K6QF05XG7PH1" hidden="1">#N/A</definedName>
    <definedName name="BExSFELNPJYUZX393PKWKNNZYV1N" hidden="1">#N/A</definedName>
    <definedName name="BExSFJ8ZAGQ63A4MVMZRQWLVRGQ5" hidden="1">#N/A</definedName>
    <definedName name="BExSFKQRST2S9KXWWLCXYLKSF4G1" hidden="1">#N/A</definedName>
    <definedName name="BExSFYDRRTAZVPXRWUF5PDQ97WFF" hidden="1">#N/A</definedName>
    <definedName name="BExSFZVPFTXA3F0IJ2NGH1GXX9R7" hidden="1">#N/A</definedName>
    <definedName name="BExSG90Q4ZUU2IPGDYOM169NJV9S" hidden="1">#N/A</definedName>
    <definedName name="BExSG9X3DU845PNXYJGGLBQY2UHG" hidden="1">#N/A</definedName>
    <definedName name="BExSGE45J27MDUUNXW7Z8Q33UAON" hidden="1">#N/A</definedName>
    <definedName name="BExSGE9LY91Q0URHB4YAMX0UAMYI" hidden="1">#N/A</definedName>
    <definedName name="BExSGLB2URTLBCKBB4Y885W925F2" hidden="1">#N/A</definedName>
    <definedName name="BExSGOAYG73SFWOPAQV80P710GID" hidden="1">#N/A</definedName>
    <definedName name="BExSGOWJHRW7FWKLO2EHUOOGHNAF" hidden="1">#N/A</definedName>
    <definedName name="BExSGOWJTAP41ZV5Q23H7MI9C76W" hidden="1">#N/A</definedName>
    <definedName name="BExSGR5JQVX2HQ0PKCGZNSSUM1RV" hidden="1">#N/A</definedName>
    <definedName name="BExSGVHX69GJZHD99DKE4RZ042B1" hidden="1">#N/A</definedName>
    <definedName name="BExSGZJO4J4ZO04E2N2ECVYS9DEZ" hidden="1">#N/A</definedName>
    <definedName name="BExSHAHFHS7MMNJR8JPVABRGBVIT" hidden="1">#N/A</definedName>
    <definedName name="BExSHGH88QZWW4RNAX4YKAZ5JEBL" hidden="1">#N/A</definedName>
    <definedName name="BExSHOKK1OO3CX9Z28C58E5J1D9W" hidden="1">#N/A</definedName>
    <definedName name="BExSHQD8KYLTQGDXIRKCHQQ7MKIH" hidden="1">#N/A</definedName>
    <definedName name="BExSHVGPIAHXI97UBLI9G4I4M29F" hidden="1">#N/A</definedName>
    <definedName name="BExSI0K2YL3HTCQAD8A7TR4QCUR6" hidden="1">#N/A</definedName>
    <definedName name="BExSIFUDNRWXWIWNGCCFOOD8WIAZ" hidden="1">#N/A</definedName>
    <definedName name="BExTTZNS2PBCR93C9IUW49UZ4I6T" hidden="1">#N/A</definedName>
    <definedName name="BExTU2YFQ25JQ6MEMRHHN66VLTPJ" hidden="1">#N/A</definedName>
    <definedName name="BExTU75IOII1V5O0C9X2VAYYVJUG" hidden="1">#N/A</definedName>
    <definedName name="BExTUA5F7V4LUIIAM17J3A8XF3JE" hidden="1">#N/A</definedName>
    <definedName name="BExTUJ53ANGZ3H1KDK4CR4Q0OD6P" hidden="1">#N/A</definedName>
    <definedName name="BExTUKXSZBM7C57G6NGLWGU4WOHY" hidden="1">#N/A</definedName>
    <definedName name="BExTULU5DFWSMUV95TO41WWWBEVA" hidden="1">#N/A</definedName>
    <definedName name="BExTUSQCFFYZCDNHWHADBC2E1ZP1" hidden="1">#N/A</definedName>
    <definedName name="BExTUVFGOJEYS28JURA5KHQFDU5J" hidden="1">#N/A</definedName>
    <definedName name="BExTUW10U40QCYGHM5NJ3YR1O5SP" hidden="1">#N/A</definedName>
    <definedName name="BExTUWXFQHINU66YG82BI20ATMB5" hidden="1">#N/A</definedName>
    <definedName name="BExTUY9WNSJ91GV8CP0SKJTEIV82" hidden="1">#N/A</definedName>
    <definedName name="BExTV67VIM8PV6KO253M4DUBJQLC" hidden="1">#N/A</definedName>
    <definedName name="BExTVELZCF2YA5L6F23BYZZR6WHF" hidden="1">#N/A</definedName>
    <definedName name="BExTVGPIQZ99YFXUC8OONUX5BD42" hidden="1">#N/A</definedName>
    <definedName name="BExTVZQLP9VFLEYQ9280W13X7E8K" hidden="1">#N/A</definedName>
    <definedName name="BExTWB4LA1PODQOH4LDTHQKBN16K" hidden="1">#N/A</definedName>
    <definedName name="BExTWFMF4M2YQ8J9ROXDQL342GKR" hidden="1">#N/A</definedName>
    <definedName name="BExTWI0Q8AWXUA3ZN7I5V3QK2KM1" hidden="1">#N/A</definedName>
    <definedName name="BExTWJTIA3WUW1PUWXAOP9O8NKLZ" hidden="1">#N/A</definedName>
    <definedName name="BExTWW95OX07FNA01WF5MSSSFQLX" hidden="1">#N/A</definedName>
    <definedName name="BExTX476KI0RNB71XI5TYMANSGBG" hidden="1">#N/A</definedName>
    <definedName name="BExTXJ6HBAIXMMWKZTJNFDYVZCAY" hidden="1">#N/A</definedName>
    <definedName name="BExTXT812NQT8GAEGH738U29BI0D" hidden="1">#N/A</definedName>
    <definedName name="BExTXWIP2TFPTQ76NHFOB72NICRZ" hidden="1">#N/A</definedName>
    <definedName name="BExTY5T62H651VC86QM4X7E28JVA" hidden="1">#N/A</definedName>
    <definedName name="BExTYHCJJ2NWRM1RV59FYR41534U" hidden="1">#N/A</definedName>
    <definedName name="BExTYKCEFJ83LZM95M1V7CSFQVEA" hidden="1">#N/A</definedName>
    <definedName name="BExTYPLA9N640MFRJJQPKXT7P88M" hidden="1">#N/A</definedName>
    <definedName name="BExTZ7F71SNTOX4LLZCK5R9VUMIJ" hidden="1">#N/A</definedName>
    <definedName name="BExTZ8X5G9S3PA4FPSNK7T69W7QT" hidden="1">#N/A</definedName>
    <definedName name="BExTZ97Y0RMR8V5BI9F2H4MFB77O" hidden="1">#N/A</definedName>
    <definedName name="BExTZK5PMCAXJL4DUIGL6H9Y8U4C" hidden="1">#N/A</definedName>
    <definedName name="BExTZKB6L5SXV5UN71YVTCBEIGWY" hidden="1">#N/A</definedName>
    <definedName name="BExTZLICVKK4NBJFEGL270GJ2VQO" hidden="1">#N/A</definedName>
    <definedName name="BExTZO2596CBZKPI7YNA1QQNPAIJ" hidden="1">#N/A</definedName>
    <definedName name="BExTZY8TDV4U7FQL7O10G6VKWKPJ" hidden="1">#N/A</definedName>
    <definedName name="BExU02QNT4LT7H9JPUC4FXTLVGZT" hidden="1">#N/A</definedName>
    <definedName name="BExU0BFJJQO1HJZKI14QGOQ6JROO" hidden="1">#N/A</definedName>
    <definedName name="BExU0FH5WTGW8MRFUFMDDSMJ6YQ5" hidden="1">#N/A</definedName>
    <definedName name="BExU0GDOIL9U33QGU9ZU3YX3V1I4" hidden="1">#N/A</definedName>
    <definedName name="BExU0HKTO8WJDQDWRTUK5TETM3HS" hidden="1">#N/A</definedName>
    <definedName name="BExU0MTJQPE041ZN7H8UKGV6MZT7" hidden="1">#N/A</definedName>
    <definedName name="BExU0ZUUFYHLUK4M4E8GLGIBBNT0" hidden="1">#N/A</definedName>
    <definedName name="BExU147D6RPG6ZVTSXRKFSVRHSBG" hidden="1">#N/A</definedName>
    <definedName name="BExU14Y9MRQC61440UR4X1SYSM3B" hidden="1">#N/A</definedName>
    <definedName name="BExU16R10W1SOAPNG4CDJ01T7JRE" hidden="1">#N/A</definedName>
    <definedName name="BExU17CKOR3GNIHDNVLH9L1IOJS9" hidden="1">#N/A</definedName>
    <definedName name="BExU1GXUTLRPJN4MRINLAPHSZQFG" hidden="1">#N/A</definedName>
    <definedName name="BExU1IL9AOHFO85BZB6S60DK3N8H" hidden="1">#N/A</definedName>
    <definedName name="BExU1NOPS09CLFZL1O31RAF9BQNQ" hidden="1">#N/A</definedName>
    <definedName name="BExU1PH9MOEX1JZVZ3D5M9DXB191" hidden="1">#N/A</definedName>
    <definedName name="BExU1QZEEKJA35IMEOLOJ3ODX0ZA" hidden="1">#N/A</definedName>
    <definedName name="BExU1VRURIWWVJ95O40WA23LMTJD" hidden="1">#N/A</definedName>
    <definedName name="BExU2M5CK6XK55UIHDVYRXJJJRI4" hidden="1">#N/A</definedName>
    <definedName name="BExU2TXVT25ZTOFQAF6CM53Z1RLF" hidden="1">#N/A</definedName>
    <definedName name="BExU2XZLYIU19G7358W5T9E87AFR" hidden="1">#N/A</definedName>
    <definedName name="BExU3B66MCKJFSKT3HL8B5EJGVX0" hidden="1">#N/A</definedName>
    <definedName name="BExU3UNI9NR1RNZR07NSLSZMDOQQ" hidden="1">#N/A</definedName>
    <definedName name="BExU401R18N6XKZKL7CNFOZQCM14" hidden="1">#N/A</definedName>
    <definedName name="BExU42QVGY7TK39W1BIN6CDRG2OE" hidden="1">#N/A</definedName>
    <definedName name="BExU44P2AEX6PD8VC4ISCROUCQSP" hidden="1">#N/A</definedName>
    <definedName name="BExU47OZMS6TCWMEHHF0UCSFLLPI" hidden="1">#N/A</definedName>
    <definedName name="BExU4D36E8TXN0M8KSNGEAFYP4DQ" hidden="1">#N/A</definedName>
    <definedName name="BExU4G31RRVLJ3AC6E1FNEFMXM3O" hidden="1">#N/A</definedName>
    <definedName name="BExU4GDVLPUEWBA4MRYRTQAUNO7B" hidden="1">#N/A</definedName>
    <definedName name="BExU4I148DA7PRCCISLWQ6ABXFK6" hidden="1">#N/A</definedName>
    <definedName name="BExU4L101H2KQHVKCKQ4PBAWZV6K" hidden="1">#N/A</definedName>
    <definedName name="BExU4NA00RRRBGRT6TOB0MXZRCRZ" hidden="1">#N/A</definedName>
    <definedName name="BExU51IFNZXPBDES28457LR8X60M" hidden="1">#N/A</definedName>
    <definedName name="BExU529I6YHVOG83TJHWSILIQU1S" hidden="1">#N/A</definedName>
    <definedName name="BExU57YCIKPRD8QWL6EU0YR3NG3J" hidden="1">#N/A</definedName>
    <definedName name="BExU5DSTBWXLN6E59B757KRWRI6E" hidden="1">#N/A</definedName>
    <definedName name="BExU5TDWM8NNDHYPQ7OQODTQ368A" hidden="1">#N/A</definedName>
    <definedName name="BExU5X4OX1V1XHS6WSSORVQPP6Z3" hidden="1">#N/A</definedName>
    <definedName name="BExU5XVPARTFMRYHNUTBKDIL4UJN" hidden="1">#N/A</definedName>
    <definedName name="BExU66KMFBAP8JCVG9VM1RD1TNFF" hidden="1">#N/A</definedName>
    <definedName name="BExU68IOM3CB3TACNAE9565TW7SH" hidden="1">#N/A</definedName>
    <definedName name="BExU6AM82KN21E82HMWVP3LWP9IL" hidden="1">#N/A</definedName>
    <definedName name="BExU6FEU1MRHU98R9YOJC5OKUJ6L" hidden="1">#N/A</definedName>
    <definedName name="BExU6KIAJ663Y8W8QMU4HCF183DF" hidden="1">#N/A</definedName>
    <definedName name="BExU6KT19B4PG6SHXFBGBPLM66KT" hidden="1">#N/A</definedName>
    <definedName name="BExU6PAVKIOAIMQ9XQIHHF1SUAGO" hidden="1">#N/A</definedName>
    <definedName name="BExU6WXXC7SSQDMHSLUN5C2V4IYX" hidden="1">#N/A</definedName>
    <definedName name="BExU73387E74XE8A9UKZLZNJYY65" hidden="1">#N/A</definedName>
    <definedName name="BExU76ZHCJM8I7VSICCMSTC33O6U" hidden="1">#N/A</definedName>
    <definedName name="BExU7BBTUF8BQ42DSGM94X5TG5GF" hidden="1">#N/A</definedName>
    <definedName name="BExU7HH4EAHFQHT4AXKGWAWZP3I0" hidden="1">#N/A</definedName>
    <definedName name="BExU7MF1ZVPDHOSMCAXOSYICHZ4I" hidden="1">#N/A</definedName>
    <definedName name="BExU7O2BJ6D5YCKEL6FD2EFCWYRX" hidden="1">#N/A</definedName>
    <definedName name="BExU7Q0JS9YIUKUPNSSAIDK2KJAV" hidden="1">#N/A</definedName>
    <definedName name="BExU80I6AE5OU7P7F5V7HWIZBJ4P" hidden="1">#N/A</definedName>
    <definedName name="BExU86NB26MCPYIISZ36HADONGT2" hidden="1">#N/A</definedName>
    <definedName name="BExU885EZZNSZV3GP298UJ8LB7OL" hidden="1">#N/A</definedName>
    <definedName name="BExU8FSAUP9TUZ1NO9WXK80QPHWV" hidden="1">#N/A</definedName>
    <definedName name="BExU8KFLAN778MBN93NYZB0FV30G" hidden="1">#N/A</definedName>
    <definedName name="BExU8UX9JX3XLB47YZ8GFXE0V7R2" hidden="1">#N/A</definedName>
    <definedName name="BExU91DC3DGKPZD6LTER2IRTF89C" hidden="1">#N/A</definedName>
    <definedName name="BExU96M1J7P9DZQ3S9H0C12KGYTW" hidden="1">#N/A</definedName>
    <definedName name="BExU9F05OR1GZ3057R6UL3WPEIYI" hidden="1">#N/A</definedName>
    <definedName name="BExU9GCSO5YILIKG6VAHN13DL75K" hidden="1">#N/A</definedName>
    <definedName name="BExU9KJOZLO15N11MJVN782NFGJ0" hidden="1">#N/A</definedName>
    <definedName name="BExU9LG29XU2K1GNKRO4438JYQZE" hidden="1">#N/A</definedName>
    <definedName name="BExU9RW36I5Z6JIXUIUB3PJH86LT" hidden="1">#N/A</definedName>
    <definedName name="BExUA28AO7OWDG3H23Q0CL4B7BHW" hidden="1">#N/A</definedName>
    <definedName name="BExUA5O923FFNEBY8BPO1TU3QGBM" hidden="1">#N/A</definedName>
    <definedName name="BExUA6Q4K25VH452AQ3ZIRBCMS61" hidden="1">#N/A</definedName>
    <definedName name="BExUAFV4JMBSM2SKBQL9NHL0NIBS" hidden="1">#N/A</definedName>
    <definedName name="BExUAMWQODKBXMRH1QCMJLJBF8M7" hidden="1">#N/A</definedName>
    <definedName name="BExUAX8WS5OPVLCDXRGKTU2QMTFO" hidden="1">#N/A</definedName>
    <definedName name="BExUB8HLEXSBVPZ5AXNQEK96F1N4" hidden="1">#N/A</definedName>
    <definedName name="BExUBCDVZIEA7YT0LPSMHL5ZSERQ" hidden="1">#N/A</definedName>
    <definedName name="BExUBKXBUCN760QYU7Q8GESBWOQH" hidden="1">#N/A</definedName>
    <definedName name="BExUBL83ED0P076RN9RJ8P1MZ299" hidden="1">#N/A</definedName>
    <definedName name="BExUC623BDYEODBN0N4DO6PJQ7NU" hidden="1">#N/A</definedName>
    <definedName name="BExUC8WH8TCKBB5313JGYYQ1WFLT" hidden="1">#N/A</definedName>
    <definedName name="BExUCFCDK6SPH86I6STXX8X3WMC4" hidden="1">#N/A</definedName>
    <definedName name="BExUCLC6AQ5KR6LXSAXV4QQ8ASVG" hidden="1">#N/A</definedName>
    <definedName name="BExUD4IOJ12X3PJG5WXNNGDRCKAP" hidden="1">#N/A</definedName>
    <definedName name="BExUD9WX9BWK72UWVSLYZJLAY5VY" hidden="1">#N/A</definedName>
    <definedName name="BExUDBEUJH9IACZDBL1VAUWPG0QW" hidden="1">#N/A</definedName>
    <definedName name="BExUDEV0CYVO7Y5IQQBEJ6FUY9S6" hidden="1">#N/A</definedName>
    <definedName name="BExUDWOXQGIZW0EAIIYLQUPXF8YV" hidden="1">#N/A</definedName>
    <definedName name="BExUDXAIC17W1FUU8Z10XUAVB7CS" hidden="1">#N/A</definedName>
    <definedName name="BExUE5OMY7OAJQ9WR8C8HG311ORP" hidden="1">#N/A</definedName>
    <definedName name="BExUEFKOQWXXGRNLAOJV2BJ66UB8" hidden="1">#N/A</definedName>
    <definedName name="BExUEJGX3OQQP5KFRJSRCZ70EI9V" hidden="1">#N/A</definedName>
    <definedName name="BExUEYR71COFS2X8PDNU21IPMQEU" hidden="1">#N/A</definedName>
    <definedName name="BExVPRLJ9I6RX45EDVFSQGCPJSOK" hidden="1">#N/A</definedName>
    <definedName name="BExVSL787C8E4HFQZ2NVLT35I2XV" hidden="1">#N/A</definedName>
    <definedName name="BExVSTFTVV14SFGHQUOJL5SQ5TX9" hidden="1">#N/A</definedName>
    <definedName name="BExVT3MPE8LQ5JFN3HQIFKSQ80U4" hidden="1">#N/A</definedName>
    <definedName name="BExVT7TRK3NZHPME2TFBXOF1WBR9" hidden="1">#N/A</definedName>
    <definedName name="BExVT9H0R0T7WGQAAC0HABMG54YM" hidden="1">#N/A</definedName>
    <definedName name="BExVTCMDDEDGLUIMUU6BSFHEWTOP" hidden="1">#N/A</definedName>
    <definedName name="BExVTCMDQMLKRA2NQR72XU6Y54IK" hidden="1">#N/A</definedName>
    <definedName name="BExVTCRV8FQ5U9OYWWL44N6KFNHU" hidden="1">#N/A</definedName>
    <definedName name="BExVTNESHPVG0A0KZ7BRX26MS0PF" hidden="1">#N/A</definedName>
    <definedName name="BExVTTJVTNRSBHBTUZ78WG2JM5MK" hidden="1">#N/A</definedName>
    <definedName name="BExVTXLMYR87BC04D1ERALPUFVPG" hidden="1">#N/A</definedName>
    <definedName name="BExVU470Y4KXKANZVNIMUZ264KRO" hidden="1">#N/A</definedName>
    <definedName name="BExVUL9V3H8ZF6Y72LQBBN639YAA" hidden="1">#N/A</definedName>
    <definedName name="BExVUNDJXQP95AMFY44I1OZVY6JQ" hidden="1">#N/A</definedName>
    <definedName name="BExVV5T14N2HZIK7HQ4P2KG09U0J" hidden="1">#N/A</definedName>
    <definedName name="BExVV7R410VYLADLX9LNG63ID6H1" hidden="1">#N/A</definedName>
    <definedName name="BExVVCEED4JEKF59OV0G3T4XFMFO" hidden="1">#N/A</definedName>
    <definedName name="BExVVPFO2J7FMSRPD36909HN4BZJ" hidden="1">#N/A</definedName>
    <definedName name="BExVVQ19AQ3VCARJOC38SF7OYE9Y" hidden="1">#N/A</definedName>
    <definedName name="BExVVQ19TAECID45CS4HXT1RD3AQ" hidden="1">#N/A</definedName>
    <definedName name="BExVW3YV5XGIVJ97UUPDJGJ2P15B" hidden="1">#N/A</definedName>
    <definedName name="BExVW5X571GEYR5SCU1Z2DHKWM79" hidden="1">#N/A</definedName>
    <definedName name="BExVW6YTKA098AF57M4PHNQ54XMH" hidden="1">#N/A</definedName>
    <definedName name="BExVWINKCH0V0NUWH363SMXAZE62" hidden="1">#N/A</definedName>
    <definedName name="BExVWYU8EK669NP172GEIGCTVPPA" hidden="1">#N/A</definedName>
    <definedName name="BExVX3MVJ0GHWPP1EL59ZQNKMX0B" hidden="1">#N/A</definedName>
    <definedName name="BExVX3XN2DRJKL8EDBIG58RYQ36R" hidden="1">#N/A</definedName>
    <definedName name="BExVXDZ63PUART77BBR5SI63TPC6" hidden="1">#N/A</definedName>
    <definedName name="BExVXHKI6LFYMGWISMPACMO247HL" hidden="1">#N/A</definedName>
    <definedName name="BExVXLX2BZ5EF2X6R41BTKRJR1NM" hidden="1">#N/A</definedName>
    <definedName name="BExVY11V7U1SAY4QKYE0PBSPD7LW" hidden="1">#N/A</definedName>
    <definedName name="BExVY1SV37DL5YU59HS4IG3VBCP4" hidden="1">#N/A</definedName>
    <definedName name="BExVY3WFGJKSQA08UF9NCMST928Y" hidden="1">#N/A</definedName>
    <definedName name="BExVY954UOEVQEIC5OFO4NEWVKAQ" hidden="1">#N/A</definedName>
    <definedName name="BExVYHDYIV5397LC02V4FEP8VD6W" hidden="1">#N/A</definedName>
    <definedName name="BExVYOVIZDA18YIQ0A30Q052PCAK" hidden="1">#N/A</definedName>
    <definedName name="BExVYQIXPEM6J4JVP78BRHIC05PV" hidden="1">#N/A</definedName>
    <definedName name="BExVYVGWN7SONLVDH9WJ2F1JS264" hidden="1">#N/A</definedName>
    <definedName name="BExVZ9EO732IK6MNMG17Y1EFTJQC" hidden="1">#N/A</definedName>
    <definedName name="BExVZB1Y5J4UL2LKK0363EU7GIJ1" hidden="1">#N/A</definedName>
    <definedName name="BExVZJQVO5LQ0BJH5JEN5NOBIAF6" hidden="1">#N/A</definedName>
    <definedName name="BExVZNXWS91RD7NXV5NE2R3C8WW7" hidden="1">#N/A</definedName>
    <definedName name="BExW0386REQRCQCVT9BCX80UPTRY" hidden="1">#N/A</definedName>
    <definedName name="BExW0FYP4WXY71CYUG40SUBG9UWU" hidden="1">#N/A</definedName>
    <definedName name="BExW0RI61B4VV0ARXTFVBAWRA1C5" hidden="1">#N/A</definedName>
    <definedName name="BExW1BVUYQTKMOR56MW7RVRX4L1L" hidden="1">#N/A</definedName>
    <definedName name="BExW1F1220628FOMTW5UAATHRJHK" hidden="1">#N/A</definedName>
    <definedName name="BExW1TKA0Z9OP2DTG50GZR5EG8C7" hidden="1">#N/A</definedName>
    <definedName name="BExW1U0JLKQ094DW5MMOI8UHO09V" hidden="1">#N/A</definedName>
    <definedName name="BExW283NP9D366XFPXLGSCI5UB0L" hidden="1">#N/A</definedName>
    <definedName name="BExW2H3C8WJSBW5FGTFKVDVJC4CL" hidden="1">#N/A</definedName>
    <definedName name="BExW2MSCKPGF5K3I7TL4KF5ISUOL" hidden="1">#N/A</definedName>
    <definedName name="BExW2SMO90FU9W8DVVES6Q4E6BZR" hidden="1">#N/A</definedName>
    <definedName name="BExW36V9N91OHCUMGWJQL3I5P4JK" hidden="1">#N/A</definedName>
    <definedName name="BExW3EIBA1J9Q9NA9VCGZGRS8WV7" hidden="1">#N/A</definedName>
    <definedName name="BExW3FEO8FI8N6AGQKYEG4SQVJWB" hidden="1">#N/A</definedName>
    <definedName name="BExW3GB28STOMJUSZEIA7YKYNS4Y" hidden="1">#N/A</definedName>
    <definedName name="BExW3T1K638HT5E0Y8MMK108P5JT" hidden="1">#N/A</definedName>
    <definedName name="BExW4217ZHL9VO39POSTJOD090WU" hidden="1">#N/A</definedName>
    <definedName name="BExW4GPW71EBF8XPS2QGVQHBCDX3" hidden="1">#N/A</definedName>
    <definedName name="BExW4JKC5837JBPCOJV337ZVYYY3" hidden="1">#N/A</definedName>
    <definedName name="BExW4QR9FV9MP5K610THBSM51RYO" hidden="1">#N/A</definedName>
    <definedName name="BExW4Z029R9E19ZENN3WEA3VDAD1" hidden="1">#N/A</definedName>
    <definedName name="BExW5AZNT6IAZGNF2C879ODHY1B8" hidden="1">#N/A</definedName>
    <definedName name="BExW5WPU27WD4NWZOT0ZEJIDLX5J" hidden="1">#N/A</definedName>
    <definedName name="BExW660AV1TUV2XNUPD65RZR3QOO" hidden="1">#N/A</definedName>
    <definedName name="BExW66LVVZK656PQY1257QMHP2AY" hidden="1">#N/A</definedName>
    <definedName name="BExW6EJPHAP1TWT380AZLXNHR22P" hidden="1">#N/A</definedName>
    <definedName name="BExW6G1PJ38H10DVLL8WPQ736OEB" hidden="1">#N/A</definedName>
    <definedName name="BExW794A74Z5F2K8LVQLD6VSKXUE" hidden="1">#N/A</definedName>
    <definedName name="BExW8K0SSIPSKBVP06IJ71600HJZ" hidden="1">#N/A</definedName>
    <definedName name="BExW8T0GVY3ZYO4ACSBLHS8SH895" hidden="1">#N/A</definedName>
    <definedName name="BExW8YEP73JMMU9HZ08PM4WHJQZ4" hidden="1">#N/A</definedName>
    <definedName name="BExW937AT53OZQRHNWQZ5BVH24IE" hidden="1">#N/A</definedName>
    <definedName name="BExW95LN5N0LYFFVP7GJEGDVDLF0" hidden="1">#N/A</definedName>
    <definedName name="BExW967733Q8RAJOHR2GJ3HO8JIW" hidden="1">#N/A</definedName>
    <definedName name="BExW9POK1KIOI0ALS5MZIKTDIYMA" hidden="1">#N/A</definedName>
    <definedName name="BExXLDE6PN4ESWT3LXJNQCY94NE4" hidden="1">#N/A</definedName>
    <definedName name="BExXLQVPK2H3IF0NDDA5CT612EUK" hidden="1">#N/A</definedName>
    <definedName name="BExXLR6IO70TYTACKQH9M5PGV24J" hidden="1">#N/A</definedName>
    <definedName name="BExXM065WOLYRYHGHOJE0OOFXA4M" hidden="1">#N/A</definedName>
    <definedName name="BExXM3GUNXVDM82KUR17NNUMQCNI" hidden="1">#N/A</definedName>
    <definedName name="BExXMA28M8SH7MKIGETSDA72WUIZ" hidden="1">#N/A</definedName>
    <definedName name="BExXMOLHIAHDLFSA31PUB36SC3I9" hidden="1">#N/A</definedName>
    <definedName name="BExXMT8S6JZQESAGOEE0R87XQ06P" hidden="1">#N/A</definedName>
    <definedName name="BExXMT8T5Z3M2JBQN65X2LKH0YQI" hidden="1">#N/A</definedName>
    <definedName name="BExXN1XNO7H60M9X1E7EVWFJDM5N" hidden="1">#N/A</definedName>
    <definedName name="BExXN22ZOTIW49GPLWFYKVM90FNZ" hidden="1">#N/A</definedName>
    <definedName name="BExXN6QAP8UJQVN4R4BQKPP4QK35" hidden="1">#N/A</definedName>
    <definedName name="BExXNBOA39T2X6Y5Y5GZ5DDNA1AX" hidden="1">#N/A</definedName>
    <definedName name="BExXND6872VJ3M2PGT056WQMWBHD" hidden="1">#N/A</definedName>
    <definedName name="BExXNPM24UN2PGVL9D1TUBFRIKR4" hidden="1">#N/A</definedName>
    <definedName name="BExXNWYB165VO9MHARCL5WLCHWS0" hidden="1">#N/A</definedName>
    <definedName name="BExXO278QHQN8JDK5425EJ615ECC" hidden="1">#N/A</definedName>
    <definedName name="BExXOBHOP0WGFHI2Y9AO4L440UVQ" hidden="1">#N/A</definedName>
    <definedName name="BExXOHSAD2NSHOLLMZ2JWA4I3I1R" hidden="1">#N/A</definedName>
    <definedName name="BExXP80B5FGA00JCM7UXKPI3PB7Y" hidden="1">#N/A</definedName>
    <definedName name="BExXP85M4WXYVN1UVHUTOEKEG5XS" hidden="1">#N/A</definedName>
    <definedName name="BExXPELOTHOAG0OWILLAH94OZV5J" hidden="1">#N/A</definedName>
    <definedName name="BExXPS31W1VD2NMIE4E37LHVDF0L" hidden="1">#N/A</definedName>
    <definedName name="BExXPZKYEMVF5JOC14HYOOYQK6JK" hidden="1">#N/A</definedName>
    <definedName name="BExXQ89PA10X79WBWOEP1AJX1OQM" hidden="1">#N/A</definedName>
    <definedName name="BExXQ8PX26OWATJ04HR2S6H7OCGF" hidden="1">#N/A</definedName>
    <definedName name="BExXQCGQGGYSI0LTRVR73MUO50AW" hidden="1">#N/A</definedName>
    <definedName name="BExXQEEXFHDQ8DSRAJSB5ET6J004" hidden="1">#N/A</definedName>
    <definedName name="BExXQH41O5HZAH8BO6HCFY8YC3TU" hidden="1">#N/A</definedName>
    <definedName name="BExXQIRBLQSLAJTFL7224FCFUTKH" hidden="1">#N/A</definedName>
    <definedName name="BExXQJIEF5R3QQ6D8HO3NGPU0IQC" hidden="1">#N/A</definedName>
    <definedName name="BExXQU00K9ER4I1WM7T9J0W1E7ZC" hidden="1">#N/A</definedName>
    <definedName name="BExXQU00KOR7XLM8B13DGJ1MIQDY" hidden="1">#N/A</definedName>
    <definedName name="BExXQXG18PS8HGBOS03OSTQ0KEYC" hidden="1">#N/A</definedName>
    <definedName name="BExXQXQT4OAFQT5B0YB3USDJOJOB" hidden="1">#N/A</definedName>
    <definedName name="BExXR3FSEXAHSXEQNJORWFCPX86N" hidden="1">#N/A</definedName>
    <definedName name="BExXR3W3FKYQBLR299HO9RZ70C43" hidden="1">#N/A</definedName>
    <definedName name="BExXR46U23CRRBV6IZT982MAEQKI" hidden="1">#N/A</definedName>
    <definedName name="BExXR8OKAVX7O70V5IYG2PRKXSTI" hidden="1">#N/A</definedName>
    <definedName name="BExXRA6N6XCLQM6XDV724ZIH6G93" hidden="1">#N/A</definedName>
    <definedName name="BExXRABZ1CNKCG6K1MR6OUFHF7J9" hidden="1">#N/A</definedName>
    <definedName name="BExXRBOFETC0OTJ6WY3VPMFH03VB" hidden="1">#N/A</definedName>
    <definedName name="BExXRD13K1S9Y3JGR7CXSONT7RJZ" hidden="1">#N/A</definedName>
    <definedName name="BExXRIFB4QQ87QIGA9AG0NXP577K" hidden="1">#N/A</definedName>
    <definedName name="BExXRIQ2JF2CVTRDQX2D9SPH7FTN" hidden="1">#N/A</definedName>
    <definedName name="BExXRO4A6VUH1F4XV8N1BRJ4896W" hidden="1">#N/A</definedName>
    <definedName name="BExXRO9N1SNJZGKD90P4K7FU1J0P" hidden="1">#N/A</definedName>
    <definedName name="BExXRV5QP3Z0KAQ1EQT9JYT2FV0L" hidden="1">#N/A</definedName>
    <definedName name="BExXRZ20LZZCW8LVGDK0XETOTSAI" hidden="1">#N/A</definedName>
    <definedName name="BExXRZNM651EJ5HJPGKGTVYLAZQ1" hidden="1">#N/A</definedName>
    <definedName name="BExXS63O4OMWMNXXAODZQFSDG33N" hidden="1">#N/A</definedName>
    <definedName name="BExXSBSP1TOY051HSPEPM0AEIO2M" hidden="1">#N/A</definedName>
    <definedName name="BExXSC8RFK5D68FJD2HI4K66SA6I" hidden="1">#N/A</definedName>
    <definedName name="BExXSNHC88W4UMXEOIOOATJAIKZO" hidden="1">#N/A</definedName>
    <definedName name="BExXSTBS08WIA9TLALV3UQ2Z3MRG" hidden="1">#N/A</definedName>
    <definedName name="BExXSVQ2WOJJ73YEO8Q2FK60V4G8" hidden="1">#N/A</definedName>
    <definedName name="BExXTHLRNL82GN7KZY3TOLO508N7" hidden="1">#N/A</definedName>
    <definedName name="BExXTL72MKEQSQH9L2OTFLU8DM2B" hidden="1">#N/A</definedName>
    <definedName name="BExXTM3M4RTCRSX7VGAXGQNPP668" hidden="1">#N/A</definedName>
    <definedName name="BExXTOCF78J7WY6FOVBRY1N2RBBR" hidden="1">#N/A</definedName>
    <definedName name="BExXTP3GYO6Z9RTKKT10XA0UTV3T" hidden="1">#N/A</definedName>
    <definedName name="BExXTZKZ4CG92ZQLIRKEXXH9BFIR" hidden="1">#N/A</definedName>
    <definedName name="BExXU4J2BM2964GD5UZHM752Q4NS" hidden="1">#N/A</definedName>
    <definedName name="BExXU6XDTT7RM93KILIDEYPA9XKF" hidden="1">#N/A</definedName>
    <definedName name="BExXU8VLZA7WLPZ3RAQZGNERUD26" hidden="1">#N/A</definedName>
    <definedName name="BExXUB9RSLSCNN5ETLXY72DAPZZM" hidden="1">#N/A</definedName>
    <definedName name="BExXUFRM82XQIN2T8KGLDQL1IBQW" hidden="1">#N/A</definedName>
    <definedName name="BExXUQEQBF6FI240ZGIF9YXZSRAU" hidden="1">#N/A</definedName>
    <definedName name="BExXUYND6EJO7CJ5KRICV4O1JNWK" hidden="1">#N/A</definedName>
    <definedName name="BExXV6FWG4H3S2QEUJZYIXILNGJ7" hidden="1">#N/A</definedName>
    <definedName name="BExXVK87BMMO6LHKV0CFDNIQVIBS" hidden="1">#N/A</definedName>
    <definedName name="BExXVKZ9WXPGL6IVY6T61IDD771I" hidden="1">#N/A</definedName>
    <definedName name="BExXW0K72T1Y8K1I4VZT87UY9S2G" hidden="1">#N/A</definedName>
    <definedName name="BExXW27MMXHXUXX78SDTBE1JYTHT" hidden="1">#N/A</definedName>
    <definedName name="BExXW2YIM2MYBSHRIX0RP9D4PRMN" hidden="1">#N/A</definedName>
    <definedName name="BExXWBNE4KTFSXKVSRF6WX039WPB" hidden="1">#N/A</definedName>
    <definedName name="BExXWFP5AYE7EHYTJWBZSQ8PQ0YX" hidden="1">#N/A</definedName>
    <definedName name="BExXWVFIBQT8OY1O41FRFPFGXQHK" hidden="1">#N/A</definedName>
    <definedName name="BExXWWXHBZHA9J3N8K47F84X0M0L" hidden="1">#N/A</definedName>
    <definedName name="BExXWZBREC3ALZX5JY961IA7NMFH" hidden="1">#N/A</definedName>
    <definedName name="BExXXBM521DL8R4ZX7NZ3DBCUOR5" hidden="1">#N/A</definedName>
    <definedName name="BExXXC7OZI33XZ03NRMEP7VRLQK4" hidden="1">#N/A</definedName>
    <definedName name="BExXXH5N3NKBQ7BCJPJTBF8CYM2Q" hidden="1">#N/A</definedName>
    <definedName name="BExXXKWLM4D541BH6O8GOJMHFHMW" hidden="1">#N/A</definedName>
    <definedName name="BExXXPPA1Q87XPI97X0OXCPBPDON" hidden="1">#N/A</definedName>
    <definedName name="BExXXVUDA98IZTQ6MANKU4MTTDVR" hidden="1">#N/A</definedName>
    <definedName name="BExXXZQNZY6IZI45DJXJK0MQZWA7" hidden="1">#N/A</definedName>
    <definedName name="BExXY5QFG6QP94SFT3935OBM8Y4K" hidden="1">#N/A</definedName>
    <definedName name="BExXY7TYEBFXRYUYIFHTN65RJ8EW" hidden="1">#N/A</definedName>
    <definedName name="BExXYLBHANUXC5FCTDDTGOVD3GQS" hidden="1">#N/A</definedName>
    <definedName name="BExXYMNYAYH3WA2ZCFAYKZID9ZCI" hidden="1">#N/A</definedName>
    <definedName name="BExXYYT12SVN2VDMLVNV4P3ISD8T" hidden="1">#N/A</definedName>
    <definedName name="BExXZEDWUYH25UZMW2QU2RXFILJE" hidden="1">#N/A</definedName>
    <definedName name="BExXZFVV4YB42AZ3H1I40YG3JAPU" hidden="1">#N/A</definedName>
    <definedName name="BExXZHJ9T2JELF12CHHGD54J1B0C" hidden="1">#N/A</definedName>
    <definedName name="BExXZNJ2X1TK2LRK5ZY3MX49H5T7" hidden="1">#N/A</definedName>
    <definedName name="BExXZOVPCEP495TQSON6PSRQ8XCY" hidden="1">#N/A</definedName>
    <definedName name="BExXZXKH7NBARQQAZM69Z57IH1MM" hidden="1">#N/A</definedName>
    <definedName name="BExY07WSDH5QEVM7BJXJK2ZRAI1O" hidden="1">#N/A</definedName>
    <definedName name="BExY0C3UBVC4M59JIRXVQ8OWAJC1" hidden="1">#N/A</definedName>
    <definedName name="BExY0OE8GFHMLLTEAFIOQTOPEVPB" hidden="1">#N/A</definedName>
    <definedName name="BExY0OJHW85S0VKBA8T4HTYPYBOS" hidden="1">#N/A</definedName>
    <definedName name="BExY0T1E034D7XAXNC6F7540LLIE" hidden="1">#N/A</definedName>
    <definedName name="BExY0XTZLHN49J2JH94BYTKBJLT3" hidden="1">#N/A</definedName>
    <definedName name="BExY11FH9TXHERUYGG8FE50U7H7J" hidden="1">#N/A</definedName>
    <definedName name="BExY180UKNW5NIAWD6ZUYTFEH8QS" hidden="1">#N/A</definedName>
    <definedName name="BExY1DPTV4LSY9MEOUGXF8X052NA" hidden="1">#N/A</definedName>
    <definedName name="BExY1GK9ELBEKDD7O6HR6DUO8YGO" hidden="1">#N/A</definedName>
    <definedName name="BExY1NWOXXFV9GGZ3PX444LZ8TVX" hidden="1">#N/A</definedName>
    <definedName name="BExY1UCL0RND63LLSM9X5SFRG117" hidden="1">#N/A</definedName>
    <definedName name="BExY1WAT3937L08HLHIRQHMP2A3H" hidden="1">#N/A</definedName>
    <definedName name="BExY1YEBOSLMID7LURP8QB46AI91" hidden="1">#N/A</definedName>
    <definedName name="BExY2FS4LFX9OHOTQT7SJ2PXAC25" hidden="1">#N/A</definedName>
    <definedName name="BExY2GDPCZPVU0IQ6IJIB1YQQRQ6" hidden="1">#N/A</definedName>
    <definedName name="BExY2GTSZ3VA9TXLY7KW1LIAKJ61" hidden="1">#N/A</definedName>
    <definedName name="BExY2IXBR1SGYZH08T7QHKEFS8HA" hidden="1">#N/A</definedName>
    <definedName name="BExY2Q4B5FUDA5VU4VRUHX327QN0" hidden="1">#N/A</definedName>
    <definedName name="BExY3HOSK7YI364K15OX70AVR6F1" hidden="1">#N/A</definedName>
    <definedName name="BExY3T89AUR83SOAZZ3OMDEJDQ39" hidden="1">#N/A</definedName>
    <definedName name="BExY4MG771JQ84EMIVB6HQGGHZY7" hidden="1">#N/A</definedName>
    <definedName name="BExY4PWCSFB8P3J3TBQB2MD67263" hidden="1">#N/A</definedName>
    <definedName name="BExY4RZW3KK11JLYBA4DWZ92M6LQ" hidden="1">#N/A</definedName>
    <definedName name="BExY4XOVTTNVZ577RLIEC7NZQFIX" hidden="1">#N/A</definedName>
    <definedName name="BExY50JAF5CG01GTHAUS7I4ZLUDC" hidden="1">#N/A</definedName>
    <definedName name="BExY53J7EXFEOFTRNAHLK7IH3ACB" hidden="1">#N/A</definedName>
    <definedName name="BExY5515SJTJS3VM80M3YYR0WF37" hidden="1">#N/A</definedName>
    <definedName name="BExY5515WE39FQ3EG5QHG67V9C0O" hidden="1">#N/A</definedName>
    <definedName name="BExY5986WNAD8NFCPXC9TVLBU4FG" hidden="1">#N/A</definedName>
    <definedName name="BExY5DF9MS25IFNWGJ1YAS5MDN8R" hidden="1">#N/A</definedName>
    <definedName name="BExY5ERVGL3UM2MGT8LJ0XPKTZEK" hidden="1">#N/A</definedName>
    <definedName name="BExY5EX6NJFK8W754ZVZDN5DS04K" hidden="1">#N/A</definedName>
    <definedName name="BExY5S3XD1NJT109CV54IFOHVLQ6" hidden="1">#N/A</definedName>
    <definedName name="BExY6KVS1MMZ2R34PGEFR2BMTU9W" hidden="1">#N/A</definedName>
    <definedName name="BExY6Q9YY7LW745GP7CYOGGSPHGE" hidden="1">#N/A</definedName>
    <definedName name="BExZIA3C8LKJTEH3MKQ57KJH5TA2" hidden="1">#N/A</definedName>
    <definedName name="BExZIIHH3QNQE3GFMHEE4UMHY6WQ" hidden="1">#N/A</definedName>
    <definedName name="BExZIYO22G5UXOB42GDLYGVRJ6U7" hidden="1">#N/A</definedName>
    <definedName name="BExZJ7I9T8XU4MZRKJ1VVU76V2LZ" hidden="1">#N/A</definedName>
    <definedName name="BExZJMY170JCUU1RWASNZ1HJPRTA" hidden="1">#N/A</definedName>
    <definedName name="BExZJOQR77H0P4SUKVYACDCFBBXO" hidden="1">#N/A</definedName>
    <definedName name="BExZJS6RG34ODDY9HMZ0O34MEMSB" hidden="1">#N/A</definedName>
    <definedName name="BExZK34NR4BAD7HJAP7SQ926UQP3" hidden="1">#N/A</definedName>
    <definedName name="BExZK3FGPHH5H771U7D5XY7XBS6E" hidden="1">#N/A</definedName>
    <definedName name="BExZKHYORG3O8C772XPFHM1N8T80" hidden="1">#N/A</definedName>
    <definedName name="BExZKJRF2IRR57DG9CLC7MSHWNNN" hidden="1">#N/A</definedName>
    <definedName name="BExZKV5GYXO0X760SBD9TWTIQHGI" hidden="1">#N/A</definedName>
    <definedName name="BExZL6E4YVXRUN7ZGF2BIGIXFR8K" hidden="1">#N/A</definedName>
    <definedName name="BExZLGVLMKTPFXG42QYT0PO81G7F" hidden="1">#N/A</definedName>
    <definedName name="BExZLKMK7LRK14S09WLMH7MXSQXM" hidden="1">#N/A</definedName>
    <definedName name="BExZM7JVLG0W8EG5RBU915U3SKBY" hidden="1">#N/A</definedName>
    <definedName name="BExZM85FOVUFF110XMQ9O2ODSJUK" hidden="1">#N/A</definedName>
    <definedName name="BExZMF1MMTZ1TA14PZ8ASSU2CBSP" hidden="1">#N/A</definedName>
    <definedName name="BExZMKL5YQZD7F0FUCSVFGLPFK52" hidden="1">#N/A</definedName>
    <definedName name="BExZMOC3VNZALJM71X2T6FV91GTB" hidden="1">#N/A</definedName>
    <definedName name="BExZMXH39OB0I43XEL3K11U3G9PM" hidden="1">#N/A</definedName>
    <definedName name="BExZMZQ3RBKDHT5GLFNLS52OSJA0" hidden="1">#N/A</definedName>
    <definedName name="BExZN2F7Y2J2L2LN5WZRG949MS4A" hidden="1">#N/A</definedName>
    <definedName name="BExZN847WUWKRYTZWG9TCQZJS3OL" hidden="1">#N/A</definedName>
    <definedName name="BExZNH3VISFF4NQI11BZDP5IQ7VG" hidden="1">#N/A</definedName>
    <definedName name="BExZNJYCFYVMAOI62GB2BABK1ELE" hidden="1">#N/A</definedName>
    <definedName name="BExZNV707LIU6Z5H6QI6H67LHTI1" hidden="1">#N/A</definedName>
    <definedName name="BExZNVCBKB930QQ9QW7KSGOZ0V1M" hidden="1">#N/A</definedName>
    <definedName name="BExZNW8QJ18X0RSGFDWAE9ZSDX39" hidden="1">#N/A</definedName>
    <definedName name="BExZNZDWRS6Q40L8OCWFEIVI0A1O" hidden="1">#N/A</definedName>
    <definedName name="BExZOBO9NYLGVJQ31LVQ9XS2ZT4N" hidden="1">#N/A</definedName>
    <definedName name="BExZOETNB1CJ3Y2RKLI1ZK0S8Z6H" hidden="1">#N/A</definedName>
    <definedName name="BExZOL9K1RUXBTLZ6FJ65BIE9G5R" hidden="1">#N/A</definedName>
    <definedName name="BExZOREMVSK4E5VSWM838KHUB8AI" hidden="1">#N/A</definedName>
    <definedName name="BExZOVR745T5P1KS9NV2PXZPZVRG" hidden="1">#N/A</definedName>
    <definedName name="BExZOZSWGLSY2XYVRIS6VSNJDSGD" hidden="1">#N/A</definedName>
    <definedName name="BExZP7AIJKLM6C6CSUIIFAHFBNX2" hidden="1">#N/A</definedName>
    <definedName name="BExZPQ0XY507N8FJMVPKCTK8HC9H" hidden="1">#N/A</definedName>
    <definedName name="BExZQ37OVBR25U32CO2YYVPZOMR5" hidden="1">#N/A</definedName>
    <definedName name="BExZQ3NT7H06VO0AR48WHZULZB93" hidden="1">#N/A</definedName>
    <definedName name="BExZQ7PJU07SEJMDX18U9YVDC2GU" hidden="1">#N/A</definedName>
    <definedName name="BExZQIHTGHK7OOI2Y2PN3JYBY82I" hidden="1">#N/A</definedName>
    <definedName name="BExZQJJMGU5MHQOILGXGJPAQI5XI" hidden="1">#N/A</definedName>
    <definedName name="BExZQJUFPVD3OS7JGU6Q1EBYD9QR" hidden="1">#N/A</definedName>
    <definedName name="BExZQXBYEBN28QUH1KOVW6KKA5UM" hidden="1">#N/A</definedName>
    <definedName name="BExZQZKT146WEN8FTVZ7Y5TSB8L5" hidden="1">#N/A</definedName>
    <definedName name="BExZR485AKBH93YZ08CMUC3WROED" hidden="1">#N/A</definedName>
    <definedName name="BExZR7TL98P2PPUVGIZYR5873DWW" hidden="1">#N/A</definedName>
    <definedName name="BExZRGD1603X5ACFALUUDKCD7X48" hidden="1">#N/A</definedName>
    <definedName name="BExZRP1X6UVLN1UOLHH5VF4STP1O" hidden="1">#N/A</definedName>
    <definedName name="BExZRQ930U6OCYNV00CH5I0Q4LPE" hidden="1">#N/A</definedName>
    <definedName name="BExZRW8W514W8OZ72YBONYJ64GXF" hidden="1">#N/A</definedName>
    <definedName name="BExZRWJP2BUVFJPO8U8ATQEP0LZU" hidden="1">#N/A</definedName>
    <definedName name="BExZS2OY9JTSSP01ZQ6V2T2LO5R9" hidden="1">#N/A</definedName>
    <definedName name="BExZSI9USDLZAN8LI8M4YYQL24GZ" hidden="1">#N/A</definedName>
    <definedName name="BExZSS0LA2JY4ZLJ1Z5YCMLJJZCH" hidden="1">#N/A</definedName>
    <definedName name="BExZTAQV2QVSZY5Y3VCCWUBSBW9P" hidden="1">#N/A</definedName>
    <definedName name="BExZTHSI2FX56PWRSNX9H5EWTZFO" hidden="1">#N/A</definedName>
    <definedName name="BExZTJL3HVBFY139H6CJHEQCT1EL" hidden="1">#N/A</definedName>
    <definedName name="BExZTLOL8OPABZI453E0KVNA1GJS" hidden="1">#N/A</definedName>
    <definedName name="BExZTT6J3X0TOX0ZY6YPLUVMCW9X" hidden="1">#N/A</definedName>
    <definedName name="BExZTW6ECBRA0BBITWBQ8R93RMCL" hidden="1">#N/A</definedName>
    <definedName name="BExZU2BHYAOKSCBM3C5014ZF6IXS" hidden="1">#N/A</definedName>
    <definedName name="BExZU2RMJTXOCS0ROPMYPE6WTD87" hidden="1">#N/A</definedName>
    <definedName name="BExZUF7G8FENTJKH9R1XUWXM6CWD" hidden="1">#N/A</definedName>
    <definedName name="BExZUNARUJBIZ08VCAV3GEVBIR3D" hidden="1">#N/A</definedName>
    <definedName name="BExZUSZT5496UMBP4LFSLTR1GVEW" hidden="1">#N/A</definedName>
    <definedName name="BExZUT54340I38GVCV79EL116WR0" hidden="1">#N/A</definedName>
    <definedName name="BExZUYDULCX65H9OZ9JHPBNKF3MI" hidden="1">#N/A</definedName>
    <definedName name="BExZV2QD5ZDK3AGDRULLA7JB46C3" hidden="1">#N/A</definedName>
    <definedName name="BExZVBQ29OM0V8XAL3HL0JIM0MMU" hidden="1">#N/A</definedName>
    <definedName name="BExZVLM4T9ORS4ZWHME46U4Q103C" hidden="1">#N/A</definedName>
    <definedName name="BExZVM7OZWPPRH5YQW50EYMMIW1A" hidden="1">#N/A</definedName>
    <definedName name="BExZVPYGX2C5OSHMZ6F0KBKZ6B1S" hidden="1">#N/A</definedName>
    <definedName name="BExZW5UARC8W9AQNLJX2I5WQWS5F" hidden="1">#N/A</definedName>
    <definedName name="BExZW7HRGN6A9YS41KI2B2UUMJ7X" hidden="1">#N/A</definedName>
    <definedName name="BExZW8ZPNV43UXGOT98FDNIBQHZY" hidden="1">#N/A</definedName>
    <definedName name="BExZWKZ5N3RDXU8MZ8HQVYYD8O0F" hidden="1">#N/A</definedName>
    <definedName name="BExZWSMC9T48W74GFGQCIUJ8ZPP3" hidden="1">#N/A</definedName>
    <definedName name="BExZWUF2V4HY3HI8JN9ZVPRWK1H3" hidden="1">#N/A</definedName>
    <definedName name="BExZWX45URTK9KYDJHEXL1OTZ833" hidden="1">#N/A</definedName>
    <definedName name="BExZX0EWQEZO86WDAD9A4EAEZ012" hidden="1">#N/A</definedName>
    <definedName name="BExZX2T6ZT2DZLYSDJJBPVIT5OK2" hidden="1">#N/A</definedName>
    <definedName name="BExZXOJDELULNLEH7WG0OYJT0NJ4" hidden="1">#N/A</definedName>
    <definedName name="BExZXOOTRNUK8LGEAZ8ZCFW9KXQ1" hidden="1">#N/A</definedName>
    <definedName name="BExZXT6JOXNKEDU23DKL8XZAJZIH" hidden="1">#N/A</definedName>
    <definedName name="BExZXUTYW1HWEEZ1LIX4OQWC7HL1" hidden="1">#N/A</definedName>
    <definedName name="BExZXY4NKQL9QD76YMQJ15U1C2G8" hidden="1">#N/A</definedName>
    <definedName name="BExZXYQ7U5G08FQGUIGYT14QCBOF" hidden="1">#N/A</definedName>
    <definedName name="BExZY02V77YJBMODJSWZOYCMPS5X" hidden="1">#N/A</definedName>
    <definedName name="BExZY49QRZIR6CA41LFA9LM6EULU" hidden="1">#N/A</definedName>
    <definedName name="BExZYGESSY2KSJIS00IISZ4Q42QI" hidden="1">#N/A</definedName>
    <definedName name="BExZZ2FQA9A8C7CJKMEFQ9VPSLCE" hidden="1">#N/A</definedName>
    <definedName name="BExZZCHAVHW8C2H649KRGVQ0WVRT" hidden="1">#N/A</definedName>
    <definedName name="BExZZTK54OTLF2YB68BHGOS27GEN" hidden="1">#N/A</definedName>
    <definedName name="BExZZXB3JQQG4SIZS4MRU6NNW7HI" hidden="1">#N/A</definedName>
    <definedName name="BExZZZEMIIFKMLLV4DJKX5TB9R5V" hidden="1">#N/A</definedName>
    <definedName name="bries">#REF!</definedName>
    <definedName name="C_02">#REF!</definedName>
    <definedName name="cluster" localSheetId="1">#REF!</definedName>
    <definedName name="cluster" localSheetId="2">#REF!</definedName>
    <definedName name="cluster" localSheetId="8">#REF!</definedName>
    <definedName name="cluster">'[7]3-Basis ruimtestaat'!$B$1:$B$65536</definedName>
    <definedName name="dag" localSheetId="1">#REF!</definedName>
    <definedName name="dag" localSheetId="2">#REF!</definedName>
    <definedName name="dag" localSheetId="8">#REF!</definedName>
    <definedName name="dag">#REF!</definedName>
    <definedName name="dagenperjaar1">[8]Omreken!$B$9</definedName>
    <definedName name="dagsoorttabel1">[8]Omreken!$A$13:$B$28</definedName>
    <definedName name="DATA1" localSheetId="1">#REF!</definedName>
    <definedName name="DATA1" localSheetId="2">#REF!</definedName>
    <definedName name="DATA1" localSheetId="8">#REF!</definedName>
    <definedName name="DATA1">#REF!</definedName>
    <definedName name="DATA10" localSheetId="1">#REF!</definedName>
    <definedName name="DATA10" localSheetId="2">#REF!</definedName>
    <definedName name="DATA10" localSheetId="8">#REF!</definedName>
    <definedName name="DATA10">#REF!</definedName>
    <definedName name="DATA11" localSheetId="1">#REF!</definedName>
    <definedName name="DATA11" localSheetId="2">#REF!</definedName>
    <definedName name="DATA11" localSheetId="8">#REF!</definedName>
    <definedName name="DATA11">#REF!</definedName>
    <definedName name="DATA12" localSheetId="1">#REF!</definedName>
    <definedName name="DATA12" localSheetId="2">#REF!</definedName>
    <definedName name="DATA12" localSheetId="8">#REF!</definedName>
    <definedName name="DATA12">#REF!</definedName>
    <definedName name="DATA13" localSheetId="1">#REF!</definedName>
    <definedName name="DATA13" localSheetId="2">#REF!</definedName>
    <definedName name="DATA13" localSheetId="8">#REF!</definedName>
    <definedName name="DATA13">#REF!</definedName>
    <definedName name="DATA14" localSheetId="1">#REF!</definedName>
    <definedName name="DATA14" localSheetId="2">#REF!</definedName>
    <definedName name="DATA14" localSheetId="8">#REF!</definedName>
    <definedName name="DATA14">#REF!</definedName>
    <definedName name="DATA15" localSheetId="1">#REF!</definedName>
    <definedName name="DATA15" localSheetId="2">#REF!</definedName>
    <definedName name="DATA15" localSheetId="8">#REF!</definedName>
    <definedName name="DATA15">#REF!</definedName>
    <definedName name="DATA16" localSheetId="1">#REF!</definedName>
    <definedName name="DATA16" localSheetId="2">#REF!</definedName>
    <definedName name="DATA16" localSheetId="8">#REF!</definedName>
    <definedName name="DATA16">#REF!</definedName>
    <definedName name="DATA17" localSheetId="1">#REF!</definedName>
    <definedName name="DATA17" localSheetId="2">#REF!</definedName>
    <definedName name="DATA17" localSheetId="8">#REF!</definedName>
    <definedName name="DATA17">#REF!</definedName>
    <definedName name="DATA18" localSheetId="1">#REF!</definedName>
    <definedName name="DATA18" localSheetId="2">#REF!</definedName>
    <definedName name="DATA18" localSheetId="8">#REF!</definedName>
    <definedName name="DATA18">#REF!</definedName>
    <definedName name="DATA19" localSheetId="1">#REF!</definedName>
    <definedName name="DATA19" localSheetId="2">#REF!</definedName>
    <definedName name="DATA19" localSheetId="8">#REF!</definedName>
    <definedName name="DATA19">#REF!</definedName>
    <definedName name="DATA2" localSheetId="1">#REF!</definedName>
    <definedName name="DATA2" localSheetId="2">#REF!</definedName>
    <definedName name="DATA2" localSheetId="8">#REF!</definedName>
    <definedName name="DATA2">#REF!</definedName>
    <definedName name="DATA20" localSheetId="1">#REF!</definedName>
    <definedName name="DATA20" localSheetId="2">#REF!</definedName>
    <definedName name="DATA20" localSheetId="8">#REF!</definedName>
    <definedName name="DATA20">#REF!</definedName>
    <definedName name="DATA21" localSheetId="1">#REF!</definedName>
    <definedName name="DATA21" localSheetId="2">#REF!</definedName>
    <definedName name="DATA21" localSheetId="8">#REF!</definedName>
    <definedName name="DATA21">#REF!</definedName>
    <definedName name="DATA22" localSheetId="1">#REF!</definedName>
    <definedName name="DATA22" localSheetId="2">#REF!</definedName>
    <definedName name="DATA22" localSheetId="8">#REF!</definedName>
    <definedName name="DATA22">#REF!</definedName>
    <definedName name="DATA3" localSheetId="1">#REF!</definedName>
    <definedName name="DATA3" localSheetId="2">#REF!</definedName>
    <definedName name="DATA3" localSheetId="8">#REF!</definedName>
    <definedName name="DATA3">#REF!</definedName>
    <definedName name="DATA4" localSheetId="1">#REF!</definedName>
    <definedName name="DATA4" localSheetId="2">#REF!</definedName>
    <definedName name="DATA4" localSheetId="8">#REF!</definedName>
    <definedName name="DATA4">#REF!</definedName>
    <definedName name="DATA5" localSheetId="1">#REF!</definedName>
    <definedName name="DATA5" localSheetId="2">#REF!</definedName>
    <definedName name="DATA5" localSheetId="8">#REF!</definedName>
    <definedName name="DATA5">#REF!</definedName>
    <definedName name="DATA6" localSheetId="1">#REF!</definedName>
    <definedName name="DATA6" localSheetId="2">#REF!</definedName>
    <definedName name="DATA6" localSheetId="8">#REF!</definedName>
    <definedName name="DATA6">#REF!</definedName>
    <definedName name="DATA7" localSheetId="1">#REF!</definedName>
    <definedName name="DATA7" localSheetId="2">#REF!</definedName>
    <definedName name="DATA7" localSheetId="8">#REF!</definedName>
    <definedName name="DATA7">#REF!</definedName>
    <definedName name="DATA8" localSheetId="1">#REF!</definedName>
    <definedName name="DATA8" localSheetId="2">#REF!</definedName>
    <definedName name="DATA8" localSheetId="8">#REF!</definedName>
    <definedName name="DATA8">#REF!</definedName>
    <definedName name="DATA9" localSheetId="1">#REF!</definedName>
    <definedName name="DATA9" localSheetId="2">#REF!</definedName>
    <definedName name="DATA9" localSheetId="8">#REF!</definedName>
    <definedName name="DATA9">#REF!</definedName>
    <definedName name="_xlnm.Database">#REF!</definedName>
    <definedName name="dfg">#REF!</definedName>
    <definedName name="einde" localSheetId="10">'Afroep avonduren'!einde</definedName>
    <definedName name="einde" localSheetId="12">'Afroep feestdagen'!einde</definedName>
    <definedName name="einde" localSheetId="9">'Afroep ma-vr'!einde</definedName>
    <definedName name="einde" localSheetId="11">'Afroep weekend'!einde</definedName>
    <definedName name="einde" localSheetId="1">Inschrijfblad!einde</definedName>
    <definedName name="einde" localSheetId="7">'IVM Glas'!einde</definedName>
    <definedName name="einde" localSheetId="6">'IVM SMO'!einde</definedName>
    <definedName name="einde" localSheetId="2">#N/A</definedName>
    <definedName name="einde" localSheetId="8">'Uurtariefopbouw Contract'!einde</definedName>
    <definedName name="einde">[0]!einde</definedName>
    <definedName name="FeestdagenFT">#N/A</definedName>
    <definedName name="FeestdagenPT">#N/A</definedName>
    <definedName name="ff" hidden="1">#REF!</definedName>
    <definedName name="franchisealgemeen">#N/A</definedName>
    <definedName name="franchiseww">#N/A</definedName>
    <definedName name="Frekwentie_0">#REF!</definedName>
    <definedName name="Gan_R" localSheetId="1">Inschrijfblad!Gan_R</definedName>
    <definedName name="Gan_R" localSheetId="2">Kengetallen!Gan_R</definedName>
    <definedName name="Gan_R" localSheetId="8">'Uurtariefopbouw Contract'!Gan_R</definedName>
    <definedName name="Gan_R">[0]!Gan_R</definedName>
    <definedName name="gebouw" localSheetId="1">#REF!</definedName>
    <definedName name="gebouw" localSheetId="2">#REF!</definedName>
    <definedName name="gebouw" localSheetId="8">#REF!</definedName>
    <definedName name="gebouw">#REF!</definedName>
    <definedName name="gebruikerscode" localSheetId="1">#REF!</definedName>
    <definedName name="gebruikerscode" localSheetId="2">#REF!</definedName>
    <definedName name="gebruikerscode" localSheetId="8">#REF!</definedName>
    <definedName name="gebruikerscode">[6]Tussenblad!$A$12</definedName>
    <definedName name="gein">#REF!</definedName>
    <definedName name="glas" localSheetId="1">#REF!</definedName>
    <definedName name="glas" localSheetId="2">#REF!</definedName>
    <definedName name="glas" localSheetId="8">#REF!</definedName>
    <definedName name="glas">[0]!glas</definedName>
    <definedName name="Gls_G" localSheetId="10">#REF!</definedName>
    <definedName name="Gls_G" localSheetId="12">#REF!</definedName>
    <definedName name="Gls_G" localSheetId="9">#REF!</definedName>
    <definedName name="Gls_G" localSheetId="11">#REF!</definedName>
    <definedName name="Gls_G" localSheetId="1">#REF!</definedName>
    <definedName name="Gls_G" localSheetId="2">#REF!</definedName>
    <definedName name="Gls_G" localSheetId="8">#REF!</definedName>
    <definedName name="Gls_G">[4]Begroting!#REF!</definedName>
    <definedName name="han" hidden="1">#REF!</definedName>
    <definedName name="hda">#REF!</definedName>
    <definedName name="henk" localSheetId="10">#REF!</definedName>
    <definedName name="henk" localSheetId="12">#REF!</definedName>
    <definedName name="henk" localSheetId="9">#REF!</definedName>
    <definedName name="henk" localSheetId="11">#REF!</definedName>
    <definedName name="henk" localSheetId="1">#REF!</definedName>
    <definedName name="henk" localSheetId="2">#REF!</definedName>
    <definedName name="henk" localSheetId="8">#REF!</definedName>
    <definedName name="henk">[9]Begroting!#REF!</definedName>
    <definedName name="hfdhd">#REF!</definedName>
    <definedName name="hhh">[10]Kengetallen!$A$5:$J$127</definedName>
    <definedName name="hhhh">[10]Kengetallen!$A$5:$J$127</definedName>
    <definedName name="hhhhh" localSheetId="1">#REF!</definedName>
    <definedName name="hhhhh" localSheetId="2">#REF!</definedName>
    <definedName name="hhhhh" localSheetId="8">#REF!</definedName>
    <definedName name="hhhhh">[3]Begroting!#REF!</definedName>
    <definedName name="holendrecht">#REF!</definedName>
    <definedName name="HTML_CodePage" hidden="1">1252</definedName>
    <definedName name="HTML_Control" localSheetId="1" hidden="1">{"'ma_vr'!$A$1:$AA$42"}</definedName>
    <definedName name="HTML_Control" localSheetId="2" hidden="1">{"'ma_vr'!$A$1:$AA$42"}</definedName>
    <definedName name="HTML_Control" localSheetId="8"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huigenbosch">#REF!</definedName>
    <definedName name="huntum">#REF!</definedName>
    <definedName name="Investeringen">#N/A</definedName>
    <definedName name="jj" hidden="1">#REF!</definedName>
    <definedName name="KengCode">[11]Kengetal!$B$7:$G$60</definedName>
    <definedName name="Kengetal">'[12]2-Kengetal'!$A$10:$L$70</definedName>
    <definedName name="Kengetallenoverzicht">[13]Kengetallen!$B$5:$J$91</definedName>
    <definedName name="kj">#REF!</definedName>
    <definedName name="Kleding">#N/A</definedName>
    <definedName name="kleihut">#REF!</definedName>
    <definedName name="Kostensoorten">#N/A</definedName>
    <definedName name="lijst_zdg" localSheetId="10">#REF!</definedName>
    <definedName name="lijst_zdg" localSheetId="12">#REF!</definedName>
    <definedName name="lijst_zdg" localSheetId="9">#REF!</definedName>
    <definedName name="lijst_zdg" localSheetId="11">#REF!</definedName>
    <definedName name="lijst_zdg" localSheetId="1">#REF!</definedName>
    <definedName name="lijst_zdg" localSheetId="7">#REF!</definedName>
    <definedName name="lijst_zdg" localSheetId="6">#REF!</definedName>
    <definedName name="lijst_zdg" localSheetId="2">#REF!</definedName>
    <definedName name="lijst_zdg" localSheetId="8">#REF!</definedName>
    <definedName name="lijst_zdg">#REF!</definedName>
    <definedName name="locatie">#REF!</definedName>
    <definedName name="Loongroep">#N/A</definedName>
    <definedName name="m2jaar" localSheetId="1">#REF!</definedName>
    <definedName name="m2jaar" localSheetId="2">#REF!</definedName>
    <definedName name="m2jaar" localSheetId="8">#REF!</definedName>
    <definedName name="m2jaar">#REF!</definedName>
    <definedName name="management">#N/A</definedName>
    <definedName name="matmid">#N/A</definedName>
    <definedName name="mercator">#REF!</definedName>
    <definedName name="ml">#REF!</definedName>
    <definedName name="mm" hidden="1">#REF!</definedName>
    <definedName name="norm">#REF!</definedName>
    <definedName name="norm1" localSheetId="1">#REF!</definedName>
    <definedName name="norm1" localSheetId="2">#REF!</definedName>
    <definedName name="norm1" localSheetId="8">#REF!</definedName>
    <definedName name="norm1">#REF!</definedName>
    <definedName name="normblad" localSheetId="1">#REF!</definedName>
    <definedName name="normblad" localSheetId="2">#REF!</definedName>
    <definedName name="normblad" localSheetId="8">#REF!</definedName>
    <definedName name="normblad">#REF!</definedName>
    <definedName name="Normen" localSheetId="1">#REF!</definedName>
    <definedName name="Normen" localSheetId="2">#REF!</definedName>
    <definedName name="Normen" localSheetId="8">#REF!</definedName>
    <definedName name="Normen">#REF!</definedName>
    <definedName name="NormenBarte" localSheetId="1">#REF!</definedName>
    <definedName name="NormenBarte" localSheetId="2">#REF!</definedName>
    <definedName name="NormenBarte" localSheetId="8">#REF!</definedName>
    <definedName name="NormenBarte">#REF!</definedName>
    <definedName name="NormenCult" localSheetId="1">#REF!</definedName>
    <definedName name="NormenCult" localSheetId="2">#REF!</definedName>
    <definedName name="NormenCult" localSheetId="8">#REF!</definedName>
    <definedName name="NormenCult">#REF!</definedName>
    <definedName name="NormenGym" localSheetId="1">#REF!</definedName>
    <definedName name="NormenGym" localSheetId="2">#REF!</definedName>
    <definedName name="NormenGym" localSheetId="8">#REF!</definedName>
    <definedName name="NormenGym">#REF!</definedName>
    <definedName name="normentabel">#N/A</definedName>
    <definedName name="Normentot" localSheetId="1">#REF!</definedName>
    <definedName name="Normentot" localSheetId="2">#REF!</definedName>
    <definedName name="Normentot" localSheetId="8">#REF!</definedName>
    <definedName name="Normentot">'[14]Invulblad P1'!$A$2:$D$164</definedName>
    <definedName name="olaa1">#REF!</definedName>
    <definedName name="onderhoud" localSheetId="1">#REF!</definedName>
    <definedName name="onderhoud" localSheetId="2">#REF!</definedName>
    <definedName name="onderhoud" localSheetId="8">#REF!</definedName>
    <definedName name="onderhoud">#REF!</definedName>
    <definedName name="Opleidingskosten">#N/A</definedName>
    <definedName name="OpNp">#N/A</definedName>
    <definedName name="overgang">#N/A</definedName>
    <definedName name="p" hidden="1">#REF!</definedName>
    <definedName name="Percentage_eindejaars" localSheetId="1">#REF!</definedName>
    <definedName name="Percentage_eindejaars" localSheetId="2">#REF!</definedName>
    <definedName name="Percentage_eindejaars" localSheetId="8">#REF!</definedName>
    <definedName name="Percentage_eindejaars">[15]Uitgangspunten!$B$19</definedName>
    <definedName name="petteflet">#REF!</definedName>
    <definedName name="pollewop">#REF!</definedName>
    <definedName name="prgterug" localSheetId="10">#REF!</definedName>
    <definedName name="prgterug" localSheetId="12">#REF!</definedName>
    <definedName name="prgterug" localSheetId="9">#REF!</definedName>
    <definedName name="prgterug" localSheetId="11">#REF!</definedName>
    <definedName name="prgterug" localSheetId="1">#REF!</definedName>
    <definedName name="prgterug" localSheetId="2">#REF!</definedName>
    <definedName name="prgterug" localSheetId="8">#REF!</definedName>
    <definedName name="prgterug">#REF!</definedName>
    <definedName name="prijsjaargegund" localSheetId="1">#REF!</definedName>
    <definedName name="prijsjaargegund" localSheetId="2">#REF!</definedName>
    <definedName name="prijsjaargegund" localSheetId="8">#REF!</definedName>
    <definedName name="prijsjaargegund">#REF!</definedName>
    <definedName name="prijsjaargegund1" localSheetId="1">#REF!</definedName>
    <definedName name="prijsjaargegund1" localSheetId="2">#REF!</definedName>
    <definedName name="prijsjaargegund1" localSheetId="8">#REF!</definedName>
    <definedName name="prijsjaargegund1">#REF!</definedName>
    <definedName name="PRODUCTIE_UREN_MAANDAG_T_M_VRIJDAG">#REF!</definedName>
    <definedName name="ProgrCode">#REF!</definedName>
    <definedName name="pw">#REF!</definedName>
    <definedName name="qry_Tbv_disk" localSheetId="1">#REF!</definedName>
    <definedName name="qry_Tbv_disk" localSheetId="2">#REF!</definedName>
    <definedName name="qry_Tbv_disk" localSheetId="8">#REF!</definedName>
    <definedName name="qry_Tbv_disk">#REF!</definedName>
    <definedName name="RB" localSheetId="1">#REF!</definedName>
    <definedName name="RB" localSheetId="2">#REF!</definedName>
    <definedName name="RB" localSheetId="8">#REF!</definedName>
    <definedName name="RB">[6]Tussenblad!$B$11</definedName>
    <definedName name="reigersnest">#REF!</definedName>
    <definedName name="rekenuurtariefHALO" localSheetId="1">#REF!</definedName>
    <definedName name="rekenuurtariefHALO" localSheetId="2">#REF!</definedName>
    <definedName name="rekenuurtariefHALO" localSheetId="8">#REF!</definedName>
    <definedName name="rekenuurtariefHALO">#REF!</definedName>
    <definedName name="rekenuurtariefHHS" localSheetId="1">#REF!</definedName>
    <definedName name="rekenuurtariefHHS" localSheetId="2">#REF!</definedName>
    <definedName name="rekenuurtariefHHS" localSheetId="8">#REF!</definedName>
    <definedName name="rekenuurtariefHHS">#REF!</definedName>
    <definedName name="RouwdagenFT">#N/A</definedName>
    <definedName name="RouwdagenPT">#N/A</definedName>
    <definedName name="ruimtem2" localSheetId="1">#REF!</definedName>
    <definedName name="ruimtem2" localSheetId="2">#REF!</definedName>
    <definedName name="ruimtem2" localSheetId="8">#REF!</definedName>
    <definedName name="ruimtem2">#REF!</definedName>
    <definedName name="Ruimtesoort" localSheetId="10">#REF!</definedName>
    <definedName name="Ruimtesoort" localSheetId="12">#REF!</definedName>
    <definedName name="Ruimtesoort" localSheetId="9">#REF!</definedName>
    <definedName name="Ruimtesoort" localSheetId="11">#REF!</definedName>
    <definedName name="Ruimtesoort" localSheetId="1">#REF!</definedName>
    <definedName name="Ruimtesoort" localSheetId="2">#REF!</definedName>
    <definedName name="Ruimtesoort" localSheetId="8">#REF!</definedName>
    <definedName name="Ruimtesoort">#REF!</definedName>
    <definedName name="ruimtestaten" localSheetId="10">#REF!</definedName>
    <definedName name="ruimtestaten" localSheetId="12">#REF!</definedName>
    <definedName name="ruimtestaten" localSheetId="9">#REF!</definedName>
    <definedName name="ruimtestaten" localSheetId="11">#REF!</definedName>
    <definedName name="ruimtestaten" localSheetId="1">#REF!</definedName>
    <definedName name="ruimtestaten" localSheetId="2">#REF!</definedName>
    <definedName name="ruimtestaten" localSheetId="8">#REF!</definedName>
    <definedName name="ruimtestaten">#REF!</definedName>
    <definedName name="s">#REF!</definedName>
    <definedName name="sanitair">#REF!</definedName>
    <definedName name="SAPBEXdnldView" hidden="1">"4CJUVLRIWH72OR857DN5SQ07I"</definedName>
    <definedName name="SAPBEXhrIndnt" hidden="1">"Wide"</definedName>
    <definedName name="SAPBEXsysID" hidden="1">"PRB"</definedName>
    <definedName name="SAPsysID" hidden="1">"708C5W7SBKP804JT78WJ0JNKI"</definedName>
    <definedName name="SAPwbID" hidden="1">"ARS"</definedName>
    <definedName name="sdf">#REF!</definedName>
    <definedName name="SocialelastenexclWwOpNp">#N/A</definedName>
    <definedName name="stampertjes">#REF!</definedName>
    <definedName name="STARTFTEQ" localSheetId="10">#REF!</definedName>
    <definedName name="STARTFTEQ" localSheetId="12">#REF!</definedName>
    <definedName name="STARTFTEQ" localSheetId="9">#REF!</definedName>
    <definedName name="STARTFTEQ" localSheetId="11">#REF!</definedName>
    <definedName name="STARTFTEQ" localSheetId="1">#REF!</definedName>
    <definedName name="STARTFTEQ" localSheetId="6">#REF!</definedName>
    <definedName name="STARTFTEQ" localSheetId="2">#REF!</definedName>
    <definedName name="STARTFTEQ" localSheetId="8">#REF!</definedName>
    <definedName name="STARTFTEQ">#REF!</definedName>
    <definedName name="startpoint" localSheetId="10">#REF!</definedName>
    <definedName name="startpoint" localSheetId="12">#REF!</definedName>
    <definedName name="startpoint" localSheetId="9">#REF!</definedName>
    <definedName name="startpoint" localSheetId="11">#REF!</definedName>
    <definedName name="startpoint" localSheetId="1">#REF!</definedName>
    <definedName name="startpoint" localSheetId="7">#REF!</definedName>
    <definedName name="startpoint" localSheetId="6">#REF!</definedName>
    <definedName name="startpoint" localSheetId="2">#REF!</definedName>
    <definedName name="startpoint" localSheetId="3">'Ma - Vrij'!#REF!</definedName>
    <definedName name="startpoint" localSheetId="4">'Ma - Vrij naloop'!#REF!</definedName>
    <definedName name="startpoint" localSheetId="8">#REF!</definedName>
    <definedName name="startpoint">#REF!</definedName>
    <definedName name="TABEL">#REF!</definedName>
    <definedName name="Tabelruimtesoort" localSheetId="1">#REF!</definedName>
    <definedName name="Tabelruimtesoort" localSheetId="8">#REF!</definedName>
    <definedName name="Tabelruimtesoort">[16]Ruimtesoort!$A:$IV</definedName>
    <definedName name="tabeltype">[8]Omreken!$B$5:$B$5</definedName>
    <definedName name="test" localSheetId="10">#REF!</definedName>
    <definedName name="test" localSheetId="12">#REF!</definedName>
    <definedName name="test" localSheetId="9">#REF!</definedName>
    <definedName name="test" localSheetId="11">#REF!</definedName>
    <definedName name="test" localSheetId="1">#REF!</definedName>
    <definedName name="test" localSheetId="6">#REF!</definedName>
    <definedName name="test" localSheetId="2">#REF!</definedName>
    <definedName name="test" localSheetId="8">#REF!</definedName>
    <definedName name="test">#REF!</definedName>
    <definedName name="TEST0" localSheetId="10">#REF!</definedName>
    <definedName name="TEST0" localSheetId="12">#REF!</definedName>
    <definedName name="TEST0" localSheetId="9">#REF!</definedName>
    <definedName name="TEST0" localSheetId="11">#REF!</definedName>
    <definedName name="TEST0" localSheetId="1">#REF!</definedName>
    <definedName name="TEST0" localSheetId="2">#REF!</definedName>
    <definedName name="TEST0" localSheetId="8">#REF!</definedName>
    <definedName name="TEST0">#REF!</definedName>
    <definedName name="TEST1" localSheetId="1">#REF!</definedName>
    <definedName name="TEST1" localSheetId="2">#REF!</definedName>
    <definedName name="TEST1" localSheetId="8">#REF!</definedName>
    <definedName name="TEST1">#REF!</definedName>
    <definedName name="TEST10" localSheetId="1">#REF!</definedName>
    <definedName name="TEST10" localSheetId="2">#REF!</definedName>
    <definedName name="TEST10" localSheetId="8">#REF!</definedName>
    <definedName name="TEST10">#REF!</definedName>
    <definedName name="TEST11" localSheetId="1">#REF!</definedName>
    <definedName name="TEST11" localSheetId="2">#REF!</definedName>
    <definedName name="TEST11" localSheetId="8">#REF!</definedName>
    <definedName name="TEST11">#REF!</definedName>
    <definedName name="TEST12" localSheetId="1">#REF!</definedName>
    <definedName name="TEST12" localSheetId="2">#REF!</definedName>
    <definedName name="TEST12" localSheetId="8">#REF!</definedName>
    <definedName name="TEST12">#REF!</definedName>
    <definedName name="TEST13" localSheetId="1">#REF!</definedName>
    <definedName name="TEST13" localSheetId="2">#REF!</definedName>
    <definedName name="TEST13" localSheetId="8">#REF!</definedName>
    <definedName name="TEST13">#REF!</definedName>
    <definedName name="TEST2" localSheetId="1">#REF!</definedName>
    <definedName name="TEST2" localSheetId="2">#REF!</definedName>
    <definedName name="TEST2" localSheetId="8">#REF!</definedName>
    <definedName name="TEST2">#REF!</definedName>
    <definedName name="TEST3" localSheetId="1">#REF!</definedName>
    <definedName name="TEST3" localSheetId="2">#REF!</definedName>
    <definedName name="TEST3" localSheetId="8">#REF!</definedName>
    <definedName name="TEST3">#REF!</definedName>
    <definedName name="TEST4" localSheetId="1">#REF!</definedName>
    <definedName name="TEST4" localSheetId="2">#REF!</definedName>
    <definedName name="TEST4" localSheetId="8">#REF!</definedName>
    <definedName name="TEST4">#REF!</definedName>
    <definedName name="TEST5" localSheetId="1">#REF!</definedName>
    <definedName name="TEST5" localSheetId="2">#REF!</definedName>
    <definedName name="TEST5" localSheetId="8">#REF!</definedName>
    <definedName name="TEST5">#REF!</definedName>
    <definedName name="TEST6" localSheetId="1">#REF!</definedName>
    <definedName name="TEST6" localSheetId="2">#REF!</definedName>
    <definedName name="TEST6" localSheetId="8">#REF!</definedName>
    <definedName name="TEST6">#REF!</definedName>
    <definedName name="TEST7" localSheetId="1">#REF!</definedName>
    <definedName name="TEST7" localSheetId="2">#REF!</definedName>
    <definedName name="TEST7" localSheetId="8">#REF!</definedName>
    <definedName name="TEST7">#REF!</definedName>
    <definedName name="TEST8" localSheetId="1">#REF!</definedName>
    <definedName name="TEST8" localSheetId="2">#REF!</definedName>
    <definedName name="TEST8" localSheetId="8">#REF!</definedName>
    <definedName name="TEST8">#REF!</definedName>
    <definedName name="TEST9" localSheetId="1">#REF!</definedName>
    <definedName name="TEST9" localSheetId="2">#REF!</definedName>
    <definedName name="TEST9" localSheetId="8">#REF!</definedName>
    <definedName name="TEST9">#REF!</definedName>
    <definedName name="TESTHKEY" localSheetId="1">#REF!</definedName>
    <definedName name="TESTHKEY" localSheetId="2">#REF!</definedName>
    <definedName name="TESTHKEY" localSheetId="8">#REF!</definedName>
    <definedName name="TESTHKEY">#REF!</definedName>
    <definedName name="TESTKEYS" localSheetId="1">#REF!</definedName>
    <definedName name="TESTKEYS" localSheetId="2">#REF!</definedName>
    <definedName name="TESTKEYS" localSheetId="8">#REF!</definedName>
    <definedName name="TESTKEYS">#REF!</definedName>
    <definedName name="TESTVKEY" localSheetId="1">#REF!</definedName>
    <definedName name="TESTVKEY" localSheetId="2">#REF!</definedName>
    <definedName name="TESTVKEY" localSheetId="8">#REF!</definedName>
    <definedName name="TESTVKEY">#REF!</definedName>
    <definedName name="ToolboxstudieFT">#N/A</definedName>
    <definedName name="ToolboxstudiePT">#N/A</definedName>
    <definedName name="torteltuin">#REF!</definedName>
    <definedName name="tpa">#REF!</definedName>
    <definedName name="uren_mavr" localSheetId="1">#REF!</definedName>
    <definedName name="uren_mavr" localSheetId="2">#REF!</definedName>
    <definedName name="uren_mavr" localSheetId="8">#REF!</definedName>
    <definedName name="uren_mavr">'[7]3-Basis ruimtestaat'!$L$1:$L$65536</definedName>
    <definedName name="uren_naloop">'[17]3-Basis ruimtestaat'!#REF!</definedName>
    <definedName name="uren_zazofe">'[17]3-Basis ruimtestaat'!#REF!</definedName>
    <definedName name="urenma" localSheetId="1">#REF!</definedName>
    <definedName name="urenma" localSheetId="2">#REF!</definedName>
    <definedName name="urenma" localSheetId="8">#REF!</definedName>
    <definedName name="urenma">#REF!</definedName>
    <definedName name="urenna" localSheetId="1">#REF!</definedName>
    <definedName name="urenna" localSheetId="2">#REF!</definedName>
    <definedName name="urenna" localSheetId="8">#REF!</definedName>
    <definedName name="urenna">#REF!</definedName>
    <definedName name="urenza" localSheetId="1">#REF!</definedName>
    <definedName name="urenza" localSheetId="2">#REF!</definedName>
    <definedName name="urenza" localSheetId="8">#REF!</definedName>
    <definedName name="urenza">#REF!</definedName>
    <definedName name="urenzazofd">#REF!</definedName>
    <definedName name="Uurtarieven">[0]!Uurtarieven</definedName>
    <definedName name="VakantiedagenFT">#N/A</definedName>
    <definedName name="vakantiedagenPT">#N/A</definedName>
    <definedName name="verbruikp2">#REF!</definedName>
    <definedName name="verzuim">#N/A</definedName>
    <definedName name="vloersoort" localSheetId="10">#REF!</definedName>
    <definedName name="vloersoort" localSheetId="12">#REF!</definedName>
    <definedName name="vloersoort" localSheetId="9">#REF!</definedName>
    <definedName name="vloersoort" localSheetId="11">#REF!</definedName>
    <definedName name="vloersoort" localSheetId="1">#REF!</definedName>
    <definedName name="vloersoort" localSheetId="2">#REF!</definedName>
    <definedName name="vloersoort" localSheetId="8">#REF!</definedName>
    <definedName name="vloersoort">#REF!</definedName>
    <definedName name="vloersoortkeuze" localSheetId="10">#REF!</definedName>
    <definedName name="vloersoortkeuze" localSheetId="12">#REF!</definedName>
    <definedName name="vloersoortkeuze" localSheetId="9">#REF!</definedName>
    <definedName name="vloersoortkeuze" localSheetId="11">#REF!</definedName>
    <definedName name="vloersoortkeuze" localSheetId="1">#REF!</definedName>
    <definedName name="vloersoortkeuze" localSheetId="2">#REF!</definedName>
    <definedName name="vloersoortkeuze" localSheetId="8">#REF!</definedName>
    <definedName name="vloersoortkeuze">#REF!</definedName>
    <definedName name="Vloersoortoms" localSheetId="10">#REF!</definedName>
    <definedName name="Vloersoortoms" localSheetId="12">#REF!</definedName>
    <definedName name="Vloersoortoms" localSheetId="9">#REF!</definedName>
    <definedName name="Vloersoortoms" localSheetId="11">#REF!</definedName>
    <definedName name="Vloersoortoms" localSheetId="1">#REF!</definedName>
    <definedName name="Vloersoortoms" localSheetId="2">#REF!</definedName>
    <definedName name="Vloersoortoms" localSheetId="8">#REF!</definedName>
    <definedName name="Vloersoortoms">#REF!</definedName>
    <definedName name="VorstverletFT">#N/A</definedName>
    <definedName name="VorstverletPT">#N/A</definedName>
    <definedName name="w">#REF!</definedName>
    <definedName name="WACHT" localSheetId="10">#REF!</definedName>
    <definedName name="WACHT" localSheetId="12">#REF!</definedName>
    <definedName name="WACHT" localSheetId="9">#REF!</definedName>
    <definedName name="WACHT" localSheetId="11">#REF!</definedName>
    <definedName name="WACHT" localSheetId="1">#REF!</definedName>
    <definedName name="WACHT" localSheetId="7">[1]Begroting!#REF!</definedName>
    <definedName name="WACHT" localSheetId="6">[1]Begroting!#REF!</definedName>
    <definedName name="WACHT" localSheetId="2">#REF!</definedName>
    <definedName name="WACHT" localSheetId="8">#REF!</definedName>
    <definedName name="WACHT">#REF!</definedName>
    <definedName name="wachtwoord" localSheetId="1">#REF!</definedName>
    <definedName name="wachtwoord" localSheetId="2">#REF!</definedName>
    <definedName name="wachtwoord" localSheetId="8">#REF!</definedName>
    <definedName name="wachtwoord">[6]Tussenblad!$A$11</definedName>
    <definedName name="Was_S" localSheetId="10">'Afroep avonduren'!Was_S</definedName>
    <definedName name="Was_S" localSheetId="12">'Afroep feestdagen'!Was_S</definedName>
    <definedName name="Was_S" localSheetId="9">'Afroep ma-vr'!Was_S</definedName>
    <definedName name="Was_S" localSheetId="11">'Afroep weekend'!Was_S</definedName>
    <definedName name="Was_S" localSheetId="1">Inschrijfblad!Was_S</definedName>
    <definedName name="Was_S" localSheetId="7">'IVM Glas'!Was_S</definedName>
    <definedName name="Was_S" localSheetId="2">Kengetallen!Was_S</definedName>
    <definedName name="Was_S" localSheetId="8">'Uurtariefopbouw Contract'!Was_S</definedName>
    <definedName name="Was_S">[0]!Was_S</definedName>
    <definedName name="winst">#N/A</definedName>
    <definedName name="WwWe">#N/A</definedName>
    <definedName name="x" hidden="1">#REF!</definedName>
    <definedName name="xxx" localSheetId="10">#REF!</definedName>
    <definedName name="xxx" localSheetId="12">#REF!</definedName>
    <definedName name="xxx" localSheetId="9">#REF!</definedName>
    <definedName name="xxx" localSheetId="11">#REF!</definedName>
    <definedName name="xxx" localSheetId="1">#REF!</definedName>
    <definedName name="xxx" localSheetId="2">#REF!</definedName>
    <definedName name="xxx" localSheetId="8">#REF!</definedName>
    <definedName name="xxx">[4]Begroting!#REF!</definedName>
    <definedName name="xxxx">[18]!xxxx</definedName>
    <definedName name="xxxxx">#REF!</definedName>
    <definedName name="y" hidden="1">#N/A</definedName>
    <definedName name="z" hidden="1">#N/A</definedName>
    <definedName name="za">#REF!</definedName>
    <definedName name="zaal" localSheetId="1">Inschrijfblad!zaal</definedName>
    <definedName name="zaal" localSheetId="2">Kengetallen!zaal</definedName>
    <definedName name="zaal" localSheetId="8">'Uurtariefopbouw Contract'!zaal</definedName>
    <definedName name="zaal">[0]!zaal</definedName>
    <definedName name="zcvdv" localSheetId="10">#REF!</definedName>
    <definedName name="zcvdv" localSheetId="12">#REF!</definedName>
    <definedName name="zcvdv" localSheetId="9">#REF!</definedName>
    <definedName name="zcvdv" localSheetId="11">#REF!</definedName>
    <definedName name="zcvdv" localSheetId="1">#REF!</definedName>
    <definedName name="zcvdv" localSheetId="2">#REF!</definedName>
    <definedName name="zcvdv" localSheetId="8">#REF!</definedName>
    <definedName name="zcvdv">[9]Begroting!#REF!</definedName>
    <definedName name="ziektedagen">#N/A</definedName>
    <definedName name="ZiektedagenPT">#N/A</definedName>
    <definedName name="zilverlinde" localSheetId="10">'Afroep avonduren'!zilverlinde</definedName>
    <definedName name="zilverlinde" localSheetId="12">'Afroep feestdagen'!zilverlinde</definedName>
    <definedName name="zilverlinde" localSheetId="9">'Afroep ma-vr'!zilverlinde</definedName>
    <definedName name="zilverlinde" localSheetId="11">'Afroep weekend'!zilverlinde</definedName>
    <definedName name="zilverlinde" localSheetId="1">Inschrijfblad!zilverlinde</definedName>
    <definedName name="zilverlinde" localSheetId="2">Kengetallen!zilverlinde</definedName>
    <definedName name="zilverlinde" localSheetId="8">'Uurtariefopbouw Contract'!zilverlinde</definedName>
    <definedName name="zilverlinde">[0]!zilverlinde</definedName>
    <definedName name="zozo1">#REF!</definedName>
    <definedName name="zozo2">#REF!</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9" i="309" l="1"/>
  <c r="A3" i="331"/>
  <c r="A4" i="331" s="1"/>
  <c r="A5" i="331" s="1"/>
  <c r="A6" i="331" s="1"/>
  <c r="A7" i="331" s="1"/>
  <c r="A8" i="331" s="1"/>
  <c r="A9" i="331" s="1"/>
  <c r="A10" i="331" s="1"/>
  <c r="A11" i="331" s="1"/>
  <c r="A12" i="331" s="1"/>
  <c r="A13" i="331" s="1"/>
  <c r="A14" i="331" s="1"/>
  <c r="A15" i="331" s="1"/>
  <c r="A16" i="331" s="1"/>
  <c r="A17" i="331" s="1"/>
  <c r="A18" i="331" s="1"/>
  <c r="A19" i="331" s="1"/>
  <c r="A20" i="331" s="1"/>
  <c r="A21" i="331" s="1"/>
  <c r="A22" i="331" s="1"/>
  <c r="A23" i="331" s="1"/>
  <c r="A24" i="331" s="1"/>
  <c r="A25" i="331" s="1"/>
  <c r="A26" i="331" s="1"/>
  <c r="A27" i="331" s="1"/>
  <c r="A28" i="331" s="1"/>
  <c r="A29" i="331" s="1"/>
  <c r="A30" i="331" s="1"/>
  <c r="A31" i="331" s="1"/>
  <c r="A32" i="331" s="1"/>
  <c r="A33" i="331" s="1"/>
  <c r="K23" i="326"/>
  <c r="L22" i="326" s="1"/>
  <c r="C23" i="326"/>
  <c r="D21" i="326" s="1"/>
  <c r="L20" i="326"/>
  <c r="D20" i="326"/>
  <c r="P18" i="326"/>
  <c r="H18" i="326"/>
  <c r="N16" i="326"/>
  <c r="F16" i="326"/>
  <c r="B26" i="324"/>
  <c r="B48" i="309"/>
  <c r="J15" i="309"/>
  <c r="J14" i="309"/>
  <c r="J13" i="309"/>
  <c r="J12" i="309"/>
  <c r="J11" i="309"/>
  <c r="J10" i="309"/>
  <c r="J9" i="309"/>
  <c r="J8" i="309"/>
  <c r="J7" i="309"/>
  <c r="J6" i="309"/>
  <c r="J5" i="309"/>
  <c r="J4" i="309"/>
  <c r="I16" i="309"/>
  <c r="H16" i="309"/>
  <c r="G16" i="309"/>
  <c r="F16" i="309"/>
  <c r="E16" i="309"/>
  <c r="D16" i="309"/>
  <c r="C16" i="309"/>
  <c r="B15" i="309"/>
  <c r="B14" i="309"/>
  <c r="B13" i="309"/>
  <c r="B12" i="309"/>
  <c r="B11" i="309"/>
  <c r="B10" i="309"/>
  <c r="B9" i="309"/>
  <c r="B8" i="309"/>
  <c r="B7" i="309"/>
  <c r="B6" i="309"/>
  <c r="B5" i="309"/>
  <c r="B4" i="309"/>
  <c r="Q16" i="309"/>
  <c r="P16" i="309"/>
  <c r="O16" i="309"/>
  <c r="N16" i="309"/>
  <c r="M16" i="309"/>
  <c r="L16" i="309"/>
  <c r="K16" i="309"/>
  <c r="H31" i="309"/>
  <c r="G31" i="309"/>
  <c r="F31" i="309"/>
  <c r="E31" i="309"/>
  <c r="D31" i="309"/>
  <c r="C31" i="309"/>
  <c r="B31" i="309"/>
  <c r="H30" i="309"/>
  <c r="G30" i="309"/>
  <c r="F30" i="309"/>
  <c r="E30" i="309"/>
  <c r="D30" i="309"/>
  <c r="C30" i="309"/>
  <c r="B30" i="309"/>
  <c r="H29" i="309"/>
  <c r="G29" i="309"/>
  <c r="F29" i="309"/>
  <c r="E29" i="309"/>
  <c r="D29" i="309"/>
  <c r="C29" i="309"/>
  <c r="B29" i="309"/>
  <c r="H28" i="309"/>
  <c r="G28" i="309"/>
  <c r="F28" i="309"/>
  <c r="E28" i="309"/>
  <c r="D28" i="309"/>
  <c r="C28" i="309"/>
  <c r="B28" i="309"/>
  <c r="H27" i="309"/>
  <c r="G27" i="309"/>
  <c r="F27" i="309"/>
  <c r="E27" i="309"/>
  <c r="D27" i="309"/>
  <c r="C27" i="309"/>
  <c r="B27" i="309"/>
  <c r="H26" i="309"/>
  <c r="G26" i="309"/>
  <c r="F26" i="309"/>
  <c r="E26" i="309"/>
  <c r="D26" i="309"/>
  <c r="C26" i="309"/>
  <c r="B26" i="309"/>
  <c r="H25" i="309"/>
  <c r="G25" i="309"/>
  <c r="F25" i="309"/>
  <c r="E25" i="309"/>
  <c r="D25" i="309"/>
  <c r="C25" i="309"/>
  <c r="B25" i="309"/>
  <c r="H24" i="309"/>
  <c r="G24" i="309"/>
  <c r="F24" i="309"/>
  <c r="E24" i="309"/>
  <c r="D24" i="309"/>
  <c r="C24" i="309"/>
  <c r="B24" i="309"/>
  <c r="H23" i="309"/>
  <c r="G23" i="309"/>
  <c r="F23" i="309"/>
  <c r="E23" i="309"/>
  <c r="D23" i="309"/>
  <c r="C23" i="309"/>
  <c r="B23" i="309"/>
  <c r="H22" i="309"/>
  <c r="G22" i="309"/>
  <c r="F22" i="309"/>
  <c r="E22" i="309"/>
  <c r="D22" i="309"/>
  <c r="C22" i="309"/>
  <c r="B22" i="309"/>
  <c r="H21" i="309"/>
  <c r="G21" i="309"/>
  <c r="F21" i="309"/>
  <c r="E21" i="309"/>
  <c r="D21" i="309"/>
  <c r="C21" i="309"/>
  <c r="B21" i="309"/>
  <c r="H20" i="309"/>
  <c r="F20" i="309"/>
  <c r="E20" i="309"/>
  <c r="D20" i="309"/>
  <c r="C20" i="309"/>
  <c r="B20" i="309"/>
  <c r="H33" i="234"/>
  <c r="C32" i="309" l="1"/>
  <c r="D32" i="309"/>
  <c r="G32" i="309"/>
  <c r="B45" i="309" s="1"/>
  <c r="F32" i="309"/>
  <c r="H32" i="309"/>
  <c r="B46" i="309" s="1"/>
  <c r="E32" i="309"/>
  <c r="B40" i="309" s="1"/>
  <c r="B16" i="309"/>
  <c r="B32" i="309"/>
  <c r="B39" i="309" s="1"/>
  <c r="L21" i="326"/>
  <c r="N21" i="326"/>
  <c r="D22" i="326"/>
  <c r="F22" i="326" s="1"/>
  <c r="F20" i="326"/>
  <c r="N20" i="326"/>
  <c r="P24" i="326" s="1"/>
  <c r="F21" i="326"/>
  <c r="N22" i="326"/>
  <c r="J16" i="309"/>
  <c r="B38" i="309" l="1"/>
  <c r="B47" i="309"/>
  <c r="B37" i="309"/>
  <c r="N27" i="326"/>
  <c r="N26" i="326"/>
  <c r="H24" i="326"/>
  <c r="P29" i="326" l="1"/>
  <c r="F27" i="326"/>
  <c r="F26" i="326"/>
  <c r="H29" i="326" s="1"/>
  <c r="F36" i="326"/>
  <c r="F33" i="326"/>
  <c r="F39" i="326"/>
  <c r="F31" i="326" l="1"/>
  <c r="F35" i="326"/>
  <c r="F38" i="326"/>
  <c r="F37" i="326"/>
  <c r="F32" i="326"/>
  <c r="F34" i="326"/>
  <c r="N34" i="326"/>
  <c r="N37" i="326"/>
  <c r="N35" i="326"/>
  <c r="N38" i="326"/>
  <c r="N33" i="326"/>
  <c r="N32" i="326"/>
  <c r="N39" i="326"/>
  <c r="N31" i="326"/>
  <c r="N36" i="326"/>
  <c r="P41" i="326" l="1"/>
  <c r="H41" i="326"/>
  <c r="F47" i="326" l="1"/>
  <c r="F44" i="326"/>
  <c r="F46" i="326"/>
  <c r="F43" i="326"/>
  <c r="H49" i="326" s="1"/>
  <c r="F52" i="326" s="1"/>
  <c r="F54" i="326"/>
  <c r="F57" i="326"/>
  <c r="F55" i="326"/>
  <c r="F53" i="326"/>
  <c r="F45" i="326"/>
  <c r="N46" i="326"/>
  <c r="N47" i="326"/>
  <c r="N44" i="326"/>
  <c r="N45" i="326"/>
  <c r="N43" i="326"/>
  <c r="P49" i="326" l="1"/>
  <c r="F51" i="326"/>
  <c r="F56" i="326"/>
  <c r="H59" i="326" l="1"/>
  <c r="N51" i="326"/>
  <c r="N55" i="326"/>
  <c r="N52" i="326"/>
  <c r="N56" i="326"/>
  <c r="N54" i="326"/>
  <c r="N53" i="326"/>
  <c r="N57" i="326"/>
  <c r="P59" i="326" l="1"/>
  <c r="H67" i="326"/>
  <c r="H71" i="326"/>
  <c r="F61" i="326"/>
  <c r="H63" i="326" s="1"/>
  <c r="H65" i="326" s="1"/>
  <c r="H69" i="326"/>
  <c r="P71" i="326" l="1"/>
  <c r="N61" i="326"/>
  <c r="P63" i="326" s="1"/>
  <c r="P65" i="326" s="1"/>
  <c r="P69" i="326"/>
  <c r="P67" i="326"/>
</calcChain>
</file>

<file path=xl/sharedStrings.xml><?xml version="1.0" encoding="utf-8"?>
<sst xmlns="http://schemas.openxmlformats.org/spreadsheetml/2006/main" count="7673" uniqueCount="769">
  <si>
    <t>vergaderkamer</t>
  </si>
  <si>
    <t xml:space="preserve">Totale kosten </t>
  </si>
  <si>
    <t xml:space="preserve">Schoon te </t>
  </si>
  <si>
    <t>Productie-uren</t>
  </si>
  <si>
    <t>Looptijden &amp;</t>
  </si>
  <si>
    <t>Gem. uurtarief</t>
  </si>
  <si>
    <t>Productie-kosten</t>
  </si>
  <si>
    <t>Toezicht-uren</t>
  </si>
  <si>
    <t>Toezicht-kosten</t>
  </si>
  <si>
    <t>Gem. m2 prijs</t>
  </si>
  <si>
    <t>M2 per jaar</t>
  </si>
  <si>
    <t>Prestatie</t>
  </si>
  <si>
    <t>Kengetal</t>
  </si>
  <si>
    <t xml:space="preserve">houden m2 </t>
  </si>
  <si>
    <t>per jaar</t>
  </si>
  <si>
    <t>afrondingsuren</t>
  </si>
  <si>
    <t>productie uren</t>
  </si>
  <si>
    <t>toezicht uren</t>
  </si>
  <si>
    <t>Excl. BTW</t>
  </si>
  <si>
    <t>Incl. BTW</t>
  </si>
  <si>
    <t>vloeropp.</t>
  </si>
  <si>
    <t>C</t>
  </si>
  <si>
    <t>(A+B) maal C = I</t>
  </si>
  <si>
    <t>D</t>
  </si>
  <si>
    <t>E</t>
  </si>
  <si>
    <t>D maal E = II</t>
  </si>
  <si>
    <t>I + II = III</t>
  </si>
  <si>
    <t>III / m2</t>
  </si>
  <si>
    <t>0.21</t>
  </si>
  <si>
    <t>0.42</t>
  </si>
  <si>
    <t>gang</t>
  </si>
  <si>
    <t>kantoor</t>
  </si>
  <si>
    <t>toilet</t>
  </si>
  <si>
    <t>pantry</t>
  </si>
  <si>
    <t>Invoer</t>
  </si>
  <si>
    <t>ruimte</t>
  </si>
  <si>
    <t>Ruimte</t>
  </si>
  <si>
    <t>Vloer-</t>
  </si>
  <si>
    <t>Opp.</t>
  </si>
  <si>
    <t>Progr.</t>
  </si>
  <si>
    <t>Hoogste</t>
  </si>
  <si>
    <t>Ken-</t>
  </si>
  <si>
    <t>Uren</t>
  </si>
  <si>
    <t>Opmerkingen</t>
  </si>
  <si>
    <t>m2/jaar</t>
  </si>
  <si>
    <t>Code</t>
  </si>
  <si>
    <t>nummer</t>
  </si>
  <si>
    <t>Omschrijving</t>
  </si>
  <si>
    <t>soort</t>
  </si>
  <si>
    <t>code</t>
  </si>
  <si>
    <t>freq.</t>
  </si>
  <si>
    <t>getal</t>
  </si>
  <si>
    <t>per jr.</t>
  </si>
  <si>
    <t>Freq.</t>
  </si>
  <si>
    <t>Factor</t>
  </si>
  <si>
    <t>Totaal</t>
  </si>
  <si>
    <t>nio</t>
  </si>
  <si>
    <t>Tapijt</t>
  </si>
  <si>
    <t>Entree</t>
  </si>
  <si>
    <t>Klimmateriaal</t>
  </si>
  <si>
    <t>glasopp.</t>
  </si>
  <si>
    <t>B</t>
  </si>
  <si>
    <t>A * C + B = I</t>
  </si>
  <si>
    <t>Gan104l</t>
  </si>
  <si>
    <t>Gan104t</t>
  </si>
  <si>
    <t>0.25A</t>
  </si>
  <si>
    <t>werkkast</t>
  </si>
  <si>
    <t>lift</t>
  </si>
  <si>
    <t>noodtrappenhuis</t>
  </si>
  <si>
    <t>Mag002l</t>
  </si>
  <si>
    <t>Mag002s</t>
  </si>
  <si>
    <t>0.43</t>
  </si>
  <si>
    <t>0.44</t>
  </si>
  <si>
    <t>0.45</t>
  </si>
  <si>
    <t>Sanitair</t>
  </si>
  <si>
    <t>A</t>
  </si>
  <si>
    <t>m2</t>
  </si>
  <si>
    <t>begane grond</t>
  </si>
  <si>
    <t>0.20</t>
  </si>
  <si>
    <t>0.24</t>
  </si>
  <si>
    <t>0.25</t>
  </si>
  <si>
    <t>0.26</t>
  </si>
  <si>
    <t>0.29</t>
  </si>
  <si>
    <t>0.30</t>
  </si>
  <si>
    <t>0.35</t>
  </si>
  <si>
    <t>0.23</t>
  </si>
  <si>
    <t>0.36</t>
  </si>
  <si>
    <t>totaal</t>
  </si>
  <si>
    <t>VSR-Code</t>
  </si>
  <si>
    <t>n.i.o.</t>
  </si>
  <si>
    <t>i.o.</t>
  </si>
  <si>
    <t>Etage</t>
  </si>
  <si>
    <t>Gebouw</t>
  </si>
  <si>
    <t>Locatie</t>
  </si>
  <si>
    <t>Plaats</t>
  </si>
  <si>
    <t>Adres</t>
  </si>
  <si>
    <t>Berekend</t>
  </si>
  <si>
    <t>Berekende</t>
  </si>
  <si>
    <t>Nummer</t>
  </si>
  <si>
    <t>Naam</t>
  </si>
  <si>
    <t>Linoleum</t>
  </si>
  <si>
    <t>Gebouw soort</t>
  </si>
  <si>
    <t>Ma-Vrij</t>
  </si>
  <si>
    <t>( m2 per uur )</t>
  </si>
  <si>
    <t>Totale Kosten</t>
  </si>
  <si>
    <t>Productieuren</t>
  </si>
  <si>
    <t>tapijt</t>
  </si>
  <si>
    <t>Aantal</t>
  </si>
  <si>
    <t>Werkzaamheden</t>
  </si>
  <si>
    <t>Prijs per beurt</t>
  </si>
  <si>
    <t>directiekamer</t>
  </si>
  <si>
    <t>Ent260t</t>
  </si>
  <si>
    <t>Gan260l</t>
  </si>
  <si>
    <t>Gan260s</t>
  </si>
  <si>
    <t>Kan260l</t>
  </si>
  <si>
    <t>Kan260s</t>
  </si>
  <si>
    <t>Kan260t</t>
  </si>
  <si>
    <t>Lif260s</t>
  </si>
  <si>
    <t>San260s</t>
  </si>
  <si>
    <t>San260sn</t>
  </si>
  <si>
    <t>Tra260h</t>
  </si>
  <si>
    <t>Tra260t</t>
  </si>
  <si>
    <t>Tra260s</t>
  </si>
  <si>
    <t>Frequentie</t>
  </si>
  <si>
    <t>III / m2 / freq</t>
  </si>
  <si>
    <t>n.v.t.</t>
  </si>
  <si>
    <t>Hoogste (Bezoek)</t>
  </si>
  <si>
    <t>Bureaukamer</t>
  </si>
  <si>
    <t>Verkeersruimte</t>
  </si>
  <si>
    <t xml:space="preserve">Werkelijke </t>
  </si>
  <si>
    <t>Maandag</t>
  </si>
  <si>
    <t>Dinsdag</t>
  </si>
  <si>
    <t>Woensdag</t>
  </si>
  <si>
    <t>Donderdag</t>
  </si>
  <si>
    <t>Vrijdag</t>
  </si>
  <si>
    <t>Zaterdag</t>
  </si>
  <si>
    <t>Zondag</t>
  </si>
  <si>
    <t xml:space="preserve">Feestdag </t>
  </si>
  <si>
    <t>Waarvan op</t>
  </si>
  <si>
    <t>kalenderdagen</t>
  </si>
  <si>
    <t>zaterdag</t>
  </si>
  <si>
    <t>zondag</t>
  </si>
  <si>
    <t>Maand</t>
  </si>
  <si>
    <t>Januari</t>
  </si>
  <si>
    <t>Februari</t>
  </si>
  <si>
    <t>Maart</t>
  </si>
  <si>
    <t>April</t>
  </si>
  <si>
    <t>Mei</t>
  </si>
  <si>
    <t>Juni</t>
  </si>
  <si>
    <t>Juli</t>
  </si>
  <si>
    <t>Augustus</t>
  </si>
  <si>
    <t>September</t>
  </si>
  <si>
    <t>Oktober</t>
  </si>
  <si>
    <t>November</t>
  </si>
  <si>
    <t>December</t>
  </si>
  <si>
    <t xml:space="preserve">Werkbare </t>
  </si>
  <si>
    <t>Nieuwjaarsdag</t>
  </si>
  <si>
    <t>Pasen</t>
  </si>
  <si>
    <t>Koningsdag</t>
  </si>
  <si>
    <t>Hemelvaart</t>
  </si>
  <si>
    <t>Pinksteren</t>
  </si>
  <si>
    <t>Kerst</t>
  </si>
  <si>
    <t>Werkelijk</t>
  </si>
  <si>
    <t>Werkbare dagen</t>
  </si>
  <si>
    <t>zat</t>
  </si>
  <si>
    <t>zon</t>
  </si>
  <si>
    <t>Werkelijke</t>
  </si>
  <si>
    <t>productie-uren per jaar</t>
  </si>
  <si>
    <t>hele taken B</t>
  </si>
  <si>
    <t>Rev</t>
  </si>
  <si>
    <t>Ma-Vrij naloop</t>
  </si>
  <si>
    <t>TOTAAL</t>
  </si>
  <si>
    <t>Werk.</t>
  </si>
  <si>
    <t>Schoonmaak</t>
  </si>
  <si>
    <t xml:space="preserve"> CAO feestdag</t>
  </si>
  <si>
    <t>za+zo</t>
  </si>
  <si>
    <t>fee</t>
  </si>
  <si>
    <t>NV Juva-Poeldijk</t>
  </si>
  <si>
    <t>Poeldijk</t>
  </si>
  <si>
    <t>A.0.A06</t>
  </si>
  <si>
    <t>Eet / werkplek</t>
  </si>
  <si>
    <t>A.0.A08</t>
  </si>
  <si>
    <t>A.0.A10</t>
  </si>
  <si>
    <t>A.0.A11</t>
  </si>
  <si>
    <t>A.0.A12</t>
  </si>
  <si>
    <t>A.0.A14</t>
  </si>
  <si>
    <t>A.0.A16</t>
  </si>
  <si>
    <t>A.0.A17</t>
  </si>
  <si>
    <t>A.0.A18</t>
  </si>
  <si>
    <t>A.0.A19</t>
  </si>
  <si>
    <t>A.0.A21</t>
  </si>
  <si>
    <t>A.0.A22a</t>
  </si>
  <si>
    <t>A.0.A22b</t>
  </si>
  <si>
    <t>A.0.B14</t>
  </si>
  <si>
    <t>A.0.B16</t>
  </si>
  <si>
    <t>kantine</t>
  </si>
  <si>
    <t>A.0.B17</t>
  </si>
  <si>
    <t>A.0.B19</t>
  </si>
  <si>
    <t>A.0.B20</t>
  </si>
  <si>
    <t>MIVA</t>
  </si>
  <si>
    <t>A.0.B22a</t>
  </si>
  <si>
    <t>leidingschacht</t>
  </si>
  <si>
    <t>A.0.B22b</t>
  </si>
  <si>
    <t>verdeelkast</t>
  </si>
  <si>
    <t>A.0.B23</t>
  </si>
  <si>
    <t>A.0.C02</t>
  </si>
  <si>
    <t>tochtsluis</t>
  </si>
  <si>
    <t>A.0.C04</t>
  </si>
  <si>
    <t>trappenhuis</t>
  </si>
  <si>
    <t>A.0.C05</t>
  </si>
  <si>
    <t>installaties</t>
  </si>
  <si>
    <t>A.0.C07</t>
  </si>
  <si>
    <t>Droge voorraad keuken</t>
  </si>
  <si>
    <t>A.0.C08</t>
  </si>
  <si>
    <t>kantoor beheerder</t>
  </si>
  <si>
    <t>A.0.C09</t>
  </si>
  <si>
    <t>koelcel</t>
  </si>
  <si>
    <t>A.0.C11</t>
  </si>
  <si>
    <t>keuken</t>
  </si>
  <si>
    <t>A.0.C14</t>
  </si>
  <si>
    <t>NTB</t>
  </si>
  <si>
    <t>A.0.C16</t>
  </si>
  <si>
    <t>overleg</t>
  </si>
  <si>
    <t>A.0.C18</t>
  </si>
  <si>
    <t>A.0.C19</t>
  </si>
  <si>
    <t>A.0.C21a</t>
  </si>
  <si>
    <t>voorruimte dames toilet</t>
  </si>
  <si>
    <t>A.0.C21b</t>
  </si>
  <si>
    <t>A.0.C21c</t>
  </si>
  <si>
    <t>A.0.C22a</t>
  </si>
  <si>
    <t>voorruimte heren toilet</t>
  </si>
  <si>
    <t>A.0.C22b</t>
  </si>
  <si>
    <t>A.0.C22c</t>
  </si>
  <si>
    <t>verdieping 1</t>
  </si>
  <si>
    <t>A.1.A01</t>
  </si>
  <si>
    <t>werkplekken</t>
  </si>
  <si>
    <t>A.1.A03</t>
  </si>
  <si>
    <t>A.1.A04</t>
  </si>
  <si>
    <t>A.1.A06</t>
  </si>
  <si>
    <t>Singlecockpit</t>
  </si>
  <si>
    <t>A.1.A07</t>
  </si>
  <si>
    <t>A.1.A09</t>
  </si>
  <si>
    <t>Werkplekken</t>
  </si>
  <si>
    <t>A.1.A12</t>
  </si>
  <si>
    <t>A.1.A14</t>
  </si>
  <si>
    <t>loungeplekken</t>
  </si>
  <si>
    <t>A.1.Qabin</t>
  </si>
  <si>
    <t>A.1.A19</t>
  </si>
  <si>
    <t>huiskamer</t>
  </si>
  <si>
    <t>A.1.A21</t>
  </si>
  <si>
    <t>serviceruimte</t>
  </si>
  <si>
    <t>A.1.B02</t>
  </si>
  <si>
    <t>A.1.B04</t>
  </si>
  <si>
    <t>hal</t>
  </si>
  <si>
    <t>A.1.B12</t>
  </si>
  <si>
    <t>A.1.B13</t>
  </si>
  <si>
    <t>middengebied</t>
  </si>
  <si>
    <t>A.1.B15</t>
  </si>
  <si>
    <t>A.1.B18</t>
  </si>
  <si>
    <t>belcel</t>
  </si>
  <si>
    <t>A.1.B19</t>
  </si>
  <si>
    <t>A.1.B20</t>
  </si>
  <si>
    <t>A.1.B21</t>
  </si>
  <si>
    <t>A.1.B22a</t>
  </si>
  <si>
    <t>A.1.B22b</t>
  </si>
  <si>
    <t>A.1.B23</t>
  </si>
  <si>
    <t>A.1.C01</t>
  </si>
  <si>
    <t>A.1.C05a</t>
  </si>
  <si>
    <t>A.1.C05b</t>
  </si>
  <si>
    <t>A.1.C05c</t>
  </si>
  <si>
    <t>A.1.C07</t>
  </si>
  <si>
    <t>A.1.C10</t>
  </si>
  <si>
    <t>A.1.C11</t>
  </si>
  <si>
    <t>A.1.C13</t>
  </si>
  <si>
    <t>Duocockpit</t>
  </si>
  <si>
    <t>A.1.C14</t>
  </si>
  <si>
    <t>A.1.C16</t>
  </si>
  <si>
    <t>A.1.C17</t>
  </si>
  <si>
    <t>A.1.C19</t>
  </si>
  <si>
    <t>A.1.C20</t>
  </si>
  <si>
    <t>A.1.C21</t>
  </si>
  <si>
    <t>opslag</t>
  </si>
  <si>
    <t>A.1.C22a</t>
  </si>
  <si>
    <t>A.1.C22b</t>
  </si>
  <si>
    <t>A.1.C22c</t>
  </si>
  <si>
    <t>verdieping 2</t>
  </si>
  <si>
    <t>A.2.A02</t>
  </si>
  <si>
    <t>A.2.A05</t>
  </si>
  <si>
    <t>A.2.A08</t>
  </si>
  <si>
    <t>A.2.A10</t>
  </si>
  <si>
    <t>A.2.A11</t>
  </si>
  <si>
    <t>A.2.A13</t>
  </si>
  <si>
    <t>A.2.A16</t>
  </si>
  <si>
    <t>A.2.A19</t>
  </si>
  <si>
    <t>A.2.A22</t>
  </si>
  <si>
    <t>A.2.B02</t>
  </si>
  <si>
    <t>lounge en werkplekken</t>
  </si>
  <si>
    <t>A.2.B04</t>
  </si>
  <si>
    <t>A.2.B12</t>
  </si>
  <si>
    <t>A.2.B14</t>
  </si>
  <si>
    <t>A.2.B15</t>
  </si>
  <si>
    <t>A.2.B18</t>
  </si>
  <si>
    <t>A.2.B19</t>
  </si>
  <si>
    <t>A.2.B21</t>
  </si>
  <si>
    <t>garderobe</t>
  </si>
  <si>
    <t>A.2.B22a</t>
  </si>
  <si>
    <t>A.2.B22b</t>
  </si>
  <si>
    <t>A.2.B23</t>
  </si>
  <si>
    <t>A.2.C02</t>
  </si>
  <si>
    <t>A.2.C04</t>
  </si>
  <si>
    <t>A.2.C05a</t>
  </si>
  <si>
    <t>A.2.C05b</t>
  </si>
  <si>
    <t>A.2.C07</t>
  </si>
  <si>
    <t>c.v. ruimte</t>
  </si>
  <si>
    <t>A.2.C10</t>
  </si>
  <si>
    <t>A.2.C12</t>
  </si>
  <si>
    <t>A.2.C14</t>
  </si>
  <si>
    <t>productiewerkplek</t>
  </si>
  <si>
    <t>A.2.C17</t>
  </si>
  <si>
    <t>projectruimte</t>
  </si>
  <si>
    <t>A.2.C19</t>
  </si>
  <si>
    <t>A.2.C20</t>
  </si>
  <si>
    <t>A.2.C21</t>
  </si>
  <si>
    <t>berging</t>
  </si>
  <si>
    <t>A.2.C21a</t>
  </si>
  <si>
    <t>patchkast</t>
  </si>
  <si>
    <t>A.2.C22a</t>
  </si>
  <si>
    <t>A.2.C22b</t>
  </si>
  <si>
    <t>A.2.C22c</t>
  </si>
  <si>
    <t>B.0.A25</t>
  </si>
  <si>
    <t>tourniquet</t>
  </si>
  <si>
    <t>B.0.A27</t>
  </si>
  <si>
    <t>Entreebalie</t>
  </si>
  <si>
    <t>B.0.A29</t>
  </si>
  <si>
    <t>B.0.A32</t>
  </si>
  <si>
    <t>B.0.A33</t>
  </si>
  <si>
    <t>B.0.A34</t>
  </si>
  <si>
    <t>B.0.A35</t>
  </si>
  <si>
    <t>verkeersruimte</t>
  </si>
  <si>
    <t>B.0.A37</t>
  </si>
  <si>
    <t>koffiehoek</t>
  </si>
  <si>
    <t>B.0.A41</t>
  </si>
  <si>
    <t>B.0.A49</t>
  </si>
  <si>
    <t>B.0.A49a</t>
  </si>
  <si>
    <t>B.0.B21</t>
  </si>
  <si>
    <t>B.0.B25</t>
  </si>
  <si>
    <t>open werkruimte</t>
  </si>
  <si>
    <t>B.0.B26a</t>
  </si>
  <si>
    <t>B.0.B26b</t>
  </si>
  <si>
    <t>B.0.B27</t>
  </si>
  <si>
    <t>liftmachinekamer</t>
  </si>
  <si>
    <t>B.0.B29</t>
  </si>
  <si>
    <t>B.0.B32</t>
  </si>
  <si>
    <t>B.0.B33</t>
  </si>
  <si>
    <t>B.0.B35</t>
  </si>
  <si>
    <t>B.0.B42</t>
  </si>
  <si>
    <t>projectieruimte</t>
  </si>
  <si>
    <t>B.0.B43</t>
  </si>
  <si>
    <t>vergaderzaal</t>
  </si>
  <si>
    <t>B.0.B45</t>
  </si>
  <si>
    <t>B.0.B47</t>
  </si>
  <si>
    <t>B.0.B48</t>
  </si>
  <si>
    <t>B.0.B49</t>
  </si>
  <si>
    <t>B.0.B49a</t>
  </si>
  <si>
    <t>B.0.B55</t>
  </si>
  <si>
    <t>B.0.B.55A</t>
  </si>
  <si>
    <t>B.0.C25</t>
  </si>
  <si>
    <t>B.0.C27</t>
  </si>
  <si>
    <t>B.0.C28</t>
  </si>
  <si>
    <t>centrale post</t>
  </si>
  <si>
    <t>B.0.C29</t>
  </si>
  <si>
    <t>Onbenoemde ruimte</t>
  </si>
  <si>
    <t>B.0.C32</t>
  </si>
  <si>
    <t>facilitair meldpunt</t>
  </si>
  <si>
    <t>B.0.C46</t>
  </si>
  <si>
    <t>B.0.C47</t>
  </si>
  <si>
    <t>B.0.C44</t>
  </si>
  <si>
    <t>B.0.C45</t>
  </si>
  <si>
    <t>B.0.</t>
  </si>
  <si>
    <t>berging bij zaal 2</t>
  </si>
  <si>
    <t>B.0.C49</t>
  </si>
  <si>
    <t>B.1.A28</t>
  </si>
  <si>
    <t>B.1.A31</t>
  </si>
  <si>
    <t>B.1.A35</t>
  </si>
  <si>
    <t>B.1.A38</t>
  </si>
  <si>
    <t>B.1.A41</t>
  </si>
  <si>
    <t>B.1.A44</t>
  </si>
  <si>
    <t>B.1.A46</t>
  </si>
  <si>
    <t>ICT, werkplekken en opslag (onder toezicht)</t>
  </si>
  <si>
    <t>B.1.A48</t>
  </si>
  <si>
    <t>B.1.B25</t>
  </si>
  <si>
    <t>loopbrug</t>
  </si>
  <si>
    <t>b.1.b55</t>
  </si>
  <si>
    <t>B.1.B26a</t>
  </si>
  <si>
    <t>B.1.B26b</t>
  </si>
  <si>
    <t>B.1.B27a</t>
  </si>
  <si>
    <t>B.1.B27b</t>
  </si>
  <si>
    <t>B.1.B28a</t>
  </si>
  <si>
    <t>B.1.B28b</t>
  </si>
  <si>
    <t>B.1.B31</t>
  </si>
  <si>
    <t>B.1.B35</t>
  </si>
  <si>
    <t>loungeplek</t>
  </si>
  <si>
    <t>B.1. Qabin</t>
  </si>
  <si>
    <t>B.1.B37</t>
  </si>
  <si>
    <t>B.1.B38</t>
  </si>
  <si>
    <t>B.1.B42</t>
  </si>
  <si>
    <t>B.1.B45</t>
  </si>
  <si>
    <t>B.1.B47</t>
  </si>
  <si>
    <t>B.1.B49</t>
  </si>
  <si>
    <t>B.1.B49a</t>
  </si>
  <si>
    <t>B.1.B49b</t>
  </si>
  <si>
    <t>B.1.B49c</t>
  </si>
  <si>
    <t>B.1.C28</t>
  </si>
  <si>
    <t>overleg en gebedsruimte</t>
  </si>
  <si>
    <t>B.1.C30</t>
  </si>
  <si>
    <t>B.1.C31</t>
  </si>
  <si>
    <t>B.1.C32</t>
  </si>
  <si>
    <t>B.1.C35</t>
  </si>
  <si>
    <t>Bibliotheek</t>
  </si>
  <si>
    <t>B.1.C37</t>
  </si>
  <si>
    <t>B.1.C39</t>
  </si>
  <si>
    <t>B.1.C40</t>
  </si>
  <si>
    <t>B.1.C42</t>
  </si>
  <si>
    <t>B.1.C44</t>
  </si>
  <si>
    <t>B.1.C45</t>
  </si>
  <si>
    <t>kolfruimte</t>
  </si>
  <si>
    <t>B.1.C47</t>
  </si>
  <si>
    <t>B.1.C49</t>
  </si>
  <si>
    <t>B.2.011</t>
  </si>
  <si>
    <t>B.2.014b</t>
  </si>
  <si>
    <t>B.2.025</t>
  </si>
  <si>
    <t>B.2.A28</t>
  </si>
  <si>
    <t>B.2.A31</t>
  </si>
  <si>
    <t>B.2.A35</t>
  </si>
  <si>
    <t>B.2.A37</t>
  </si>
  <si>
    <t>B.2.A38</t>
  </si>
  <si>
    <t>B.2.A40</t>
  </si>
  <si>
    <t>B.2.A42</t>
  </si>
  <si>
    <t>B.2.A44</t>
  </si>
  <si>
    <t>B.2.A47</t>
  </si>
  <si>
    <t>B.2.B26</t>
  </si>
  <si>
    <t>B.2.B27</t>
  </si>
  <si>
    <t>B.2.B27a</t>
  </si>
  <si>
    <t>B.2.B31</t>
  </si>
  <si>
    <t>informeel overleg</t>
  </si>
  <si>
    <t>B.2.B35</t>
  </si>
  <si>
    <t>B.2.B37</t>
  </si>
  <si>
    <t>B.2.B42</t>
  </si>
  <si>
    <t>B.2.B45</t>
  </si>
  <si>
    <t>B.2.B47</t>
  </si>
  <si>
    <t>B.2.B48</t>
  </si>
  <si>
    <t>B.2.B48a</t>
  </si>
  <si>
    <t>B.2.B49</t>
  </si>
  <si>
    <t>B.2.B49a</t>
  </si>
  <si>
    <t>B.2.C28</t>
  </si>
  <si>
    <t>projecttafel</t>
  </si>
  <si>
    <t>B.2.C29</t>
  </si>
  <si>
    <t>B.2.C30</t>
  </si>
  <si>
    <t>B.2.C31</t>
  </si>
  <si>
    <t>B.2.C32</t>
  </si>
  <si>
    <t>B.2.C33</t>
  </si>
  <si>
    <t>B.2.C35</t>
  </si>
  <si>
    <t>B.2.C38</t>
  </si>
  <si>
    <t>B.2.C41</t>
  </si>
  <si>
    <t>B.2.C42</t>
  </si>
  <si>
    <t>B.2.C44</t>
  </si>
  <si>
    <t>B.2.C45</t>
  </si>
  <si>
    <t>BHV/Kolfruimte</t>
  </si>
  <si>
    <t>B.2.C46</t>
  </si>
  <si>
    <t>B.2.C47</t>
  </si>
  <si>
    <t>B.2.C48</t>
  </si>
  <si>
    <t>C.2.A49</t>
  </si>
  <si>
    <t>C.2.A52</t>
  </si>
  <si>
    <t>C.2.A56</t>
  </si>
  <si>
    <t>C.2.A58</t>
  </si>
  <si>
    <t>C.2.A59</t>
  </si>
  <si>
    <t>C.2.A60</t>
  </si>
  <si>
    <t>C.2.A61</t>
  </si>
  <si>
    <t>C.2.A64</t>
  </si>
  <si>
    <t>C.2.A66</t>
  </si>
  <si>
    <t>C.2.A68</t>
  </si>
  <si>
    <t>C.2.A70</t>
  </si>
  <si>
    <t>C.2.A72</t>
  </si>
  <si>
    <t>werkplekken bedrijfsvoering G, onder toezicht</t>
  </si>
  <si>
    <t>C.2.B55</t>
  </si>
  <si>
    <t>C.2.B56</t>
  </si>
  <si>
    <t>C.2.B59</t>
  </si>
  <si>
    <t>C.2.B63</t>
  </si>
  <si>
    <t>C.2.Qabin</t>
  </si>
  <si>
    <t>C.2.B65</t>
  </si>
  <si>
    <t>C.2.B70</t>
  </si>
  <si>
    <t>Portaal noodtrappenhuis, overdag</t>
  </si>
  <si>
    <t>C.2.B71</t>
  </si>
  <si>
    <t>C.2.B73</t>
  </si>
  <si>
    <t>C.2.C51</t>
  </si>
  <si>
    <t>luchtbeh. + koelinst.</t>
  </si>
  <si>
    <t>C.2.C54</t>
  </si>
  <si>
    <t>C.2.C56</t>
  </si>
  <si>
    <t>C.2.C58</t>
  </si>
  <si>
    <t>C.2.C63</t>
  </si>
  <si>
    <t>C.2.C65</t>
  </si>
  <si>
    <t>C.2.C66</t>
  </si>
  <si>
    <t>C.2.C68</t>
  </si>
  <si>
    <t>C.2.C70</t>
  </si>
  <si>
    <t>C.2.C72</t>
  </si>
  <si>
    <t>werkplekken bedrijfsvoering E, onder toezicht</t>
  </si>
  <si>
    <t>Bolon</t>
  </si>
  <si>
    <t>steen</t>
  </si>
  <si>
    <t>staal</t>
  </si>
  <si>
    <t>gietvloer</t>
  </si>
  <si>
    <t>hout</t>
  </si>
  <si>
    <t>schoonloopmat</t>
  </si>
  <si>
    <t>Toilet/wasruimte</t>
  </si>
  <si>
    <t>kleedruimte</t>
  </si>
  <si>
    <t>D.0.B05</t>
  </si>
  <si>
    <t>Uitgifte balie</t>
  </si>
  <si>
    <t>trap</t>
  </si>
  <si>
    <t>D.0.B08</t>
  </si>
  <si>
    <t>D.0.B07</t>
  </si>
  <si>
    <t>Opslag meetspullen ONB-E</t>
  </si>
  <si>
    <t>werkplaats signaal</t>
  </si>
  <si>
    <t>0.22</t>
  </si>
  <si>
    <t>Werkplaats facilitaire zaken</t>
  </si>
  <si>
    <t>Proef tuin gas en elektra</t>
  </si>
  <si>
    <t>werkplaats E. secundaire</t>
  </si>
  <si>
    <t>gasdistributie</t>
  </si>
  <si>
    <t>werkplaats meterbeheer Anexo</t>
  </si>
  <si>
    <t>wasplaats (auto)</t>
  </si>
  <si>
    <t>stalling voertuigen</t>
  </si>
  <si>
    <t>werkplaats KB</t>
  </si>
  <si>
    <t>Werkplaats slimme meters</t>
  </si>
  <si>
    <t>container opslag</t>
  </si>
  <si>
    <t>0.26a</t>
  </si>
  <si>
    <t>statisch archief</t>
  </si>
  <si>
    <t>D.0.B06</t>
  </si>
  <si>
    <t>creatiefruimte</t>
  </si>
  <si>
    <t>werkplaats ONB-E</t>
  </si>
  <si>
    <t>werkplaats uitvoering Anexo</t>
  </si>
  <si>
    <t>beton</t>
  </si>
  <si>
    <t xml:space="preserve">Gevelglas, incl. eenzijdig glas en entree </t>
  </si>
  <si>
    <t xml:space="preserve">Gevelglas, incl. eenzijdig glas </t>
  </si>
  <si>
    <t>Gevelglas</t>
  </si>
  <si>
    <t>Separatie</t>
  </si>
  <si>
    <t>Separatie van de stilte-boxen</t>
  </si>
  <si>
    <t>Separatie van de boxen</t>
  </si>
  <si>
    <t>Luifel bouwstenen geheel gebouw</t>
  </si>
  <si>
    <t xml:space="preserve">Gevelglas </t>
  </si>
  <si>
    <t xml:space="preserve">Beplating reinigen </t>
  </si>
  <si>
    <t>spoelen met borstel en osmosewater</t>
  </si>
  <si>
    <t>A-B-C</t>
  </si>
  <si>
    <t>Entree hoog</t>
  </si>
  <si>
    <t>Parkeerplaats</t>
  </si>
  <si>
    <t>Res260s</t>
  </si>
  <si>
    <t>Ver260s</t>
  </si>
  <si>
    <t>Ver260t</t>
  </si>
  <si>
    <t>Gan260h</t>
  </si>
  <si>
    <t>Pan260s</t>
  </si>
  <si>
    <t>Ent260s</t>
  </si>
  <si>
    <t>Ver260h</t>
  </si>
  <si>
    <t>Kle260s</t>
  </si>
  <si>
    <t>Nieuweweg 1</t>
  </si>
  <si>
    <t>Act260s</t>
  </si>
  <si>
    <t>Act260t</t>
  </si>
  <si>
    <t>Activiteiten en wachtruimten</t>
  </si>
  <si>
    <t>Beloopbaar</t>
  </si>
  <si>
    <t>loop</t>
  </si>
  <si>
    <t>loop of telescoop</t>
  </si>
  <si>
    <t>vanuit de gondel</t>
  </si>
  <si>
    <t>loop, sierpalen zijn te verwijderen</t>
  </si>
  <si>
    <t xml:space="preserve">onderzijde is loop bovenzijde vanuit gondel </t>
  </si>
  <si>
    <t>met personenlift (voor en achter entree)</t>
  </si>
  <si>
    <t>vanuit hoogwerker</t>
  </si>
  <si>
    <t>N.V. Juva</t>
  </si>
  <si>
    <t>afr.</t>
  </si>
  <si>
    <t>NAAM INSCHRIJVER</t>
  </si>
  <si>
    <t>In te vullen door Inschrijver (alleen op 1e tabblad)</t>
  </si>
  <si>
    <t>Opdrachtgever</t>
  </si>
  <si>
    <t>Projectnummer</t>
  </si>
  <si>
    <t>INSCHRIJFBLAD - INSCHRIJVINGSSOM</t>
  </si>
  <si>
    <t>Opdrachtnemer dient de werkzaamheden uit te voeren tegen de prijzen waarvoor is ingeschreven; prijzen kunnen dus niet worden gecorrigeerd, bij afwijkingen van geschatte aantallen/(reken)eenheden. Alle in te vullen prijzen zijn exclusief btw. Aan al de opgenomen geschatte getallen/(reken)eenheden kunnen Inschrijvers geen rechten ontlenen. De af te sluiten overeenkomst biedt geen garantie op de omzet voor de leverancier(s). 
Let op! KNOCK-OUT criteria: Voor de Inschrijvers gelden de in de Uitnodiging tot Inschrijving opgenomen Knock-out Criteria.</t>
  </si>
  <si>
    <t>Onderdeel</t>
  </si>
  <si>
    <t>Aanneemsom per jaar (exclusief btw)</t>
  </si>
  <si>
    <t>Totale aanneemsom schoonmaakonderhoud, inclusief overnamekosten personeel i.v.m. contractwisseling, exclusief BTW</t>
  </si>
  <si>
    <t>Schoonmaakonderhoud</t>
  </si>
  <si>
    <t>Totale aanneemsom glasbewassing, inclusief/exclusief kosten klimmateriaal en btw</t>
  </si>
  <si>
    <t>Glasbewassing</t>
  </si>
  <si>
    <t>INSCHRIJVINGSSOM</t>
  </si>
  <si>
    <t>Naam ondergetekende:</t>
  </si>
  <si>
    <t>Bedrijf:</t>
  </si>
  <si>
    <t>Functie:</t>
  </si>
  <si>
    <t>Datum:</t>
  </si>
  <si>
    <t>Handtekening:</t>
  </si>
  <si>
    <t>(A+B)</t>
  </si>
  <si>
    <t>Wij verzoeken u van de navolgende medewerkers-categorieën de tariefopbouw inzichtelijk aan te leveren:</t>
  </si>
  <si>
    <t>(Het voorbeeld tariefopbouw model is op onderdelen naar eigen inzicht aan te passen)</t>
  </si>
  <si>
    <t>Categorie</t>
  </si>
  <si>
    <t>Periode</t>
  </si>
  <si>
    <t>Calculatie uurtarief</t>
  </si>
  <si>
    <t>algemeen schoonmaakonderhoud</t>
  </si>
  <si>
    <t>maandag tot en met vrijdag</t>
  </si>
  <si>
    <t>leiding</t>
  </si>
  <si>
    <t>calculatie uurtarief uitvoering</t>
  </si>
  <si>
    <t xml:space="preserve"> calculatie uurtarief leiding</t>
  </si>
  <si>
    <t>Percentage</t>
  </si>
  <si>
    <t>loongroep</t>
  </si>
  <si>
    <t>€</t>
  </si>
  <si>
    <t>Gemiddeld Basis-uurloon gebruikt voor calculatie (100%)</t>
  </si>
  <si>
    <t>dagen</t>
  </si>
  <si>
    <t xml:space="preserve">Subtotaal </t>
  </si>
  <si>
    <t>percentage</t>
  </si>
  <si>
    <t>Vakantiedagen</t>
  </si>
  <si>
    <t>Wettig verzuim</t>
  </si>
  <si>
    <t>Ziektedagen</t>
  </si>
  <si>
    <t>Subtotaal</t>
  </si>
  <si>
    <t>Einde jaarsuitkering</t>
  </si>
  <si>
    <t>Vakantietoeslag</t>
  </si>
  <si>
    <t>WIA basispremie</t>
  </si>
  <si>
    <t>WGA sectorpremie</t>
  </si>
  <si>
    <t>ZW-flex</t>
  </si>
  <si>
    <t>Werklooshuiswet (W.W.)</t>
  </si>
  <si>
    <t>Zorgverzekeringswet</t>
  </si>
  <si>
    <t>OP/NP pensioen</t>
  </si>
  <si>
    <t>Kinderopvang</t>
  </si>
  <si>
    <t>RAS-heffing</t>
  </si>
  <si>
    <t>Transitievergoeding (Wet werk en zekerheid)</t>
  </si>
  <si>
    <t>Directe kosten</t>
  </si>
  <si>
    <t>Kleding</t>
  </si>
  <si>
    <t>Machinekosten</t>
  </si>
  <si>
    <t>Materialen en middelen</t>
  </si>
  <si>
    <t>Reiskosten CAO</t>
  </si>
  <si>
    <t>Vervoerskosten</t>
  </si>
  <si>
    <t>Indirecte kosten</t>
  </si>
  <si>
    <t>Kosten van indirecte leiding</t>
  </si>
  <si>
    <t>PZ kosten incl. opleidingen</t>
  </si>
  <si>
    <t xml:space="preserve">Administratiekosten </t>
  </si>
  <si>
    <t xml:space="preserve">Huisvestingskosten </t>
  </si>
  <si>
    <t xml:space="preserve">Management kosten </t>
  </si>
  <si>
    <t>Kosten verzuimbeheer</t>
  </si>
  <si>
    <t>Kosten kwaliteitszorg</t>
  </si>
  <si>
    <t>Winst/ rente/  risico</t>
  </si>
  <si>
    <t>Ma-vrij</t>
  </si>
  <si>
    <t xml:space="preserve">Eind totaal </t>
  </si>
  <si>
    <t>Avond (+30%)</t>
  </si>
  <si>
    <t>Weekend (+50%)</t>
  </si>
  <si>
    <t>Feestdag (+150%)</t>
  </si>
  <si>
    <t>NB:</t>
  </si>
  <si>
    <t xml:space="preserve">Het is toegestaan het aantal regels voor de in te zetten loongroepen uit te breiden, zodat de tariefsopbouw aantoonbaar gebaseerd is op </t>
  </si>
  <si>
    <t xml:space="preserve">de basis uurlonen conform de cao voor het schoonmaak- en glazenwassersbedrijf. </t>
  </si>
  <si>
    <t xml:space="preserve">Afroep-, uurtarieven en opslagen in geval van afroepwerkzaamheden gebaseerd op uurlonen 'Collectieve Arbeidsovereenkomst in het Schoonmaak- en Glazenwassersbedrijf'. </t>
  </si>
  <si>
    <t>Uitvoering: maandag t/m vrijdag (06:00 en 21:30 uur)</t>
  </si>
  <si>
    <t>Ma-vr  06:00-21:30</t>
  </si>
  <si>
    <t xml:space="preserve">Regiewerkzaamheden </t>
  </si>
  <si>
    <t>Prijs per uur</t>
  </si>
  <si>
    <t>Werknemer algemeen schoonmaakonderhoud (loongroep 1)</t>
  </si>
  <si>
    <t>All round werknemer algemeen schoonmaakonderhoud (loongroep 2)</t>
  </si>
  <si>
    <t>(Ambulant) Objectleider algemeen schoonmaakonderhoud (loongroep 5)</t>
  </si>
  <si>
    <t>Medewerker servicewerkzaamheden</t>
  </si>
  <si>
    <t>Werknemer glazenwasser I (loongroep 2)</t>
  </si>
  <si>
    <t>Medewerker specialistische reiniging</t>
  </si>
  <si>
    <t xml:space="preserve">Harde vloeren behandelen (incl. materialen en middelen, in- en uitruimen)   </t>
  </si>
  <si>
    <t>Tot 100 m2</t>
  </si>
  <si>
    <t>101 - 500 m2</t>
  </si>
  <si>
    <t>501 - 1000 m2</t>
  </si>
  <si>
    <t>1001 m2 en meer</t>
  </si>
  <si>
    <t>Prijs per m2 strippen en conserveren (2 laags)</t>
  </si>
  <si>
    <t>Prijs per m2 geheel sprayen</t>
  </si>
  <si>
    <t>Prijs per m2 topstrippen</t>
  </si>
  <si>
    <t xml:space="preserve">Tapijt reinigen (incl. materialen en middelen, in- en uitruimen)   </t>
  </si>
  <si>
    <t>Prijs per m2 shamponeren</t>
  </si>
  <si>
    <t>Prijs per m2 poederreiniging</t>
  </si>
  <si>
    <t>Prijs per m2 koolzuurreiniging</t>
  </si>
  <si>
    <t xml:space="preserve">Schrobben vloeren (incl. materialen en middelen, in- en uitruimen)   </t>
  </si>
  <si>
    <t>Prijs per m2 schrob/zuigmachine</t>
  </si>
  <si>
    <t>Prijs per m2 eenschijfsmachine en waterzuiger</t>
  </si>
  <si>
    <t>Prijs per m2 handmatig schrobben</t>
  </si>
  <si>
    <t xml:space="preserve">Moppen vloeren (incl. materialen en middelen, in- en uitruimen)   </t>
  </si>
  <si>
    <t>Prijs per m2 moppen steen</t>
  </si>
  <si>
    <t>Prijs per m2 moppen linoleum</t>
  </si>
  <si>
    <t>Prijs per m2 moppen hout/parket</t>
  </si>
  <si>
    <t>Reinigen van raambekleding</t>
  </si>
  <si>
    <t>Prijs per m2 verticale lamellen (pvc, alumininium)</t>
  </si>
  <si>
    <t>Prijs per m2 horizontale lamellen (pvc, alumininium)</t>
  </si>
  <si>
    <t>Prijs per m2 vitrage obv m2 raamoppervlak</t>
  </si>
  <si>
    <t>Het uit- en inruimen van ruimten</t>
  </si>
  <si>
    <t>Prijs per m2 bureaukamers</t>
  </si>
  <si>
    <t>Prijs per m2 verkeersruimten</t>
  </si>
  <si>
    <t>Grondige reiniging sanitair*</t>
  </si>
  <si>
    <t>501 m2 en meer</t>
  </si>
  <si>
    <t>Prijs per m2 stoomreiniging</t>
  </si>
  <si>
    <t>Prijs per m2 schuimreiniging</t>
  </si>
  <si>
    <t>Het reinigen van afneembare wanden</t>
  </si>
  <si>
    <t>101-500 m2</t>
  </si>
  <si>
    <t>Prijs per m2</t>
  </si>
  <si>
    <t>Het reinigen van het plafond</t>
  </si>
  <si>
    <t>Prijs per m2 metaal geperforeerd</t>
  </si>
  <si>
    <t>Prijs per m2 metaal dicht</t>
  </si>
  <si>
    <t>Kauwgom verwijderen van vloeren</t>
  </si>
  <si>
    <t>Prijs per m2 steen buiten</t>
  </si>
  <si>
    <t>Prijs per m2 steen binnen</t>
  </si>
  <si>
    <t>Prijs per m2 tapijt</t>
  </si>
  <si>
    <t>Uitwendig reinigen bureau-electronica (uitvoering tenminste 1x per jaar)</t>
  </si>
  <si>
    <t>Tot 25 stuks</t>
  </si>
  <si>
    <t>26-150 stuks</t>
  </si>
  <si>
    <t>151-350 stuks</t>
  </si>
  <si>
    <t>351 stuks en meer</t>
  </si>
  <si>
    <t>Prijs per uur (toetsenbord incl. muis, monitor en computerbehuizing)</t>
  </si>
  <si>
    <t>Het reinigen van beklede stoelen (koolzuurreiniging)</t>
  </si>
  <si>
    <t>Tot 10</t>
  </si>
  <si>
    <t>11-50</t>
  </si>
  <si>
    <t>51-100</t>
  </si>
  <si>
    <t>100 stuks en meer</t>
  </si>
  <si>
    <t>Prijs per stuk</t>
  </si>
  <si>
    <t>Het uitwendig reinigen van luchtroosters (raam/plafond/wand)</t>
  </si>
  <si>
    <t>11 en meer</t>
  </si>
  <si>
    <t>Prijs per m1</t>
  </si>
  <si>
    <t>* Zie tabblad "Grondige reiniging sanitair" voor werkzaamheden</t>
  </si>
  <si>
    <t>Uitvoering: maandag t/m donderdag (21:30 - 06:00 uur)</t>
  </si>
  <si>
    <t>Ma-do  21:30-06:00</t>
  </si>
  <si>
    <t>Grondige reiniging sanitair *</t>
  </si>
  <si>
    <t>** Alleen van toepassing indien ingevuld. Aan de opgenomen indicatieve aantallen/m2 kunnen geen rechten worden ontleend</t>
  </si>
  <si>
    <t>Uitvoering: vrijdag (21:30) - maandag (06:00)</t>
  </si>
  <si>
    <t>Weekend</t>
  </si>
  <si>
    <t>Uitvoering: feestdagen</t>
  </si>
  <si>
    <t>Feestdagen</t>
  </si>
  <si>
    <t>Toelichting werkprogramma's</t>
  </si>
  <si>
    <t xml:space="preserve">De opdrachtnemer moet telkens de meest doelmatige methode van reiniging hanteren; </t>
  </si>
  <si>
    <t>Brandmelders mogen niet schoongemaakt worden;</t>
  </si>
  <si>
    <t>Onder deur en deurpost wordt tevens verstaan deurstoppers en –drangers, alsmede de stroken glas die zich in en/of direct naast en boven de deuren bevinden;</t>
  </si>
  <si>
    <t>De stroken glas die zich direct naast de deuren bevinden, behoren tot de deur en vallen daardoor onder de werkingssfeer van de programmacodes van de betreffende ruimte;</t>
  </si>
  <si>
    <t>De roosters in de deuren behoren tot de deur en vallen daardoor onder de werkingssfeer van de programmacodes van de betreffende ruimte;</t>
  </si>
  <si>
    <t>De glazen deuren dienen dagelijks vingertastvrij gemaakt te worden;</t>
  </si>
  <si>
    <t>Onder sanitair wanden worden tegelwanden verstaan;</t>
  </si>
  <si>
    <t>In alle door de opdrachtnemer schoon te maken ruimten moeten op basis van de hoofd-frequentie van het bijbehorende indicatieve schoonmaakprogramma spinrag en schopstrepen op vloeren worden verwijderd;</t>
  </si>
  <si>
    <t>Alle niet genoemde elementen in de indicatieve werkprogramma’s dienen volgens de frequentie en werkomschrijving van het betreffende indicatieve werkprogramma tevens uitgevoerd te worden;</t>
  </si>
  <si>
    <t>In ruimten waar een balie aanwezig is die niet in het indicatieve schoonmaakprogramma voor die ruimte staat beschreven, moet de balie als bureau worden behandeld;</t>
  </si>
  <si>
    <t>Kluisjes/Lockers moeten op juiste wijze behandeld worden als lage kasten (&lt;200 centimeter);</t>
  </si>
  <si>
    <t>In ruimten waar naast de in de programmacode aangegeven vloerafwerking sprake is van een andere vloerafwerking, moet deze afwijkende vloer behandeld worden overeenkomstig de handelingen in het werkprogramma van een dergelijke vloer. Bijvoorbeeld een loper op een natuurstenen trap met programma tra200s hoeft niet geschrobd te worden, maar wel gestofzuigd (zoals tapijt);</t>
  </si>
  <si>
    <t>Daar waar staat reikhoogte moet 200 centimeter worden gelezen;</t>
  </si>
  <si>
    <t>Onder vlekken verwijderen van tapijt wordt verstaan het met behulp van een neutrale reiniger nat verwijderen van gehecht vuil op een klein opper­vlak. Grotere vlekken of vervuiling die zich met deze methode niet laten verwijderen (bijvoorbeeld ingedroogde koffie- en theevlekken) moeten worden gerapporteerd aan de voor het schoonmaakonderhoud verantwoordelijke functionaris van de opdrachtgever;</t>
  </si>
  <si>
    <t>Het dagelijks verwijderen van kauwgomresten van vloeren – inclusief tapijt - door middel van bevriezing, worden geacht deel uit te maken van het schoonmaakprogramma van de vloeren en dienen derhalve in de calculatie en prijsaanbieding te zijn opgenomen;</t>
  </si>
  <si>
    <t>Onder het geheel nat reinigen van bureaus/tafels bij onderwijs- en werkgroep ruimten wordt tevens het verwijderen van kauwgom verstaan;</t>
  </si>
  <si>
    <t>Ook het dagelijks verwijderen van storende kauwgomresten op aanwezige inventaris en bouwdelen worden geacht deel uit te maken van betreffende schoonmaakprogramma’s en dienen derhalve in de calculatie en prijsaanbieding te zijn opgenomen;</t>
  </si>
  <si>
    <t>Vervuiling door kauwgom die zich met deze methode niet laat verwijderen noteren in het logboek;</t>
  </si>
  <si>
    <t>Onder randen en richels wordt verstaan: digitale schoolborden, schrijfborden, whiteboards, prikborden, krijtrichels, bovenzijde EHBO-koffers, leidingen, buizen en overige uitsteeksels waar zich vuil op kan verzamelen;</t>
  </si>
  <si>
    <t>Indien zich in een ruimte een convectorput bevindt, dan moet deze met dezelfde frequentie als het periodiek reinigen van de radiator uitgezogen worden;</t>
  </si>
  <si>
    <t>Indien zich borstelhouders met toiletborstels in de toiletten bevinden, moeten deze wekelijks gereinigd worden;</t>
  </si>
  <si>
    <t>Onder geheel nat reinigen van elementen in sanitaire ruimten wordt ook ontkalken verstaan;</t>
  </si>
  <si>
    <t>In plaats van handmatig schrobben mag ook gebruik gemaakt worden van een schrob-/zuigmachine;</t>
  </si>
  <si>
    <t>Alle ruimten waar vochtige bewerkingen aan vloeren worden uitgevoerd moeten afgezet  worden met daarvoor bestemde waarschuwingsborden;</t>
  </si>
  <si>
    <t>Indien er in de schoon te maken ruimten afvoerputjes aanwezig zijn, moeten deze ge­heel (in- en uitwendig) met dezelfde frequentie gereinigd worden als het schrobben van de vloer, of ten minste 1 keer per maand. Afvoerputjes mogen niet droogstaan en moeten indien nodig worden bijgevuld;</t>
  </si>
  <si>
    <t>Emmers ledigen in de slokop in de werkkast, tenzij voorschriften anders vermelden;</t>
  </si>
  <si>
    <t>Stoelen en afvalbakken dienen na schoonmaak van de ruimte op de plaats teruggezet te worden;</t>
  </si>
  <si>
    <t>Onder “telefoon” worden ook intercoms en dergelijke verstaan;</t>
  </si>
  <si>
    <t>Onder “leuning” wordt de gehele leuning bedoeld, inclusief alles wat er onder zit, dus ook rasters en verticale zijden;</t>
  </si>
  <si>
    <t>Onder “kast hoog/inbouw” en “kast hangend” worden tevens keukenkastjes verstaan.</t>
  </si>
  <si>
    <t>Onder "stofwissen/vlekverwijderen/stofzuigen van vloeren" wordt tevens verstaan onder de bedden op de verzorgings-/verpleegkamers, indien bedden verschuifbaar of met afstandsbediening  hoog te zetten is.</t>
  </si>
  <si>
    <t>Apparatuur van de opdrachtgever (zoals beamers e.d.) mogen niet door de opdrachtnemer gereinigd worden. Dit valt onder de verantwoordelijkheid van de opdrachtgever.</t>
  </si>
  <si>
    <t>Overnemen uit tabblad IVM SMO (cel P28)</t>
  </si>
  <si>
    <t>Overnemen uit tabblad IVM Glas (cel R33)</t>
  </si>
  <si>
    <t>Ver208s</t>
  </si>
  <si>
    <t>Kan208s</t>
  </si>
  <si>
    <t>Ver104s</t>
  </si>
  <si>
    <t>Gan208s</t>
  </si>
  <si>
    <t>Pan104s</t>
  </si>
  <si>
    <t>Ver208h</t>
  </si>
  <si>
    <t>mag001s</t>
  </si>
  <si>
    <t>mag001l</t>
  </si>
  <si>
    <t>Kan104s</t>
  </si>
  <si>
    <t>ver104s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</si>
</sst>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3">
    <numFmt numFmtId="8" formatCode="&quot;€&quot;\ #,##0.00;[Red]&quot;€&quot;\ \-#,##0.00"/>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quot;ƒ&quot;\ #,##0.00_-;&quot;ƒ&quot;\ #,##0.00\-"/>
    <numFmt numFmtId="167" formatCode="_-&quot;ƒ&quot;\ * #,##0.00_-;_-&quot;ƒ&quot;\ * #,##0.00\-;_-&quot;ƒ&quot;\ * &quot;-&quot;??_-;_-@_-"/>
    <numFmt numFmtId="168" formatCode="0.000"/>
    <numFmt numFmtId="169" formatCode="0_)"/>
    <numFmt numFmtId="170" formatCode="0\ &quot;m2&quot;"/>
    <numFmt numFmtId="171" formatCode="0.0%"/>
    <numFmt numFmtId="172" formatCode="&quot;&quot;"/>
    <numFmt numFmtId="173" formatCode="000"/>
    <numFmt numFmtId="174" formatCode="_-\\ * #,##0.00"/>
    <numFmt numFmtId="175" formatCode="_-[$€-2]\ * #,##0.00_-;_-[$€-2]\ * #,##0.00\-;_-[$€-2]\ * &quot;-&quot;??_-;_-@_-"/>
    <numFmt numFmtId="176" formatCode="_-[$€]\ * #,##0.00_-;_-[$€]\ * #,##0.00\-;_-[$€]\ * &quot;-&quot;??_-;_-@_-"/>
    <numFmt numFmtId="177" formatCode="&quot;€&quot;\ #,##0.00"/>
    <numFmt numFmtId="178" formatCode="0.000000"/>
    <numFmt numFmtId="179" formatCode="#,##0.000"/>
    <numFmt numFmtId="180" formatCode="_-[$€-2]\ * #,##0.00_-;_-[$€-2]\ * #,##0.00\-;_-[$€-2]\ * &quot;-&quot;??_-"/>
    <numFmt numFmtId="181" formatCode="_-&quot;fl&quot;\ * #,##0.00_-;_-&quot;fl&quot;\ * #,##0.00\-;_-&quot;fl&quot;\ * &quot;-&quot;??_-;_-@_-"/>
    <numFmt numFmtId="182" formatCode="[$-413]General"/>
    <numFmt numFmtId="183" formatCode="&quot; &quot;#,##0.00&quot; &quot;;&quot; -&quot;#,##0.00&quot; &quot;;&quot; -&quot;#&quot; &quot;;&quot; &quot;@&quot; &quot;"/>
    <numFmt numFmtId="184" formatCode="&quot; &quot;#,##0.00&quot; &quot;;&quot; &quot;#,##0.00&quot;-&quot;;&quot; -&quot;#&quot; &quot;;&quot; &quot;@&quot; &quot;"/>
    <numFmt numFmtId="185" formatCode="&quot; &quot;#,##0.00&quot; &quot;;&quot;-&quot;#,##0.00&quot; &quot;;&quot; -&quot;#&quot; &quot;;&quot; &quot;@&quot; &quot;"/>
    <numFmt numFmtId="186" formatCode="&quot; Fl.&quot;#,##0&quot; &quot;;&quot; Fl.(&quot;#,##0&quot;)&quot;;&quot; Fl.- &quot;;&quot; &quot;@&quot; &quot;"/>
    <numFmt numFmtId="187" formatCode="_(* #,##0.00_);_(* \(#,##0.00\);_(* &quot;-&quot;??_);_(@_)"/>
    <numFmt numFmtId="188" formatCode="&quot;fl&quot;\ #,##0_-;[Red]&quot;fl&quot;\ #,##0\-"/>
    <numFmt numFmtId="189" formatCode="_(&quot;Fl.&quot;* #,##0_);_(&quot;Fl.&quot;* \(#,##0\);_(&quot;Fl.&quot;* &quot;-&quot;_);_(@_)"/>
    <numFmt numFmtId="190" formatCode="_-&quot;F&quot;\ * #,##0.00_-;_-&quot;F&quot;\ * #,##0.00\-;_-&quot;F&quot;\ * &quot;-&quot;??_-;_-@_-"/>
    <numFmt numFmtId="191" formatCode="&quot; € &quot;#,##0.00&quot; &quot;;&quot; € &quot;#,##0.00&quot;-&quot;;&quot; € -&quot;#&quot; &quot;;&quot; &quot;@&quot; &quot;"/>
    <numFmt numFmtId="192" formatCode="&quot; &quot;#,##0.00&quot;    &quot;;&quot;-&quot;#,##0.00&quot;    &quot;;&quot; -&quot;#&quot;    &quot;;&quot; &quot;@&quot; &quot;"/>
    <numFmt numFmtId="193" formatCode="&quot; £&quot;#,##0.00&quot; &quot;;&quot;-£&quot;#,##0.00&quot; &quot;;&quot; £-&quot;#&quot; &quot;;&quot; &quot;@&quot; &quot;"/>
    <numFmt numFmtId="194" formatCode="&quot; &quot;#,##0&quot; &quot;;&quot; &quot;#,##0&quot;-&quot;;&quot; - &quot;;&quot; &quot;@&quot; &quot;"/>
    <numFmt numFmtId="195" formatCode="_(&quot;Fl.&quot;* #,##0.00_);_(&quot;Fl.&quot;* \(#,##0.00\);_(&quot;Fl.&quot;* &quot;-&quot;??_);_(@_)"/>
    <numFmt numFmtId="196" formatCode="&quot; &quot;#,##0&quot; &quot;;&quot;-&quot;#,##0&quot; &quot;;&quot; - &quot;;&quot; &quot;@&quot; &quot;"/>
    <numFmt numFmtId="197" formatCode="&quot; &quot;[$€]&quot; &quot;#,##0.00&quot; &quot;;&quot; &quot;[$€]&quot; &quot;#,##0.00&quot;-&quot;;&quot; &quot;[$€]&quot; -&quot;#&quot; &quot;;&quot; &quot;@&quot; &quot;"/>
    <numFmt numFmtId="198" formatCode="&quot; &quot;#,##0.00&quot; &quot;[$€-401]&quot; &quot;;&quot;-&quot;#,##0.00&quot; &quot;[$€-401]&quot; &quot;;&quot; -&quot;#&quot; &quot;[$€-401]&quot; &quot;"/>
    <numFmt numFmtId="199" formatCode="&quot; &quot;#,##0.00&quot;      &quot;;&quot;-&quot;#,##0.00&quot;      &quot;;&quot; -&quot;#&quot;      &quot;;&quot; &quot;@&quot; &quot;"/>
    <numFmt numFmtId="200" formatCode="0&quot; m2&quot;"/>
    <numFmt numFmtId="201" formatCode="&quot; &quot;#,##0.00&quot; € &quot;;&quot;-&quot;#,##0.00&quot; € &quot;;&quot; -&quot;#&quot; € &quot;;&quot; &quot;@&quot; &quot;"/>
    <numFmt numFmtId="202" formatCode="[$-413]0%"/>
    <numFmt numFmtId="203" formatCode="[$-413]0.00%"/>
    <numFmt numFmtId="204" formatCode="[$€-413]&quot; &quot;#,##0.00;[Red][$€-413]&quot; &quot;#,##0.00&quot;-&quot;"/>
    <numFmt numFmtId="205" formatCode="_(&quot;€&quot;* #,##0.00_);_(&quot;€&quot;* \(#,##0.00\);_(&quot;€&quot;* &quot;-&quot;??_);_(@_)"/>
    <numFmt numFmtId="206" formatCode="_(&quot;$&quot;* #,##0.00_);_(&quot;$&quot;* \(#,##0.00\);_(&quot;$&quot;* &quot;-&quot;??_);_(@_)"/>
    <numFmt numFmtId="207" formatCode="_-&quot;€&quot;* #,##0.00_-;\-&quot;€&quot;* #,##0.00_-;_-&quot;€&quot;* &quot;-&quot;??_-;_-@_-"/>
    <numFmt numFmtId="208" formatCode="_-\F\l* #,##0.00_-;\-\F\l* #,##0.00_-;_-\F\l* &quot;-&quot;??_-;_-@_-"/>
    <numFmt numFmtId="209" formatCode="&quot; F &quot;#,##0&quot; &quot;;&quot; F &quot;#,##0&quot;-&quot;;&quot; F - &quot;;&quot; &quot;@&quot; &quot;"/>
    <numFmt numFmtId="210" formatCode="&quot; F &quot;#,##0.00&quot; &quot;;&quot; F &quot;#,##0.00&quot;-&quot;;&quot; F -&quot;#&quot; &quot;;&quot; &quot;@&quot; &quot;"/>
    <numFmt numFmtId="211" formatCode="_ [$€-2]\ * #,##0.00_ ;_ [$€-2]\ * \-#,##0.00_ ;_ [$€-2]\ * &quot;-&quot;??_ ;_ @_ "/>
    <numFmt numFmtId="212" formatCode="[$-F800]dddd\,\ mmmm\ dd\,\ yyyy"/>
    <numFmt numFmtId="213" formatCode="_ [$€-413]\ * #,##0.00_ ;_ [$€-413]\ * \-#,##0.00_ ;_ [$€-413]\ * &quot;-&quot;??_ ;_ @_ "/>
  </numFmts>
  <fonts count="115">
    <font>
      <sz val="10"/>
      <name val="Arial"/>
    </font>
    <font>
      <sz val="10"/>
      <color theme="1"/>
      <name val="Arial"/>
      <family val="2"/>
    </font>
    <font>
      <b/>
      <sz val="10"/>
      <name val="Arial"/>
      <family val="2"/>
    </font>
    <font>
      <sz val="10"/>
      <name val="Arial"/>
      <family val="2"/>
    </font>
    <font>
      <b/>
      <sz val="10"/>
      <name val="Arial"/>
      <family val="2"/>
    </font>
    <font>
      <b/>
      <sz val="8"/>
      <name val="Arial"/>
      <family val="2"/>
    </font>
    <font>
      <sz val="10"/>
      <name val="Times New Roman"/>
      <family val="1"/>
    </font>
    <font>
      <sz val="10"/>
      <color indexed="12"/>
      <name val="Times New Roman"/>
      <family val="1"/>
    </font>
    <font>
      <u/>
      <sz val="10"/>
      <color indexed="36"/>
      <name val="Arial"/>
      <family val="2"/>
    </font>
    <font>
      <u/>
      <sz val="10"/>
      <color indexed="12"/>
      <name val="Arial"/>
      <family val="2"/>
    </font>
    <font>
      <sz val="10"/>
      <name val="Times New Roman"/>
      <family val="1"/>
    </font>
    <font>
      <b/>
      <i/>
      <sz val="10"/>
      <name val="Arial"/>
      <family val="2"/>
    </font>
    <font>
      <sz val="10"/>
      <color indexed="8"/>
      <name val="Arial"/>
      <family val="2"/>
    </font>
    <font>
      <sz val="10"/>
      <name val="Geneva"/>
    </font>
    <font>
      <sz val="10"/>
      <name val="Helv"/>
    </font>
    <font>
      <sz val="10"/>
      <name val="Courier"/>
      <family val="3"/>
    </font>
    <font>
      <sz val="10"/>
      <name val="Arial"/>
      <family val="2"/>
    </font>
    <font>
      <sz val="11"/>
      <color indexed="8"/>
      <name val="Calibri"/>
      <family val="2"/>
    </font>
    <font>
      <sz val="11"/>
      <color indexed="9"/>
      <name val="Calibri"/>
      <family val="2"/>
    </font>
    <font>
      <b/>
      <sz val="11"/>
      <color indexed="9"/>
      <name val="Calibri"/>
      <family val="2"/>
    </font>
    <font>
      <sz val="11"/>
      <color indexed="10"/>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20"/>
      <name val="Calibri"/>
      <family val="2"/>
    </font>
    <font>
      <b/>
      <sz val="18"/>
      <color indexed="62"/>
      <name val="Cambria"/>
      <family val="2"/>
    </font>
    <font>
      <b/>
      <sz val="11"/>
      <color indexed="8"/>
      <name val="Calibri"/>
      <family val="2"/>
    </font>
    <font>
      <b/>
      <sz val="11"/>
      <color indexed="63"/>
      <name val="Calibri"/>
      <family val="2"/>
    </font>
    <font>
      <i/>
      <sz val="11"/>
      <color indexed="23"/>
      <name val="Calibri"/>
      <family val="2"/>
    </font>
    <font>
      <sz val="11"/>
      <color indexed="8"/>
      <name val="arial narrow"/>
      <family val="2"/>
    </font>
    <font>
      <sz val="11"/>
      <color indexed="9"/>
      <name val="arial narrow"/>
      <family val="2"/>
    </font>
    <font>
      <b/>
      <sz val="11"/>
      <color indexed="52"/>
      <name val="Calibri"/>
      <family val="2"/>
    </font>
    <font>
      <b/>
      <sz val="11"/>
      <color indexed="52"/>
      <name val="arial narrow"/>
      <family val="2"/>
    </font>
    <font>
      <sz val="10"/>
      <name val="Geneva"/>
      <family val="2"/>
    </font>
    <font>
      <b/>
      <sz val="11"/>
      <color indexed="9"/>
      <name val="arial narrow"/>
      <family val="2"/>
    </font>
    <font>
      <sz val="8"/>
      <name val="Helvetica"/>
      <family val="2"/>
    </font>
    <font>
      <sz val="11"/>
      <name val="Arial"/>
      <family val="2"/>
    </font>
    <font>
      <sz val="11"/>
      <color indexed="52"/>
      <name val="Calibri"/>
      <family val="2"/>
    </font>
    <font>
      <sz val="11"/>
      <color indexed="52"/>
      <name val="arial narrow"/>
      <family val="2"/>
    </font>
    <font>
      <sz val="11"/>
      <color indexed="17"/>
      <name val="arial narrow"/>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0"/>
      <name val="Tahoma"/>
      <family val="2"/>
    </font>
    <font>
      <sz val="10"/>
      <name val="Swis721 BT"/>
    </font>
    <font>
      <b/>
      <sz val="15"/>
      <color indexed="56"/>
      <name val="arial narrow"/>
      <family val="2"/>
    </font>
    <font>
      <b/>
      <sz val="13"/>
      <color indexed="56"/>
      <name val="arial narrow"/>
      <family val="2"/>
    </font>
    <font>
      <b/>
      <sz val="11"/>
      <color indexed="56"/>
      <name val="arial narrow"/>
      <family val="2"/>
    </font>
    <font>
      <sz val="11"/>
      <color indexed="60"/>
      <name val="Calibri"/>
      <family val="2"/>
    </font>
    <font>
      <sz val="11"/>
      <color indexed="60"/>
      <name val="arial narrow"/>
      <family val="2"/>
    </font>
    <font>
      <sz val="12"/>
      <name val="Arial"/>
      <family val="2"/>
    </font>
    <font>
      <sz val="10"/>
      <name val="Succes"/>
    </font>
    <font>
      <sz val="11"/>
      <color indexed="20"/>
      <name val="arial narrow"/>
      <family val="2"/>
    </font>
    <font>
      <sz val="10"/>
      <color indexed="8"/>
      <name val="MS Sans Serif"/>
      <family val="2"/>
    </font>
    <font>
      <sz val="10"/>
      <name val="MS Sans Serif"/>
      <family val="2"/>
    </font>
    <font>
      <sz val="11"/>
      <name val="Calibri"/>
      <family val="2"/>
    </font>
    <font>
      <b/>
      <sz val="18"/>
      <color indexed="56"/>
      <name val="Cambria"/>
      <family val="2"/>
    </font>
    <font>
      <b/>
      <sz val="11"/>
      <color indexed="8"/>
      <name val="arial narrow"/>
      <family val="2"/>
    </font>
    <font>
      <b/>
      <sz val="11"/>
      <color indexed="63"/>
      <name val="arial narrow"/>
      <family val="2"/>
    </font>
    <font>
      <i/>
      <sz val="11"/>
      <color indexed="23"/>
      <name val="arial narrow"/>
      <family val="2"/>
    </font>
    <font>
      <sz val="11"/>
      <color indexed="10"/>
      <name val="arial narrow"/>
      <family val="2"/>
    </font>
    <font>
      <sz val="10"/>
      <color theme="1"/>
      <name val="Arial"/>
      <family val="2"/>
    </font>
    <font>
      <b/>
      <sz val="10"/>
      <color rgb="FFFBF6E3"/>
      <name val="Arial"/>
      <family val="2"/>
    </font>
    <font>
      <sz val="11"/>
      <color theme="1"/>
      <name val="Calibri"/>
      <family val="2"/>
      <scheme val="minor"/>
    </font>
    <font>
      <sz val="11"/>
      <color rgb="FF000000"/>
      <name val="Calibri"/>
      <family val="2"/>
    </font>
    <font>
      <b/>
      <sz val="10"/>
      <color theme="1"/>
      <name val="Arial"/>
      <family val="2"/>
    </font>
    <font>
      <b/>
      <sz val="11"/>
      <color rgb="FFFF9900"/>
      <name val="Calibri"/>
      <family val="2"/>
    </font>
    <font>
      <sz val="11"/>
      <color theme="1"/>
      <name val="Arial"/>
      <family val="2"/>
    </font>
    <font>
      <b/>
      <sz val="11"/>
      <color rgb="FFFFFFFF"/>
      <name val="Calibri"/>
      <family val="2"/>
    </font>
    <font>
      <sz val="10"/>
      <color theme="1"/>
      <name val="Times New Roman"/>
      <family val="1"/>
    </font>
    <font>
      <sz val="11"/>
      <color rgb="FFFF9900"/>
      <name val="Calibri"/>
      <family val="2"/>
    </font>
    <font>
      <sz val="11"/>
      <color rgb="FF006100"/>
      <name val="Calibri"/>
      <family val="2"/>
    </font>
    <font>
      <sz val="11"/>
      <color rgb="FF008000"/>
      <name val="Calibri"/>
      <family val="2"/>
    </font>
    <font>
      <b/>
      <i/>
      <sz val="16"/>
      <color theme="1"/>
      <name val="Arial"/>
      <family val="2"/>
    </font>
    <font>
      <b/>
      <sz val="11"/>
      <color rgb="FF333399"/>
      <name val="Arial"/>
      <family val="2"/>
    </font>
    <font>
      <u/>
      <sz val="8"/>
      <color rgb="FF0000FF"/>
      <name val="Arial"/>
      <family val="2"/>
    </font>
    <font>
      <u/>
      <sz val="10"/>
      <color rgb="FF0000FF"/>
      <name val="Arial"/>
      <family val="2"/>
    </font>
    <font>
      <sz val="11"/>
      <color rgb="FF3F3F76"/>
      <name val="Calibri"/>
      <family val="2"/>
    </font>
    <font>
      <b/>
      <sz val="15"/>
      <color rgb="FF1F497D"/>
      <name val="Calibri"/>
      <family val="2"/>
    </font>
    <font>
      <b/>
      <sz val="13"/>
      <color rgb="FF1F497D"/>
      <name val="Calibri"/>
      <family val="2"/>
    </font>
    <font>
      <b/>
      <sz val="11"/>
      <color rgb="FF1F497D"/>
      <name val="Calibri"/>
      <family val="2"/>
    </font>
    <font>
      <sz val="10"/>
      <color rgb="FF0000FF"/>
      <name val="Times New Roman"/>
      <family val="1"/>
    </font>
    <font>
      <sz val="11"/>
      <color rgb="FF993300"/>
      <name val="Calibri"/>
      <family val="2"/>
    </font>
    <font>
      <sz val="9"/>
      <color theme="1"/>
      <name val="Humnst777 BT"/>
    </font>
    <font>
      <sz val="10"/>
      <color theme="1"/>
      <name val="Arial Unicode MS"/>
      <family val="2"/>
    </font>
    <font>
      <sz val="10"/>
      <color theme="1"/>
      <name val="Gill Sans MT"/>
      <family val="2"/>
    </font>
    <font>
      <sz val="9"/>
      <color theme="1"/>
      <name val="Verdana"/>
      <family val="2"/>
    </font>
    <font>
      <sz val="10"/>
      <color rgb="FF000000"/>
      <name val="Verdana"/>
      <family val="2"/>
    </font>
    <font>
      <sz val="12"/>
      <color theme="1"/>
      <name val="Arial"/>
      <family val="2"/>
    </font>
    <font>
      <sz val="10"/>
      <color theme="1"/>
      <name val="Courier"/>
      <family val="3"/>
    </font>
    <font>
      <sz val="11"/>
      <color rgb="FF9C0006"/>
      <name val="Calibri"/>
      <family val="2"/>
    </font>
    <font>
      <b/>
      <sz val="10"/>
      <color theme="1"/>
      <name val="MS Sans Serif"/>
      <family val="2"/>
    </font>
    <font>
      <b/>
      <i/>
      <u/>
      <sz val="11"/>
      <color theme="1"/>
      <name val="Arial"/>
      <family val="2"/>
    </font>
    <font>
      <sz val="11"/>
      <color theme="1"/>
      <name val="arial narrow"/>
      <family val="2"/>
    </font>
    <font>
      <sz val="10"/>
      <color theme="1"/>
      <name val="Verdana"/>
      <family val="2"/>
    </font>
    <font>
      <sz val="11"/>
      <color rgb="FF000000"/>
      <name val="Arial"/>
      <family val="2"/>
    </font>
    <font>
      <sz val="11"/>
      <color rgb="FF000000"/>
      <name val="Tahoma"/>
      <family val="2"/>
    </font>
    <font>
      <sz val="10"/>
      <color theme="1"/>
      <name val="Helv"/>
    </font>
    <font>
      <sz val="10"/>
      <color rgb="FF000080"/>
      <name val="Arial"/>
      <family val="2"/>
    </font>
    <font>
      <b/>
      <sz val="18"/>
      <color rgb="FF003366"/>
      <name val="Cambria"/>
      <family val="1"/>
    </font>
    <font>
      <b/>
      <sz val="11"/>
      <color rgb="FF000000"/>
      <name val="Calibri"/>
      <family val="2"/>
    </font>
    <font>
      <b/>
      <sz val="11"/>
      <color rgb="FF3F3F3F"/>
      <name val="Calibri"/>
      <family val="2"/>
    </font>
    <font>
      <i/>
      <sz val="11"/>
      <color rgb="FF7F7F7F"/>
      <name val="Calibri"/>
      <family val="2"/>
    </font>
    <font>
      <sz val="11"/>
      <color rgb="FFFF0000"/>
      <name val="Calibri"/>
      <family val="2"/>
    </font>
    <font>
      <b/>
      <sz val="10"/>
      <color rgb="FFFF0000"/>
      <name val="Arial"/>
      <family val="2"/>
    </font>
    <font>
      <sz val="10"/>
      <color rgb="FFFF0000"/>
      <name val="Arial"/>
      <family val="2"/>
    </font>
    <font>
      <b/>
      <i/>
      <sz val="10"/>
      <color rgb="FFFF0000"/>
      <name val="Arial"/>
      <family val="2"/>
    </font>
    <font>
      <sz val="10"/>
      <color rgb="FFFBF6E3"/>
      <name val="Arial"/>
      <family val="2"/>
    </font>
    <font>
      <b/>
      <sz val="10"/>
      <color indexed="9"/>
      <name val="Arial"/>
      <family val="2"/>
    </font>
    <font>
      <sz val="10"/>
      <color indexed="9"/>
      <name val="Arial"/>
      <family val="2"/>
    </font>
    <font>
      <b/>
      <i/>
      <sz val="12"/>
      <name val="Arial"/>
      <family val="2"/>
    </font>
    <font>
      <sz val="9"/>
      <name val="Geneva"/>
    </font>
    <font>
      <b/>
      <sz val="10"/>
      <color theme="3" tint="0.39997558519241921"/>
      <name val="Arial"/>
      <family val="2"/>
    </font>
  </fonts>
  <fills count="56">
    <fill>
      <patternFill patternType="none"/>
    </fill>
    <fill>
      <patternFill patternType="gray125"/>
    </fill>
    <fill>
      <patternFill patternType="solid">
        <fgColor indexed="44"/>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47"/>
      </patternFill>
    </fill>
    <fill>
      <patternFill patternType="solid">
        <fgColor indexed="46"/>
      </patternFill>
    </fill>
    <fill>
      <patternFill patternType="solid">
        <fgColor indexed="27"/>
      </patternFill>
    </fill>
    <fill>
      <patternFill patternType="solid">
        <fgColor indexed="43"/>
      </patternFill>
    </fill>
    <fill>
      <patternFill patternType="solid">
        <fgColor indexed="11"/>
      </patternFill>
    </fill>
    <fill>
      <patternFill patternType="solid">
        <fgColor indexed="51"/>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9"/>
      </patternFill>
    </fill>
    <fill>
      <patternFill patternType="solid">
        <fgColor indexed="22"/>
      </patternFill>
    </fill>
    <fill>
      <patternFill patternType="solid">
        <fgColor indexed="55"/>
      </patternFill>
    </fill>
    <fill>
      <patternFill patternType="solid">
        <fgColor indexed="26"/>
        <bgColor indexed="64"/>
      </patternFill>
    </fill>
    <fill>
      <patternFill patternType="solid">
        <fgColor indexed="22"/>
        <bgColor indexed="64"/>
      </patternFill>
    </fill>
    <fill>
      <patternFill patternType="solid">
        <fgColor indexed="15"/>
        <bgColor indexed="64"/>
      </patternFill>
    </fill>
    <fill>
      <patternFill patternType="solid">
        <fgColor rgb="FF0A1A33"/>
        <bgColor indexed="64"/>
      </patternFill>
    </fill>
    <fill>
      <patternFill patternType="solid">
        <fgColor rgb="FFDCE6F2"/>
        <bgColor rgb="FFDCE6F2"/>
      </patternFill>
    </fill>
    <fill>
      <patternFill patternType="solid">
        <fgColor rgb="FFF2DCDB"/>
        <bgColor rgb="FFF2DCDB"/>
      </patternFill>
    </fill>
    <fill>
      <patternFill patternType="solid">
        <fgColor rgb="FFEBF1DE"/>
        <bgColor rgb="FFEBF1DE"/>
      </patternFill>
    </fill>
    <fill>
      <patternFill patternType="solid">
        <fgColor rgb="FFE6E0EC"/>
        <bgColor rgb="FFE6E0EC"/>
      </patternFill>
    </fill>
    <fill>
      <patternFill patternType="solid">
        <fgColor rgb="FFDBEEF4"/>
        <bgColor rgb="FFDBEEF4"/>
      </patternFill>
    </fill>
    <fill>
      <patternFill patternType="solid">
        <fgColor rgb="FFFDEADA"/>
        <bgColor rgb="FFFDEADA"/>
      </patternFill>
    </fill>
    <fill>
      <patternFill patternType="solid">
        <fgColor rgb="FFD9CBCA"/>
        <bgColor indexed="64"/>
      </patternFill>
    </fill>
    <fill>
      <patternFill patternType="solid">
        <fgColor rgb="FFB9CDE5"/>
        <bgColor rgb="FFB9CDE5"/>
      </patternFill>
    </fill>
    <fill>
      <patternFill patternType="solid">
        <fgColor rgb="FFE6B9B8"/>
        <bgColor rgb="FFE6B9B8"/>
      </patternFill>
    </fill>
    <fill>
      <patternFill patternType="solid">
        <fgColor rgb="FFD7E4BD"/>
        <bgColor rgb="FFD7E4BD"/>
      </patternFill>
    </fill>
    <fill>
      <patternFill patternType="solid">
        <fgColor rgb="FFCCC1DA"/>
        <bgColor rgb="FFCCC1DA"/>
      </patternFill>
    </fill>
    <fill>
      <patternFill patternType="solid">
        <fgColor rgb="FFB7DEE8"/>
        <bgColor rgb="FFB7DEE8"/>
      </patternFill>
    </fill>
    <fill>
      <patternFill patternType="solid">
        <fgColor rgb="FFFCD5B5"/>
        <bgColor rgb="FFFCD5B5"/>
      </patternFill>
    </fill>
    <fill>
      <patternFill patternType="solid">
        <fgColor rgb="FFC0C0C0"/>
        <bgColor rgb="FFC0C0C0"/>
      </patternFill>
    </fill>
    <fill>
      <patternFill patternType="solid">
        <fgColor rgb="FFA5A5A5"/>
        <bgColor rgb="FFA5A5A5"/>
      </patternFill>
    </fill>
    <fill>
      <patternFill patternType="solid">
        <fgColor rgb="FFC6EFCE"/>
        <bgColor rgb="FFC6EFCE"/>
      </patternFill>
    </fill>
    <fill>
      <patternFill patternType="solid">
        <fgColor rgb="FFCCFFCC"/>
        <bgColor rgb="FFCCFFCC"/>
      </patternFill>
    </fill>
    <fill>
      <patternFill patternType="solid">
        <fgColor rgb="FFFFCC99"/>
        <bgColor rgb="FFFFCC99"/>
      </patternFill>
    </fill>
    <fill>
      <patternFill patternType="solid">
        <fgColor rgb="FFFFFFCC"/>
        <bgColor rgb="FFFFFFCC"/>
      </patternFill>
    </fill>
    <fill>
      <patternFill patternType="solid">
        <fgColor rgb="FFFFFF99"/>
        <bgColor rgb="FFFFFF99"/>
      </patternFill>
    </fill>
    <fill>
      <patternFill patternType="solid">
        <fgColor rgb="FFFFC7CE"/>
        <bgColor rgb="FFFFC7CE"/>
      </patternFill>
    </fill>
    <fill>
      <patternFill patternType="solid">
        <fgColor rgb="FFF2F2F2"/>
        <bgColor rgb="FFF2F2F2"/>
      </patternFill>
    </fill>
    <fill>
      <patternFill patternType="solid">
        <fgColor theme="0" tint="-0.14999847407452621"/>
        <bgColor indexed="64"/>
      </patternFill>
    </fill>
    <fill>
      <patternFill patternType="solid">
        <fgColor rgb="FFD9CBCA"/>
        <bgColor indexed="29"/>
      </patternFill>
    </fill>
    <fill>
      <patternFill patternType="solid">
        <fgColor rgb="FFBF174A"/>
        <bgColor indexed="64"/>
      </patternFill>
    </fill>
    <fill>
      <patternFill patternType="solid">
        <fgColor theme="0" tint="-4.9989318521683403E-2"/>
        <bgColor indexed="64"/>
      </patternFill>
    </fill>
    <fill>
      <patternFill patternType="solid">
        <fgColor theme="0" tint="-0.249977111117893"/>
        <bgColor indexed="64"/>
      </patternFill>
    </fill>
  </fills>
  <borders count="89">
    <border>
      <left/>
      <right/>
      <top/>
      <bottom/>
      <diagonal/>
    </border>
    <border>
      <left/>
      <right/>
      <top style="thin">
        <color indexed="64"/>
      </top>
      <bottom style="thin">
        <color indexed="64"/>
      </bottom>
      <diagonal/>
    </border>
    <border>
      <left/>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49"/>
      </bottom>
      <diagonal/>
    </border>
    <border>
      <left/>
      <right/>
      <top/>
      <bottom style="thick">
        <color indexed="62"/>
      </bottom>
      <diagonal/>
    </border>
    <border>
      <left/>
      <right/>
      <top/>
      <bottom style="thick">
        <color indexed="22"/>
      </bottom>
      <diagonal/>
    </border>
    <border>
      <left/>
      <right/>
      <top/>
      <bottom style="medium">
        <color indexed="49"/>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right/>
      <top style="double">
        <color indexed="64"/>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49"/>
      </top>
      <bottom style="double">
        <color indexed="49"/>
      </bottom>
      <diagonal/>
    </border>
    <border>
      <left style="thin">
        <color indexed="64"/>
      </left>
      <right style="thin">
        <color indexed="64"/>
      </right>
      <top/>
      <bottom/>
      <diagonal/>
    </border>
    <border>
      <left style="thin">
        <color indexed="64"/>
      </left>
      <right/>
      <top style="double">
        <color indexed="64"/>
      </top>
      <bottom/>
      <diagonal/>
    </border>
    <border>
      <left style="thin">
        <color indexed="64"/>
      </left>
      <right style="double">
        <color indexed="64"/>
      </right>
      <top style="double">
        <color indexed="64"/>
      </top>
      <bottom/>
      <diagonal/>
    </border>
    <border>
      <left style="thin">
        <color indexed="64"/>
      </left>
      <right/>
      <top/>
      <bottom style="double">
        <color indexed="64"/>
      </bottom>
      <diagonal/>
    </border>
    <border>
      <left style="double">
        <color indexed="64"/>
      </left>
      <right/>
      <top/>
      <bottom style="double">
        <color indexed="64"/>
      </bottom>
      <diagonal/>
    </border>
    <border>
      <left style="thin">
        <color indexed="64"/>
      </left>
      <right style="double">
        <color indexed="64"/>
      </right>
      <top/>
      <bottom style="double">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thin">
        <color rgb="FF7F7F7F"/>
      </left>
      <right style="thin">
        <color rgb="FF7F7F7F"/>
      </right>
      <top style="thin">
        <color rgb="FF7F7F7F"/>
      </top>
      <bottom style="thin">
        <color rgb="FF7F7F7F"/>
      </bottom>
      <diagonal/>
    </border>
    <border>
      <left style="thin">
        <color rgb="FF808080"/>
      </left>
      <right style="thin">
        <color rgb="FF808080"/>
      </right>
      <top style="thin">
        <color rgb="FF808080"/>
      </top>
      <bottom style="thin">
        <color rgb="FF808080"/>
      </bottom>
      <diagonal/>
    </border>
    <border>
      <left style="double">
        <color rgb="FF3F3F3F"/>
      </left>
      <right style="double">
        <color rgb="FF3F3F3F"/>
      </right>
      <top style="double">
        <color rgb="FF3F3F3F"/>
      </top>
      <bottom style="double">
        <color rgb="FF3F3F3F"/>
      </bottom>
      <diagonal/>
    </border>
    <border>
      <left/>
      <right/>
      <top/>
      <bottom style="double">
        <color rgb="FFFF9900"/>
      </bottom>
      <diagonal/>
    </border>
    <border>
      <left/>
      <right/>
      <top/>
      <bottom style="thin">
        <color rgb="FFCCFFFF"/>
      </bottom>
      <diagonal/>
    </border>
    <border>
      <left/>
      <right/>
      <top/>
      <bottom style="thin">
        <color rgb="FF4F81BD"/>
      </bottom>
      <diagonal/>
    </border>
    <border>
      <left/>
      <right/>
      <top/>
      <bottom style="thin">
        <color rgb="FFA7C0DE"/>
      </bottom>
      <diagonal/>
    </border>
    <border>
      <left/>
      <right/>
      <top/>
      <bottom style="thin">
        <color rgb="FF95B3D7"/>
      </bottom>
      <diagonal/>
    </border>
    <border>
      <left/>
      <right/>
      <top style="double">
        <color rgb="FF000000"/>
      </top>
      <bottom/>
      <diagonal/>
    </border>
    <border>
      <left style="thin">
        <color rgb="FFB2B2B2"/>
      </left>
      <right style="thin">
        <color rgb="FFB2B2B2"/>
      </right>
      <top style="thin">
        <color rgb="FFB2B2B2"/>
      </top>
      <bottom style="thin">
        <color rgb="FFB2B2B2"/>
      </bottom>
      <diagonal/>
    </border>
    <border>
      <left/>
      <right/>
      <top/>
      <bottom style="thin">
        <color rgb="FF000000"/>
      </bottom>
      <diagonal/>
    </border>
    <border>
      <left/>
      <right/>
      <top style="thin">
        <color rgb="FF333399"/>
      </top>
      <bottom style="double">
        <color rgb="FF333399"/>
      </bottom>
      <diagonal/>
    </border>
    <border>
      <left style="thin">
        <color rgb="FF3F3F3F"/>
      </left>
      <right style="thin">
        <color rgb="FF3F3F3F"/>
      </right>
      <top style="thin">
        <color rgb="FF3F3F3F"/>
      </top>
      <bottom style="thin">
        <color rgb="FF3F3F3F"/>
      </bottom>
      <diagonal/>
    </border>
    <border>
      <left style="medium">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top style="thin">
        <color auto="1"/>
      </top>
      <bottom style="thin">
        <color auto="1"/>
      </bottom>
      <diagonal/>
    </border>
    <border>
      <left/>
      <right/>
      <top/>
      <bottom style="double">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theme="3" tint="0.39994506668294322"/>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s>
  <cellStyleXfs count="694">
    <xf numFmtId="0" fontId="0" fillId="0" borderId="0"/>
    <xf numFmtId="182" fontId="63" fillId="0" borderId="0"/>
    <xf numFmtId="0" fontId="64" fillId="28" borderId="0" applyNumberFormat="0" applyAlignment="0">
      <alignment horizontal="center" wrapText="1"/>
    </xf>
    <xf numFmtId="0" fontId="17" fillId="3" borderId="0" applyNumberFormat="0" applyBorder="0" applyAlignment="0" applyProtection="0"/>
    <xf numFmtId="0" fontId="66" fillId="29" borderId="0"/>
    <xf numFmtId="0" fontId="30" fillId="3" borderId="0" applyNumberFormat="0" applyBorder="0" applyAlignment="0" applyProtection="0"/>
    <xf numFmtId="0" fontId="17" fillId="3" borderId="0" applyNumberFormat="0" applyBorder="0" applyAlignment="0" applyProtection="0"/>
    <xf numFmtId="0" fontId="17" fillId="5" borderId="0" applyNumberFormat="0" applyBorder="0" applyAlignment="0" applyProtection="0"/>
    <xf numFmtId="0" fontId="66" fillId="30" borderId="0"/>
    <xf numFmtId="0" fontId="30" fillId="5" borderId="0" applyNumberFormat="0" applyBorder="0" applyAlignment="0" applyProtection="0"/>
    <xf numFmtId="0" fontId="17" fillId="5" borderId="0" applyNumberFormat="0" applyBorder="0" applyAlignment="0" applyProtection="0"/>
    <xf numFmtId="0" fontId="17" fillId="7" borderId="0" applyNumberFormat="0" applyBorder="0" applyAlignment="0" applyProtection="0"/>
    <xf numFmtId="0" fontId="66" fillId="31" borderId="0"/>
    <xf numFmtId="0" fontId="30" fillId="7" borderId="0" applyNumberFormat="0" applyBorder="0" applyAlignment="0" applyProtection="0"/>
    <xf numFmtId="0" fontId="17" fillId="7" borderId="0" applyNumberFormat="0" applyBorder="0" applyAlignment="0" applyProtection="0"/>
    <xf numFmtId="0" fontId="17" fillId="9" borderId="0" applyNumberFormat="0" applyBorder="0" applyAlignment="0" applyProtection="0"/>
    <xf numFmtId="0" fontId="66" fillId="32" borderId="0"/>
    <xf numFmtId="0" fontId="30" fillId="9"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66" fillId="33" borderId="0"/>
    <xf numFmtId="0" fontId="30" fillId="10" borderId="0" applyNumberFormat="0" applyBorder="0" applyAlignment="0" applyProtection="0"/>
    <xf numFmtId="0" fontId="17" fillId="10" borderId="0" applyNumberFormat="0" applyBorder="0" applyAlignment="0" applyProtection="0"/>
    <xf numFmtId="0" fontId="17" fillId="8" borderId="0" applyNumberFormat="0" applyBorder="0" applyAlignment="0" applyProtection="0"/>
    <xf numFmtId="0" fontId="66" fillId="34" borderId="0"/>
    <xf numFmtId="0" fontId="30" fillId="8" borderId="0" applyNumberFormat="0" applyBorder="0" applyAlignment="0" applyProtection="0"/>
    <xf numFmtId="0" fontId="17" fillId="8" borderId="0" applyNumberFormat="0" applyBorder="0" applyAlignment="0" applyProtection="0"/>
    <xf numFmtId="0" fontId="67" fillId="35" borderId="1" applyNumberFormat="0" applyAlignment="0"/>
    <xf numFmtId="0" fontId="67" fillId="35" borderId="2" applyNumberFormat="0" applyAlignment="0"/>
    <xf numFmtId="0" fontId="17" fillId="2" borderId="0" applyNumberFormat="0" applyBorder="0" applyAlignment="0" applyProtection="0"/>
    <xf numFmtId="0" fontId="66" fillId="36" borderId="0"/>
    <xf numFmtId="0" fontId="30" fillId="2" borderId="0" applyNumberFormat="0" applyBorder="0" applyAlignment="0" applyProtection="0"/>
    <xf numFmtId="0" fontId="17" fillId="2" borderId="0" applyNumberFormat="0" applyBorder="0" applyAlignment="0" applyProtection="0"/>
    <xf numFmtId="0" fontId="17" fillId="4" borderId="0" applyNumberFormat="0" applyBorder="0" applyAlignment="0" applyProtection="0"/>
    <xf numFmtId="0" fontId="66" fillId="37" borderId="0"/>
    <xf numFmtId="0" fontId="30" fillId="4" borderId="0" applyNumberFormat="0" applyBorder="0" applyAlignment="0" applyProtection="0"/>
    <xf numFmtId="0" fontId="17" fillId="4" borderId="0" applyNumberFormat="0" applyBorder="0" applyAlignment="0" applyProtection="0"/>
    <xf numFmtId="0" fontId="17" fillId="12" borderId="0" applyNumberFormat="0" applyBorder="0" applyAlignment="0" applyProtection="0"/>
    <xf numFmtId="0" fontId="66" fillId="38" borderId="0"/>
    <xf numFmtId="0" fontId="30" fillId="12" borderId="0" applyNumberFormat="0" applyBorder="0" applyAlignment="0" applyProtection="0"/>
    <xf numFmtId="0" fontId="17" fillId="12" borderId="0" applyNumberFormat="0" applyBorder="0" applyAlignment="0" applyProtection="0"/>
    <xf numFmtId="0" fontId="17" fillId="9" borderId="0" applyNumberFormat="0" applyBorder="0" applyAlignment="0" applyProtection="0"/>
    <xf numFmtId="0" fontId="66" fillId="39" borderId="0"/>
    <xf numFmtId="0" fontId="30" fillId="9" borderId="0" applyNumberFormat="0" applyBorder="0" applyAlignment="0" applyProtection="0"/>
    <xf numFmtId="0" fontId="17" fillId="9" borderId="0" applyNumberFormat="0" applyBorder="0" applyAlignment="0" applyProtection="0"/>
    <xf numFmtId="0" fontId="17" fillId="2" borderId="0" applyNumberFormat="0" applyBorder="0" applyAlignment="0" applyProtection="0"/>
    <xf numFmtId="0" fontId="66" fillId="40" borderId="0"/>
    <xf numFmtId="0" fontId="30" fillId="2" borderId="0" applyNumberFormat="0" applyBorder="0" applyAlignment="0" applyProtection="0"/>
    <xf numFmtId="0" fontId="17" fillId="2" borderId="0" applyNumberFormat="0" applyBorder="0" applyAlignment="0" applyProtection="0"/>
    <xf numFmtId="0" fontId="17" fillId="13" borderId="0" applyNumberFormat="0" applyBorder="0" applyAlignment="0" applyProtection="0"/>
    <xf numFmtId="0" fontId="66" fillId="41" borderId="0"/>
    <xf numFmtId="0" fontId="30" fillId="13" borderId="0" applyNumberFormat="0" applyBorder="0" applyAlignment="0" applyProtection="0"/>
    <xf numFmtId="0" fontId="17" fillId="13" borderId="0" applyNumberFormat="0" applyBorder="0" applyAlignment="0" applyProtection="0"/>
    <xf numFmtId="0" fontId="67" fillId="35" borderId="0" applyNumberFormat="0" applyBorder="0" applyAlignment="0"/>
    <xf numFmtId="0" fontId="18" fillId="14" borderId="0" applyNumberFormat="0" applyBorder="0" applyAlignment="0" applyProtection="0"/>
    <xf numFmtId="0" fontId="31" fillId="14" borderId="0" applyNumberFormat="0" applyBorder="0" applyAlignment="0" applyProtection="0"/>
    <xf numFmtId="0" fontId="18" fillId="14" borderId="0" applyNumberFormat="0" applyBorder="0" applyAlignment="0" applyProtection="0"/>
    <xf numFmtId="0" fontId="18" fillId="4" borderId="0" applyNumberFormat="0" applyBorder="0" applyAlignment="0" applyProtection="0"/>
    <xf numFmtId="0" fontId="31" fillId="4" borderId="0" applyNumberFormat="0" applyBorder="0" applyAlignment="0" applyProtection="0"/>
    <xf numFmtId="0" fontId="18" fillId="4" borderId="0" applyNumberFormat="0" applyBorder="0" applyAlignment="0" applyProtection="0"/>
    <xf numFmtId="0" fontId="18" fillId="12" borderId="0" applyNumberFormat="0" applyBorder="0" applyAlignment="0" applyProtection="0"/>
    <xf numFmtId="0" fontId="31" fillId="12" borderId="0" applyNumberFormat="0" applyBorder="0" applyAlignment="0" applyProtection="0"/>
    <xf numFmtId="0" fontId="18" fillId="12" borderId="0" applyNumberFormat="0" applyBorder="0" applyAlignment="0" applyProtection="0"/>
    <xf numFmtId="0" fontId="18" fillId="16" borderId="0" applyNumberFormat="0" applyBorder="0" applyAlignment="0" applyProtection="0"/>
    <xf numFmtId="0" fontId="31" fillId="16"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31" fillId="17"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31" fillId="18"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31" fillId="19"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31" fillId="20"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31" fillId="21" borderId="0" applyNumberFormat="0" applyBorder="0" applyAlignment="0" applyProtection="0"/>
    <xf numFmtId="0" fontId="18" fillId="21" borderId="0" applyNumberFormat="0" applyBorder="0" applyAlignment="0" applyProtection="0"/>
    <xf numFmtId="0" fontId="18" fillId="16" borderId="0" applyNumberFormat="0" applyBorder="0" applyAlignment="0" applyProtection="0"/>
    <xf numFmtId="0" fontId="31" fillId="16"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31" fillId="17" borderId="0" applyNumberFormat="0" applyBorder="0" applyAlignment="0" applyProtection="0"/>
    <xf numFmtId="0" fontId="18" fillId="17" borderId="0" applyNumberFormat="0" applyBorder="0" applyAlignment="0" applyProtection="0"/>
    <xf numFmtId="0" fontId="18" fillId="15" borderId="0" applyNumberFormat="0" applyBorder="0" applyAlignment="0" applyProtection="0"/>
    <xf numFmtId="0" fontId="31" fillId="15" borderId="0" applyNumberFormat="0" applyBorder="0" applyAlignment="0" applyProtection="0"/>
    <xf numFmtId="0" fontId="18" fillId="15" borderId="0" applyNumberFormat="0" applyBorder="0" applyAlignment="0" applyProtection="0"/>
    <xf numFmtId="0" fontId="25" fillId="5" borderId="0" applyNumberFormat="0" applyBorder="0" applyAlignment="0" applyProtection="0"/>
    <xf numFmtId="0" fontId="32" fillId="23" borderId="3" applyNumberFormat="0" applyAlignment="0" applyProtection="0"/>
    <xf numFmtId="0" fontId="68" fillId="42" borderId="36"/>
    <xf numFmtId="0" fontId="33" fillId="23" borderId="3" applyNumberFormat="0" applyAlignment="0" applyProtection="0"/>
    <xf numFmtId="0" fontId="68" fillId="42" borderId="36"/>
    <xf numFmtId="0" fontId="32" fillId="23" borderId="3" applyNumberFormat="0" applyAlignment="0" applyProtection="0"/>
    <xf numFmtId="0" fontId="32" fillId="22" borderId="3" applyNumberFormat="0" applyAlignment="0" applyProtection="0"/>
    <xf numFmtId="0" fontId="32" fillId="23" borderId="3" applyNumberFormat="0" applyAlignment="0" applyProtection="0"/>
    <xf numFmtId="0" fontId="19" fillId="24" borderId="4" applyNumberFormat="0" applyAlignment="0" applyProtection="0"/>
    <xf numFmtId="38" fontId="13" fillId="0" borderId="0" applyFont="0" applyFill="0" applyBorder="0" applyAlignment="0" applyProtection="0"/>
    <xf numFmtId="38" fontId="3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83" fontId="69" fillId="0" borderId="0"/>
    <xf numFmtId="184" fontId="69" fillId="0" borderId="0"/>
    <xf numFmtId="185" fontId="69" fillId="0" borderId="0"/>
    <xf numFmtId="185" fontId="69" fillId="0" borderId="0"/>
    <xf numFmtId="185" fontId="69" fillId="0" borderId="0"/>
    <xf numFmtId="182" fontId="69" fillId="0" borderId="0"/>
    <xf numFmtId="182" fontId="69" fillId="0" borderId="0"/>
    <xf numFmtId="186" fontId="69" fillId="0" borderId="0"/>
    <xf numFmtId="186" fontId="69" fillId="0" borderId="0"/>
    <xf numFmtId="187" fontId="14" fillId="0" borderId="0" applyFont="0" applyFill="0" applyBorder="0" applyAlignment="0" applyProtection="0"/>
    <xf numFmtId="0" fontId="19" fillId="24" borderId="4" applyNumberFormat="0" applyAlignment="0" applyProtection="0"/>
    <xf numFmtId="0" fontId="19" fillId="24" borderId="4" applyNumberFormat="0" applyAlignment="0" applyProtection="0"/>
    <xf numFmtId="0" fontId="19" fillId="24" borderId="4" applyNumberFormat="0" applyAlignment="0" applyProtection="0"/>
    <xf numFmtId="0" fontId="19" fillId="24" borderId="4" applyNumberFormat="0" applyAlignment="0" applyProtection="0"/>
    <xf numFmtId="0" fontId="19" fillId="24" borderId="4" applyNumberFormat="0" applyAlignment="0" applyProtection="0"/>
    <xf numFmtId="0" fontId="35" fillId="24" borderId="4" applyNumberFormat="0" applyAlignment="0" applyProtection="0"/>
    <xf numFmtId="0" fontId="19" fillId="24" borderId="4" applyNumberFormat="0" applyAlignment="0" applyProtection="0"/>
    <xf numFmtId="0" fontId="70" fillId="43" borderId="37"/>
    <xf numFmtId="188" fontId="13" fillId="0" borderId="0" applyFont="0" applyFill="0" applyBorder="0" applyAlignment="0" applyProtection="0"/>
    <xf numFmtId="188" fontId="34" fillId="0" borderId="0" applyFont="0" applyFill="0" applyBorder="0" applyAlignment="0" applyProtection="0"/>
    <xf numFmtId="189" fontId="14"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1" fontId="69" fillId="0" borderId="0"/>
    <xf numFmtId="192" fontId="69" fillId="0" borderId="0"/>
    <xf numFmtId="193" fontId="69" fillId="0" borderId="0"/>
    <xf numFmtId="182" fontId="69" fillId="0" borderId="0"/>
    <xf numFmtId="194" fontId="69" fillId="0" borderId="0"/>
    <xf numFmtId="194" fontId="69" fillId="0" borderId="0"/>
    <xf numFmtId="195" fontId="14" fillId="0" borderId="0" applyFont="0" applyFill="0" applyBorder="0" applyAlignment="0" applyProtection="0"/>
    <xf numFmtId="196" fontId="69" fillId="0" borderId="0"/>
    <xf numFmtId="185" fontId="69" fillId="0" borderId="0"/>
    <xf numFmtId="174" fontId="6" fillId="0" borderId="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2" fontId="69" fillId="0" borderId="0"/>
    <xf numFmtId="164" fontId="36" fillId="0" borderId="0" applyFont="0" applyFill="0" applyBorder="0" applyAlignment="0" applyProtection="0"/>
    <xf numFmtId="182" fontId="69" fillId="0" borderId="0"/>
    <xf numFmtId="164" fontId="37" fillId="0" borderId="0" applyFont="0" applyFill="0" applyBorder="0" applyAlignment="0" applyProtection="0"/>
    <xf numFmtId="182" fontId="69" fillId="0" borderId="0"/>
    <xf numFmtId="176" fontId="3" fillId="0" borderId="0" applyFont="0" applyFill="0" applyBorder="0" applyAlignment="0" applyProtection="0"/>
    <xf numFmtId="182" fontId="69" fillId="0" borderId="0"/>
    <xf numFmtId="182" fontId="69" fillId="0" borderId="0"/>
    <xf numFmtId="197" fontId="69" fillId="0" borderId="0"/>
    <xf numFmtId="198" fontId="69" fillId="0" borderId="0"/>
    <xf numFmtId="180" fontId="3" fillId="0" borderId="0" applyFont="0" applyFill="0" applyBorder="0" applyAlignment="0" applyProtection="0"/>
    <xf numFmtId="176"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64" fontId="3" fillId="0" borderId="0" applyFont="0" applyFill="0" applyBorder="0" applyAlignment="0" applyProtection="0"/>
    <xf numFmtId="191" fontId="69" fillId="0" borderId="0"/>
    <xf numFmtId="174" fontId="6" fillId="0" borderId="0"/>
    <xf numFmtId="174" fontId="6" fillId="0" borderId="0"/>
    <xf numFmtId="198" fontId="71" fillId="0" borderId="0"/>
    <xf numFmtId="198" fontId="71" fillId="0" borderId="0"/>
    <xf numFmtId="198" fontId="71" fillId="0" borderId="0"/>
    <xf numFmtId="198" fontId="71" fillId="0" borderId="0"/>
    <xf numFmtId="198" fontId="71" fillId="0" borderId="0"/>
    <xf numFmtId="180" fontId="3" fillId="0" borderId="0" applyFont="0" applyFill="0" applyBorder="0" applyAlignment="0" applyProtection="0"/>
    <xf numFmtId="198" fontId="71" fillId="0" borderId="0"/>
    <xf numFmtId="180"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98" fontId="71" fillId="0" borderId="0"/>
    <xf numFmtId="198" fontId="71" fillId="0" borderId="0"/>
    <xf numFmtId="198" fontId="71" fillId="0" borderId="0"/>
    <xf numFmtId="198" fontId="71" fillId="0" borderId="0"/>
    <xf numFmtId="180" fontId="3" fillId="0" borderId="0" applyFont="0" applyFill="0" applyBorder="0" applyAlignment="0" applyProtection="0"/>
    <xf numFmtId="171" fontId="71"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71" fontId="71" fillId="0" borderId="0"/>
    <xf numFmtId="171" fontId="71" fillId="0" borderId="0"/>
    <xf numFmtId="171" fontId="71"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80" fontId="3" fillId="0" borderId="0" applyFont="0" applyFill="0" applyBorder="0" applyAlignment="0" applyProtection="0"/>
    <xf numFmtId="171" fontId="71" fillId="0" borderId="0"/>
    <xf numFmtId="171" fontId="71" fillId="0" borderId="0"/>
    <xf numFmtId="171" fontId="71" fillId="0" borderId="0"/>
    <xf numFmtId="171" fontId="71" fillId="0" borderId="0"/>
    <xf numFmtId="171" fontId="71" fillId="0" borderId="0"/>
    <xf numFmtId="180" fontId="3" fillId="0" borderId="0" applyFont="0" applyFill="0" applyBorder="0" applyAlignment="0" applyProtection="0"/>
    <xf numFmtId="180" fontId="3" fillId="0" borderId="0" applyFont="0" applyFill="0" applyBorder="0" applyAlignment="0" applyProtection="0"/>
    <xf numFmtId="164" fontId="3" fillId="0" borderId="0" applyFont="0" applyFill="0" applyBorder="0" applyAlignment="0" applyProtection="0"/>
    <xf numFmtId="182" fontId="69" fillId="0" borderId="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2" fontId="69" fillId="0" borderId="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2" fontId="69" fillId="0" borderId="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2" fontId="69" fillId="0" borderId="0"/>
    <xf numFmtId="176" fontId="3" fillId="0" borderId="0" applyFont="0" applyFill="0" applyBorder="0" applyAlignment="0" applyProtection="0"/>
    <xf numFmtId="176" fontId="3" fillId="0" borderId="0" applyFont="0" applyFill="0" applyBorder="0" applyAlignment="0" applyProtection="0"/>
    <xf numFmtId="0" fontId="29" fillId="0" borderId="0" applyNumberFormat="0" applyFill="0" applyBorder="0" applyAlignment="0" applyProtection="0"/>
    <xf numFmtId="0" fontId="8" fillId="0" borderId="0" applyNumberFormat="0" applyFill="0" applyBorder="0" applyAlignment="0" applyProtection="0">
      <alignment vertical="top"/>
      <protection locked="0"/>
    </xf>
    <xf numFmtId="0" fontId="38" fillId="0" borderId="5" applyNumberFormat="0" applyFill="0" applyAlignment="0" applyProtection="0"/>
    <xf numFmtId="0" fontId="72" fillId="0" borderId="38"/>
    <xf numFmtId="0" fontId="39" fillId="0" borderId="5" applyNumberFormat="0" applyFill="0" applyAlignment="0" applyProtection="0"/>
    <xf numFmtId="0" fontId="38" fillId="0" borderId="5" applyNumberFormat="0" applyFill="0" applyAlignment="0" applyProtection="0"/>
    <xf numFmtId="0" fontId="21" fillId="7" borderId="0" applyNumberFormat="0" applyBorder="0" applyAlignment="0" applyProtection="0"/>
    <xf numFmtId="0" fontId="73" fillId="44" borderId="0"/>
    <xf numFmtId="0" fontId="40" fillId="7" borderId="0" applyNumberFormat="0" applyBorder="0" applyAlignment="0" applyProtection="0"/>
    <xf numFmtId="0" fontId="74" fillId="45" borderId="0"/>
    <xf numFmtId="0" fontId="21" fillId="7" borderId="0" applyNumberFormat="0" applyBorder="0" applyAlignment="0" applyProtection="0"/>
    <xf numFmtId="0" fontId="21" fillId="7" borderId="0" applyNumberFormat="0" applyBorder="0" applyAlignment="0" applyProtection="0"/>
    <xf numFmtId="0" fontId="73" fillId="44" borderId="0"/>
    <xf numFmtId="0" fontId="75" fillId="0" borderId="0">
      <alignment horizontal="center"/>
    </xf>
    <xf numFmtId="0" fontId="22" fillId="0" borderId="6" applyNumberFormat="0" applyFill="0" applyAlignment="0" applyProtection="0"/>
    <xf numFmtId="0" fontId="41" fillId="0" borderId="7" applyNumberFormat="0" applyFill="0" applyAlignment="0" applyProtection="0"/>
    <xf numFmtId="0" fontId="23" fillId="0" borderId="8" applyNumberFormat="0" applyFill="0" applyAlignment="0" applyProtection="0"/>
    <xf numFmtId="0" fontId="42" fillId="0" borderId="8" applyNumberFormat="0" applyFill="0" applyAlignment="0" applyProtection="0"/>
    <xf numFmtId="0" fontId="24" fillId="0" borderId="9" applyNumberFormat="0" applyFill="0" applyAlignment="0" applyProtection="0"/>
    <xf numFmtId="0" fontId="43" fillId="0" borderId="10" applyNumberFormat="0" applyFill="0" applyAlignment="0" applyProtection="0"/>
    <xf numFmtId="0" fontId="76" fillId="0" borderId="39"/>
    <xf numFmtId="0" fontId="24" fillId="0" borderId="0" applyNumberFormat="0" applyFill="0" applyBorder="0" applyAlignment="0" applyProtection="0"/>
    <xf numFmtId="0" fontId="43" fillId="0" borderId="0" applyNumberFormat="0" applyFill="0" applyBorder="0" applyAlignment="0" applyProtection="0"/>
    <xf numFmtId="0" fontId="75" fillId="0" borderId="0">
      <alignment horizontal="center" textRotation="90"/>
    </xf>
    <xf numFmtId="0" fontId="9"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77" fillId="0" borderId="0"/>
    <xf numFmtId="0" fontId="9" fillId="0" borderId="0" applyNumberFormat="0" applyFill="0" applyBorder="0" applyAlignment="0" applyProtection="0">
      <alignment vertical="top"/>
      <protection locked="0"/>
    </xf>
    <xf numFmtId="0" fontId="78" fillId="0" borderId="0"/>
    <xf numFmtId="0" fontId="78" fillId="0" borderId="0"/>
    <xf numFmtId="0" fontId="44" fillId="8" borderId="3" applyNumberFormat="0" applyAlignment="0" applyProtection="0"/>
    <xf numFmtId="0" fontId="44" fillId="8" borderId="3" applyNumberFormat="0" applyAlignment="0" applyProtection="0"/>
    <xf numFmtId="0" fontId="10" fillId="25" borderId="11"/>
    <xf numFmtId="0" fontId="6" fillId="25" borderId="11"/>
    <xf numFmtId="0" fontId="6" fillId="25" borderId="11"/>
    <xf numFmtId="0" fontId="6" fillId="25" borderId="11"/>
    <xf numFmtId="0" fontId="6" fillId="25" borderId="11"/>
    <xf numFmtId="0" fontId="6" fillId="25" borderId="11"/>
    <xf numFmtId="0" fontId="6" fillId="25" borderId="11"/>
    <xf numFmtId="0" fontId="6" fillId="25" borderId="11"/>
    <xf numFmtId="0" fontId="6" fillId="25" borderId="11"/>
    <xf numFmtId="0" fontId="6" fillId="25" borderId="11"/>
    <xf numFmtId="0" fontId="6" fillId="25" borderId="11"/>
    <xf numFmtId="0" fontId="6" fillId="25" borderId="11"/>
    <xf numFmtId="0" fontId="6" fillId="25" borderId="11"/>
    <xf numFmtId="0" fontId="79" fillId="46" borderId="35"/>
    <xf numFmtId="0" fontId="79" fillId="46" borderId="35"/>
    <xf numFmtId="0" fontId="79" fillId="46" borderId="35"/>
    <xf numFmtId="0" fontId="79" fillId="46" borderId="35"/>
    <xf numFmtId="0" fontId="79" fillId="46" borderId="35"/>
    <xf numFmtId="0" fontId="6" fillId="25" borderId="11"/>
    <xf numFmtId="0" fontId="6" fillId="25" borderId="11"/>
    <xf numFmtId="0" fontId="6" fillId="25" borderId="11"/>
    <xf numFmtId="0" fontId="44" fillId="8" borderId="3" applyNumberFormat="0" applyAlignment="0" applyProtection="0"/>
    <xf numFmtId="0" fontId="6" fillId="25" borderId="11"/>
    <xf numFmtId="0" fontId="6" fillId="25" borderId="11"/>
    <xf numFmtId="0" fontId="6" fillId="25" borderId="11"/>
    <xf numFmtId="0" fontId="6" fillId="25" borderId="11"/>
    <xf numFmtId="0" fontId="6" fillId="25" borderId="11"/>
    <xf numFmtId="165" fontId="3" fillId="0" borderId="0" applyFont="0" applyFill="0" applyBorder="0" applyAlignment="0" applyProtection="0"/>
    <xf numFmtId="43" fontId="6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84" fontId="69" fillId="0" borderId="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84" fontId="69" fillId="0" borderId="0"/>
    <xf numFmtId="165" fontId="3" fillId="0" borderId="0" applyFont="0" applyFill="0" applyBorder="0" applyAlignment="0" applyProtection="0"/>
    <xf numFmtId="165" fontId="3" fillId="0" borderId="0" applyFont="0" applyFill="0" applyBorder="0" applyAlignment="0" applyProtection="0"/>
    <xf numFmtId="43" fontId="69"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69" fillId="0" borderId="0" applyFont="0" applyFill="0" applyBorder="0" applyAlignment="0" applyProtection="0"/>
    <xf numFmtId="165" fontId="3" fillId="0" borderId="0" applyFont="0" applyFill="0" applyBorder="0" applyAlignment="0" applyProtection="0"/>
    <xf numFmtId="199" fontId="69" fillId="0" borderId="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5" fillId="0" borderId="0" applyFont="0" applyFill="0" applyBorder="0" applyAlignment="0" applyProtection="0"/>
    <xf numFmtId="43" fontId="3" fillId="0" borderId="0" applyFont="0" applyFill="0" applyBorder="0" applyAlignment="0" applyProtection="0"/>
    <xf numFmtId="183" fontId="69" fillId="0" borderId="0"/>
    <xf numFmtId="43" fontId="3" fillId="0" borderId="0" applyFont="0" applyFill="0" applyBorder="0" applyAlignment="0" applyProtection="0"/>
    <xf numFmtId="43" fontId="3" fillId="0" borderId="0" applyFont="0" applyFill="0" applyBorder="0" applyAlignment="0" applyProtection="0"/>
    <xf numFmtId="165" fontId="46" fillId="0" borderId="0" applyFont="0" applyFill="0" applyBorder="0" applyAlignment="0" applyProtection="0"/>
    <xf numFmtId="43" fontId="69" fillId="0" borderId="0" applyFont="0" applyFill="0" applyBorder="0" applyAlignment="0" applyProtection="0"/>
    <xf numFmtId="43" fontId="63" fillId="0" borderId="0" applyFont="0" applyFill="0" applyBorder="0" applyAlignment="0" applyProtection="0"/>
    <xf numFmtId="43" fontId="65" fillId="0" borderId="0" applyFont="0" applyFill="0" applyBorder="0" applyAlignment="0" applyProtection="0"/>
    <xf numFmtId="0" fontId="7" fillId="26" borderId="0"/>
    <xf numFmtId="0" fontId="41" fillId="0" borderId="7" applyNumberFormat="0" applyFill="0" applyAlignment="0" applyProtection="0"/>
    <xf numFmtId="0" fontId="47" fillId="0" borderId="7" applyNumberFormat="0" applyFill="0" applyAlignment="0" applyProtection="0"/>
    <xf numFmtId="0" fontId="41" fillId="0" borderId="7" applyNumberFormat="0" applyFill="0" applyAlignment="0" applyProtection="0"/>
    <xf numFmtId="0" fontId="80" fillId="0" borderId="40"/>
    <xf numFmtId="0" fontId="42" fillId="0" borderId="8" applyNumberFormat="0" applyFill="0" applyAlignment="0" applyProtection="0"/>
    <xf numFmtId="0" fontId="48" fillId="0" borderId="8" applyNumberFormat="0" applyFill="0" applyAlignment="0" applyProtection="0"/>
    <xf numFmtId="0" fontId="42" fillId="0" borderId="8" applyNumberFormat="0" applyFill="0" applyAlignment="0" applyProtection="0"/>
    <xf numFmtId="0" fontId="81" fillId="0" borderId="41"/>
    <xf numFmtId="0" fontId="43" fillId="0" borderId="10" applyNumberFormat="0" applyFill="0" applyAlignment="0" applyProtection="0"/>
    <xf numFmtId="0" fontId="49" fillId="0" borderId="10" applyNumberFormat="0" applyFill="0" applyAlignment="0" applyProtection="0"/>
    <xf numFmtId="0" fontId="43" fillId="0" borderId="10" applyNumberFormat="0" applyFill="0" applyAlignment="0" applyProtection="0"/>
    <xf numFmtId="0" fontId="82" fillId="0" borderId="42"/>
    <xf numFmtId="0" fontId="43" fillId="0" borderId="0" applyNumberFormat="0" applyFill="0" applyBorder="0" applyAlignment="0" applyProtection="0"/>
    <xf numFmtId="0" fontId="49" fillId="0" borderId="0" applyNumberFormat="0" applyFill="0" applyBorder="0" applyAlignment="0" applyProtection="0"/>
    <xf numFmtId="0" fontId="43" fillId="0" borderId="0" applyNumberFormat="0" applyFill="0" applyBorder="0" applyAlignment="0" applyProtection="0"/>
    <xf numFmtId="0" fontId="82" fillId="0" borderId="0"/>
    <xf numFmtId="182" fontId="83" fillId="42" borderId="0"/>
    <xf numFmtId="182" fontId="83" fillId="42" borderId="0"/>
    <xf numFmtId="182" fontId="83" fillId="42" borderId="0"/>
    <xf numFmtId="182" fontId="83" fillId="42" borderId="0"/>
    <xf numFmtId="182" fontId="83" fillId="42" borderId="0"/>
    <xf numFmtId="165" fontId="5" fillId="0" borderId="0">
      <alignment horizontal="center" vertical="center" textRotation="90" wrapText="1"/>
    </xf>
    <xf numFmtId="0" fontId="2" fillId="25" borderId="12"/>
    <xf numFmtId="0" fontId="4" fillId="25" borderId="12"/>
    <xf numFmtId="0" fontId="4" fillId="25" borderId="12"/>
    <xf numFmtId="0" fontId="4" fillId="25" borderId="12"/>
    <xf numFmtId="0" fontId="4" fillId="25" borderId="12"/>
    <xf numFmtId="0" fontId="4" fillId="25" borderId="12"/>
    <xf numFmtId="0" fontId="4" fillId="25" borderId="12"/>
    <xf numFmtId="182" fontId="67" fillId="47" borderId="43"/>
    <xf numFmtId="0" fontId="4" fillId="25" borderId="12"/>
    <xf numFmtId="0" fontId="4" fillId="25" borderId="12"/>
    <xf numFmtId="0" fontId="4" fillId="25" borderId="12"/>
    <xf numFmtId="0" fontId="4" fillId="25" borderId="12"/>
    <xf numFmtId="0" fontId="4" fillId="25" borderId="12"/>
    <xf numFmtId="0" fontId="4" fillId="25" borderId="12"/>
    <xf numFmtId="0" fontId="4" fillId="25" borderId="12"/>
    <xf numFmtId="0" fontId="4" fillId="25" borderId="12"/>
    <xf numFmtId="0" fontId="4" fillId="25" borderId="12"/>
    <xf numFmtId="0" fontId="4" fillId="25" borderId="12"/>
    <xf numFmtId="0" fontId="4" fillId="25" borderId="12"/>
    <xf numFmtId="0" fontId="4" fillId="25" borderId="12"/>
    <xf numFmtId="0" fontId="38" fillId="0" borderId="5" applyNumberFormat="0" applyFill="0" applyAlignment="0" applyProtection="0"/>
    <xf numFmtId="170" fontId="4" fillId="0" borderId="0"/>
    <xf numFmtId="200" fontId="67" fillId="0" borderId="0"/>
    <xf numFmtId="192" fontId="69" fillId="0" borderId="0"/>
    <xf numFmtId="201" fontId="69" fillId="0" borderId="0"/>
    <xf numFmtId="0" fontId="50" fillId="11" borderId="0" applyNumberFormat="0" applyBorder="0" applyAlignment="0" applyProtection="0"/>
    <xf numFmtId="0" fontId="84" fillId="48" borderId="0"/>
    <xf numFmtId="0" fontId="51"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85" fillId="0" borderId="0">
      <protection locked="0"/>
    </xf>
    <xf numFmtId="0" fontId="3" fillId="0" borderId="0"/>
    <xf numFmtId="0" fontId="3" fillId="0" borderId="0"/>
    <xf numFmtId="0" fontId="3" fillId="0" borderId="0"/>
    <xf numFmtId="0" fontId="3" fillId="0" borderId="0"/>
    <xf numFmtId="182" fontId="86" fillId="0" borderId="0"/>
    <xf numFmtId="0" fontId="3" fillId="0" borderId="0"/>
    <xf numFmtId="182" fontId="66" fillId="0" borderId="0"/>
    <xf numFmtId="182" fontId="87" fillId="0" borderId="0"/>
    <xf numFmtId="182" fontId="88" fillId="0" borderId="0"/>
    <xf numFmtId="182" fontId="63" fillId="0" borderId="0"/>
    <xf numFmtId="0" fontId="3" fillId="0" borderId="0"/>
    <xf numFmtId="0" fontId="3" fillId="0" borderId="0"/>
    <xf numFmtId="0" fontId="3" fillId="0" borderId="0"/>
    <xf numFmtId="182" fontId="66" fillId="0" borderId="0"/>
    <xf numFmtId="0" fontId="3" fillId="0" borderId="0"/>
    <xf numFmtId="182" fontId="63" fillId="0" borderId="0"/>
    <xf numFmtId="182" fontId="89" fillId="0" borderId="0"/>
    <xf numFmtId="182" fontId="66" fillId="0" borderId="0"/>
    <xf numFmtId="0" fontId="3" fillId="0" borderId="0"/>
    <xf numFmtId="0" fontId="3" fillId="0" borderId="0"/>
    <xf numFmtId="182" fontId="90" fillId="0" borderId="0"/>
    <xf numFmtId="182" fontId="66" fillId="0" borderId="0"/>
    <xf numFmtId="182" fontId="90" fillId="0" borderId="0"/>
    <xf numFmtId="0" fontId="3" fillId="0" borderId="0"/>
    <xf numFmtId="0" fontId="3" fillId="0" borderId="0"/>
    <xf numFmtId="182" fontId="66" fillId="0" borderId="0"/>
    <xf numFmtId="182" fontId="66" fillId="0" borderId="0"/>
    <xf numFmtId="182" fontId="66" fillId="0" borderId="0"/>
    <xf numFmtId="0" fontId="14" fillId="0" borderId="0"/>
    <xf numFmtId="0" fontId="52" fillId="6" borderId="13" applyNumberFormat="0" applyFont="0" applyAlignment="0" applyProtection="0"/>
    <xf numFmtId="0" fontId="3" fillId="6" borderId="13" applyNumberFormat="0" applyFont="0" applyAlignment="0" applyProtection="0"/>
    <xf numFmtId="0" fontId="3" fillId="6" borderId="13" applyNumberFormat="0" applyFont="0" applyAlignment="0" applyProtection="0"/>
    <xf numFmtId="0" fontId="69" fillId="47" borderId="44"/>
    <xf numFmtId="0" fontId="3" fillId="6" borderId="13" applyNumberFormat="0" applyFont="0" applyAlignment="0" applyProtection="0"/>
    <xf numFmtId="0" fontId="3" fillId="6" borderId="13" applyNumberFormat="0" applyFont="0" applyAlignment="0" applyProtection="0"/>
    <xf numFmtId="0" fontId="3" fillId="6" borderId="13" applyNumberFormat="0" applyFont="0" applyAlignment="0" applyProtection="0"/>
    <xf numFmtId="0" fontId="3" fillId="6" borderId="13" applyNumberFormat="0" applyFont="0" applyAlignment="0" applyProtection="0"/>
    <xf numFmtId="0" fontId="3" fillId="6" borderId="13" applyNumberFormat="0" applyFont="0" applyAlignment="0" applyProtection="0"/>
    <xf numFmtId="0" fontId="3" fillId="6" borderId="13" applyNumberFormat="0" applyFont="0" applyAlignment="0" applyProtection="0"/>
    <xf numFmtId="0" fontId="53" fillId="6" borderId="13" applyNumberFormat="0" applyFont="0" applyAlignment="0" applyProtection="0"/>
    <xf numFmtId="0" fontId="69" fillId="47" borderId="44"/>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82" fontId="91"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5" fillId="5" borderId="0" applyNumberFormat="0" applyBorder="0" applyAlignment="0" applyProtection="0"/>
    <xf numFmtId="0" fontId="92" fillId="49" borderId="0"/>
    <xf numFmtId="0" fontId="54" fillId="5" borderId="0" applyNumberFormat="0" applyBorder="0" applyAlignment="0" applyProtection="0"/>
    <xf numFmtId="0" fontId="25" fillId="5" borderId="0" applyNumberFormat="0" applyBorder="0" applyAlignment="0" applyProtection="0"/>
    <xf numFmtId="0" fontId="92" fillId="49" borderId="0"/>
    <xf numFmtId="0" fontId="28" fillId="22" borderId="14" applyNumberFormat="0" applyAlignment="0" applyProtection="0"/>
    <xf numFmtId="0" fontId="28" fillId="23" borderId="14" applyNumberFormat="0" applyAlignment="0" applyProtection="0"/>
    <xf numFmtId="9" fontId="3" fillId="0" borderId="0" applyFont="0" applyFill="0" applyBorder="0" applyAlignment="0" applyProtection="0"/>
    <xf numFmtId="9" fontId="3" fillId="0" borderId="0" applyFont="0" applyFill="0" applyBorder="0" applyAlignment="0" applyProtection="0"/>
    <xf numFmtId="202" fontId="69" fillId="0" borderId="0"/>
    <xf numFmtId="202" fontId="69" fillId="0" borderId="0"/>
    <xf numFmtId="202" fontId="69" fillId="0" borderId="0"/>
    <xf numFmtId="202" fontId="69" fillId="0" borderId="0"/>
    <xf numFmtId="202" fontId="69" fillId="0" borderId="0"/>
    <xf numFmtId="202" fontId="69" fillId="0" borderId="0"/>
    <xf numFmtId="202" fontId="69" fillId="0" borderId="0"/>
    <xf numFmtId="202" fontId="69" fillId="0" borderId="0"/>
    <xf numFmtId="202" fontId="69" fillId="0" borderId="0"/>
    <xf numFmtId="202" fontId="69" fillId="0" borderId="0"/>
    <xf numFmtId="203" fontId="69" fillId="0" borderId="0"/>
    <xf numFmtId="202" fontId="69" fillId="0" borderId="0"/>
    <xf numFmtId="202" fontId="69" fillId="0" borderId="0"/>
    <xf numFmtId="0" fontId="69"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202" fontId="69"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3" fillId="0" borderId="0" applyFont="0" applyFill="0" applyBorder="0" applyAlignment="0" applyProtection="0"/>
    <xf numFmtId="9" fontId="11" fillId="0" borderId="0" applyFont="0" applyFill="0" applyBorder="0" applyAlignment="0" applyProtection="0"/>
    <xf numFmtId="9" fontId="3" fillId="0" borderId="0" applyFont="0" applyFill="0" applyBorder="0" applyAlignment="0" applyProtection="0"/>
    <xf numFmtId="202" fontId="69"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65" fillId="0" borderId="0" applyFont="0" applyFill="0" applyBorder="0" applyAlignment="0" applyProtection="0"/>
    <xf numFmtId="9" fontId="3" fillId="0" borderId="0" applyFont="0" applyFill="0" applyBorder="0" applyAlignment="0" applyProtection="0"/>
    <xf numFmtId="202" fontId="69" fillId="0" borderId="0"/>
    <xf numFmtId="9" fontId="3" fillId="0" borderId="0" applyFont="0" applyFill="0" applyBorder="0" applyAlignment="0" applyProtection="0"/>
    <xf numFmtId="9" fontId="5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1" fillId="0" borderId="0" applyFont="0" applyFill="0" applyBorder="0" applyAlignment="0" applyProtection="0"/>
    <xf numFmtId="202" fontId="69" fillId="0" borderId="0"/>
    <xf numFmtId="9" fontId="69"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1" fillId="0" borderId="0" applyFont="0" applyFill="0" applyBorder="0" applyAlignment="0" applyProtection="0"/>
    <xf numFmtId="9" fontId="6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0" fillId="0" borderId="0" applyFont="0" applyFill="0" applyBorder="0" applyAlignment="0" applyProtection="0"/>
    <xf numFmtId="9" fontId="3" fillId="0" borderId="0" applyFont="0" applyFill="0" applyBorder="0" applyAlignment="0" applyProtection="0"/>
    <xf numFmtId="0" fontId="69" fillId="0" borderId="0"/>
    <xf numFmtId="182" fontId="93" fillId="0" borderId="45">
      <alignment horizontal="center"/>
    </xf>
    <xf numFmtId="0" fontId="94" fillId="0" borderId="0"/>
    <xf numFmtId="204" fontId="94" fillId="0" borderId="0"/>
    <xf numFmtId="0" fontId="2" fillId="27" borderId="15" applyNumberFormat="0" applyFont="0" applyBorder="0">
      <alignment horizontal="center"/>
    </xf>
    <xf numFmtId="0" fontId="3" fillId="0" borderId="0"/>
    <xf numFmtId="0" fontId="3" fillId="0" borderId="0"/>
    <xf numFmtId="0" fontId="17" fillId="0" borderId="0"/>
    <xf numFmtId="0" fontId="3" fillId="0" borderId="0"/>
    <xf numFmtId="0" fontId="3" fillId="0" borderId="0"/>
    <xf numFmtId="0" fontId="95" fillId="0" borderId="0"/>
    <xf numFmtId="0" fontId="3" fillId="0" borderId="0"/>
    <xf numFmtId="0" fontId="3" fillId="0" borderId="0"/>
    <xf numFmtId="0" fontId="3" fillId="0" borderId="0"/>
    <xf numFmtId="0" fontId="3" fillId="0" borderId="0"/>
    <xf numFmtId="0" fontId="3" fillId="0" borderId="0"/>
    <xf numFmtId="0" fontId="3" fillId="0" borderId="0"/>
    <xf numFmtId="0" fontId="65" fillId="0" borderId="0"/>
    <xf numFmtId="0" fontId="65" fillId="0" borderId="0"/>
    <xf numFmtId="0" fontId="13" fillId="0" borderId="0"/>
    <xf numFmtId="0" fontId="3" fillId="0" borderId="0"/>
    <xf numFmtId="0" fontId="3" fillId="0" borderId="0"/>
    <xf numFmtId="0" fontId="3" fillId="0" borderId="0"/>
    <xf numFmtId="0" fontId="3" fillId="0" borderId="0"/>
    <xf numFmtId="0" fontId="65" fillId="0" borderId="0"/>
    <xf numFmtId="0" fontId="3" fillId="0" borderId="0"/>
    <xf numFmtId="0" fontId="3" fillId="0" borderId="0"/>
    <xf numFmtId="0" fontId="65" fillId="0" borderId="0"/>
    <xf numFmtId="0" fontId="3" fillId="0" borderId="0"/>
    <xf numFmtId="0" fontId="3" fillId="0" borderId="0"/>
    <xf numFmtId="182" fontId="96" fillId="0" borderId="0"/>
    <xf numFmtId="0" fontId="55" fillId="0" borderId="0"/>
    <xf numFmtId="0" fontId="53" fillId="0" borderId="0"/>
    <xf numFmtId="0" fontId="3" fillId="0" borderId="0"/>
    <xf numFmtId="0" fontId="3" fillId="0" borderId="0"/>
    <xf numFmtId="182" fontId="63" fillId="0" borderId="0"/>
    <xf numFmtId="0" fontId="55" fillId="0" borderId="0"/>
    <xf numFmtId="0" fontId="13" fillId="0" borderId="0"/>
    <xf numFmtId="0" fontId="6" fillId="0" borderId="0" applyFill="0" applyBorder="0"/>
    <xf numFmtId="0" fontId="53" fillId="0" borderId="0"/>
    <xf numFmtId="0" fontId="69" fillId="0" borderId="0"/>
    <xf numFmtId="0" fontId="3" fillId="0" borderId="0"/>
    <xf numFmtId="182" fontId="63" fillId="0" borderId="0"/>
    <xf numFmtId="0" fontId="56" fillId="0" borderId="0"/>
    <xf numFmtId="0" fontId="3" fillId="0" borderId="0"/>
    <xf numFmtId="0" fontId="3" fillId="0" borderId="0"/>
    <xf numFmtId="0" fontId="34" fillId="0" borderId="0"/>
    <xf numFmtId="0" fontId="3" fillId="0" borderId="0"/>
    <xf numFmtId="182" fontId="63" fillId="0" borderId="0"/>
    <xf numFmtId="0" fontId="13" fillId="0" borderId="0"/>
    <xf numFmtId="0" fontId="65" fillId="0" borderId="0"/>
    <xf numFmtId="0" fontId="3" fillId="0" borderId="0"/>
    <xf numFmtId="182" fontId="97" fillId="0" borderId="0"/>
    <xf numFmtId="0" fontId="3" fillId="0" borderId="0"/>
    <xf numFmtId="0" fontId="3" fillId="0" borderId="0"/>
    <xf numFmtId="0" fontId="53" fillId="0" borderId="0"/>
    <xf numFmtId="0" fontId="3" fillId="0" borderId="0"/>
    <xf numFmtId="0" fontId="3" fillId="0" borderId="0"/>
    <xf numFmtId="182" fontId="96" fillId="0" borderId="0"/>
    <xf numFmtId="0" fontId="57" fillId="0" borderId="0"/>
    <xf numFmtId="182" fontId="88" fillId="0" borderId="0"/>
    <xf numFmtId="0" fontId="63" fillId="0" borderId="0"/>
    <xf numFmtId="0" fontId="3" fillId="0" borderId="0"/>
    <xf numFmtId="0" fontId="3" fillId="0" borderId="0"/>
    <xf numFmtId="182" fontId="63" fillId="0" borderId="0"/>
    <xf numFmtId="0" fontId="65" fillId="0" borderId="0"/>
    <xf numFmtId="0" fontId="63" fillId="0" borderId="0"/>
    <xf numFmtId="182" fontId="66" fillId="0" borderId="0"/>
    <xf numFmtId="0" fontId="36" fillId="0" borderId="0" applyAlignment="0"/>
    <xf numFmtId="0" fontId="65" fillId="0" borderId="0"/>
    <xf numFmtId="0" fontId="3" fillId="0" borderId="0"/>
    <xf numFmtId="0" fontId="3" fillId="0" borderId="0"/>
    <xf numFmtId="0" fontId="3" fillId="0" borderId="0"/>
    <xf numFmtId="0" fontId="3" fillId="0" borderId="0"/>
    <xf numFmtId="182" fontId="63" fillId="0" borderId="0"/>
    <xf numFmtId="0" fontId="63" fillId="0" borderId="0"/>
    <xf numFmtId="0" fontId="69" fillId="0" borderId="0"/>
    <xf numFmtId="182" fontId="63" fillId="0" borderId="0"/>
    <xf numFmtId="0" fontId="37" fillId="0" borderId="0"/>
    <xf numFmtId="0" fontId="3" fillId="0" borderId="0"/>
    <xf numFmtId="0" fontId="3" fillId="0" borderId="0"/>
    <xf numFmtId="0" fontId="3" fillId="0" borderId="0"/>
    <xf numFmtId="0" fontId="3" fillId="0" borderId="0"/>
    <xf numFmtId="0" fontId="3" fillId="0" borderId="0" applyBorder="0" applyProtection="0"/>
    <xf numFmtId="0" fontId="10" fillId="0" borderId="0"/>
    <xf numFmtId="0" fontId="6" fillId="0" borderId="0"/>
    <xf numFmtId="0" fontId="3" fillId="0" borderId="0"/>
    <xf numFmtId="0" fontId="3" fillId="0" borderId="0"/>
    <xf numFmtId="182" fontId="66" fillId="0" borderId="0"/>
    <xf numFmtId="0" fontId="63" fillId="0" borderId="0"/>
    <xf numFmtId="182" fontId="98" fillId="0" borderId="0"/>
    <xf numFmtId="182" fontId="63" fillId="0" borderId="0"/>
    <xf numFmtId="182" fontId="99" fillId="0" borderId="0"/>
    <xf numFmtId="182" fontId="100" fillId="0" borderId="0"/>
    <xf numFmtId="0" fontId="58" fillId="0" borderId="0" applyNumberFormat="0" applyFill="0" applyBorder="0" applyAlignment="0" applyProtection="0"/>
    <xf numFmtId="0" fontId="101" fillId="0" borderId="0"/>
    <xf numFmtId="0" fontId="58" fillId="0" borderId="0" applyNumberFormat="0" applyFill="0" applyBorder="0" applyAlignment="0" applyProtection="0"/>
    <xf numFmtId="0" fontId="26" fillId="0" borderId="0" applyNumberFormat="0" applyFill="0" applyBorder="0" applyAlignment="0" applyProtection="0"/>
    <xf numFmtId="0" fontId="58" fillId="0" borderId="0" applyNumberFormat="0" applyFill="0" applyBorder="0" applyAlignment="0" applyProtection="0"/>
    <xf numFmtId="0" fontId="27" fillId="0" borderId="16" applyNumberFormat="0" applyFill="0" applyAlignment="0" applyProtection="0"/>
    <xf numFmtId="0" fontId="102" fillId="0" borderId="46"/>
    <xf numFmtId="0" fontId="59" fillId="0" borderId="16" applyNumberFormat="0" applyFill="0" applyAlignment="0" applyProtection="0"/>
    <xf numFmtId="0" fontId="102" fillId="0" borderId="46"/>
    <xf numFmtId="0" fontId="27" fillId="0" borderId="16" applyNumberFormat="0" applyFill="0" applyAlignment="0" applyProtection="0"/>
    <xf numFmtId="0" fontId="27" fillId="0" borderId="17" applyNumberFormat="0" applyFill="0" applyAlignment="0" applyProtection="0"/>
    <xf numFmtId="0" fontId="27" fillId="0" borderId="16" applyNumberFormat="0" applyFill="0" applyAlignment="0" applyProtection="0"/>
    <xf numFmtId="0" fontId="28" fillId="23" borderId="14" applyNumberFormat="0" applyAlignment="0" applyProtection="0"/>
    <xf numFmtId="0" fontId="60" fillId="23" borderId="14" applyNumberFormat="0" applyAlignment="0" applyProtection="0"/>
    <xf numFmtId="0" fontId="28" fillId="23" borderId="14" applyNumberFormat="0" applyAlignment="0" applyProtection="0"/>
    <xf numFmtId="0" fontId="103" fillId="50" borderId="47"/>
    <xf numFmtId="44" fontId="65" fillId="0" borderId="0" applyFont="0" applyFill="0" applyBorder="0" applyAlignment="0" applyProtection="0"/>
    <xf numFmtId="44" fontId="16" fillId="0" borderId="0" applyFont="0" applyFill="0" applyBorder="0" applyAlignment="0" applyProtection="0"/>
    <xf numFmtId="167"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7" fontId="3" fillId="0" borderId="0" applyFont="0" applyFill="0" applyBorder="0" applyAlignment="0" applyProtection="0"/>
    <xf numFmtId="191" fontId="69" fillId="0" borderId="0"/>
    <xf numFmtId="44" fontId="69"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64" fontId="3" fillId="0" borderId="0" applyFont="0" applyFill="0" applyBorder="0" applyAlignment="0" applyProtection="0"/>
    <xf numFmtId="191" fontId="69" fillId="0" borderId="0"/>
    <xf numFmtId="44" fontId="3" fillId="0" borderId="0" applyFont="0" applyFill="0" applyBorder="0" applyAlignment="0" applyProtection="0"/>
    <xf numFmtId="164"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164"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93" fontId="69" fillId="0" borderId="0"/>
    <xf numFmtId="164" fontId="6" fillId="0" borderId="0" applyFont="0" applyFill="0" applyBorder="0" applyAlignment="0" applyProtection="0"/>
    <xf numFmtId="164" fontId="6"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206" fontId="11" fillId="0" borderId="0" applyFont="0" applyFill="0" applyBorder="0" applyAlignment="0" applyProtection="0"/>
    <xf numFmtId="164"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64"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64" fontId="65" fillId="0" borderId="0" applyFont="0" applyFill="0" applyBorder="0" applyAlignment="0" applyProtection="0"/>
    <xf numFmtId="44" fontId="63" fillId="0" borderId="0" applyFont="0" applyFill="0" applyBorder="0" applyAlignment="0" applyProtection="0"/>
    <xf numFmtId="207" fontId="6" fillId="0" borderId="0"/>
    <xf numFmtId="208" fontId="6" fillId="0" borderId="0"/>
    <xf numFmtId="0" fontId="29" fillId="0" borderId="0" applyNumberFormat="0" applyFill="0" applyBorder="0" applyAlignment="0" applyProtection="0"/>
    <xf numFmtId="0" fontId="61" fillId="0" borderId="0" applyNumberFormat="0" applyFill="0" applyBorder="0" applyAlignment="0" applyProtection="0"/>
    <xf numFmtId="0" fontId="29" fillId="0" borderId="0" applyNumberFormat="0" applyFill="0" applyBorder="0" applyAlignment="0" applyProtection="0"/>
    <xf numFmtId="0" fontId="104" fillId="0" borderId="0"/>
    <xf numFmtId="0" fontId="20" fillId="0" borderId="0" applyNumberFormat="0" applyFill="0" applyBorder="0" applyAlignment="0" applyProtection="0"/>
    <xf numFmtId="0" fontId="105" fillId="0" borderId="0"/>
    <xf numFmtId="0" fontId="62" fillId="0" borderId="0" applyNumberFormat="0" applyFill="0" applyBorder="0" applyAlignment="0" applyProtection="0"/>
    <xf numFmtId="0" fontId="20" fillId="0" borderId="0" applyNumberFormat="0" applyFill="0" applyBorder="0" applyAlignment="0" applyProtection="0"/>
    <xf numFmtId="209" fontId="69" fillId="0" borderId="0"/>
    <xf numFmtId="201" fontId="69" fillId="0" borderId="0"/>
    <xf numFmtId="201" fontId="69" fillId="0" borderId="0"/>
    <xf numFmtId="210" fontId="69" fillId="0" borderId="0"/>
    <xf numFmtId="0" fontId="20" fillId="0" borderId="0" applyNumberFormat="0" applyFill="0" applyBorder="0" applyAlignment="0" applyProtection="0"/>
    <xf numFmtId="0" fontId="67" fillId="35" borderId="54" applyNumberFormat="0" applyAlignment="0"/>
    <xf numFmtId="0" fontId="113" fillId="0" borderId="0"/>
    <xf numFmtId="44" fontId="3" fillId="0" borderId="0" applyFont="0" applyFill="0" applyBorder="0" applyAlignment="0" applyProtection="0"/>
    <xf numFmtId="0" fontId="1" fillId="0" borderId="0"/>
  </cellStyleXfs>
  <cellXfs count="341">
    <xf numFmtId="0" fontId="0" fillId="0" borderId="0" xfId="0"/>
    <xf numFmtId="0" fontId="3" fillId="0" borderId="0" xfId="606" applyFont="1"/>
    <xf numFmtId="0" fontId="11" fillId="0" borderId="11" xfId="606" applyFont="1" applyBorder="1"/>
    <xf numFmtId="0" fontId="3" fillId="0" borderId="24" xfId="606" applyFont="1" applyBorder="1"/>
    <xf numFmtId="0" fontId="3" fillId="0" borderId="25" xfId="606" applyFont="1" applyBorder="1"/>
    <xf numFmtId="2" fontId="3" fillId="0" borderId="11" xfId="606" applyNumberFormat="1" applyFont="1" applyBorder="1"/>
    <xf numFmtId="4" fontId="3" fillId="0" borderId="24" xfId="606" applyNumberFormat="1" applyFont="1" applyBorder="1"/>
    <xf numFmtId="172" fontId="3" fillId="0" borderId="24" xfId="606" applyNumberFormat="1" applyFont="1" applyBorder="1" applyAlignment="1">
      <alignment horizontal="center"/>
    </xf>
    <xf numFmtId="0" fontId="3" fillId="0" borderId="24" xfId="606" applyFont="1" applyBorder="1" applyAlignment="1">
      <alignment horizontal="center"/>
    </xf>
    <xf numFmtId="0" fontId="4" fillId="0" borderId="11" xfId="0" applyFont="1" applyBorder="1"/>
    <xf numFmtId="0" fontId="3" fillId="0" borderId="24" xfId="0" applyFont="1" applyBorder="1"/>
    <xf numFmtId="0" fontId="3" fillId="0" borderId="11" xfId="0" applyFont="1" applyBorder="1"/>
    <xf numFmtId="175" fontId="3" fillId="0" borderId="24" xfId="606" applyNumberFormat="1" applyFont="1" applyBorder="1"/>
    <xf numFmtId="176" fontId="3" fillId="0" borderId="24" xfId="240" applyFont="1" applyBorder="1"/>
    <xf numFmtId="0" fontId="3" fillId="0" borderId="11" xfId="0" applyFont="1" applyBorder="1" applyAlignment="1">
      <alignment vertical="center"/>
    </xf>
    <xf numFmtId="2" fontId="3" fillId="0" borderId="0" xfId="606" applyNumberFormat="1" applyFont="1"/>
    <xf numFmtId="3" fontId="3" fillId="0" borderId="11" xfId="0" applyNumberFormat="1" applyFont="1" applyBorder="1" applyAlignment="1">
      <alignment horizontal="center" vertical="center"/>
    </xf>
    <xf numFmtId="0" fontId="3" fillId="0" borderId="0" xfId="606" applyFont="1" applyAlignment="1">
      <alignment horizontal="center"/>
    </xf>
    <xf numFmtId="0" fontId="3" fillId="0" borderId="0" xfId="605" applyAlignment="1">
      <alignment horizontal="left"/>
    </xf>
    <xf numFmtId="0" fontId="3" fillId="0" borderId="0" xfId="605" applyAlignment="1">
      <alignment horizontal="center"/>
    </xf>
    <xf numFmtId="0" fontId="4" fillId="0" borderId="0" xfId="526" applyFont="1" applyFill="1" applyBorder="1" applyAlignment="1">
      <alignment horizontal="left"/>
    </xf>
    <xf numFmtId="168" fontId="4" fillId="0" borderId="0" xfId="526" applyNumberFormat="1" applyFont="1" applyFill="1" applyBorder="1">
      <alignment horizontal="center"/>
    </xf>
    <xf numFmtId="0" fontId="3" fillId="0" borderId="0" xfId="0" applyFont="1" applyAlignment="1">
      <alignment horizontal="left"/>
    </xf>
    <xf numFmtId="168" fontId="3" fillId="0" borderId="0" xfId="605" applyNumberFormat="1" applyAlignment="1">
      <alignment horizontal="center"/>
    </xf>
    <xf numFmtId="0" fontId="4" fillId="0" borderId="0" xfId="605" applyFont="1" applyAlignment="1">
      <alignment horizontal="left"/>
    </xf>
    <xf numFmtId="169" fontId="12" fillId="0" borderId="0" xfId="0" applyNumberFormat="1" applyFont="1" applyAlignment="1">
      <alignment horizontal="left"/>
    </xf>
    <xf numFmtId="1" fontId="3" fillId="0" borderId="0" xfId="0" applyNumberFormat="1" applyFont="1" applyAlignment="1">
      <alignment horizontal="left"/>
    </xf>
    <xf numFmtId="3" fontId="3" fillId="0" borderId="11" xfId="606" applyNumberFormat="1" applyFont="1" applyBorder="1" applyAlignment="1">
      <alignment horizontal="center"/>
    </xf>
    <xf numFmtId="177" fontId="3" fillId="0" borderId="24" xfId="606" applyNumberFormat="1" applyFont="1" applyBorder="1"/>
    <xf numFmtId="164" fontId="3" fillId="0" borderId="0" xfId="606" applyNumberFormat="1" applyFont="1"/>
    <xf numFmtId="0" fontId="4" fillId="0" borderId="0" xfId="526" applyFont="1" applyFill="1" applyBorder="1">
      <alignment horizontal="center"/>
    </xf>
    <xf numFmtId="4" fontId="3" fillId="0" borderId="11" xfId="606" applyNumberFormat="1" applyFont="1" applyBorder="1" applyAlignment="1">
      <alignment horizontal="center"/>
    </xf>
    <xf numFmtId="4" fontId="3" fillId="0" borderId="24" xfId="606" applyNumberFormat="1" applyFont="1" applyBorder="1" applyAlignment="1">
      <alignment horizontal="center"/>
    </xf>
    <xf numFmtId="4" fontId="3" fillId="0" borderId="0" xfId="606" applyNumberFormat="1" applyFont="1" applyAlignment="1">
      <alignment horizontal="center"/>
    </xf>
    <xf numFmtId="173" fontId="3" fillId="0" borderId="11" xfId="0" applyNumberFormat="1" applyFont="1" applyBorder="1" applyAlignment="1">
      <alignment horizontal="center"/>
    </xf>
    <xf numFmtId="175" fontId="3" fillId="0" borderId="24" xfId="606" applyNumberFormat="1" applyFont="1" applyBorder="1" applyAlignment="1">
      <alignment horizontal="center"/>
    </xf>
    <xf numFmtId="44" fontId="3" fillId="0" borderId="0" xfId="606" applyNumberFormat="1" applyFont="1"/>
    <xf numFmtId="4" fontId="3" fillId="0" borderId="0" xfId="0" applyNumberFormat="1" applyFont="1" applyAlignment="1">
      <alignment horizontal="center"/>
    </xf>
    <xf numFmtId="0" fontId="3" fillId="0" borderId="24" xfId="0" applyFont="1" applyBorder="1" applyAlignment="1">
      <alignment vertical="center"/>
    </xf>
    <xf numFmtId="3" fontId="3" fillId="0" borderId="24" xfId="0" applyNumberFormat="1" applyFont="1" applyBorder="1" applyAlignment="1">
      <alignment horizontal="left" vertical="center"/>
    </xf>
    <xf numFmtId="3" fontId="3" fillId="0" borderId="24" xfId="606" applyNumberFormat="1" applyFont="1" applyBorder="1" applyAlignment="1">
      <alignment horizontal="center"/>
    </xf>
    <xf numFmtId="4" fontId="3" fillId="0" borderId="0" xfId="605" applyNumberFormat="1" applyAlignment="1">
      <alignment horizontal="center"/>
    </xf>
    <xf numFmtId="4" fontId="4" fillId="0" borderId="0" xfId="526" applyNumberFormat="1" applyFont="1" applyFill="1" applyBorder="1">
      <alignment horizontal="center"/>
    </xf>
    <xf numFmtId="4" fontId="106" fillId="0" borderId="0" xfId="526" applyNumberFormat="1" applyFont="1" applyFill="1" applyBorder="1">
      <alignment horizontal="center"/>
    </xf>
    <xf numFmtId="4" fontId="107" fillId="0" borderId="0" xfId="0" applyNumberFormat="1" applyFont="1" applyAlignment="1">
      <alignment horizontal="center"/>
    </xf>
    <xf numFmtId="4" fontId="106" fillId="0" borderId="0" xfId="0" applyNumberFormat="1" applyFont="1" applyAlignment="1">
      <alignment horizontal="center"/>
    </xf>
    <xf numFmtId="4" fontId="107" fillId="0" borderId="0" xfId="605" applyNumberFormat="1" applyFont="1" applyAlignment="1">
      <alignment horizontal="center"/>
    </xf>
    <xf numFmtId="3" fontId="4" fillId="0" borderId="0" xfId="526" applyNumberFormat="1" applyFont="1" applyFill="1" applyBorder="1">
      <alignment horizontal="center"/>
    </xf>
    <xf numFmtId="3" fontId="3" fillId="0" borderId="0" xfId="605" applyNumberFormat="1" applyAlignment="1">
      <alignment horizontal="center"/>
    </xf>
    <xf numFmtId="3" fontId="3" fillId="0" borderId="0" xfId="526" applyNumberFormat="1" applyFont="1" applyFill="1" applyBorder="1">
      <alignment horizontal="center"/>
    </xf>
    <xf numFmtId="4" fontId="3" fillId="0" borderId="11" xfId="606" applyNumberFormat="1" applyFont="1" applyBorder="1" applyAlignment="1">
      <alignment horizontal="right"/>
    </xf>
    <xf numFmtId="0" fontId="4" fillId="0" borderId="0" xfId="606" applyFont="1"/>
    <xf numFmtId="178" fontId="3" fillId="0" borderId="0" xfId="605" applyNumberFormat="1" applyAlignment="1">
      <alignment horizontal="center"/>
    </xf>
    <xf numFmtId="1" fontId="3" fillId="0" borderId="0" xfId="605" applyNumberFormat="1" applyAlignment="1">
      <alignment horizontal="center"/>
    </xf>
    <xf numFmtId="0" fontId="3" fillId="0" borderId="11" xfId="606" applyFont="1" applyBorder="1" applyAlignment="1">
      <alignment horizontal="center"/>
    </xf>
    <xf numFmtId="0" fontId="3" fillId="0" borderId="11" xfId="606" applyFont="1" applyBorder="1"/>
    <xf numFmtId="44" fontId="107" fillId="51" borderId="11" xfId="606" applyNumberFormat="1" applyFont="1" applyFill="1" applyBorder="1"/>
    <xf numFmtId="172" fontId="3" fillId="0" borderId="11" xfId="606" applyNumberFormat="1" applyFont="1" applyBorder="1" applyAlignment="1">
      <alignment horizontal="center"/>
    </xf>
    <xf numFmtId="10" fontId="107" fillId="51" borderId="11" xfId="606" applyNumberFormat="1" applyFont="1" applyFill="1" applyBorder="1" applyAlignment="1">
      <alignment horizontal="center"/>
    </xf>
    <xf numFmtId="44" fontId="107" fillId="51" borderId="11" xfId="606" applyNumberFormat="1" applyFont="1" applyFill="1" applyBorder="1" applyAlignment="1">
      <alignment horizontal="center"/>
    </xf>
    <xf numFmtId="0" fontId="4" fillId="0" borderId="0" xfId="608" applyFont="1"/>
    <xf numFmtId="0" fontId="4" fillId="0" borderId="11" xfId="608" applyFont="1" applyBorder="1"/>
    <xf numFmtId="0" fontId="3" fillId="0" borderId="11" xfId="608" applyBorder="1" applyAlignment="1">
      <alignment horizontal="center"/>
    </xf>
    <xf numFmtId="0" fontId="3" fillId="0" borderId="0" xfId="608"/>
    <xf numFmtId="0" fontId="4" fillId="0" borderId="11" xfId="608" applyFont="1" applyBorder="1" applyAlignment="1">
      <alignment horizontal="center"/>
    </xf>
    <xf numFmtId="0" fontId="3" fillId="0" borderId="0" xfId="608" applyAlignment="1">
      <alignment horizontal="center"/>
    </xf>
    <xf numFmtId="16" fontId="4" fillId="0" borderId="0" xfId="608" applyNumberFormat="1" applyFont="1" applyAlignment="1">
      <alignment horizontal="center"/>
    </xf>
    <xf numFmtId="16" fontId="3" fillId="0" borderId="0" xfId="608" applyNumberFormat="1" applyAlignment="1">
      <alignment horizontal="center"/>
    </xf>
    <xf numFmtId="4" fontId="3" fillId="0" borderId="11" xfId="0" applyNumberFormat="1" applyFont="1" applyBorder="1" applyAlignment="1">
      <alignment horizontal="center" vertical="center"/>
    </xf>
    <xf numFmtId="175" fontId="107" fillId="51" borderId="24" xfId="606" applyNumberFormat="1" applyFont="1" applyFill="1" applyBorder="1"/>
    <xf numFmtId="10" fontId="107" fillId="51" borderId="24" xfId="607" applyNumberFormat="1" applyFont="1" applyFill="1" applyBorder="1" applyAlignment="1">
      <alignment horizontal="center"/>
    </xf>
    <xf numFmtId="2" fontId="3" fillId="0" borderId="24" xfId="606" applyNumberFormat="1" applyFont="1" applyBorder="1" applyAlignment="1">
      <alignment horizontal="center"/>
    </xf>
    <xf numFmtId="0" fontId="108" fillId="0" borderId="11" xfId="606" applyFont="1" applyBorder="1"/>
    <xf numFmtId="4" fontId="106" fillId="28" borderId="19" xfId="526" applyNumberFormat="1" applyFont="1" applyFill="1" applyBorder="1">
      <alignment horizontal="center"/>
    </xf>
    <xf numFmtId="4" fontId="106" fillId="28" borderId="21" xfId="526" applyNumberFormat="1" applyFont="1" applyFill="1" applyBorder="1">
      <alignment horizontal="center"/>
    </xf>
    <xf numFmtId="0" fontId="64" fillId="28" borderId="21" xfId="526" applyFont="1" applyFill="1" applyBorder="1">
      <alignment horizontal="center"/>
    </xf>
    <xf numFmtId="168" fontId="64" fillId="28" borderId="21" xfId="526" applyNumberFormat="1" applyFont="1" applyFill="1" applyBorder="1">
      <alignment horizontal="center"/>
    </xf>
    <xf numFmtId="4" fontId="64" fillId="28" borderId="21" xfId="526" applyNumberFormat="1" applyFont="1" applyFill="1" applyBorder="1">
      <alignment horizontal="center"/>
    </xf>
    <xf numFmtId="3" fontId="64" fillId="28" borderId="21" xfId="526" applyNumberFormat="1" applyFont="1" applyFill="1" applyBorder="1">
      <alignment horizontal="center"/>
    </xf>
    <xf numFmtId="166" fontId="64" fillId="28" borderId="23" xfId="526" applyNumberFormat="1" applyFont="1" applyFill="1" applyBorder="1" applyAlignment="1">
      <alignment horizontal="left"/>
    </xf>
    <xf numFmtId="166" fontId="64" fillId="28" borderId="23" xfId="526" applyNumberFormat="1" applyFont="1" applyFill="1" applyBorder="1">
      <alignment horizontal="center"/>
    </xf>
    <xf numFmtId="0" fontId="64" fillId="28" borderId="22" xfId="526" applyFont="1" applyFill="1" applyBorder="1" applyAlignment="1">
      <alignment horizontal="left"/>
    </xf>
    <xf numFmtId="0" fontId="64" fillId="28" borderId="21" xfId="526" applyFont="1" applyFill="1" applyBorder="1" applyAlignment="1">
      <alignment horizontal="left"/>
    </xf>
    <xf numFmtId="0" fontId="64" fillId="28" borderId="19" xfId="526" applyFont="1" applyFill="1" applyBorder="1">
      <alignment horizontal="center"/>
    </xf>
    <xf numFmtId="0" fontId="64" fillId="28" borderId="19" xfId="526" applyFont="1" applyFill="1" applyBorder="1" applyAlignment="1">
      <alignment horizontal="center" wrapText="1"/>
    </xf>
    <xf numFmtId="168" fontId="64" fillId="28" borderId="19" xfId="526" applyNumberFormat="1" applyFont="1" applyFill="1" applyBorder="1">
      <alignment horizontal="center"/>
    </xf>
    <xf numFmtId="4" fontId="64" fillId="28" borderId="19" xfId="526" applyNumberFormat="1" applyFont="1" applyFill="1" applyBorder="1">
      <alignment horizontal="center"/>
    </xf>
    <xf numFmtId="3" fontId="64" fillId="28" borderId="19" xfId="526" applyNumberFormat="1" applyFont="1" applyFill="1" applyBorder="1">
      <alignment horizontal="center"/>
    </xf>
    <xf numFmtId="0" fontId="64" fillId="28" borderId="19" xfId="526" applyFont="1" applyFill="1" applyBorder="1" applyAlignment="1">
      <alignment horizontal="left"/>
    </xf>
    <xf numFmtId="0" fontId="64" fillId="28" borderId="20" xfId="526" applyFont="1" applyFill="1" applyBorder="1" applyAlignment="1">
      <alignment horizontal="left"/>
    </xf>
    <xf numFmtId="0" fontId="64" fillId="28" borderId="20" xfId="526" applyFont="1" applyFill="1" applyBorder="1">
      <alignment horizontal="center"/>
    </xf>
    <xf numFmtId="0" fontId="64" fillId="28" borderId="15" xfId="526" applyFont="1" applyFill="1" applyBorder="1" applyAlignment="1">
      <alignment horizontal="left"/>
    </xf>
    <xf numFmtId="0" fontId="4" fillId="35" borderId="0" xfId="0" applyFont="1" applyFill="1" applyAlignment="1">
      <alignment horizontal="left"/>
    </xf>
    <xf numFmtId="0" fontId="4" fillId="52" borderId="0" xfId="605" applyFont="1" applyFill="1" applyAlignment="1">
      <alignment horizontal="center"/>
    </xf>
    <xf numFmtId="1" fontId="4" fillId="35" borderId="0" xfId="0" applyNumberFormat="1" applyFont="1" applyFill="1" applyAlignment="1">
      <alignment horizontal="left"/>
    </xf>
    <xf numFmtId="1" fontId="11" fillId="35" borderId="0" xfId="0" applyNumberFormat="1" applyFont="1" applyFill="1" applyAlignment="1">
      <alignment horizontal="left"/>
    </xf>
    <xf numFmtId="0" fontId="4" fillId="52" borderId="0" xfId="605" applyFont="1" applyFill="1" applyAlignment="1">
      <alignment horizontal="left"/>
    </xf>
    <xf numFmtId="4" fontId="4" fillId="35" borderId="0" xfId="0" applyNumberFormat="1" applyFont="1" applyFill="1" applyAlignment="1">
      <alignment horizontal="center"/>
    </xf>
    <xf numFmtId="4" fontId="106" fillId="35" borderId="0" xfId="0" applyNumberFormat="1" applyFont="1" applyFill="1" applyAlignment="1">
      <alignment horizontal="center"/>
    </xf>
    <xf numFmtId="0" fontId="4" fillId="35" borderId="0" xfId="605" applyFont="1" applyFill="1" applyAlignment="1">
      <alignment horizontal="center"/>
    </xf>
    <xf numFmtId="168" fontId="4" fillId="52" borderId="0" xfId="605" applyNumberFormat="1" applyFont="1" applyFill="1" applyAlignment="1">
      <alignment horizontal="center"/>
    </xf>
    <xf numFmtId="3" fontId="4" fillId="35" borderId="0" xfId="0" applyNumberFormat="1" applyFont="1" applyFill="1" applyAlignment="1">
      <alignment horizontal="center"/>
    </xf>
    <xf numFmtId="2" fontId="4" fillId="35" borderId="0" xfId="0" applyNumberFormat="1" applyFont="1" applyFill="1" applyAlignment="1">
      <alignment horizontal="left"/>
    </xf>
    <xf numFmtId="2" fontId="4" fillId="35" borderId="0" xfId="0" applyNumberFormat="1" applyFont="1" applyFill="1" applyAlignment="1">
      <alignment horizontal="center"/>
    </xf>
    <xf numFmtId="0" fontId="4" fillId="35" borderId="0" xfId="605" applyFont="1" applyFill="1" applyAlignment="1">
      <alignment horizontal="left"/>
    </xf>
    <xf numFmtId="4" fontId="4" fillId="35" borderId="0" xfId="605" applyNumberFormat="1" applyFont="1" applyFill="1" applyAlignment="1">
      <alignment horizontal="center"/>
    </xf>
    <xf numFmtId="4" fontId="106" fillId="35" borderId="0" xfId="605" applyNumberFormat="1" applyFont="1" applyFill="1" applyAlignment="1">
      <alignment horizontal="center"/>
    </xf>
    <xf numFmtId="1" fontId="4" fillId="35" borderId="0" xfId="605" applyNumberFormat="1" applyFont="1" applyFill="1" applyAlignment="1">
      <alignment horizontal="center"/>
    </xf>
    <xf numFmtId="168" fontId="4" fillId="35" borderId="0" xfId="605" applyNumberFormat="1" applyFont="1" applyFill="1" applyAlignment="1">
      <alignment horizontal="center"/>
    </xf>
    <xf numFmtId="3" fontId="4" fillId="35" borderId="0" xfId="605" applyNumberFormat="1" applyFont="1" applyFill="1" applyAlignment="1">
      <alignment horizontal="center"/>
    </xf>
    <xf numFmtId="0" fontId="64" fillId="28" borderId="11" xfId="608" applyFont="1" applyFill="1" applyBorder="1" applyAlignment="1">
      <alignment horizontal="center"/>
    </xf>
    <xf numFmtId="0" fontId="64" fillId="28" borderId="11" xfId="608" applyFont="1" applyFill="1" applyBorder="1"/>
    <xf numFmtId="0" fontId="109" fillId="28" borderId="11" xfId="608" applyFont="1" applyFill="1" applyBorder="1"/>
    <xf numFmtId="0" fontId="64" fillId="28" borderId="27" xfId="608" applyFont="1" applyFill="1" applyBorder="1" applyAlignment="1">
      <alignment horizontal="center"/>
    </xf>
    <xf numFmtId="0" fontId="64" fillId="28" borderId="28" xfId="608" applyFont="1" applyFill="1" applyBorder="1" applyAlignment="1">
      <alignment horizontal="center"/>
    </xf>
    <xf numFmtId="0" fontId="109" fillId="28" borderId="26" xfId="606" applyFont="1" applyFill="1" applyBorder="1" applyAlignment="1">
      <alignment horizontal="center"/>
    </xf>
    <xf numFmtId="0" fontId="109" fillId="28" borderId="26" xfId="606" applyFont="1" applyFill="1" applyBorder="1"/>
    <xf numFmtId="4" fontId="109" fillId="28" borderId="26" xfId="606" applyNumberFormat="1" applyFont="1" applyFill="1" applyBorder="1" applyAlignment="1">
      <alignment horizontal="center"/>
    </xf>
    <xf numFmtId="4" fontId="109" fillId="28" borderId="26" xfId="607" applyNumberFormat="1" applyFont="1" applyFill="1" applyBorder="1" applyAlignment="1">
      <alignment horizontal="center"/>
    </xf>
    <xf numFmtId="0" fontId="109" fillId="28" borderId="18" xfId="606" applyFont="1" applyFill="1" applyBorder="1" applyAlignment="1">
      <alignment horizontal="center"/>
    </xf>
    <xf numFmtId="0" fontId="109" fillId="28" borderId="18" xfId="606" applyFont="1" applyFill="1" applyBorder="1"/>
    <xf numFmtId="4" fontId="109" fillId="28" borderId="18" xfId="606" applyNumberFormat="1" applyFont="1" applyFill="1" applyBorder="1" applyAlignment="1">
      <alignment horizontal="center"/>
    </xf>
    <xf numFmtId="4" fontId="109" fillId="28" borderId="18" xfId="607" applyNumberFormat="1" applyFont="1" applyFill="1" applyBorder="1" applyAlignment="1">
      <alignment horizontal="center"/>
    </xf>
    <xf numFmtId="0" fontId="109" fillId="28" borderId="24" xfId="606" applyFont="1" applyFill="1" applyBorder="1" applyAlignment="1">
      <alignment horizontal="center"/>
    </xf>
    <xf numFmtId="0" fontId="109" fillId="28" borderId="24" xfId="606" applyFont="1" applyFill="1" applyBorder="1"/>
    <xf numFmtId="4" fontId="109" fillId="28" borderId="24" xfId="606" applyNumberFormat="1" applyFont="1" applyFill="1" applyBorder="1" applyAlignment="1">
      <alignment horizontal="center"/>
    </xf>
    <xf numFmtId="9" fontId="109" fillId="28" borderId="24" xfId="606" applyNumberFormat="1" applyFont="1" applyFill="1" applyBorder="1" applyAlignment="1">
      <alignment horizontal="center"/>
    </xf>
    <xf numFmtId="0" fontId="4" fillId="35" borderId="11" xfId="606" applyFont="1" applyFill="1" applyBorder="1" applyAlignment="1">
      <alignment horizontal="center"/>
    </xf>
    <xf numFmtId="0" fontId="4" fillId="35" borderId="11" xfId="606" applyFont="1" applyFill="1" applyBorder="1"/>
    <xf numFmtId="0" fontId="4" fillId="35" borderId="24" xfId="606" applyFont="1" applyFill="1" applyBorder="1"/>
    <xf numFmtId="0" fontId="4" fillId="35" borderId="24" xfId="606" applyFont="1" applyFill="1" applyBorder="1" applyAlignment="1">
      <alignment horizontal="center"/>
    </xf>
    <xf numFmtId="4" fontId="4" fillId="35" borderId="24" xfId="606" applyNumberFormat="1" applyFont="1" applyFill="1" applyBorder="1" applyAlignment="1">
      <alignment horizontal="center"/>
    </xf>
    <xf numFmtId="2" fontId="4" fillId="35" borderId="24" xfId="606" applyNumberFormat="1" applyFont="1" applyFill="1" applyBorder="1" applyAlignment="1">
      <alignment horizontal="center"/>
    </xf>
    <xf numFmtId="164" fontId="4" fillId="35" borderId="24" xfId="606" applyNumberFormat="1" applyFont="1" applyFill="1" applyBorder="1"/>
    <xf numFmtId="164" fontId="4" fillId="35" borderId="24" xfId="606" applyNumberFormat="1" applyFont="1" applyFill="1" applyBorder="1" applyAlignment="1">
      <alignment horizontal="center"/>
    </xf>
    <xf numFmtId="164" fontId="4" fillId="35" borderId="11" xfId="606" applyNumberFormat="1" applyFont="1" applyFill="1" applyBorder="1"/>
    <xf numFmtId="0" fontId="109" fillId="53" borderId="26" xfId="606" applyFont="1" applyFill="1" applyBorder="1"/>
    <xf numFmtId="4" fontId="109" fillId="53" borderId="26" xfId="606" applyNumberFormat="1" applyFont="1" applyFill="1" applyBorder="1" applyAlignment="1">
      <alignment horizontal="center"/>
    </xf>
    <xf numFmtId="2" fontId="109" fillId="53" borderId="26" xfId="606" applyNumberFormat="1" applyFont="1" applyFill="1" applyBorder="1"/>
    <xf numFmtId="0" fontId="109" fillId="53" borderId="18" xfId="606" applyFont="1" applyFill="1" applyBorder="1"/>
    <xf numFmtId="4" fontId="109" fillId="53" borderId="18" xfId="606" applyNumberFormat="1" applyFont="1" applyFill="1" applyBorder="1" applyAlignment="1">
      <alignment horizontal="center"/>
    </xf>
    <xf numFmtId="0" fontId="109" fillId="53" borderId="18" xfId="606" applyFont="1" applyFill="1" applyBorder="1" applyAlignment="1">
      <alignment horizontal="center"/>
    </xf>
    <xf numFmtId="0" fontId="109" fillId="53" borderId="24" xfId="606" applyFont="1" applyFill="1" applyBorder="1"/>
    <xf numFmtId="4" fontId="109" fillId="53" borderId="24" xfId="606" applyNumberFormat="1" applyFont="1" applyFill="1" applyBorder="1" applyAlignment="1">
      <alignment horizontal="center"/>
    </xf>
    <xf numFmtId="2" fontId="109" fillId="53" borderId="24" xfId="606" applyNumberFormat="1" applyFont="1" applyFill="1" applyBorder="1" applyAlignment="1">
      <alignment horizontal="center"/>
    </xf>
    <xf numFmtId="0" fontId="109" fillId="53" borderId="24" xfId="606" applyFont="1" applyFill="1" applyBorder="1" applyAlignment="1">
      <alignment horizontal="center"/>
    </xf>
    <xf numFmtId="9" fontId="109" fillId="53" borderId="24" xfId="606" applyNumberFormat="1" applyFont="1" applyFill="1" applyBorder="1" applyAlignment="1">
      <alignment horizontal="center"/>
    </xf>
    <xf numFmtId="0" fontId="3" fillId="35" borderId="11" xfId="606" applyFont="1" applyFill="1" applyBorder="1"/>
    <xf numFmtId="2" fontId="4" fillId="35" borderId="24" xfId="606" applyNumberFormat="1" applyFont="1" applyFill="1" applyBorder="1"/>
    <xf numFmtId="44" fontId="4" fillId="35" borderId="11" xfId="606" applyNumberFormat="1" applyFont="1" applyFill="1" applyBorder="1"/>
    <xf numFmtId="0" fontId="3" fillId="35" borderId="11" xfId="608" applyFill="1" applyBorder="1" applyAlignment="1">
      <alignment horizontal="center"/>
    </xf>
    <xf numFmtId="211" fontId="3" fillId="0" borderId="0" xfId="606" applyNumberFormat="1" applyFont="1"/>
    <xf numFmtId="175" fontId="3" fillId="0" borderId="0" xfId="606" applyNumberFormat="1" applyFont="1"/>
    <xf numFmtId="0" fontId="109" fillId="53" borderId="26" xfId="606" applyFont="1" applyFill="1" applyBorder="1" applyAlignment="1">
      <alignment horizontal="center"/>
    </xf>
    <xf numFmtId="0" fontId="11" fillId="0" borderId="11" xfId="606" applyFont="1" applyBorder="1" applyAlignment="1">
      <alignment horizontal="center"/>
    </xf>
    <xf numFmtId="0" fontId="4" fillId="0" borderId="11" xfId="0" applyFont="1" applyBorder="1" applyAlignment="1">
      <alignment horizontal="center"/>
    </xf>
    <xf numFmtId="0" fontId="3" fillId="35" borderId="11" xfId="606" applyFont="1" applyFill="1" applyBorder="1" applyAlignment="1">
      <alignment horizontal="center"/>
    </xf>
    <xf numFmtId="44" fontId="3" fillId="0" borderId="24" xfId="606" applyNumberFormat="1" applyFont="1" applyBorder="1"/>
    <xf numFmtId="0" fontId="3" fillId="0" borderId="0" xfId="607" applyFont="1"/>
    <xf numFmtId="4" fontId="3" fillId="0" borderId="0" xfId="607" applyNumberFormat="1" applyFont="1" applyAlignment="1">
      <alignment horizontal="center"/>
    </xf>
    <xf numFmtId="0" fontId="3" fillId="0" borderId="0" xfId="607" applyFont="1" applyAlignment="1">
      <alignment horizontal="center"/>
    </xf>
    <xf numFmtId="44" fontId="3" fillId="0" borderId="0" xfId="607" applyNumberFormat="1" applyFont="1" applyAlignment="1">
      <alignment horizontal="center"/>
    </xf>
    <xf numFmtId="2" fontId="3" fillId="0" borderId="0" xfId="607" applyNumberFormat="1" applyFont="1" applyAlignment="1">
      <alignment horizontal="center"/>
    </xf>
    <xf numFmtId="8" fontId="3" fillId="0" borderId="0" xfId="607" applyNumberFormat="1" applyFont="1" applyAlignment="1">
      <alignment horizontal="center"/>
    </xf>
    <xf numFmtId="164" fontId="3" fillId="0" borderId="0" xfId="607" applyNumberFormat="1" applyFont="1"/>
    <xf numFmtId="2" fontId="3" fillId="0" borderId="0" xfId="607" applyNumberFormat="1" applyFont="1"/>
    <xf numFmtId="211" fontId="3" fillId="0" borderId="0" xfId="607" applyNumberFormat="1" applyFont="1"/>
    <xf numFmtId="179" fontId="3" fillId="0" borderId="0" xfId="607" applyNumberFormat="1" applyFont="1" applyAlignment="1">
      <alignment horizontal="right"/>
    </xf>
    <xf numFmtId="44" fontId="3" fillId="0" borderId="0" xfId="606" applyNumberFormat="1" applyFont="1" applyAlignment="1">
      <alignment horizontal="center"/>
    </xf>
    <xf numFmtId="2" fontId="109" fillId="28" borderId="26" xfId="606" applyNumberFormat="1" applyFont="1" applyFill="1" applyBorder="1" applyAlignment="1">
      <alignment horizontal="center"/>
    </xf>
    <xf numFmtId="2" fontId="109" fillId="28" borderId="18" xfId="606" applyNumberFormat="1" applyFont="1" applyFill="1" applyBorder="1" applyAlignment="1">
      <alignment horizontal="center"/>
    </xf>
    <xf numFmtId="2" fontId="109" fillId="28" borderId="24" xfId="606" applyNumberFormat="1" applyFont="1" applyFill="1" applyBorder="1" applyAlignment="1">
      <alignment horizontal="center"/>
    </xf>
    <xf numFmtId="2" fontId="3" fillId="0" borderId="11" xfId="606" applyNumberFormat="1" applyFont="1" applyBorder="1" applyAlignment="1">
      <alignment horizontal="center"/>
    </xf>
    <xf numFmtId="2" fontId="3" fillId="0" borderId="0" xfId="606" applyNumberFormat="1" applyFont="1" applyAlignment="1">
      <alignment horizontal="center"/>
    </xf>
    <xf numFmtId="3" fontId="109" fillId="28" borderId="26" xfId="606" applyNumberFormat="1" applyFont="1" applyFill="1" applyBorder="1" applyAlignment="1">
      <alignment horizontal="center"/>
    </xf>
    <xf numFmtId="3" fontId="109" fillId="28" borderId="18" xfId="606" applyNumberFormat="1" applyFont="1" applyFill="1" applyBorder="1" applyAlignment="1">
      <alignment horizontal="center"/>
    </xf>
    <xf numFmtId="3" fontId="109" fillId="28" borderId="24" xfId="606" applyNumberFormat="1" applyFont="1" applyFill="1" applyBorder="1" applyAlignment="1">
      <alignment horizontal="center"/>
    </xf>
    <xf numFmtId="3" fontId="4" fillId="35" borderId="24" xfId="606" applyNumberFormat="1" applyFont="1" applyFill="1" applyBorder="1" applyAlignment="1">
      <alignment horizontal="center"/>
    </xf>
    <xf numFmtId="3" fontId="3" fillId="0" borderId="0" xfId="606" applyNumberFormat="1" applyFont="1" applyAlignment="1">
      <alignment horizontal="center"/>
    </xf>
    <xf numFmtId="0" fontId="3" fillId="0" borderId="0" xfId="609" applyAlignment="1">
      <alignment horizontal="center"/>
    </xf>
    <xf numFmtId="0" fontId="4" fillId="35" borderId="34" xfId="608" applyFont="1" applyFill="1" applyBorder="1" applyAlignment="1">
      <alignment horizontal="center"/>
    </xf>
    <xf numFmtId="0" fontId="4" fillId="35" borderId="28" xfId="608" applyFont="1" applyFill="1" applyBorder="1" applyAlignment="1">
      <alignment horizontal="center"/>
    </xf>
    <xf numFmtId="0" fontId="3" fillId="0" borderId="0" xfId="0" applyFont="1" applyAlignment="1">
      <alignment horizontal="center"/>
    </xf>
    <xf numFmtId="0" fontId="4" fillId="35" borderId="0" xfId="0" applyFont="1" applyFill="1" applyAlignment="1">
      <alignment horizontal="center"/>
    </xf>
    <xf numFmtId="173" fontId="3" fillId="0" borderId="0" xfId="0" applyNumberFormat="1" applyFont="1" applyAlignment="1">
      <alignment horizontal="center"/>
    </xf>
    <xf numFmtId="173" fontId="4" fillId="35" borderId="0" xfId="0" applyNumberFormat="1" applyFont="1" applyFill="1" applyAlignment="1">
      <alignment horizontal="center"/>
    </xf>
    <xf numFmtId="173" fontId="3" fillId="35" borderId="0" xfId="0" applyNumberFormat="1" applyFont="1" applyFill="1" applyAlignment="1">
      <alignment horizontal="center"/>
    </xf>
    <xf numFmtId="4" fontId="3" fillId="0" borderId="0" xfId="606" applyNumberFormat="1" applyFont="1"/>
    <xf numFmtId="211" fontId="3" fillId="0" borderId="0" xfId="607" applyNumberFormat="1" applyFont="1" applyAlignment="1">
      <alignment horizontal="center"/>
    </xf>
    <xf numFmtId="0" fontId="4" fillId="0" borderId="0" xfId="607" applyFont="1" applyAlignment="1">
      <alignment horizontal="center"/>
    </xf>
    <xf numFmtId="0" fontId="106" fillId="0" borderId="0" xfId="526" applyFont="1" applyFill="1" applyBorder="1" applyAlignment="1">
      <alignment horizontal="left"/>
    </xf>
    <xf numFmtId="0" fontId="106" fillId="0" borderId="0" xfId="526" applyFont="1" applyFill="1" applyBorder="1">
      <alignment horizontal="center"/>
    </xf>
    <xf numFmtId="168" fontId="106" fillId="0" borderId="0" xfId="526" applyNumberFormat="1" applyFont="1" applyFill="1" applyBorder="1">
      <alignment horizontal="center"/>
    </xf>
    <xf numFmtId="3" fontId="106" fillId="0" borderId="0" xfId="526" applyNumberFormat="1" applyFont="1" applyFill="1" applyBorder="1">
      <alignment horizontal="center"/>
    </xf>
    <xf numFmtId="3" fontId="107" fillId="0" borderId="0" xfId="526" applyNumberFormat="1" applyFont="1" applyFill="1" applyBorder="1">
      <alignment horizontal="center"/>
    </xf>
    <xf numFmtId="0" fontId="107" fillId="0" borderId="0" xfId="605" applyFont="1" applyAlignment="1">
      <alignment horizontal="left"/>
    </xf>
    <xf numFmtId="0" fontId="2" fillId="0" borderId="48" xfId="566" applyFont="1" applyBorder="1"/>
    <xf numFmtId="0" fontId="2" fillId="0" borderId="49" xfId="566" applyFont="1" applyBorder="1" applyAlignment="1">
      <alignment wrapText="1"/>
    </xf>
    <xf numFmtId="0" fontId="3" fillId="0" borderId="0" xfId="543"/>
    <xf numFmtId="0" fontId="2" fillId="0" borderId="50" xfId="566" applyFont="1" applyBorder="1"/>
    <xf numFmtId="0" fontId="3" fillId="0" borderId="51" xfId="566" applyBorder="1" applyAlignment="1">
      <alignment wrapText="1"/>
    </xf>
    <xf numFmtId="0" fontId="2" fillId="0" borderId="52" xfId="566" applyFont="1" applyBorder="1"/>
    <xf numFmtId="0" fontId="3" fillId="0" borderId="53" xfId="566" applyBorder="1" applyAlignment="1">
      <alignment wrapText="1"/>
    </xf>
    <xf numFmtId="0" fontId="64" fillId="28" borderId="0" xfId="2" applyAlignment="1">
      <alignment horizontal="left"/>
    </xf>
    <xf numFmtId="49" fontId="64" fillId="28" borderId="0" xfId="2" applyNumberFormat="1" applyAlignment="1">
      <alignment wrapText="1"/>
    </xf>
    <xf numFmtId="0" fontId="110" fillId="0" borderId="0" xfId="566" applyFont="1" applyAlignment="1">
      <alignment horizontal="left"/>
    </xf>
    <xf numFmtId="49" fontId="111" fillId="0" borderId="0" xfId="566" applyNumberFormat="1" applyFont="1" applyAlignment="1">
      <alignment wrapText="1"/>
    </xf>
    <xf numFmtId="0" fontId="3" fillId="0" borderId="0" xfId="566"/>
    <xf numFmtId="0" fontId="3" fillId="0" borderId="0" xfId="566" applyAlignment="1">
      <alignment wrapText="1"/>
    </xf>
    <xf numFmtId="0" fontId="112" fillId="0" borderId="0" xfId="566" applyFont="1"/>
    <xf numFmtId="0" fontId="112" fillId="0" borderId="0" xfId="566" applyFont="1" applyAlignment="1">
      <alignment wrapText="1"/>
    </xf>
    <xf numFmtId="0" fontId="64" fillId="28" borderId="0" xfId="2" applyAlignment="1">
      <alignment horizontal="left" vertical="top"/>
    </xf>
    <xf numFmtId="213" fontId="64" fillId="28" borderId="0" xfId="2" applyNumberFormat="1" applyAlignment="1">
      <alignment wrapText="1"/>
    </xf>
    <xf numFmtId="0" fontId="67" fillId="35" borderId="54" xfId="690" applyAlignment="1">
      <alignment horizontal="left" vertical="top"/>
    </xf>
    <xf numFmtId="213" fontId="67" fillId="35" borderId="54" xfId="690" applyNumberFormat="1" applyAlignment="1">
      <alignment wrapText="1"/>
    </xf>
    <xf numFmtId="0" fontId="52" fillId="0" borderId="12" xfId="566" applyFont="1" applyBorder="1" applyAlignment="1">
      <alignment horizontal="left" vertical="top"/>
    </xf>
    <xf numFmtId="213" fontId="107" fillId="0" borderId="12" xfId="566" applyNumberFormat="1" applyFont="1" applyBorder="1" applyAlignment="1">
      <alignment wrapText="1"/>
    </xf>
    <xf numFmtId="0" fontId="52" fillId="0" borderId="55" xfId="566" applyFont="1" applyBorder="1" applyAlignment="1">
      <alignment horizontal="left" vertical="top"/>
    </xf>
    <xf numFmtId="213" fontId="52" fillId="0" borderId="55" xfId="566" applyNumberFormat="1" applyFont="1" applyBorder="1" applyAlignment="1">
      <alignment wrapText="1"/>
    </xf>
    <xf numFmtId="0" fontId="52" fillId="0" borderId="0" xfId="566" applyFont="1" applyAlignment="1">
      <alignment horizontal="left" vertical="top"/>
    </xf>
    <xf numFmtId="213" fontId="52" fillId="0" borderId="0" xfId="566" applyNumberFormat="1" applyFont="1" applyAlignment="1">
      <alignment wrapText="1"/>
    </xf>
    <xf numFmtId="0" fontId="52" fillId="0" borderId="0" xfId="566" applyFont="1"/>
    <xf numFmtId="0" fontId="67" fillId="35" borderId="2" xfId="28" applyAlignment="1">
      <alignment horizontal="left" vertical="top"/>
    </xf>
    <xf numFmtId="213" fontId="67" fillId="35" borderId="2" xfId="28" applyNumberFormat="1" applyAlignment="1">
      <alignment horizontal="left"/>
    </xf>
    <xf numFmtId="0" fontId="3" fillId="0" borderId="56" xfId="527" applyBorder="1"/>
    <xf numFmtId="0" fontId="67" fillId="35" borderId="56" xfId="53" applyBorder="1"/>
    <xf numFmtId="0" fontId="3" fillId="0" borderId="0" xfId="527"/>
    <xf numFmtId="0" fontId="64" fillId="28" borderId="57" xfId="526" applyFont="1" applyFill="1" applyBorder="1">
      <alignment horizontal="center"/>
    </xf>
    <xf numFmtId="0" fontId="64" fillId="28" borderId="58" xfId="526" applyFont="1" applyFill="1" applyBorder="1">
      <alignment horizontal="center"/>
    </xf>
    <xf numFmtId="0" fontId="3" fillId="0" borderId="59" xfId="530" applyBorder="1"/>
    <xf numFmtId="0" fontId="3" fillId="0" borderId="60" xfId="530" applyBorder="1"/>
    <xf numFmtId="0" fontId="3" fillId="0" borderId="61" xfId="530" applyBorder="1"/>
    <xf numFmtId="0" fontId="3" fillId="0" borderId="0" xfId="530"/>
    <xf numFmtId="0" fontId="3" fillId="0" borderId="62" xfId="530" applyBorder="1" applyAlignment="1">
      <alignment horizontal="center"/>
    </xf>
    <xf numFmtId="0" fontId="3" fillId="0" borderId="0" xfId="530" applyAlignment="1">
      <alignment horizontal="center"/>
    </xf>
    <xf numFmtId="0" fontId="3" fillId="0" borderId="62" xfId="530" applyBorder="1"/>
    <xf numFmtId="0" fontId="3" fillId="0" borderId="0" xfId="530" applyAlignment="1">
      <alignment wrapText="1"/>
    </xf>
    <xf numFmtId="0" fontId="3" fillId="0" borderId="63" xfId="530" applyBorder="1"/>
    <xf numFmtId="0" fontId="64" fillId="28" borderId="0" xfId="2" applyAlignment="1"/>
    <xf numFmtId="0" fontId="3" fillId="51" borderId="0" xfId="530" applyFill="1"/>
    <xf numFmtId="0" fontId="3" fillId="54" borderId="0" xfId="530" applyFill="1"/>
    <xf numFmtId="0" fontId="3" fillId="0" borderId="0" xfId="530" applyAlignment="1">
      <alignment horizontal="left"/>
    </xf>
    <xf numFmtId="0" fontId="2" fillId="0" borderId="0" xfId="530" applyFont="1" applyAlignment="1">
      <alignment horizontal="center"/>
    </xf>
    <xf numFmtId="10" fontId="3" fillId="0" borderId="0" xfId="477" applyNumberFormat="1" applyFont="1"/>
    <xf numFmtId="2" fontId="3" fillId="51" borderId="0" xfId="530" applyNumberFormat="1" applyFill="1"/>
    <xf numFmtId="4" fontId="3" fillId="51" borderId="0" xfId="530" applyNumberFormat="1" applyFill="1"/>
    <xf numFmtId="10" fontId="67" fillId="35" borderId="0" xfId="53" applyNumberFormat="1" applyAlignment="1">
      <alignment horizontal="center"/>
    </xf>
    <xf numFmtId="2" fontId="3" fillId="51" borderId="64" xfId="530" applyNumberFormat="1" applyFill="1" applyBorder="1"/>
    <xf numFmtId="4" fontId="3" fillId="51" borderId="64" xfId="530" applyNumberFormat="1" applyFill="1" applyBorder="1"/>
    <xf numFmtId="9" fontId="3" fillId="0" borderId="0" xfId="530" applyNumberFormat="1" applyAlignment="1">
      <alignment wrapText="1"/>
    </xf>
    <xf numFmtId="2" fontId="3" fillId="0" borderId="0" xfId="530" applyNumberFormat="1"/>
    <xf numFmtId="0" fontId="67" fillId="35" borderId="54" xfId="690"/>
    <xf numFmtId="0" fontId="67" fillId="35" borderId="54" xfId="690" applyAlignment="1">
      <alignment horizontal="center"/>
    </xf>
    <xf numFmtId="4" fontId="67" fillId="35" borderId="54" xfId="690" applyNumberFormat="1"/>
    <xf numFmtId="0" fontId="2" fillId="0" borderId="0" xfId="530" applyFont="1"/>
    <xf numFmtId="2" fontId="67" fillId="35" borderId="0" xfId="53" applyNumberFormat="1" applyAlignment="1">
      <alignment horizontal="center"/>
    </xf>
    <xf numFmtId="10" fontId="3" fillId="0" borderId="0" xfId="477" applyNumberFormat="1" applyFont="1" applyAlignment="1">
      <alignment horizontal="center"/>
    </xf>
    <xf numFmtId="4" fontId="2" fillId="0" borderId="0" xfId="530" applyNumberFormat="1" applyFont="1"/>
    <xf numFmtId="0" fontId="2" fillId="0" borderId="63" xfId="530" applyFont="1" applyBorder="1"/>
    <xf numFmtId="0" fontId="3" fillId="0" borderId="0" xfId="544"/>
    <xf numFmtId="0" fontId="67" fillId="35" borderId="2" xfId="28" applyAlignment="1"/>
    <xf numFmtId="4" fontId="67" fillId="35" borderId="2" xfId="28" applyNumberFormat="1" applyAlignment="1"/>
    <xf numFmtId="4" fontId="3" fillId="0" borderId="0" xfId="530" applyNumberFormat="1"/>
    <xf numFmtId="0" fontId="3" fillId="0" borderId="25" xfId="530" applyBorder="1"/>
    <xf numFmtId="0" fontId="3" fillId="0" borderId="65" xfId="530" applyBorder="1"/>
    <xf numFmtId="0" fontId="3" fillId="0" borderId="31" xfId="530" applyBorder="1"/>
    <xf numFmtId="0" fontId="2" fillId="0" borderId="0" xfId="545" applyFont="1"/>
    <xf numFmtId="0" fontId="3" fillId="0" borderId="0" xfId="545"/>
    <xf numFmtId="2" fontId="2" fillId="0" borderId="0" xfId="691" applyNumberFormat="1" applyFont="1" applyAlignment="1">
      <alignment vertical="center"/>
    </xf>
    <xf numFmtId="0" fontId="64" fillId="28" borderId="66" xfId="2" applyBorder="1" applyAlignment="1"/>
    <xf numFmtId="0" fontId="64" fillId="28" borderId="67" xfId="2" applyBorder="1" applyAlignment="1"/>
    <xf numFmtId="0" fontId="3" fillId="0" borderId="68" xfId="545" applyBorder="1" applyAlignment="1">
      <alignment vertical="top" wrapText="1"/>
    </xf>
    <xf numFmtId="44" fontId="3" fillId="0" borderId="69" xfId="692" applyFont="1" applyFill="1" applyBorder="1"/>
    <xf numFmtId="0" fontId="3" fillId="0" borderId="70" xfId="545" applyBorder="1" applyAlignment="1">
      <alignment vertical="top" wrapText="1"/>
    </xf>
    <xf numFmtId="44" fontId="3" fillId="0" borderId="71" xfId="692" applyFont="1" applyFill="1" applyBorder="1"/>
    <xf numFmtId="0" fontId="3" fillId="0" borderId="72" xfId="545" applyBorder="1" applyAlignment="1">
      <alignment vertical="top" wrapText="1"/>
    </xf>
    <xf numFmtId="44" fontId="3" fillId="0" borderId="73" xfId="692" applyFont="1" applyFill="1" applyBorder="1"/>
    <xf numFmtId="0" fontId="3" fillId="0" borderId="0" xfId="545" applyAlignment="1">
      <alignment vertical="top" wrapText="1"/>
    </xf>
    <xf numFmtId="213" fontId="3" fillId="0" borderId="0" xfId="692" applyNumberFormat="1" applyFont="1" applyFill="1" applyBorder="1"/>
    <xf numFmtId="0" fontId="64" fillId="28" borderId="74" xfId="2" applyBorder="1" applyAlignment="1"/>
    <xf numFmtId="0" fontId="3" fillId="0" borderId="75" xfId="545" applyBorder="1" applyAlignment="1">
      <alignment vertical="top" wrapText="1"/>
    </xf>
    <xf numFmtId="44" fontId="3" fillId="0" borderId="31" xfId="692" applyFont="1" applyFill="1" applyBorder="1"/>
    <xf numFmtId="44" fontId="3" fillId="0" borderId="76" xfId="692" applyFont="1" applyFill="1" applyBorder="1"/>
    <xf numFmtId="44" fontId="3" fillId="0" borderId="77" xfId="692" applyFont="1" applyFill="1" applyBorder="1"/>
    <xf numFmtId="0" fontId="64" fillId="28" borderId="78" xfId="2" applyBorder="1" applyAlignment="1"/>
    <xf numFmtId="0" fontId="64" fillId="28" borderId="79" xfId="2" applyBorder="1" applyAlignment="1"/>
    <xf numFmtId="0" fontId="3" fillId="0" borderId="70" xfId="545" applyBorder="1" applyAlignment="1" applyProtection="1">
      <alignment vertical="top" wrapText="1"/>
      <protection locked="0"/>
    </xf>
    <xf numFmtId="44" fontId="3" fillId="0" borderId="80" xfId="692" applyFont="1" applyFill="1" applyBorder="1"/>
    <xf numFmtId="0" fontId="3" fillId="0" borderId="81" xfId="545" applyBorder="1" applyAlignment="1" applyProtection="1">
      <alignment vertical="top" wrapText="1"/>
      <protection locked="0"/>
    </xf>
    <xf numFmtId="44" fontId="3" fillId="55" borderId="32" xfId="692" applyFont="1" applyFill="1" applyBorder="1"/>
    <xf numFmtId="44" fontId="3" fillId="55" borderId="82" xfId="692" applyFont="1" applyFill="1" applyBorder="1"/>
    <xf numFmtId="44" fontId="3" fillId="55" borderId="83" xfId="692" applyFont="1" applyFill="1" applyBorder="1"/>
    <xf numFmtId="44" fontId="3" fillId="55" borderId="76" xfId="692" applyFont="1" applyFill="1" applyBorder="1"/>
    <xf numFmtId="44" fontId="3" fillId="55" borderId="71" xfId="692" applyFont="1" applyFill="1" applyBorder="1"/>
    <xf numFmtId="44" fontId="3" fillId="55" borderId="29" xfId="692" applyFont="1" applyFill="1" applyBorder="1"/>
    <xf numFmtId="44" fontId="3" fillId="55" borderId="84" xfId="692" applyFont="1" applyFill="1" applyBorder="1"/>
    <xf numFmtId="44" fontId="3" fillId="55" borderId="85" xfId="692" applyFont="1" applyFill="1" applyBorder="1"/>
    <xf numFmtId="44" fontId="3" fillId="55" borderId="62" xfId="692" applyFont="1" applyFill="1" applyBorder="1"/>
    <xf numFmtId="44" fontId="3" fillId="55" borderId="0" xfId="692" applyFont="1" applyFill="1" applyBorder="1"/>
    <xf numFmtId="44" fontId="3" fillId="55" borderId="79" xfId="692" applyFont="1" applyFill="1" applyBorder="1"/>
    <xf numFmtId="44" fontId="3" fillId="55" borderId="25" xfId="692" applyFont="1" applyFill="1" applyBorder="1"/>
    <xf numFmtId="44" fontId="3" fillId="55" borderId="65" xfId="692" applyFont="1" applyFill="1" applyBorder="1"/>
    <xf numFmtId="44" fontId="3" fillId="55" borderId="80" xfId="692" applyFont="1" applyFill="1" applyBorder="1"/>
    <xf numFmtId="0" fontId="107" fillId="0" borderId="0" xfId="545" applyFont="1"/>
    <xf numFmtId="0" fontId="3" fillId="0" borderId="72" xfId="545" applyBorder="1" applyAlignment="1" applyProtection="1">
      <alignment vertical="top" wrapText="1"/>
      <protection locked="0"/>
    </xf>
    <xf numFmtId="44" fontId="3" fillId="0" borderId="86" xfId="692" applyFont="1" applyFill="1" applyBorder="1"/>
    <xf numFmtId="44" fontId="3" fillId="0" borderId="87" xfId="692" applyFont="1" applyFill="1" applyBorder="1"/>
    <xf numFmtId="44" fontId="3" fillId="55" borderId="58" xfId="692" applyFont="1" applyFill="1" applyBorder="1"/>
    <xf numFmtId="44" fontId="3" fillId="55" borderId="88" xfId="692" applyFont="1" applyFill="1" applyBorder="1"/>
    <xf numFmtId="2" fontId="114" fillId="0" borderId="0" xfId="691" applyNumberFormat="1" applyFont="1" applyAlignment="1">
      <alignment vertical="center"/>
    </xf>
    <xf numFmtId="0" fontId="1" fillId="0" borderId="0" xfId="693"/>
    <xf numFmtId="0" fontId="1" fillId="0" borderId="75" xfId="693" applyBorder="1" applyAlignment="1">
      <alignment horizontal="center" vertical="top"/>
    </xf>
    <xf numFmtId="0" fontId="1" fillId="0" borderId="76" xfId="693" applyBorder="1" applyAlignment="1">
      <alignment horizontal="left" vertical="top" wrapText="1"/>
    </xf>
    <xf numFmtId="0" fontId="1" fillId="0" borderId="70" xfId="693" applyBorder="1" applyAlignment="1">
      <alignment horizontal="center" vertical="top"/>
    </xf>
    <xf numFmtId="0" fontId="1" fillId="0" borderId="71" xfId="693" applyBorder="1" applyAlignment="1">
      <alignment horizontal="left" vertical="top" wrapText="1"/>
    </xf>
    <xf numFmtId="0" fontId="1" fillId="0" borderId="72" xfId="693" applyBorder="1" applyAlignment="1">
      <alignment horizontal="center" vertical="top"/>
    </xf>
    <xf numFmtId="0" fontId="1" fillId="0" borderId="73" xfId="693" applyBorder="1" applyAlignment="1">
      <alignment horizontal="left" vertical="top" wrapText="1"/>
    </xf>
    <xf numFmtId="0" fontId="1" fillId="0" borderId="0" xfId="693" applyAlignment="1">
      <alignment vertical="top"/>
    </xf>
    <xf numFmtId="0" fontId="2" fillId="0" borderId="0" xfId="608" applyFont="1"/>
    <xf numFmtId="0" fontId="2" fillId="0" borderId="0" xfId="609" applyFont="1" applyAlignment="1">
      <alignment horizontal="center"/>
    </xf>
    <xf numFmtId="0" fontId="2" fillId="0" borderId="0" xfId="608" applyFont="1" applyAlignment="1">
      <alignment horizontal="left"/>
    </xf>
    <xf numFmtId="16" fontId="2" fillId="0" borderId="0" xfId="608" applyNumberFormat="1" applyFont="1" applyAlignment="1">
      <alignment horizontal="center"/>
    </xf>
    <xf numFmtId="0" fontId="2" fillId="0" borderId="0" xfId="608" applyFont="1" applyAlignment="1">
      <alignment horizontal="center"/>
    </xf>
    <xf numFmtId="0" fontId="2" fillId="0" borderId="2" xfId="609" applyFont="1" applyBorder="1" applyAlignment="1">
      <alignment horizontal="center"/>
    </xf>
    <xf numFmtId="212" fontId="2" fillId="0" borderId="0" xfId="609" applyNumberFormat="1" applyFont="1" applyAlignment="1">
      <alignment horizontal="center"/>
    </xf>
    <xf numFmtId="0" fontId="3" fillId="0" borderId="0" xfId="566" applyAlignment="1">
      <alignment horizontal="left" vertical="center" wrapText="1"/>
    </xf>
    <xf numFmtId="0" fontId="3" fillId="0" borderId="0" xfId="527" applyAlignment="1">
      <alignment horizontal="left" vertical="center" wrapText="1"/>
    </xf>
    <xf numFmtId="0" fontId="109" fillId="28" borderId="32" xfId="606" applyFont="1" applyFill="1" applyBorder="1" applyAlignment="1">
      <alignment horizontal="center"/>
    </xf>
    <xf numFmtId="0" fontId="109" fillId="28" borderId="33" xfId="606" applyFont="1" applyFill="1" applyBorder="1" applyAlignment="1">
      <alignment horizontal="center"/>
    </xf>
    <xf numFmtId="0" fontId="109" fillId="53" borderId="29" xfId="606" applyFont="1" applyFill="1" applyBorder="1" applyAlignment="1">
      <alignment horizontal="center"/>
    </xf>
    <xf numFmtId="0" fontId="109" fillId="53" borderId="30" xfId="606" applyFont="1" applyFill="1" applyBorder="1" applyAlignment="1">
      <alignment horizontal="center"/>
    </xf>
    <xf numFmtId="0" fontId="109" fillId="53" borderId="25" xfId="606" applyFont="1" applyFill="1" applyBorder="1" applyAlignment="1">
      <alignment horizontal="center"/>
    </xf>
    <xf numFmtId="0" fontId="109" fillId="53" borderId="31" xfId="606" applyFont="1" applyFill="1" applyBorder="1" applyAlignment="1">
      <alignment horizontal="center"/>
    </xf>
    <xf numFmtId="0" fontId="3" fillId="0" borderId="62" xfId="530" applyBorder="1" applyAlignment="1">
      <alignment horizontal="center"/>
    </xf>
    <xf numFmtId="0" fontId="3" fillId="0" borderId="0" xfId="530" applyAlignment="1">
      <alignment horizontal="center"/>
    </xf>
    <xf numFmtId="0" fontId="3" fillId="0" borderId="63" xfId="530" applyBorder="1" applyAlignment="1">
      <alignment horizontal="center"/>
    </xf>
    <xf numFmtId="0" fontId="3" fillId="0" borderId="0" xfId="530" applyAlignment="1">
      <alignment wrapText="1"/>
    </xf>
    <xf numFmtId="0" fontId="64" fillId="28" borderId="0" xfId="2" applyAlignment="1"/>
    <xf numFmtId="0" fontId="3" fillId="0" borderId="62" xfId="530" applyBorder="1"/>
    <xf numFmtId="0" fontId="3" fillId="0" borderId="0" xfId="530"/>
    <xf numFmtId="0" fontId="3" fillId="0" borderId="63" xfId="530" applyBorder="1"/>
  </cellXfs>
  <cellStyles count="694">
    <cellStyle name="%" xfId="1" xr:uid="{8CCC9D2A-805A-4935-B787-C90B7E087BD0}"/>
    <cellStyle name="1. Kop - Schoonmaak" xfId="2" xr:uid="{2747C3FF-100C-46A5-8F46-A51C5894C98A}"/>
    <cellStyle name="20% - Accent1 2" xfId="3" xr:uid="{7D7D180C-1B51-49DE-87AB-E849C13C8046}"/>
    <cellStyle name="20% - Accent1 2 2" xfId="4" xr:uid="{891E9F4E-DE14-4780-A390-00D3E8B548E9}"/>
    <cellStyle name="20% - Accent1 3" xfId="5" xr:uid="{C5A48137-E1FB-4F97-9400-0E1CC200EF79}"/>
    <cellStyle name="20% - Accent1 4" xfId="6" xr:uid="{BE353D92-5D44-43F6-8F7F-6EE22AF8B27F}"/>
    <cellStyle name="20% - Accent2 2" xfId="7" xr:uid="{56F1E8C5-6E9A-4E8C-BC24-A04386B5ED92}"/>
    <cellStyle name="20% - Accent2 2 2" xfId="8" xr:uid="{1B2FBD3F-940D-4ECB-9AB0-554C92A4823B}"/>
    <cellStyle name="20% - Accent2 3" xfId="9" xr:uid="{912C0087-7A8E-4DA9-B6D8-F1613F5EFEFA}"/>
    <cellStyle name="20% - Accent2 4" xfId="10" xr:uid="{2FAAB48D-3FD8-41B4-92E9-E8D0BC703B0A}"/>
    <cellStyle name="20% - Accent3 2" xfId="11" xr:uid="{F6F70679-7F82-497A-8EA3-0BD86BF7D6F6}"/>
    <cellStyle name="20% - Accent3 2 2" xfId="12" xr:uid="{F02D3343-62E3-4773-9CFC-869BFF5B4ACD}"/>
    <cellStyle name="20% - Accent3 3" xfId="13" xr:uid="{CF46002C-8638-42D2-BEE3-FCDCE01B850A}"/>
    <cellStyle name="20% - Accent3 4" xfId="14" xr:uid="{637BD595-802F-42FD-8548-427C1661BE32}"/>
    <cellStyle name="20% - Accent4 2" xfId="15" xr:uid="{F9325600-0072-4853-8703-5DAC0E9654BF}"/>
    <cellStyle name="20% - Accent4 2 2" xfId="16" xr:uid="{81303DB2-9391-4758-B6AF-EE14D79C823E}"/>
    <cellStyle name="20% - Accent4 3" xfId="17" xr:uid="{1CF18350-F9CD-4C83-ACCD-402A63B505FF}"/>
    <cellStyle name="20% - Accent4 4" xfId="18" xr:uid="{1D447898-FAB4-4C75-865B-817753214571}"/>
    <cellStyle name="20% - Accent5 2" xfId="19" xr:uid="{269EB1C1-D7CE-4B97-9CDD-4AB810590A53}"/>
    <cellStyle name="20% - Accent5 2 2" xfId="20" xr:uid="{A2F93D97-1630-4EBC-8F09-834B9F31C879}"/>
    <cellStyle name="20% - Accent5 3" xfId="21" xr:uid="{36650425-1392-4C89-BFD6-7BAFC5C16D85}"/>
    <cellStyle name="20% - Accent5 4" xfId="22" xr:uid="{137C74DD-BDE3-4D63-911B-820F01C83C4A}"/>
    <cellStyle name="20% - Accent6 2" xfId="23" xr:uid="{433956C0-1D18-493F-B291-9C92642F01B7}"/>
    <cellStyle name="20% - Accent6 2 2" xfId="24" xr:uid="{250DD97C-9F19-476E-A2D8-0C108F9A96CE}"/>
    <cellStyle name="20% - Accent6 3" xfId="25" xr:uid="{EB0DE11F-7E73-4C07-BCC3-A134F7736531}"/>
    <cellStyle name="20% - Accent6 4" xfId="26" xr:uid="{25A8B39E-1D4B-43D6-A70F-B9E9B65CFCA4}"/>
    <cellStyle name="3. Sub regel" xfId="27" xr:uid="{414CA0F6-AE94-4B17-8186-818DC760CC1E}"/>
    <cellStyle name="3. Sub regel 2" xfId="690" xr:uid="{93BEB962-3A1F-4F62-B124-CDD5F3C08869}"/>
    <cellStyle name="4. Totaal-regel" xfId="28" xr:uid="{8FB718D2-C8E1-483D-A86D-93FF68CDE26F}"/>
    <cellStyle name="40% - Accent1 2" xfId="29" xr:uid="{470DC153-EE5F-4D41-9373-D6780EDD7C2D}"/>
    <cellStyle name="40% - Accent1 2 2" xfId="30" xr:uid="{9D965AE9-E616-4374-A359-F5BE14254087}"/>
    <cellStyle name="40% - Accent1 3" xfId="31" xr:uid="{C872999B-6A09-4D33-B9EA-463DD5E8CF94}"/>
    <cellStyle name="40% - Accent1 4" xfId="32" xr:uid="{032445D1-3031-4322-BBD2-593C06679D1C}"/>
    <cellStyle name="40% - Accent2 2" xfId="33" xr:uid="{1351B972-BA22-4F1D-8989-141FBF303FEB}"/>
    <cellStyle name="40% - Accent2 2 2" xfId="34" xr:uid="{F0077AB9-2880-4396-A4C4-A8C0225AFD23}"/>
    <cellStyle name="40% - Accent2 3" xfId="35" xr:uid="{70E46899-0346-4156-A366-BAEF07A2EE36}"/>
    <cellStyle name="40% - Accent2 4" xfId="36" xr:uid="{7BE40366-BC37-492A-9ECE-4A098892B3E2}"/>
    <cellStyle name="40% - Accent3 2" xfId="37" xr:uid="{807D255B-1712-473B-A9BC-D59AB7AD40C5}"/>
    <cellStyle name="40% - Accent3 2 2" xfId="38" xr:uid="{D8A74564-D357-4B1C-9209-363FEE98866C}"/>
    <cellStyle name="40% - Accent3 3" xfId="39" xr:uid="{4FDD3CB6-50FF-406C-B088-D5E7C3AD8623}"/>
    <cellStyle name="40% - Accent3 4" xfId="40" xr:uid="{6D1BACEA-11F1-44F6-B2F0-4462FA215B7D}"/>
    <cellStyle name="40% - Accent4 2" xfId="41" xr:uid="{A3671114-D096-44F2-B5A2-789E15102DB0}"/>
    <cellStyle name="40% - Accent4 2 2" xfId="42" xr:uid="{BB0B4152-7C00-4AA4-BE07-B9FD7F7E677B}"/>
    <cellStyle name="40% - Accent4 3" xfId="43" xr:uid="{90430BB3-2291-4650-9AA3-31558916E7CC}"/>
    <cellStyle name="40% - Accent4 4" xfId="44" xr:uid="{017A60E7-E102-442A-A61A-156E3FBCC1D9}"/>
    <cellStyle name="40% - Accent5 2" xfId="45" xr:uid="{6169573A-8D62-4F78-9A3D-F422AF2F1C61}"/>
    <cellStyle name="40% - Accent5 2 2" xfId="46" xr:uid="{E40B7E82-906F-474B-99F9-C8B4F216F5E5}"/>
    <cellStyle name="40% - Accent5 3" xfId="47" xr:uid="{60F72A92-9E1B-4B2F-BC85-612B19C56F7C}"/>
    <cellStyle name="40% - Accent5 4" xfId="48" xr:uid="{AABF61B9-C203-4A61-A5A4-2681709781CC}"/>
    <cellStyle name="40% - Accent6 2" xfId="49" xr:uid="{D29521E7-9A66-4CE7-9939-3CBAFF3C27A2}"/>
    <cellStyle name="40% - Accent6 2 2" xfId="50" xr:uid="{4D28D3B8-1A57-4AAC-9A67-45FBF9DCD30E}"/>
    <cellStyle name="40% - Accent6 3" xfId="51" xr:uid="{C6F41966-B246-4E4A-BE32-5AD8744FF14B}"/>
    <cellStyle name="40% - Accent6 4" xfId="52" xr:uid="{85641BB8-7658-4E87-AAEF-737F35F903E3}"/>
    <cellStyle name="6. Tussenregel WP's" xfId="53" xr:uid="{8D68B26C-70CB-438B-80AB-41AD5EBA38D3}"/>
    <cellStyle name="60% - Accent1 2" xfId="54" xr:uid="{F9465639-2128-484F-916D-ED5783CC4126}"/>
    <cellStyle name="60% - Accent1 3" xfId="55" xr:uid="{FC349AD9-7118-4306-B8D0-B945C987F972}"/>
    <cellStyle name="60% - Accent1 4" xfId="56" xr:uid="{38DA5741-CC85-4358-B516-EA6B987B22D2}"/>
    <cellStyle name="60% - Accent2 2" xfId="57" xr:uid="{AB54EE89-4EEC-4230-9443-A95619A533B8}"/>
    <cellStyle name="60% - Accent2 3" xfId="58" xr:uid="{1082A16B-42CE-428A-9DE0-6C8D29546A39}"/>
    <cellStyle name="60% - Accent2 4" xfId="59" xr:uid="{88B8DA4E-68A1-409A-851D-C17D2A914A73}"/>
    <cellStyle name="60% - Accent3 2" xfId="60" xr:uid="{2F2A5929-F2CE-486A-944E-8B9B4F0E7022}"/>
    <cellStyle name="60% - Accent3 3" xfId="61" xr:uid="{7CC2250B-4CAE-455C-AEC8-B21E38F61923}"/>
    <cellStyle name="60% - Accent3 4" xfId="62" xr:uid="{930092F5-5F3E-498B-A2D7-2687BEBAD759}"/>
    <cellStyle name="60% - Accent4 2" xfId="63" xr:uid="{1E4ED4DE-3FBD-42B3-9490-B8DA81ACA440}"/>
    <cellStyle name="60% - Accent4 3" xfId="64" xr:uid="{897F8B90-B2A6-45B3-AAD2-FB3B78BA4411}"/>
    <cellStyle name="60% - Accent4 4" xfId="65" xr:uid="{0FE4460B-14AD-4B84-8DE7-DB1B7146ADE4}"/>
    <cellStyle name="60% - Accent5 2" xfId="66" xr:uid="{6B3971FE-AA8E-4181-8E0F-53ED9598DAA0}"/>
    <cellStyle name="60% - Accent5 3" xfId="67" xr:uid="{7B260740-C9CE-45A9-8A13-C56DF344CC50}"/>
    <cellStyle name="60% - Accent5 4" xfId="68" xr:uid="{D03691C6-970E-4AD4-9BAB-C5CA672EF179}"/>
    <cellStyle name="60% - Accent6 2" xfId="69" xr:uid="{E9DE14FF-EC32-4D6E-B5DF-BFA6B9119EA1}"/>
    <cellStyle name="60% - Accent6 3" xfId="70" xr:uid="{0BB1E860-18EA-404F-BBAF-49D8D784E30E}"/>
    <cellStyle name="60% - Accent6 4" xfId="71" xr:uid="{4799A68E-90CB-4CCA-A1A5-96EB618E0EB8}"/>
    <cellStyle name="Accent1 2" xfId="72" xr:uid="{F3D3F46F-E71C-4C5C-9203-CF3BB5756E79}"/>
    <cellStyle name="Accent1 3" xfId="73" xr:uid="{7EA41C86-944B-4815-8AA8-EBD8A0786DD3}"/>
    <cellStyle name="Accent1 4" xfId="74" xr:uid="{9D343DA1-9E0F-4B3B-8A14-D3668621E82D}"/>
    <cellStyle name="Accent2 2" xfId="75" xr:uid="{D8B508A7-395E-4127-90B4-6217A4C29261}"/>
    <cellStyle name="Accent2 3" xfId="76" xr:uid="{9685F1A6-799D-4BE9-BA41-0965A14EA259}"/>
    <cellStyle name="Accent2 4" xfId="77" xr:uid="{FA6EDE0F-FAE6-4912-A52B-11E7353BFF20}"/>
    <cellStyle name="Accent3 2" xfId="78" xr:uid="{70227F68-73D8-455E-A93A-8680DEAA2BD9}"/>
    <cellStyle name="Accent3 3" xfId="79" xr:uid="{CD3D3EAE-6340-494F-AD87-62A7C1BA8F3B}"/>
    <cellStyle name="Accent3 4" xfId="80" xr:uid="{7ECADCC3-5E03-4FAA-8F1D-991E71FF5E2B}"/>
    <cellStyle name="Accent4 2" xfId="81" xr:uid="{5A3C49C7-E802-4C13-8E09-DE6229894FCA}"/>
    <cellStyle name="Accent4 3" xfId="82" xr:uid="{28C21C28-2C23-47D4-9932-65E3F5AC191F}"/>
    <cellStyle name="Accent4 4" xfId="83" xr:uid="{194190A5-5007-4DBB-AAAB-B1BAD1E0C12C}"/>
    <cellStyle name="Accent5 2" xfId="84" xr:uid="{D1CFE7DA-9117-4900-A82D-D39E1B130A6C}"/>
    <cellStyle name="Accent5 3" xfId="85" xr:uid="{591B7E99-C4C8-459B-8389-910CDF4B7813}"/>
    <cellStyle name="Accent5 4" xfId="86" xr:uid="{CCCEE507-C558-43EB-9E25-E45E58B1D3C7}"/>
    <cellStyle name="Accent6 2" xfId="87" xr:uid="{A0A63826-19D6-44B5-B072-89603E530850}"/>
    <cellStyle name="Accent6 3" xfId="88" xr:uid="{DFF2E642-7549-4B32-B12D-D780C2D74620}"/>
    <cellStyle name="Accent6 4" xfId="89" xr:uid="{AF29CA55-698C-46F8-AE44-7A448B37E720}"/>
    <cellStyle name="Bad" xfId="90" xr:uid="{9D8C882B-49E6-4287-AEED-286C58959799}"/>
    <cellStyle name="Berekening 2" xfId="91" xr:uid="{4698CF7F-8A22-4097-A2B3-1E019F31D3FA}"/>
    <cellStyle name="Berekening 2 2" xfId="92" xr:uid="{3B811B7F-BAAC-43E3-815A-0775E7013621}"/>
    <cellStyle name="Berekening 3" xfId="93" xr:uid="{DD6B07B4-84DF-4078-8FD1-A34FA30AC72D}"/>
    <cellStyle name="Berekening 3 2" xfId="94" xr:uid="{801E7DD5-410A-43F4-A751-2153FA709703}"/>
    <cellStyle name="Berekening 4" xfId="95" xr:uid="{3591F556-081B-43D6-ACF2-1AD5F1DDF2D3}"/>
    <cellStyle name="Calculation" xfId="96" xr:uid="{3C6854C9-25F2-45DD-BB9F-02A32933C864}"/>
    <cellStyle name="Calculation 2" xfId="97" xr:uid="{5B940CA8-DFA4-45B1-982B-E524F098BD19}"/>
    <cellStyle name="Check Cell" xfId="98" xr:uid="{4EA15516-31F5-433B-A3DE-4543503BA677}"/>
    <cellStyle name="Comma [0]" xfId="99" xr:uid="{CFB746D6-10DA-44DD-8B32-6C799DB155A8}"/>
    <cellStyle name="Comma [0] 2" xfId="100" xr:uid="{51908BF3-428B-481C-B045-4A8C939D34D5}"/>
    <cellStyle name="Comma 2" xfId="101" xr:uid="{7C66F76D-4CE7-4923-ACE8-E0DBFA6F506C}"/>
    <cellStyle name="Comma 2 2" xfId="102" xr:uid="{E6AE3283-E0F4-46A5-BEAB-3A3D1D857F4B}"/>
    <cellStyle name="Comma 2 2 2" xfId="103" xr:uid="{BE480DA5-912E-489E-939F-C2D9F322242F}"/>
    <cellStyle name="Comma 2 3" xfId="104" xr:uid="{CBEC48D1-BBE2-485A-B4B7-B9504A7B3C90}"/>
    <cellStyle name="Comma 2 4" xfId="105" xr:uid="{7471814D-49DF-42DF-B3AD-A782FEA3C1C4}"/>
    <cellStyle name="Comma 3" xfId="106" xr:uid="{5806212A-699E-438A-B406-E30689C263D1}"/>
    <cellStyle name="Comma 3 2" xfId="107" xr:uid="{B177C4D2-F863-4A43-BDF1-08F59D006D23}"/>
    <cellStyle name="Comma 4" xfId="108" xr:uid="{A8D79044-ECD5-40AE-BA11-F71D5AD4DEF9}"/>
    <cellStyle name="Comma 4 2" xfId="109" xr:uid="{805945D0-0C2C-41A2-8EFA-A329759BD7DA}"/>
    <cellStyle name="Comma 5" xfId="110" xr:uid="{E96AA490-0DB6-4895-A665-5612820AD7CB}"/>
    <cellStyle name="Comma 6" xfId="111" xr:uid="{D623F056-FB85-4E3E-A094-204708ED6194}"/>
    <cellStyle name="Comma_AA BCR/ Basis ruimtestaat 13.0" xfId="112" xr:uid="{4328849F-04FB-4234-A7A5-B64A170F5C88}"/>
    <cellStyle name="Controlecel 2" xfId="113" xr:uid="{0B92BDDD-E0D3-4248-9B2E-3B80A1F8AB7F}"/>
    <cellStyle name="Controlecel 2 2" xfId="114" xr:uid="{AB384D48-A6C5-4471-994F-ADE8B9B6CAA2}"/>
    <cellStyle name="Controlecel 2 3" xfId="115" xr:uid="{9B0E91AC-5DF9-478A-8EB6-D1A2C4A66357}"/>
    <cellStyle name="Controlecel 2 4" xfId="116" xr:uid="{2E1BFF02-3E68-42B9-A16E-351E36C826CA}"/>
    <cellStyle name="Controlecel 2 5" xfId="117" xr:uid="{3B577BF8-724F-427E-B1A5-93095890DA3E}"/>
    <cellStyle name="Controlecel 3" xfId="118" xr:uid="{A43D31ED-8F65-4355-95C2-A05A30F453E1}"/>
    <cellStyle name="Controlecel 4" xfId="119" xr:uid="{0C0F621C-F6E8-4555-B912-69B3F5A804A3}"/>
    <cellStyle name="Controlecel 5" xfId="120" xr:uid="{8C2C83A6-EE3B-407E-8910-D0B60FA6486C}"/>
    <cellStyle name="Currency [0]" xfId="121" xr:uid="{2E3C3833-3208-49F8-8E4E-EFAF9BA9983C}"/>
    <cellStyle name="Currency [0] 2" xfId="122" xr:uid="{92D61D0B-9F1C-4F3E-9B0A-9208134B1424}"/>
    <cellStyle name="Currency [0]_AA BCR/ Basis ruimtestaat 13.0" xfId="123" xr:uid="{06955C98-FB3E-48C7-9127-982A5A2AA543}"/>
    <cellStyle name="Currency 2" xfId="124" xr:uid="{434A35D6-BE5D-411C-9163-4BE3D3ABDBBC}"/>
    <cellStyle name="Currency 2 2" xfId="125" xr:uid="{9BF3877E-B5B6-4512-B218-831F2C3C2833}"/>
    <cellStyle name="Currency 2 2 2" xfId="126" xr:uid="{C1A255C5-E157-4842-96D8-63CD5D333BAE}"/>
    <cellStyle name="Currency 2 3" xfId="127" xr:uid="{5666D2AE-2238-4D00-AB10-B5CC08BFED86}"/>
    <cellStyle name="Currency 3" xfId="128" xr:uid="{C905BE24-BEB8-46D3-8822-330DB92C3D19}"/>
    <cellStyle name="Currency 4" xfId="129" xr:uid="{F32B83ED-7316-4A63-9DDF-62DF0816B6BC}"/>
    <cellStyle name="Currency 5" xfId="130" xr:uid="{4CE83E0C-6BD1-4888-BA3E-5931E99EDFF1}"/>
    <cellStyle name="Currency 6" xfId="131" xr:uid="{8AFB13F7-A86C-4098-9594-E8A86F691188}"/>
    <cellStyle name="Currency_AA BCR/ Basis ruimtestaat 13.0" xfId="132" xr:uid="{05EDFAA4-C934-4F2D-844B-707CBD4A8CDE}"/>
    <cellStyle name="Dezimal [0]_Compiling Utility Macros" xfId="133" xr:uid="{36F0FD4F-8912-4B7F-B3AD-F7D2B770AAB1}"/>
    <cellStyle name="Dezimal_Compiling Utility Macros" xfId="134" xr:uid="{C86100B0-DF6F-476C-8EF7-7B984F0B62C7}"/>
    <cellStyle name="euro" xfId="135" xr:uid="{0BF579D0-C4A6-4E6C-B394-6E2A8FDC8A4E}"/>
    <cellStyle name="Euro 10" xfId="136" xr:uid="{C60AEEB9-A21F-4B1E-A66C-CA7DCDCE2A0D}"/>
    <cellStyle name="Euro 10 2" xfId="137" xr:uid="{11BBF7FB-AA30-4642-B2E9-C00BECA47333}"/>
    <cellStyle name="Euro 10 2 2" xfId="138" xr:uid="{81803502-956D-4D81-9285-722617F948B9}"/>
    <cellStyle name="Euro 10 3" xfId="139" xr:uid="{6F34CA07-6441-4DC0-8F9B-81A9C9586FA7}"/>
    <cellStyle name="Euro 10 3 2" xfId="140" xr:uid="{0D352C32-9767-4F05-838F-073209B1608E}"/>
    <cellStyle name="Euro 10 3 2 2" xfId="141" xr:uid="{87025C87-4E8C-4B3C-9EEA-C97F6EF017F9}"/>
    <cellStyle name="Euro 10 3 3" xfId="142" xr:uid="{2C2CB277-A5DC-4E71-9A4F-8BFAD03CD79F}"/>
    <cellStyle name="Euro 10 4" xfId="143" xr:uid="{72548AD9-9D29-4FAD-BA88-BD072EE95C45}"/>
    <cellStyle name="Euro 10 5" xfId="144" xr:uid="{66C7D11F-6CCF-451E-A2C1-889A964BEC76}"/>
    <cellStyle name="Euro 11" xfId="145" xr:uid="{26641C7D-793E-44A7-BE50-E252039CBE00}"/>
    <cellStyle name="Euro 11 2" xfId="146" xr:uid="{B2A45BEF-417A-40A5-90C6-FECF926133F4}"/>
    <cellStyle name="Euro 12" xfId="147" xr:uid="{8547F288-82FB-4258-9246-BDDFB954F288}"/>
    <cellStyle name="Euro 12 2" xfId="148" xr:uid="{2FB6D2D1-7C0F-4CDA-9819-6657C27DF891}"/>
    <cellStyle name="Euro 13" xfId="149" xr:uid="{151F98C2-84FB-42E4-A5AA-98ABED5B944C}"/>
    <cellStyle name="Euro 13 2" xfId="150" xr:uid="{257CEA11-7AAF-448F-82FB-F8FC8076BCFD}"/>
    <cellStyle name="Euro 14" xfId="151" xr:uid="{45A6D7B1-F5F1-41C1-9D8B-EA33886E7598}"/>
    <cellStyle name="Euro 15" xfId="152" xr:uid="{FDBE7459-7989-44D0-9386-59EFBD4C15C6}"/>
    <cellStyle name="Euro 16" xfId="153" xr:uid="{706ED99E-36F4-43F7-BDAD-D39E02EA52FD}"/>
    <cellStyle name="Euro 2" xfId="154" xr:uid="{E6012E05-51A4-4786-92A8-4D5B362D78D0}"/>
    <cellStyle name="Euro 2 2" xfId="155" xr:uid="{9732D0C5-52D7-4BD1-981F-3C9AB5F7CB1A}"/>
    <cellStyle name="Euro 2 2 2" xfId="156" xr:uid="{62954551-7A27-4467-BE65-482F25A95D0F}"/>
    <cellStyle name="Euro 2 2 2 2" xfId="157" xr:uid="{AFA89FB1-1540-4CC9-93BF-8C7FDA6B8B4D}"/>
    <cellStyle name="Euro 2 2 3" xfId="158" xr:uid="{4D1E5114-E64D-4CE3-9638-C1F8A1852186}"/>
    <cellStyle name="Euro 2 2 3 2" xfId="159" xr:uid="{77727291-12FD-4A22-893D-B9E4C12689D5}"/>
    <cellStyle name="Euro 2 2 4" xfId="160" xr:uid="{0442903C-C936-4146-AB00-09BEF4869472}"/>
    <cellStyle name="Euro 2 2 5" xfId="161" xr:uid="{1CE1362C-C915-412A-BB67-2689164296E6}"/>
    <cellStyle name="euro 2 3" xfId="162" xr:uid="{00A8C115-5F92-42A6-B8EB-75ECD70EECE6}"/>
    <cellStyle name="euro 2 4" xfId="163" xr:uid="{6971FA89-81D0-44FB-B13D-102746123594}"/>
    <cellStyle name="euro 2 5" xfId="164" xr:uid="{18529F71-85EC-45A0-849D-7331C167832E}"/>
    <cellStyle name="euro 2 6" xfId="165" xr:uid="{C5D0D3D1-70AB-448E-BCA7-C4CDFB7099BF}"/>
    <cellStyle name="euro 2 7" xfId="166" xr:uid="{B1BC98E1-F31E-4221-AB18-BBA393D1825E}"/>
    <cellStyle name="euro 2 8" xfId="167" xr:uid="{4ECEE3C8-1F8D-4493-A55D-DC83EAE4005D}"/>
    <cellStyle name="euro 2 9" xfId="168" xr:uid="{B1DB82B4-62CD-406D-9D8B-2DAD29107C8D}"/>
    <cellStyle name="Euro 3" xfId="169" xr:uid="{A8963D66-B533-412F-BC14-ABD18CCF504C}"/>
    <cellStyle name="euro 3 10" xfId="170" xr:uid="{CAC64BA7-2B17-4206-9B15-7CA78CB76938}"/>
    <cellStyle name="Euro 3 2" xfId="171" xr:uid="{CD812533-6B98-4476-AFF7-7055FDA67D1B}"/>
    <cellStyle name="Euro 3 2 2" xfId="172" xr:uid="{849515CF-A169-4900-BEDC-2BF5A882EC8B}"/>
    <cellStyle name="Euro 3 2 2 2" xfId="173" xr:uid="{AB7D9A1F-06B0-4A96-B4CC-78BDFDE6A22B}"/>
    <cellStyle name="Euro 3 2 3" xfId="174" xr:uid="{65094295-9A7F-479B-83BF-F0C7EAD1B158}"/>
    <cellStyle name="Euro 3 2 3 2" xfId="175" xr:uid="{81DF3122-EAF1-4272-B9D4-F0FDE5CD3A55}"/>
    <cellStyle name="Euro 3 2 4" xfId="176" xr:uid="{06FD0D74-D0A1-4F9B-8CB9-0B41414F8A24}"/>
    <cellStyle name="Euro 3 3" xfId="177" xr:uid="{12DDFE93-C241-446A-9788-4BCF4D69EFA8}"/>
    <cellStyle name="Euro 3 3 2" xfId="178" xr:uid="{A1DF02E3-2A60-44B5-93FB-F8700CAC6D74}"/>
    <cellStyle name="Euro 3 4" xfId="179" xr:uid="{ADEA62E1-6A2E-4C52-9251-054091695577}"/>
    <cellStyle name="Euro 3 4 2" xfId="180" xr:uid="{51A3F201-4F60-4970-ADCA-9FA2901580A5}"/>
    <cellStyle name="Euro 3 5" xfId="181" xr:uid="{8AA91901-9316-4242-8086-33237A32D52F}"/>
    <cellStyle name="Euro 3 5 2" xfId="182" xr:uid="{62D8D589-0184-4E00-B4A6-82D6B808DB0C}"/>
    <cellStyle name="euro 3 6" xfId="183" xr:uid="{1E152615-B4A3-4BE8-BB31-E4558B2FFCF5}"/>
    <cellStyle name="euro 3 7" xfId="184" xr:uid="{064CE519-760D-4336-9AFF-CC5D8F6CA35E}"/>
    <cellStyle name="euro 3 8" xfId="185" xr:uid="{DCF75A86-C3D5-4B32-95CA-62D225FEF84F}"/>
    <cellStyle name="euro 3 9" xfId="186" xr:uid="{CF9BA211-67D2-428A-BD4C-AEF477DBB036}"/>
    <cellStyle name="Euro 4" xfId="187" xr:uid="{DF4DCB03-D2C8-4D93-86C6-A26B1D1D2D96}"/>
    <cellStyle name="euro 4 10" xfId="188" xr:uid="{9DC458E6-3441-4746-8C19-1D9EBAE6E5BF}"/>
    <cellStyle name="Euro 4 2" xfId="189" xr:uid="{C44333AB-9044-4C21-BF2F-54950563B697}"/>
    <cellStyle name="Euro 4 2 2" xfId="190" xr:uid="{D9DCF464-9B59-4FA5-9DA7-ACD587F97572}"/>
    <cellStyle name="Euro 4 3" xfId="191" xr:uid="{40109D78-D7DE-4C09-A65E-76063CF912B3}"/>
    <cellStyle name="Euro 4 3 2" xfId="192" xr:uid="{A09E7065-A711-4435-8D4B-08C8015F1B92}"/>
    <cellStyle name="Euro 4 4" xfId="193" xr:uid="{F0B53A35-F159-4DEC-AA35-AF0C50D33695}"/>
    <cellStyle name="Euro 4 4 2" xfId="194" xr:uid="{C424716F-2682-4F35-9D2A-C2984D10122A}"/>
    <cellStyle name="Euro 4 5" xfId="195" xr:uid="{DF1C658B-83D8-45FA-B366-4A1611F51AE0}"/>
    <cellStyle name="Euro 4 5 2" xfId="196" xr:uid="{09DC3D14-BF00-4110-B1A5-744B74FFC2FC}"/>
    <cellStyle name="Euro 4 6" xfId="197" xr:uid="{812F6E47-EAB2-438E-89B8-0CBC6DCA2B74}"/>
    <cellStyle name="euro 4 7" xfId="198" xr:uid="{03BBEF00-CA5A-4BDF-96D4-31C9711FB741}"/>
    <cellStyle name="euro 4 8" xfId="199" xr:uid="{4608C8A8-DF29-4AE0-8988-A6F31A60CDAD}"/>
    <cellStyle name="euro 4 9" xfId="200" xr:uid="{9F26ECBD-6991-4278-A789-BAE1DF5095E7}"/>
    <cellStyle name="Euro 5" xfId="201" xr:uid="{4626C897-FF26-43B6-A2EE-A4111F4E07C8}"/>
    <cellStyle name="Euro 5 2" xfId="202" xr:uid="{2EED9595-8D1B-4CEA-8281-56C28C4677D3}"/>
    <cellStyle name="Euro 5 2 2" xfId="203" xr:uid="{8DFCDC0F-7464-4C64-80F1-FE616262D6B6}"/>
    <cellStyle name="Euro 5 3" xfId="204" xr:uid="{B052FA64-7D85-46A3-98EC-5B2D8CA72701}"/>
    <cellStyle name="euro 5 4" xfId="205" xr:uid="{12BF519F-C52B-4C22-BDC6-62F2C3B0BC0B}"/>
    <cellStyle name="euro 5 5" xfId="206" xr:uid="{98AE1D6B-8E2D-4EEC-9907-71EF74D0B5DB}"/>
    <cellStyle name="euro 5 6" xfId="207" xr:uid="{0764B98E-C126-4614-8DCC-B7BDF12C93E4}"/>
    <cellStyle name="euro 5 7" xfId="208" xr:uid="{9CE039EF-8105-4C1D-A340-F167CA0CF49F}"/>
    <cellStyle name="euro 5 8" xfId="209" xr:uid="{C9BB5FB4-B40F-4B22-B1A0-74A4693EF210}"/>
    <cellStyle name="Euro 6" xfId="210" xr:uid="{51F13250-10C1-4A9A-9AD3-969CEA31AEDD}"/>
    <cellStyle name="Euro 6 2" xfId="211" xr:uid="{587762AD-19EC-4D53-A926-5361852B9EED}"/>
    <cellStyle name="Euro 6 3" xfId="212" xr:uid="{7A840EB1-3784-46C0-A423-BCAAC3CDC646}"/>
    <cellStyle name="Euro 6 4" xfId="213" xr:uid="{18996418-B4D8-459F-AC7C-5B554792C2CD}"/>
    <cellStyle name="Euro 7" xfId="214" xr:uid="{95817271-00DC-4AFA-9AD5-00D7BB083103}"/>
    <cellStyle name="Euro 7 2" xfId="215" xr:uid="{95FCF5A6-7E90-4FAF-AFCF-1D428D26CF34}"/>
    <cellStyle name="Euro 7 2 2" xfId="216" xr:uid="{015E6824-C42F-491C-A5D8-6956E398AF7E}"/>
    <cellStyle name="Euro 7 3" xfId="217" xr:uid="{965F4299-C034-452D-9543-6BCCA86A1EBE}"/>
    <cellStyle name="Euro 7 3 2" xfId="218" xr:uid="{6807B9F5-68D0-4D75-A62C-756341936565}"/>
    <cellStyle name="Euro 7 4" xfId="219" xr:uid="{5EAC281E-4E37-4D61-9347-152FD4219B37}"/>
    <cellStyle name="Euro 7 5" xfId="220" xr:uid="{43797836-B76C-4F2B-ACC2-11B397819CCC}"/>
    <cellStyle name="Euro 8" xfId="221" xr:uid="{0EBF2694-6E18-4B74-91CB-0783D5A5C6A4}"/>
    <cellStyle name="Euro 8 2" xfId="222" xr:uid="{77FBA98A-9FE5-491B-BDFF-526068677A74}"/>
    <cellStyle name="Euro 8 2 2" xfId="223" xr:uid="{618E3783-AB64-4313-9EA1-B3A1E144B2AC}"/>
    <cellStyle name="Euro 8 3" xfId="224" xr:uid="{E8269813-9707-42F5-9257-FB2D0CC697C1}"/>
    <cellStyle name="Euro 8 3 2" xfId="225" xr:uid="{9E5D808B-A97F-4BB2-880D-2CA2CFCF1A41}"/>
    <cellStyle name="Euro 8 3 2 2" xfId="226" xr:uid="{6202293A-6C76-4ECB-A822-A0696CEE8D9F}"/>
    <cellStyle name="Euro 8 3 3" xfId="227" xr:uid="{85424033-5FAA-40C8-8E9D-6E6037C74B5E}"/>
    <cellStyle name="Euro 8 4" xfId="228" xr:uid="{8CCD571B-3A61-4422-B765-17E4309591AA}"/>
    <cellStyle name="Euro 8 5" xfId="229" xr:uid="{4FD9BA3D-2459-4266-AF16-3D642D42ABD7}"/>
    <cellStyle name="Euro 9" xfId="230" xr:uid="{9177019D-932A-438F-8B05-B25E38F2C77A}"/>
    <cellStyle name="Euro 9 2" xfId="231" xr:uid="{A155190C-C3FA-4086-9406-6F8AD8ABE965}"/>
    <cellStyle name="Euro 9 2 2" xfId="232" xr:uid="{0C2A494E-60AA-4B5C-96A3-D40098BAE2AA}"/>
    <cellStyle name="Euro 9 3" xfId="233" xr:uid="{9FC320A9-DA33-4568-B6B6-1E4EF4DDF0F3}"/>
    <cellStyle name="Euro 9 3 2" xfId="234" xr:uid="{BAEF65FD-4BA8-4BC8-AC69-BA794F08B92D}"/>
    <cellStyle name="Euro 9 3 2 2" xfId="235" xr:uid="{6BCB3788-D4DF-4CE5-AAD1-0A9719FEA8B9}"/>
    <cellStyle name="Euro 9 3 3" xfId="236" xr:uid="{74F8F0CE-4583-47BE-BE8E-E7171005395E}"/>
    <cellStyle name="Euro 9 4" xfId="237" xr:uid="{02F2D8F9-B8A7-462A-9088-3D9CE5785BBE}"/>
    <cellStyle name="Euro 9 5" xfId="238" xr:uid="{21ACDECE-B5E2-4375-9497-73CAE503CA4E}"/>
    <cellStyle name="Euro_09 1007 Programma FMK" xfId="239" xr:uid="{532C33CF-AD2F-4789-9743-A529EB88A00F}"/>
    <cellStyle name="Euro_Voorcalculatie gemeente Vught" xfId="240" xr:uid="{717ED2E6-4841-441E-905D-00A7FF273F01}"/>
    <cellStyle name="Explanatory Text" xfId="241" xr:uid="{CC7D118F-7B60-4ECF-AD3E-A91C693AC88D}"/>
    <cellStyle name="Followed Hyperlink_Aantal groepen per school.xls" xfId="242" xr:uid="{6E27E4D2-9F60-40AB-AF26-02F0C492D92F}"/>
    <cellStyle name="Gekoppelde cel 2" xfId="243" xr:uid="{0061CE47-F74A-4260-ACD3-2B75D6688A56}"/>
    <cellStyle name="Gekoppelde cel 2 2" xfId="244" xr:uid="{EF410712-EB68-4301-A216-BE7B0C0496A9}"/>
    <cellStyle name="Gekoppelde cel 3" xfId="245" xr:uid="{63040A65-2BD4-4263-A000-EEF54FA0A3D3}"/>
    <cellStyle name="Gekoppelde cel 4" xfId="246" xr:uid="{2B8E40C6-7008-4290-9810-2E78FB389C94}"/>
    <cellStyle name="Goed 2" xfId="247" xr:uid="{BF4F7628-22A7-4CD5-AC9C-2B91F89A9829}"/>
    <cellStyle name="Goed 2 2" xfId="248" xr:uid="{B4EF550B-DD02-4B3F-9548-4BE99BD4C071}"/>
    <cellStyle name="Goed 3" xfId="249" xr:uid="{59FD5837-CDB3-4247-8EE7-F455C062C898}"/>
    <cellStyle name="Goed 3 2" xfId="250" xr:uid="{A5C78A40-E4BA-425D-ABE3-77F14DEC521C}"/>
    <cellStyle name="Goed 4" xfId="251" xr:uid="{41C318D2-E3D5-4418-B00E-DDBAD2A900BF}"/>
    <cellStyle name="Good" xfId="252" xr:uid="{F9154295-4660-4D38-8C04-0C46A5BABFE3}"/>
    <cellStyle name="Good 2" xfId="253" xr:uid="{03F1499C-6BD8-43B5-B4BB-2ABE45DDCD00}"/>
    <cellStyle name="Heading" xfId="254" xr:uid="{64700192-A6BB-4969-A343-DE04D757BCF7}"/>
    <cellStyle name="Heading 1" xfId="255" xr:uid="{FC2DE3F7-A39E-46B6-A14F-14C36A40DA92}"/>
    <cellStyle name="Heading 1 2" xfId="256" xr:uid="{BAE97263-4E27-46D5-AA69-1E68015D9276}"/>
    <cellStyle name="Heading 2" xfId="257" xr:uid="{5DDA0BF4-47D0-4F56-AC92-82E1BBC8B2D6}"/>
    <cellStyle name="Heading 2 2" xfId="258" xr:uid="{F66E3433-86CC-4109-BE9D-B6C53B0DB48B}"/>
    <cellStyle name="Heading 3" xfId="259" xr:uid="{0A8B12CA-614E-408C-AB9C-48D7920E82E6}"/>
    <cellStyle name="Heading 3 2" xfId="260" xr:uid="{BAF4B8AE-7B3C-4A8C-B552-5F497554F394}"/>
    <cellStyle name="Heading 3 2 2" xfId="261" xr:uid="{0FF8F6D0-B066-445D-A962-DDEF1BFD439E}"/>
    <cellStyle name="Heading 4" xfId="262" xr:uid="{3A3457B5-21D3-4FFF-ACBF-9947FEBBD5BB}"/>
    <cellStyle name="Heading 4 2" xfId="263" xr:uid="{70A3742B-BCAF-4804-AB04-00E83F74A8C7}"/>
    <cellStyle name="Heading1" xfId="264" xr:uid="{771E4403-FA54-4E48-ADD8-4CCC421D6749}"/>
    <cellStyle name="Hyperlink 2" xfId="265" xr:uid="{1EAB6B6E-5734-4CA3-A43D-8D426807F8D0}"/>
    <cellStyle name="Hyperlink 2 2" xfId="266" xr:uid="{2DBB095A-4761-438D-8D38-58FBD7150566}"/>
    <cellStyle name="Hyperlink 2 3" xfId="267" xr:uid="{99431DCC-A5C4-49AE-BDCC-F0419EE4468A}"/>
    <cellStyle name="Hyperlink 3" xfId="268" xr:uid="{B9B91EEF-A15A-4EF4-BBE9-7CD7C00FE9F7}"/>
    <cellStyle name="Hyperlink 3 2" xfId="269" xr:uid="{61CE50E9-AF01-49E1-9580-0E8484610DDC}"/>
    <cellStyle name="Hyperlink 4" xfId="270" xr:uid="{B4FB0281-9FBF-45B9-B054-CFAF33368B92}"/>
    <cellStyle name="Input" xfId="271" xr:uid="{A898647B-23DC-4B9B-87CE-9934472AA54D}"/>
    <cellStyle name="Input 2" xfId="272" xr:uid="{26337B6E-437B-48EC-95E0-13D8CA8FAD4F}"/>
    <cellStyle name="invoer" xfId="273" xr:uid="{8E08F418-459A-44ED-88A9-0D211ECD2566}"/>
    <cellStyle name="invoer 10" xfId="274" xr:uid="{F07AE1DC-6508-49C8-923A-896778821AB7}"/>
    <cellStyle name="invoer 11" xfId="275" xr:uid="{AF8796AC-74E2-405A-9551-9FA971244495}"/>
    <cellStyle name="invoer 12" xfId="276" xr:uid="{7286F6FA-0E03-4057-A04A-E7B66E078160}"/>
    <cellStyle name="invoer 13" xfId="277" xr:uid="{A0735BC6-491F-4330-BCFF-11579C5884A5}"/>
    <cellStyle name="invoer 14" xfId="278" xr:uid="{0CCEA6AC-D673-4257-9A08-ED9860E1256A}"/>
    <cellStyle name="invoer 15" xfId="279" xr:uid="{7010139F-EE2D-4ECD-9C93-569A7A327847}"/>
    <cellStyle name="invoer 16" xfId="280" xr:uid="{64DD7053-50A8-47C0-81A7-E4F6BF9B35BC}"/>
    <cellStyle name="invoer 17" xfId="281" xr:uid="{46625463-9DB0-4787-A48F-E876B5B3D595}"/>
    <cellStyle name="invoer 18" xfId="282" xr:uid="{4F5270B0-3A97-4E27-A231-7A9294E51C99}"/>
    <cellStyle name="invoer 19" xfId="283" xr:uid="{7D08A356-4989-4E9A-AE9B-45ED967123A9}"/>
    <cellStyle name="invoer 2" xfId="284" xr:uid="{7280800A-9F88-4506-9F64-083136430EF9}"/>
    <cellStyle name="invoer 2 2" xfId="285" xr:uid="{245EB5C9-AB09-46A6-927F-C6010414CD4C}"/>
    <cellStyle name="Invoer 20" xfId="286" xr:uid="{76F0DC17-22A6-4C96-B28C-FBD25C526A68}"/>
    <cellStyle name="Invoer 21" xfId="287" xr:uid="{5F8B0D57-98AD-4755-A387-C908228B30A2}"/>
    <cellStyle name="Invoer 22" xfId="288" xr:uid="{CF5538CE-19E6-4277-937D-5C50C82112D3}"/>
    <cellStyle name="Invoer 23" xfId="289" xr:uid="{71575F5D-D004-4267-A7E5-5B3EBF9664FD}"/>
    <cellStyle name="Invoer 24" xfId="290" xr:uid="{B8D3FD3B-F987-4933-9581-779EC5537192}"/>
    <cellStyle name="invoer 3" xfId="291" xr:uid="{E552C98C-3A4E-4A9A-92D4-0FCBEEC0992B}"/>
    <cellStyle name="invoer 3 2" xfId="292" xr:uid="{015D4086-7B2C-41C4-B12C-5D5B999B9BA5}"/>
    <cellStyle name="invoer 4" xfId="293" xr:uid="{B50D6AB6-1FC2-403D-8750-C6F30660D54E}"/>
    <cellStyle name="Invoer 4 2" xfId="294" xr:uid="{964C0165-6C45-4776-82DE-547B26006D8E}"/>
    <cellStyle name="invoer 5" xfId="295" xr:uid="{A72F7065-1E8C-4466-93FD-08BBA89A4130}"/>
    <cellStyle name="invoer 6" xfId="296" xr:uid="{B2501AE2-8CCC-441D-94A2-6E1A12217E3A}"/>
    <cellStyle name="invoer 7" xfId="297" xr:uid="{92010272-4B25-490E-87A3-E98232E327DB}"/>
    <cellStyle name="invoer 8" xfId="298" xr:uid="{7EA617E8-F0B1-416A-8F16-F1F493CF7B74}"/>
    <cellStyle name="invoer 9" xfId="299" xr:uid="{0414333F-CC86-4BF2-8EFC-367EDC4E5F02}"/>
    <cellStyle name="Komma 10" xfId="300" xr:uid="{DDA5308D-1B01-471D-98A7-D884A38D6000}"/>
    <cellStyle name="Komma 2" xfId="301" xr:uid="{97EFDA1D-E024-40D4-974E-B95533C6B568}"/>
    <cellStyle name="Komma 2 2" xfId="302" xr:uid="{47AFAFC3-8E05-40AD-97CF-3603DCC65B87}"/>
    <cellStyle name="Komma 2 2 2" xfId="303" xr:uid="{DEF91CD4-7754-4CC0-B233-42A74B6E0123}"/>
    <cellStyle name="Komma 2 2 2 2" xfId="304" xr:uid="{36A8E674-42E9-4978-841A-69ED8CFA66FB}"/>
    <cellStyle name="Komma 2 2 2 2 2" xfId="305" xr:uid="{02D2E6CB-3A85-4B22-B9D1-17909D21CBEA}"/>
    <cellStyle name="Komma 2 2 3" xfId="306" xr:uid="{50F84264-9A15-4A84-B28E-530FCBFEAA84}"/>
    <cellStyle name="Komma 2 3" xfId="307" xr:uid="{C2B39F89-90C5-4780-B1C9-8B5E455088AF}"/>
    <cellStyle name="Komma 2 3 2" xfId="308" xr:uid="{B1E5D812-BC5F-4B98-8F83-FC64C74C83A3}"/>
    <cellStyle name="Komma 2 4" xfId="309" xr:uid="{6E15877F-1854-4089-BD41-5B22AC4A7EDF}"/>
    <cellStyle name="Komma 2 5" xfId="310" xr:uid="{FE7D7562-4A91-487F-AC32-4E38A8C8FAE8}"/>
    <cellStyle name="Komma 3" xfId="311" xr:uid="{1800CDD1-6A9E-47BC-B605-EB0082E14CF1}"/>
    <cellStyle name="Komma 3 2" xfId="312" xr:uid="{72639EFE-49A6-460C-8D87-760154DFBA66}"/>
    <cellStyle name="Komma 3 2 2" xfId="313" xr:uid="{FB50568A-4A74-4D70-B665-8F9CF58462F6}"/>
    <cellStyle name="Komma 3 2 3" xfId="314" xr:uid="{67F0F2C2-FD60-460A-9ACD-042051A4FC21}"/>
    <cellStyle name="Komma 3 2 3 2" xfId="315" xr:uid="{48045E54-C1F4-475D-AC7A-C93DF5C2A6C6}"/>
    <cellStyle name="Komma 3 2 4" xfId="316" xr:uid="{FF6EE772-75F1-4D4A-A0CB-FC9F5BA17405}"/>
    <cellStyle name="Komma 3 3" xfId="317" xr:uid="{2C1001DA-20BF-4ACC-A80F-AB7E84FC0BB3}"/>
    <cellStyle name="Komma 3 3 2" xfId="318" xr:uid="{9059C367-78CB-47E4-A8E4-B15EE723DDBE}"/>
    <cellStyle name="Komma 3 3 2 2" xfId="319" xr:uid="{D2987222-7E80-47F7-A353-1B1BDD0C7D6E}"/>
    <cellStyle name="Komma 3 3 3" xfId="320" xr:uid="{3DE84AF1-A941-41C1-9EDA-C92B61C4978D}"/>
    <cellStyle name="Komma 3 4" xfId="321" xr:uid="{EFAA76C5-D1F1-4F57-97A8-E483E092481E}"/>
    <cellStyle name="Komma 3 5" xfId="322" xr:uid="{F2E30F27-795C-4EF8-901E-FB39DE9790FB}"/>
    <cellStyle name="Komma 3 6" xfId="323" xr:uid="{D968D8CA-C131-477F-BB1B-4A1C7C412DB0}"/>
    <cellStyle name="Komma 4" xfId="324" xr:uid="{B2CC40BD-39AF-4683-8255-9D7B8F0C210C}"/>
    <cellStyle name="Komma 4 2" xfId="325" xr:uid="{3962D00D-8273-4F8B-88C2-BEC9771CFB87}"/>
    <cellStyle name="Komma 4 2 2" xfId="326" xr:uid="{F297C47C-4A81-4BAE-A3EC-9E60E1FC36C6}"/>
    <cellStyle name="Komma 4 3" xfId="327" xr:uid="{0CA28010-4AF0-4DE7-84E9-C82C932B0D7F}"/>
    <cellStyle name="Komma 4 3 2" xfId="328" xr:uid="{1CECD2B2-2A7C-4281-A884-CE8B608B09A5}"/>
    <cellStyle name="Komma 4 3 2 2" xfId="329" xr:uid="{B8B85219-A057-46B3-B6DF-10671F82C10F}"/>
    <cellStyle name="Komma 4 3 3" xfId="330" xr:uid="{D63C0DE9-2D6D-4127-8141-3EBD660E85D6}"/>
    <cellStyle name="Komma 4 4" xfId="331" xr:uid="{34E0AB26-A10B-4C8B-BD1A-DA1455146360}"/>
    <cellStyle name="Komma 4 5" xfId="332" xr:uid="{4D11A323-07C1-4BAA-87F9-F8B7654E5BEB}"/>
    <cellStyle name="Komma 4 6" xfId="333" xr:uid="{109D7CDF-33BF-47EF-9D13-158CB0D40DD8}"/>
    <cellStyle name="Komma 5" xfId="334" xr:uid="{B15BB749-5C89-49D4-9861-DFD373D70B5A}"/>
    <cellStyle name="Komma 5 2" xfId="335" xr:uid="{4819BD3A-3B10-420D-B65D-F9D74A0A7219}"/>
    <cellStyle name="Komma 6" xfId="336" xr:uid="{95889733-5779-4620-8B9A-BE776E0AECC5}"/>
    <cellStyle name="Komma 7" xfId="337" xr:uid="{164DE33B-F1EC-4DC4-97B0-5B66B20869F5}"/>
    <cellStyle name="Komma 8" xfId="338" xr:uid="{A3EEBE6D-5B15-457D-9C8B-6463C279951A}"/>
    <cellStyle name="Komma 9" xfId="339" xr:uid="{C35F3906-3816-40CE-80B8-CB82EC701922}"/>
    <cellStyle name="kop" xfId="340" xr:uid="{27CD3FAB-8514-40BA-B6F2-0050ABB7CF2B}"/>
    <cellStyle name="Kop 1 2" xfId="341" xr:uid="{6FECD31C-11E9-4A94-B8B0-96ECBD354FEF}"/>
    <cellStyle name="Kop 1 3" xfId="342" xr:uid="{184D5185-E248-4D86-9B30-BD0BF7D7FBAA}"/>
    <cellStyle name="Kop 1 4" xfId="343" xr:uid="{82FA0059-C67A-4313-A592-3B7564850EB8}"/>
    <cellStyle name="Kop 1 5" xfId="344" xr:uid="{4CC0E065-D1EC-429B-BAB1-33BA75DB7EA0}"/>
    <cellStyle name="Kop 2 2" xfId="345" xr:uid="{3F5C3A76-CCAC-4AB5-A5E8-8E0A04F93C3A}"/>
    <cellStyle name="Kop 2 3" xfId="346" xr:uid="{9ACCA44F-630D-42E3-B86B-990ECF2B17DE}"/>
    <cellStyle name="Kop 2 4" xfId="347" xr:uid="{0FCABE47-3242-4944-902D-170517A46618}"/>
    <cellStyle name="Kop 2 5" xfId="348" xr:uid="{F1E98D2C-3B9C-49E0-827A-92303BC6E3B9}"/>
    <cellStyle name="Kop 3 2" xfId="349" xr:uid="{39BBE767-B384-4BAE-988B-84AE5E051C03}"/>
    <cellStyle name="Kop 3 3" xfId="350" xr:uid="{5E3F8C9A-2F2C-4A2C-A0BC-F99B3586A791}"/>
    <cellStyle name="Kop 3 4" xfId="351" xr:uid="{AB3AD75E-3123-46E1-9875-4F4791EF7FCF}"/>
    <cellStyle name="Kop 3 5" xfId="352" xr:uid="{0FEFCE6F-40EB-4AEA-9286-216233B76751}"/>
    <cellStyle name="Kop 4 2" xfId="353" xr:uid="{E7DF888A-DF89-4779-B349-B76D8CB214B5}"/>
    <cellStyle name="Kop 4 3" xfId="354" xr:uid="{7F3816E6-12E9-45E5-B45E-EEEAA8DCB391}"/>
    <cellStyle name="Kop 4 4" xfId="355" xr:uid="{AB5C3BF6-6AB5-476F-8AD5-8610969465DA}"/>
    <cellStyle name="Kop 4 5" xfId="356" xr:uid="{EF63BCA7-4B4E-452C-A26F-703793CFD867}"/>
    <cellStyle name="kop 5" xfId="357" xr:uid="{E614739D-022D-4517-9F86-D015BC90E75F}"/>
    <cellStyle name="kop 6" xfId="358" xr:uid="{058708C0-F403-4AAE-BB66-CE25A6FD8D4C}"/>
    <cellStyle name="kop 7" xfId="359" xr:uid="{873B630B-8595-44EA-B476-2A2ECEB9A18A}"/>
    <cellStyle name="kop 8" xfId="360" xr:uid="{C0672A73-1D0F-4D06-91FF-C89584ACB475}"/>
    <cellStyle name="kop 9" xfId="361" xr:uid="{5197019B-5F9E-43EE-AE7F-34F6B0EDCAE8}"/>
    <cellStyle name="Koppen_rekenblad" xfId="362" xr:uid="{C64462E6-50EA-4F48-9AD1-35056C320FAB}"/>
    <cellStyle name="koppenrekenblad2" xfId="363" xr:uid="{C50B37C0-004B-45B0-9110-5B80A24B2E51}"/>
    <cellStyle name="koppenrekenblad2 10" xfId="364" xr:uid="{917CA1D8-89A6-4D53-9F21-67889E452285}"/>
    <cellStyle name="koppenrekenblad2 11" xfId="365" xr:uid="{55CBA913-B0B5-4410-87CD-DE5860D7C5C6}"/>
    <cellStyle name="koppenrekenblad2 12" xfId="366" xr:uid="{AB0B1CC9-86E8-4C7D-933E-F39EA0DFB525}"/>
    <cellStyle name="koppenrekenblad2 13" xfId="367" xr:uid="{CB7571E6-E648-4695-AAA8-8B787D7828A9}"/>
    <cellStyle name="koppenrekenblad2 14" xfId="368" xr:uid="{8D43A032-CB21-489B-820C-57AECD355F63}"/>
    <cellStyle name="koppenrekenblad2 15" xfId="369" xr:uid="{F0472691-F06B-4114-A34D-972B000F904D}"/>
    <cellStyle name="koppenrekenblad2 16" xfId="370" xr:uid="{272407AD-4DBB-4211-AC7A-934A7B1B1015}"/>
    <cellStyle name="koppenrekenblad2 2" xfId="371" xr:uid="{E567C588-40E0-42CF-B58F-F614EE3CE3EC}"/>
    <cellStyle name="koppenrekenblad2 2 2" xfId="372" xr:uid="{E6246E6E-DC92-4634-B23D-0FC955186C37}"/>
    <cellStyle name="koppenrekenblad2 2 3" xfId="373" xr:uid="{62E54D47-A760-46FE-A0F4-81D3FF303483}"/>
    <cellStyle name="koppenrekenblad2 2 4" xfId="374" xr:uid="{C4F5B864-A410-44B9-9DAA-1252DED2FBDF}"/>
    <cellStyle name="koppenrekenblad2 2 5" xfId="375" xr:uid="{DBB7D99B-4EED-42FD-8D2A-585AD5E383D9}"/>
    <cellStyle name="koppenrekenblad2 3" xfId="376" xr:uid="{1F64646C-C85C-452D-96A6-A2B07C4F6994}"/>
    <cellStyle name="koppenrekenblad2 4" xfId="377" xr:uid="{B79F961C-808C-4F39-8D7A-B8C39D667570}"/>
    <cellStyle name="koppenrekenblad2 5" xfId="378" xr:uid="{8A258DA7-326F-4882-B000-F7A33674AB17}"/>
    <cellStyle name="koppenrekenblad2 6" xfId="379" xr:uid="{2D037EF8-07AA-44C7-80C7-D42AA65624F0}"/>
    <cellStyle name="koppenrekenblad2 7" xfId="380" xr:uid="{AB3B6128-8B77-427D-A57C-834A0AB46D79}"/>
    <cellStyle name="koppenrekenblad2 8" xfId="381" xr:uid="{2B6176CC-1A46-4DBB-811D-0314AA89D2B3}"/>
    <cellStyle name="koppenrekenblad2 9" xfId="382" xr:uid="{30024992-9F8C-4D97-8AF4-47F94869753C}"/>
    <cellStyle name="Linked Cell" xfId="383" xr:uid="{3973A399-7939-457C-99B1-47001B5BF0DB}"/>
    <cellStyle name="m2" xfId="384" xr:uid="{2E97C754-9489-4A69-8C01-95F35B090552}"/>
    <cellStyle name="m2 2" xfId="385" xr:uid="{962B2A8F-E5E3-4E3E-AF7D-1ADEF800D78B}"/>
    <cellStyle name="Milliers 2" xfId="386" xr:uid="{72FDF5F9-E0EC-458D-B806-2CF100391EFB}"/>
    <cellStyle name="Monétaire 2" xfId="387" xr:uid="{F3EFB045-3B04-4EF3-BB1E-67BFC9178DB5}"/>
    <cellStyle name="Neutraal 2" xfId="388" xr:uid="{292A86E3-DC91-47C4-B052-E6D05E1074B7}"/>
    <cellStyle name="Neutraal 2 2" xfId="389" xr:uid="{9D5BA89C-0FF4-4566-B68D-0A12A19E66C4}"/>
    <cellStyle name="Neutraal 3" xfId="390" xr:uid="{838B0924-7C1E-42F5-89F9-FDFD10B6C7A8}"/>
    <cellStyle name="Neutraal 4" xfId="391" xr:uid="{9759AEE9-94EC-4A1D-A2D9-C09727372A1B}"/>
    <cellStyle name="Neutral" xfId="392" xr:uid="{A33F1DA9-D5EA-4BBE-BB9F-916C5B317189}"/>
    <cellStyle name="NIBa standaard" xfId="393" xr:uid="{255D03CE-3209-4B0A-81D3-F456A25E6798}"/>
    <cellStyle name="Normaal_GLAS gegevens.xls" xfId="394" xr:uid="{7651DB3F-B26D-4166-A1C3-A4EE35553770}"/>
    <cellStyle name="Normal 2" xfId="395" xr:uid="{627DABA3-0769-42D8-8D7E-3840A5551AC0}"/>
    <cellStyle name="Normal 2 2" xfId="396" xr:uid="{20549D66-F478-4C8D-AE5D-541E8AFCC5DC}"/>
    <cellStyle name="Normal 2 2 2" xfId="397" xr:uid="{31BFDF5B-9A45-4F01-9FD8-124DCB280C17}"/>
    <cellStyle name="Normal 2 2 3" xfId="398" xr:uid="{6C501DDD-3F68-4292-B5F6-2E8A3EAAC8F0}"/>
    <cellStyle name="Normal 2 3" xfId="399" xr:uid="{568B0154-1FAB-4693-8C66-B2458F9D10F0}"/>
    <cellStyle name="Normal 2 3 2" xfId="400" xr:uid="{06FCA5DE-158B-4015-B2B6-ECA90F5E39D7}"/>
    <cellStyle name="Normal 2 4" xfId="401" xr:uid="{9D135C4A-207D-4DBD-810E-F1B01307E2EB}"/>
    <cellStyle name="Normal 2 5" xfId="402" xr:uid="{36F7F18D-6CDD-4B7D-97F9-CD9A6E5A0DBD}"/>
    <cellStyle name="Normal 2 6" xfId="403" xr:uid="{BBAAE468-E5BD-47FE-92C6-A6B608A747C0}"/>
    <cellStyle name="Normal 3" xfId="404" xr:uid="{24E53851-E528-47C8-B79C-12EC12CCFC79}"/>
    <cellStyle name="Normal 3 2" xfId="405" xr:uid="{B68887B4-47BE-42A1-B893-5905477E0CE6}"/>
    <cellStyle name="Normal 3 2 2" xfId="406" xr:uid="{EF0EBF2C-632E-4D55-B529-606B7C6D4ED1}"/>
    <cellStyle name="Normal 3 2 3" xfId="407" xr:uid="{862D298A-A920-45AF-A624-EF9695736380}"/>
    <cellStyle name="Normal 3 3" xfId="408" xr:uid="{A5C623E0-2180-45BA-A41B-53891B10BD13}"/>
    <cellStyle name="Normal 3 3 2" xfId="409" xr:uid="{149C3168-92E5-499C-9BDE-00F5618367DE}"/>
    <cellStyle name="Normal 3 4" xfId="410" xr:uid="{D48DFB37-D5A7-419B-8B39-62177B929963}"/>
    <cellStyle name="Normal 3 5" xfId="411" xr:uid="{18A472F4-D9D3-4593-991D-8D8469A319AE}"/>
    <cellStyle name="Normal 4" xfId="412" xr:uid="{73858DE4-22A8-4366-ABF3-AE4E6DD17FDF}"/>
    <cellStyle name="Normal 4 2" xfId="413" xr:uid="{E0E34DE1-03C0-4BBA-B0B4-3CB44DC01D79}"/>
    <cellStyle name="Normal 4 2 2" xfId="414" xr:uid="{0DB52EEF-B369-4DA2-B381-2EED8952284D}"/>
    <cellStyle name="Normal 4 3" xfId="415" xr:uid="{C20A7925-D1E3-44F8-A5C3-947D2EEDA596}"/>
    <cellStyle name="Normal 4 4" xfId="416" xr:uid="{288943E1-4A6E-4CAC-A169-2B1F24088A48}"/>
    <cellStyle name="Normal 5" xfId="417" xr:uid="{DD10C3E8-4A7E-4043-AC14-FBF07CAE9690}"/>
    <cellStyle name="Normal 5 2" xfId="418" xr:uid="{0E20E390-558B-4FF3-96BA-69D801F059B6}"/>
    <cellStyle name="Normal 5 2 2" xfId="419" xr:uid="{826767D3-17DD-4FDD-ABD2-00C270182E44}"/>
    <cellStyle name="Normal 5 3" xfId="420" xr:uid="{D039828E-BE64-4C5A-94FA-C4FBE39BEF78}"/>
    <cellStyle name="Normal 6" xfId="421" xr:uid="{B6051E13-2E07-43BE-9F89-F4737901F2AE}"/>
    <cellStyle name="Normal_ KLM-CTR(STA)-Recap.xls" xfId="422" xr:uid="{9E9F9503-BAC4-44DF-AA8D-D625F4ECFC86}"/>
    <cellStyle name="Normal_AFRPPRIJS.xls" xfId="691" xr:uid="{CD1C8277-08B5-4690-B5A8-0C256712E3C3}"/>
    <cellStyle name="Note" xfId="423" xr:uid="{1E827540-8CA2-4060-B376-5F3C20C0A191}"/>
    <cellStyle name="Note 2" xfId="424" xr:uid="{E231A7F6-D099-498D-ADE7-9EDA4E429CFC}"/>
    <cellStyle name="Note 2 2" xfId="425" xr:uid="{02B5EF29-E3B0-47E6-A143-232863547D6D}"/>
    <cellStyle name="Note 2 3" xfId="426" xr:uid="{94BCCA75-325B-4D5D-A0FB-02C03B026FDB}"/>
    <cellStyle name="Notitie 2" xfId="427" xr:uid="{6350E167-435D-4E0C-A3A9-47DA9605BED7}"/>
    <cellStyle name="Notitie 2 2" xfId="428" xr:uid="{9FE750B4-D530-489F-90F8-1C21336E7FEA}"/>
    <cellStyle name="Notitie 2 2 2" xfId="429" xr:uid="{0B9CB063-0A24-4D58-BE23-1242A590B23A}"/>
    <cellStyle name="Notitie 2 3" xfId="430" xr:uid="{539255C6-DE25-4A03-BBA2-304BD2671617}"/>
    <cellStyle name="Notitie 3" xfId="431" xr:uid="{9C459C6D-9A1D-49EA-AC09-C235FB5AA23C}"/>
    <cellStyle name="Notitie 3 2" xfId="432" xr:uid="{B89AC916-69DF-4010-821F-9F7800073B5A}"/>
    <cellStyle name="Notitie 4" xfId="433" xr:uid="{685EB973-5895-48C6-ACC0-575FA72D7C9C}"/>
    <cellStyle name="Notitie 5" xfId="434" xr:uid="{3443A874-2AC6-4A0C-822B-34D497D87A8A}"/>
    <cellStyle name="Ongedefinieerd" xfId="435" xr:uid="{92C70BE0-D31C-42F0-93BC-3475AB91223D}"/>
    <cellStyle name="Ongedefinieerd 10" xfId="436" xr:uid="{8F03D731-60EE-4B10-BA5A-751A23E0913A}"/>
    <cellStyle name="Ongedefinieerd 11" xfId="437" xr:uid="{5E068222-8466-48E6-A5D9-EBA64C6DF808}"/>
    <cellStyle name="Ongedefinieerd 12" xfId="438" xr:uid="{BB0F5850-1EBE-4EC2-AF73-54656BD7CA2F}"/>
    <cellStyle name="Ongedefinieerd 13" xfId="439" xr:uid="{1C4838C1-AF6B-43C1-9CEC-0A93981F0B80}"/>
    <cellStyle name="Ongedefinieerd 14" xfId="440" xr:uid="{4E37A014-33DF-4384-BDAE-D3E0A9BBFCCA}"/>
    <cellStyle name="Ongedefinieerd 15" xfId="441" xr:uid="{FED7F15D-BAD4-49AA-AD43-4A9383E48E05}"/>
    <cellStyle name="Ongedefinieerd 16" xfId="442" xr:uid="{038758CC-75EF-4016-9340-0BCBE4358EDC}"/>
    <cellStyle name="Ongedefinieerd 17" xfId="443" xr:uid="{E20F1067-CB51-4576-BA46-6AA1192DFC57}"/>
    <cellStyle name="Ongedefinieerd 2" xfId="444" xr:uid="{8F09791A-CE4C-413B-BB17-41AAA82E2357}"/>
    <cellStyle name="Ongedefinieerd 2 2" xfId="445" xr:uid="{ED70E249-4DAF-45CB-A1D8-02CC1E15EEB6}"/>
    <cellStyle name="Ongedefinieerd 3" xfId="446" xr:uid="{19F91547-5768-49A2-9266-A019F85F64E4}"/>
    <cellStyle name="Ongedefinieerd 3 2" xfId="447" xr:uid="{6647FF8A-0E2C-4E92-9155-BFD5F2CA4C6E}"/>
    <cellStyle name="Ongedefinieerd 4" xfId="448" xr:uid="{FBB019EA-AAEF-4835-AB6F-F383FCAA2F90}"/>
    <cellStyle name="Ongedefinieerd 5" xfId="449" xr:uid="{9B0A90D8-7399-49E7-9E0C-4EDF223ECDBE}"/>
    <cellStyle name="Ongedefinieerd 6" xfId="450" xr:uid="{85C732E7-4D11-4C3D-BB5C-554098553B93}"/>
    <cellStyle name="Ongedefinieerd 7" xfId="451" xr:uid="{BDDED84E-B35A-44CD-B763-A80FDF712B9A}"/>
    <cellStyle name="Ongedefinieerd 8" xfId="452" xr:uid="{B8BD4267-9A1C-4422-B9F3-8F6614B11EE6}"/>
    <cellStyle name="Ongedefinieerd 9" xfId="453" xr:uid="{CF457182-8D40-406F-A966-71D1CF922CEC}"/>
    <cellStyle name="Ongeldig 2" xfId="454" xr:uid="{9CF01309-3539-4A38-8BC6-43D7C00B65DB}"/>
    <cellStyle name="Ongeldig 2 2" xfId="455" xr:uid="{49E14254-09B8-4D12-8F02-8B446AB60001}"/>
    <cellStyle name="Ongeldig 3" xfId="456" xr:uid="{6BE0865F-F1D8-492E-A27C-A2C788BFB230}"/>
    <cellStyle name="Ongeldig 4" xfId="457" xr:uid="{9821328A-1E9F-4099-BC90-14A1E8F398C8}"/>
    <cellStyle name="Ongeldig 5" xfId="458" xr:uid="{CB7C95DE-A511-4B56-9FDA-4DD18953F21E}"/>
    <cellStyle name="Output" xfId="459" xr:uid="{9D9415AD-06F5-484A-ACB8-AD197D9344F0}"/>
    <cellStyle name="Output 2" xfId="460" xr:uid="{6C369346-7120-408C-A481-FA0B9751BE21}"/>
    <cellStyle name="Percent 2" xfId="461" xr:uid="{2CC8923C-6D17-4C2B-81DA-92069146DEE1}"/>
    <cellStyle name="Percent 2 2" xfId="462" xr:uid="{B270EF8A-78C9-4B31-8F6A-D1A532DC7617}"/>
    <cellStyle name="Percent 2 2 2" xfId="463" xr:uid="{CF1B1259-154A-4E0E-9558-B1C6C9674356}"/>
    <cellStyle name="Percent 2 3" xfId="464" xr:uid="{EB173DE3-3345-4D35-AC0E-15B7A2980D8C}"/>
    <cellStyle name="Percent 2 4" xfId="465" xr:uid="{81220FC7-B419-43D5-B183-D81B1A82D2B9}"/>
    <cellStyle name="Percent 3" xfId="466" xr:uid="{5370E1F9-1FDA-4A10-A65D-984250B3F51B}"/>
    <cellStyle name="Percent 3 2" xfId="467" xr:uid="{FC341768-8568-4D44-9CB8-CCF44BC74122}"/>
    <cellStyle name="Percent 3 3" xfId="468" xr:uid="{54FDA736-82DC-4224-95E2-48F8274FDD33}"/>
    <cellStyle name="Percent 4" xfId="469" xr:uid="{7F9998BA-5A95-46FF-8570-E8E16750ADD1}"/>
    <cellStyle name="Percent 5" xfId="470" xr:uid="{2D39844A-92FC-41D6-8314-E6F0E50797CB}"/>
    <cellStyle name="Percent 5 2" xfId="471" xr:uid="{A3EE5D7C-49E9-4388-87A0-71CE3C6976B4}"/>
    <cellStyle name="Percent 6" xfId="472" xr:uid="{15BC25EF-2858-44D5-BB05-D8BEC9841DEF}"/>
    <cellStyle name="Pourcentage (2)" xfId="473" xr:uid="{0D75CA66-CBC7-4D35-AA7C-C1173217BDF0}"/>
    <cellStyle name="Pourcentage 2" xfId="474" xr:uid="{52CA3CFD-7499-4CCA-885F-B05E734D93F8}"/>
    <cellStyle name="Pourcentage 3" xfId="475" xr:uid="{3B348B08-00D2-4D70-B1F2-021A6C4D6878}"/>
    <cellStyle name="prijslijst" xfId="476" xr:uid="{D4C7CE2F-36AF-432C-9771-338A480B09CF}"/>
    <cellStyle name="Procent 2" xfId="477" xr:uid="{42794219-DD22-4C92-8CEB-4192EB6E9C5F}"/>
    <cellStyle name="Procent 2 2" xfId="478" xr:uid="{D6357798-35C1-47E9-B091-E2E7FC7AA481}"/>
    <cellStyle name="Procent 2 2 2" xfId="479" xr:uid="{F03D73C5-37EF-4659-9D76-A14122EB3DC2}"/>
    <cellStyle name="Procent 2 2 2 2" xfId="480" xr:uid="{77AB6D85-5526-40A0-BE64-A5B612B5AD32}"/>
    <cellStyle name="Procent 2 2 3" xfId="481" xr:uid="{198F8C87-F47D-4796-BC36-3935B357C332}"/>
    <cellStyle name="Procent 2 2 4" xfId="482" xr:uid="{F5844DD5-8CE7-4E34-AB9D-839FF8540282}"/>
    <cellStyle name="Procent 2 2 5" xfId="483" xr:uid="{037FCEC7-5645-4DA2-B0C6-B056D1629026}"/>
    <cellStyle name="Procent 2 3" xfId="484" xr:uid="{90DB755A-FB0C-4C1B-9661-A7B391B5D8E0}"/>
    <cellStyle name="Procent 2 3 2" xfId="485" xr:uid="{C6D7FAC7-E427-4FF6-AD5C-3E273362B35C}"/>
    <cellStyle name="Procent 2 4" xfId="486" xr:uid="{EB6EB9BA-9B07-4438-AC82-4FA44377CCE0}"/>
    <cellStyle name="Procent 2 4 2" xfId="487" xr:uid="{2739375E-6D17-422E-9726-67E78B5F2096}"/>
    <cellStyle name="Procent 2 5" xfId="488" xr:uid="{CAE8698B-ECF3-4D39-A218-AF05C0B5C669}"/>
    <cellStyle name="Procent 2 6" xfId="489" xr:uid="{F1CD9358-CEE3-4127-96E2-D7DE60F4FF68}"/>
    <cellStyle name="Procent 2 7" xfId="490" xr:uid="{10835B70-6643-4EF2-9524-CBD8FF03895E}"/>
    <cellStyle name="Procent 2 8" xfId="491" xr:uid="{5F76D2C6-F924-4297-959B-99221E4DC3BE}"/>
    <cellStyle name="Procent 2 9" xfId="492" xr:uid="{B5A70F62-DD39-4ADB-8B76-3B9E4DBBBA88}"/>
    <cellStyle name="Procent 3" xfId="493" xr:uid="{F5223AFE-8C25-4F19-95D4-BD7310162859}"/>
    <cellStyle name="Procent 3 2" xfId="494" xr:uid="{444D8DCC-34F5-488D-AB4E-598AC7DD10BB}"/>
    <cellStyle name="Procent 3 2 2" xfId="495" xr:uid="{BAD07188-49F5-4335-B93F-3F5EC6E46E8E}"/>
    <cellStyle name="Procent 3 2 2 2" xfId="496" xr:uid="{6A46D9AE-A361-46BC-8BFC-3FEA13686255}"/>
    <cellStyle name="Procent 3 2 3" xfId="497" xr:uid="{4232940D-EED6-45E4-B18A-EFD7F7B26634}"/>
    <cellStyle name="Procent 3 3" xfId="498" xr:uid="{7662E709-7B5F-4AB9-B7C8-A3B1F55F6475}"/>
    <cellStyle name="Procent 3 3 2" xfId="499" xr:uid="{A77A0633-4E1D-4304-B16A-93D0F78A34BD}"/>
    <cellStyle name="Procent 3 3 2 2" xfId="500" xr:uid="{B884C891-98C4-414A-A308-685A81B41B5E}"/>
    <cellStyle name="Procent 3 3 3" xfId="501" xr:uid="{2FB391F0-0E49-4065-AF14-7F5D7EF14AEF}"/>
    <cellStyle name="Procent 3 4" xfId="502" xr:uid="{78200244-6A43-4D1D-BC3C-B3E90BA218F8}"/>
    <cellStyle name="Procent 3 5" xfId="503" xr:uid="{F4932E01-BAA5-4042-8C10-D0B628AA259D}"/>
    <cellStyle name="Procent 3 6" xfId="504" xr:uid="{992C2B3D-6DEA-4BF2-8D15-650EF4EE765A}"/>
    <cellStyle name="Procent 4" xfId="505" xr:uid="{889F1D21-A08F-4132-9191-64812EC941E5}"/>
    <cellStyle name="Procent 4 2" xfId="506" xr:uid="{7599CEE0-7728-40C6-906A-009199BCFF5A}"/>
    <cellStyle name="Procent 4 2 2" xfId="507" xr:uid="{477878D8-C2A6-445C-B461-6A85C2E66334}"/>
    <cellStyle name="Procent 4 2 2 2" xfId="508" xr:uid="{167E5485-DABF-41D0-83EA-DA7D96ACE75A}"/>
    <cellStyle name="Procent 4 3" xfId="509" xr:uid="{61A8D6AF-B08C-4409-9AEE-35060291DAB5}"/>
    <cellStyle name="Procent 4 3 2" xfId="510" xr:uid="{5B785646-FF98-4F4D-A783-7C5BEF57E6F8}"/>
    <cellStyle name="Procent 4 4" xfId="511" xr:uid="{1CF161B3-5314-4680-9184-8E05666AD6D4}"/>
    <cellStyle name="Procent 4 5" xfId="512" xr:uid="{EBD4B9A3-215A-43FB-909B-886C3A52B380}"/>
    <cellStyle name="Procent 5" xfId="513" xr:uid="{7DB48E24-7FF3-42F0-94D1-4A5E72A2E34B}"/>
    <cellStyle name="Procent 5 2" xfId="514" xr:uid="{0D82CFA9-9370-49CC-BB0C-89FC30EB4C0D}"/>
    <cellStyle name="Procent 5 2 2" xfId="515" xr:uid="{B16878D9-A754-40C3-AD6E-1494E7399301}"/>
    <cellStyle name="Procent 5 3" xfId="516" xr:uid="{287F14F5-BEA1-4A51-99F1-BF8BE3E46AC7}"/>
    <cellStyle name="Procent 6" xfId="517" xr:uid="{F4242547-0F86-476D-A3CB-7857A8355418}"/>
    <cellStyle name="Procent 7" xfId="518" xr:uid="{B5972864-FE29-4A65-B964-F211FF5F20EE}"/>
    <cellStyle name="Procent 7 2" xfId="519" xr:uid="{8E349E60-2438-4467-AF38-47CC6437A5A7}"/>
    <cellStyle name="Procent 8" xfId="520" xr:uid="{F2099220-473E-4A45-AACD-DCB9CB648924}"/>
    <cellStyle name="Procent 9" xfId="521" xr:uid="{DD4B4DFB-3FA8-4945-86C7-7C123C213F06}"/>
    <cellStyle name="PSChar" xfId="522" xr:uid="{6F4069D2-DD9E-4F8E-8E87-BF5FC29F767B}"/>
    <cellStyle name="PSHeading" xfId="523" xr:uid="{CDF0D27F-4233-4ADD-80B4-776FD91690DB}"/>
    <cellStyle name="Result" xfId="524" xr:uid="{907483B3-61EA-46B1-A961-E5D293450A2B}"/>
    <cellStyle name="Result2" xfId="525" xr:uid="{25276731-F856-44C1-9993-4BF3DBCB0403}"/>
    <cellStyle name="Ruimtestaat_Koppen" xfId="526" xr:uid="{2367F498-6E4D-4DB8-89CC-698C800C4512}"/>
    <cellStyle name="Standaard" xfId="0" builtinId="0"/>
    <cellStyle name="Standaard 10" xfId="693" xr:uid="{1674AB5C-4767-49E6-994B-D44DF32D7F64}"/>
    <cellStyle name="Standaard 10 10" xfId="527" xr:uid="{16E38713-B231-4238-B519-DE614ED6FCDF}"/>
    <cellStyle name="Standaard 10 2" xfId="528" xr:uid="{8ECBBE7C-1449-4963-B84B-56E41C665512}"/>
    <cellStyle name="Standaard 10 2 2" xfId="529" xr:uid="{DE91B851-1F51-4C68-B073-51BE215DC0E1}"/>
    <cellStyle name="Standaard 10 2 2 2" xfId="530" xr:uid="{A7A6B5B8-0CEA-41E7-8ED3-C25D3130E576}"/>
    <cellStyle name="Standaard 10 2 3" xfId="531" xr:uid="{60E6A010-DA9F-44F0-ADE4-1DA7E4C9AFE5}"/>
    <cellStyle name="Standaard 10 3" xfId="532" xr:uid="{26133D08-A3C9-49F4-8C4D-F1969564DAAF}"/>
    <cellStyle name="Standaard 11" xfId="533" xr:uid="{DDFEB07A-5922-46E5-A8A4-F5A3B50AF0D8}"/>
    <cellStyle name="Standaard 11 2" xfId="534" xr:uid="{811D1F19-2CCC-431D-ADE8-E91D342C3C3A}"/>
    <cellStyle name="Standaard 12" xfId="535" xr:uid="{6B1AB881-15F3-4D20-AA0D-F3151E85E1AA}"/>
    <cellStyle name="Standaard 12 2" xfId="536" xr:uid="{0B93652D-36B5-41A8-99C1-296672597073}"/>
    <cellStyle name="Standaard 13" xfId="537" xr:uid="{72A55483-F112-4371-80D9-989034882B54}"/>
    <cellStyle name="Standaard 13 2" xfId="538" xr:uid="{03ECD212-9BD3-4F21-B57D-1C43D662018D}"/>
    <cellStyle name="Standaard 14" xfId="539" xr:uid="{5869CAF6-01B1-4588-BC2E-21DFF673AE1C}"/>
    <cellStyle name="Standaard 15" xfId="540" xr:uid="{8EE208F7-5AB3-4F01-8803-AB9C885BF621}"/>
    <cellStyle name="Standaard 16" xfId="541" xr:uid="{70D3C558-B282-415F-B1BA-07EA2DAE4015}"/>
    <cellStyle name="Standaard 16 2" xfId="542" xr:uid="{D323B4C1-A120-499D-BE4D-60ABEA56C13C}"/>
    <cellStyle name="Standaard 2" xfId="543" xr:uid="{87C6EE25-CEBE-4B61-ADDB-316333A0AF47}"/>
    <cellStyle name="Standaard 2 2" xfId="544" xr:uid="{0A65B827-DBC7-4DF4-9CE6-F7F5BA9B86CA}"/>
    <cellStyle name="Standaard 2 2 2" xfId="545" xr:uid="{F3252710-0520-4945-836F-5114B448E75E}"/>
    <cellStyle name="Standaard 2 2 2 2" xfId="546" xr:uid="{91FD0BBD-F838-4E49-B9DC-A0FD1B70284A}"/>
    <cellStyle name="Standaard 2 2 2 3" xfId="547" xr:uid="{8C92E0E4-05AC-48E1-A4A2-EC6256F22C6A}"/>
    <cellStyle name="Standaard 2 2 2 4" xfId="548" xr:uid="{DED37BA0-9C5A-4773-A9AF-9BC118682E42}"/>
    <cellStyle name="Standaard 2 2 3" xfId="549" xr:uid="{10DFF7FA-C36A-4F59-8F1A-D617721DA4F7}"/>
    <cellStyle name="Standaard 2 2 4" xfId="550" xr:uid="{CA34E3F0-1870-4303-9C9C-10BFEC832FAF}"/>
    <cellStyle name="Standaard 2 2 4 2" xfId="551" xr:uid="{98FEE63D-5D17-445D-B657-D5DF351089C6}"/>
    <cellStyle name="Standaard 2 2 5" xfId="552" xr:uid="{B63D4788-E981-4160-BCF1-45A886F080C2}"/>
    <cellStyle name="Standaard 2 3" xfId="553" xr:uid="{A5B4B7E0-81C0-4006-BE91-34B3111A9671}"/>
    <cellStyle name="Standaard 2 3 2" xfId="554" xr:uid="{F4490AD3-7DC0-4728-9E8D-8EC6759DFD5E}"/>
    <cellStyle name="Standaard 2 3 3" xfId="555" xr:uid="{985D57E8-87CB-4652-B083-B2D05D150668}"/>
    <cellStyle name="Standaard 2 3 3 2" xfId="556" xr:uid="{CB64254F-19B0-4AD3-9D83-9CC075F28247}"/>
    <cellStyle name="Standaard 2 3 4" xfId="557" xr:uid="{A59FEC44-9E97-4180-BAD2-6AD50969C205}"/>
    <cellStyle name="Standaard 2 3 5" xfId="558" xr:uid="{6B46F33E-01E7-49C7-95E2-B034C48DBA80}"/>
    <cellStyle name="Standaard 2 3 6" xfId="559" xr:uid="{286E415A-D0C7-4F09-A9BF-45A02D18AE7F}"/>
    <cellStyle name="Standaard 2 4" xfId="560" xr:uid="{88890FCC-AA2F-4799-BB90-E2C76F5E28E0}"/>
    <cellStyle name="Standaard 2 5" xfId="561" xr:uid="{8385F795-263D-4111-97FE-85D71AEA6950}"/>
    <cellStyle name="Standaard 2 6" xfId="562" xr:uid="{BF740AE7-5AA9-4B9D-988F-62ED62906EB2}"/>
    <cellStyle name="Standaard 2 7" xfId="563" xr:uid="{41235A59-D7EA-40E2-9CA2-0744D9AE901F}"/>
    <cellStyle name="Standaard 2 8" xfId="564" xr:uid="{E81EC1B5-DFDB-4F25-9D96-32616FC534C2}"/>
    <cellStyle name="Standaard 2_2010 Succes omzet verbruik per object 1e kwartaal 2010" xfId="565" xr:uid="{0DACBF96-A5D0-439A-88D9-C3B1F3A1FC10}"/>
    <cellStyle name="Standaard 3" xfId="566" xr:uid="{C802CED7-943C-4352-B1D6-986F740E55A5}"/>
    <cellStyle name="Standaard 3 2" xfId="567" xr:uid="{FE021ABD-75A5-406C-A74B-C6951BF1DCF9}"/>
    <cellStyle name="Standaard 3 2 2" xfId="568" xr:uid="{5AF4A5D7-A82C-47C4-B4C5-50B823EA421A}"/>
    <cellStyle name="Standaard 3 2 3" xfId="569" xr:uid="{F39A9106-54E9-4E9E-82A0-BB41CA1BA27B}"/>
    <cellStyle name="Standaard 3 2 4" xfId="570" xr:uid="{68F5F250-449E-440E-A8B7-44545AEA7BD0}"/>
    <cellStyle name="Standaard 3 3" xfId="571" xr:uid="{DD48ED18-BDE2-49D5-AB91-76F010656ACA}"/>
    <cellStyle name="Standaard 3 4" xfId="572" xr:uid="{A4C24689-751F-4731-B76F-87854EB8596C}"/>
    <cellStyle name="Standaard 3 5" xfId="573" xr:uid="{72B673AF-719E-49B4-8028-41E27F2EE321}"/>
    <cellStyle name="Standaard 3 6" xfId="574" xr:uid="{1F8B6959-B79B-4EC7-87FF-659C9E856212}"/>
    <cellStyle name="Standaard 4" xfId="575" xr:uid="{DD0EF972-4A50-434C-9409-E30C69C85A75}"/>
    <cellStyle name="Standaard 4 2" xfId="576" xr:uid="{48DBE255-1C98-4DD8-8C44-44553B53866B}"/>
    <cellStyle name="Standaard 4 2 2" xfId="577" xr:uid="{51AA612F-2F1F-450E-A947-41951FE1BD0C}"/>
    <cellStyle name="Standaard 4 2 3" xfId="578" xr:uid="{D7CB8D32-B252-48DF-A618-BA09E088C790}"/>
    <cellStyle name="Standaard 4 2 3 2" xfId="579" xr:uid="{E370CC2C-95B1-4A69-885F-28D3DFE1C2F0}"/>
    <cellStyle name="Standaard 4 2 4" xfId="580" xr:uid="{DF31C5D2-18DB-4D90-BA91-304D9D65DAE7}"/>
    <cellStyle name="Standaard 4 3" xfId="581" xr:uid="{47585013-B962-48C2-8273-F0A7F098CD60}"/>
    <cellStyle name="Standaard 4 4" xfId="582" xr:uid="{678DA24F-A1E0-44D1-8073-415B8F0D0DF4}"/>
    <cellStyle name="Standaard 5" xfId="583" xr:uid="{E415B1FB-6E3A-4909-852A-71712695423A}"/>
    <cellStyle name="Standaard 5 2" xfId="584" xr:uid="{3E22B6FF-B376-49B4-9FF9-F4DE85F92700}"/>
    <cellStyle name="Standaard 5 2 2" xfId="585" xr:uid="{B8149F5F-1CD4-48C7-9464-42BFC53AA525}"/>
    <cellStyle name="Standaard 5 2 3" xfId="586" xr:uid="{CF9134DB-10E7-4EA9-B40E-4D3464D8D448}"/>
    <cellStyle name="Standaard 5 3" xfId="587" xr:uid="{7238EF91-82A6-46A8-AEC2-72DA7AD85F3F}"/>
    <cellStyle name="Standaard 5 4" xfId="588" xr:uid="{6D7CDF05-F78E-43A8-80FE-8784E9D74F31}"/>
    <cellStyle name="Standaard 5 5" xfId="589" xr:uid="{96CFA2B9-A564-4158-885A-CE8D782F6FEB}"/>
    <cellStyle name="Standaard 6" xfId="590" xr:uid="{BBF6D7F9-1CE0-4654-92AB-3364BEFE54E5}"/>
    <cellStyle name="Standaard 6 2" xfId="591" xr:uid="{682949B3-424D-43A3-8668-D641EA45E7D8}"/>
    <cellStyle name="Standaard 6 2 2" xfId="592" xr:uid="{3994A5A9-EE8F-4D9D-8014-29BC01CF2227}"/>
    <cellStyle name="Standaard 6 2 2 2" xfId="593" xr:uid="{E08296D5-71D8-4C53-BA94-1A8AF6D4736A}"/>
    <cellStyle name="Standaard 6 3" xfId="594" xr:uid="{AADD27AD-63F3-4553-85A2-8586E30E45B0}"/>
    <cellStyle name="Standaard 6 3 2" xfId="595" xr:uid="{14B7EFB8-859A-40A5-A0F8-8FB6DF751D6B}"/>
    <cellStyle name="Standaard 6 4" xfId="596" xr:uid="{A60712F4-3A38-44B6-BAA5-3FB3A4402EA3}"/>
    <cellStyle name="Standaard 7" xfId="597" xr:uid="{DF4EF1ED-2364-45DC-B53A-85EB42529693}"/>
    <cellStyle name="Standaard 7 2" xfId="598" xr:uid="{07B8F943-7D2B-4845-8034-1E0D41DF1B66}"/>
    <cellStyle name="Standaard 7 3" xfId="599" xr:uid="{8144FCB4-266D-4806-99C0-834CBE57871B}"/>
    <cellStyle name="Standaard 8" xfId="600" xr:uid="{0166581D-C5E5-4DFA-841E-96AB86F1C101}"/>
    <cellStyle name="Standaard 8 2" xfId="601" xr:uid="{144989D1-82A0-44EC-82B3-F88FA2DBC7B6}"/>
    <cellStyle name="Standaard 8 2 2" xfId="602" xr:uid="{CFF7897D-88CD-4390-A3E1-DADDB347FCA2}"/>
    <cellStyle name="Standaard 9" xfId="603" xr:uid="{9AC85FB7-55F2-41DC-BD63-DFF1CC8391A9}"/>
    <cellStyle name="Standaard 9 2" xfId="604" xr:uid="{11A23AF9-D699-4A9C-8509-40C25D0D7DB7}"/>
    <cellStyle name="Standaard_ruimtestaat" xfId="605" xr:uid="{9F3C9D8A-90AC-4490-BF70-6A6085FDE059}"/>
    <cellStyle name="Standaard_Voorcalculatie gemeente Vught" xfId="606" xr:uid="{5ED77021-3086-4D7B-A76A-309203C23E63}"/>
    <cellStyle name="Standaard_Voorcalculatie gemeente Vught 2" xfId="607" xr:uid="{92EDEA9D-70E1-4686-A429-75D1DC6365B9}"/>
    <cellStyle name="Standaard_Werkbare dagen 2009" xfId="608" xr:uid="{2AF9D033-267A-4154-A2F0-25F6B8900FA9}"/>
    <cellStyle name="Standaard_Werkbare dagen 2009 2" xfId="609" xr:uid="{37301BA3-98C7-44A3-81C1-29B764B5EB2A}"/>
    <cellStyle name="Standard 2" xfId="610" xr:uid="{00A9C8CC-1E77-4E28-8608-008EFE7F7367}"/>
    <cellStyle name="Standard 6" xfId="611" xr:uid="{0074BAC7-366F-4B07-BCFF-31ADFC19349D}"/>
    <cellStyle name="Standard 6 2" xfId="612" xr:uid="{E83DABA0-B066-4E8F-84DC-DF75C3AA85E7}"/>
    <cellStyle name="Standard_Anlagen und FM-Leistungen" xfId="613" xr:uid="{FBD87AFB-4BFA-49B3-AAC3-B3C9E825ABFD}"/>
    <cellStyle name="Style 1" xfId="614" xr:uid="{33A2092C-C3D7-4F1B-8035-A0A2C0DA45D5}"/>
    <cellStyle name="Text Label" xfId="615" xr:uid="{AF55E575-EEB4-4ED4-ACF8-0875543DEC34}"/>
    <cellStyle name="Titel 2" xfId="616" xr:uid="{D5D5696A-D71A-4155-A589-AFADB78B1E2D}"/>
    <cellStyle name="Titel 2 2" xfId="617" xr:uid="{5B7A38E4-0788-490A-8B57-93B7DD2B0B5D}"/>
    <cellStyle name="Titel 3" xfId="618" xr:uid="{4282B500-3AFE-4C6F-81E9-EAF1CE97464A}"/>
    <cellStyle name="Title" xfId="619" xr:uid="{5274D794-092D-4384-B2EB-99C83C1057A0}"/>
    <cellStyle name="Title 2" xfId="620" xr:uid="{CD18F272-4E5C-4EC4-9E7D-E3AACAFADBCC}"/>
    <cellStyle name="Totaal 2" xfId="621" xr:uid="{BFB90A51-0104-4B61-A42C-B3D6911E4D50}"/>
    <cellStyle name="Totaal 2 2" xfId="622" xr:uid="{50EF3706-8FE8-4F2F-A4C2-768115DB5462}"/>
    <cellStyle name="Totaal 3" xfId="623" xr:uid="{36322A47-0CEB-4A17-81C8-839811EE7270}"/>
    <cellStyle name="Totaal 3 2" xfId="624" xr:uid="{10D798A3-B020-4CBC-A34C-7B27E4C51FA8}"/>
    <cellStyle name="Totaal 4" xfId="625" xr:uid="{73AC5305-1583-4BD8-9AEE-AD14D1F4B745}"/>
    <cellStyle name="Total" xfId="626" xr:uid="{DF4E22DE-A148-42B5-B425-52F63F08E9F2}"/>
    <cellStyle name="Total 2" xfId="627" xr:uid="{2CF5D09A-F286-4AEB-A0F5-C61A784915D2}"/>
    <cellStyle name="Uitvoer 2" xfId="628" xr:uid="{B03C6D39-D5DD-40C7-99DC-2DFA73BB4182}"/>
    <cellStyle name="Uitvoer 3" xfId="629" xr:uid="{96F482EC-CFDF-4D35-9E0E-768B810F4F1D}"/>
    <cellStyle name="Uitvoer 4" xfId="630" xr:uid="{59B2522E-4A72-4FA9-B528-0AAF242B7075}"/>
    <cellStyle name="Uitvoer 5" xfId="631" xr:uid="{FE394B97-EEFE-41B4-8805-DA8F119E7F43}"/>
    <cellStyle name="Valuta 10" xfId="632" xr:uid="{EDB89DAB-3580-49D9-B1E6-5C574626AD11}"/>
    <cellStyle name="Valuta 2" xfId="633" xr:uid="{62838CA1-7C0F-4291-8707-7D862896D192}"/>
    <cellStyle name="Valuta 2 2" xfId="634" xr:uid="{E425B0DC-CD2E-42F1-9542-D8492FEB8345}"/>
    <cellStyle name="Valuta 2 2 2" xfId="635" xr:uid="{5588E436-C3B0-4C64-ADAA-A2690C7EB4C9}"/>
    <cellStyle name="Valuta 2 2 2 2" xfId="636" xr:uid="{F1D05F46-9CAA-485B-90E2-8194D8A13602}"/>
    <cellStyle name="Valuta 2 2 2 3" xfId="637" xr:uid="{C541F599-A4AA-42F0-B1CE-3628394736CB}"/>
    <cellStyle name="Valuta 2 2 3" xfId="638" xr:uid="{B7D20572-BF86-41F3-B846-BBDC8D5C75D2}"/>
    <cellStyle name="Valuta 2 2 4" xfId="639" xr:uid="{87CEA330-A13B-4950-8096-46DB28739946}"/>
    <cellStyle name="Valuta 2 2 5" xfId="692" xr:uid="{4D67D090-9864-4B0D-95A0-5BA3B3F447E0}"/>
    <cellStyle name="Valuta 2 3" xfId="640" xr:uid="{1DE8B994-4245-4504-B3B5-3FBB4B35D3AA}"/>
    <cellStyle name="Valuta 2 3 2" xfId="641" xr:uid="{0DE7D019-5AD6-461D-944F-B5DC2C91CB3B}"/>
    <cellStyle name="Valuta 2 4" xfId="642" xr:uid="{A21A3D9F-0912-42E8-B2AB-360DC8A3E9B3}"/>
    <cellStyle name="Valuta 2 5" xfId="643" xr:uid="{617BDA79-DCE3-4259-949A-D844C93DF463}"/>
    <cellStyle name="Valuta 2 5 2" xfId="644" xr:uid="{A43DE118-3488-482F-BCF6-743AF1F57870}"/>
    <cellStyle name="Valuta 2 6" xfId="645" xr:uid="{FE9D3DC9-961C-470F-95D5-815986F1AC26}"/>
    <cellStyle name="Valuta 2 7" xfId="646" xr:uid="{91A488BD-FC52-4CEC-94EF-5A0C0D3F9A9A}"/>
    <cellStyle name="Valuta 3" xfId="647" xr:uid="{D79AD545-3641-45C4-98FA-62DA95AE77E5}"/>
    <cellStyle name="Valuta 3 2" xfId="648" xr:uid="{CDE2A740-F099-4EC8-B29C-894E3C72E2EC}"/>
    <cellStyle name="Valuta 3 2 2" xfId="649" xr:uid="{8F64CF86-0C54-40FB-AC25-780D6C2075DB}"/>
    <cellStyle name="Valuta 3 2 2 2" xfId="650" xr:uid="{8B66489E-8185-44D0-BD30-3DA6BE08543F}"/>
    <cellStyle name="Valuta 3 2 3" xfId="651" xr:uid="{27CCC774-2D2B-46BA-9E17-D2A874E02F3B}"/>
    <cellStyle name="Valuta 3 3" xfId="652" xr:uid="{90E59F1F-11D8-4DB4-A03C-F819533111C2}"/>
    <cellStyle name="Valuta 3 3 2" xfId="653" xr:uid="{B7E59A26-25CC-4218-ACBE-93320C371DD9}"/>
    <cellStyle name="Valuta 3 4" xfId="654" xr:uid="{06F4285E-6E86-4DFA-8465-8296DDD8FCAC}"/>
    <cellStyle name="Valuta 3 4 2" xfId="655" xr:uid="{DF832DFC-612A-4C0E-8A42-74AAE7DCC90D}"/>
    <cellStyle name="Valuta 3 5" xfId="656" xr:uid="{E494C688-478B-4E31-9C00-5C5A81536CBF}"/>
    <cellStyle name="Valuta 3 5 2" xfId="657" xr:uid="{EE85FD7D-4605-43AB-B0D6-70CCE184928E}"/>
    <cellStyle name="Valuta 3 6" xfId="658" xr:uid="{50FC9F5D-C194-452F-9D27-18D59677C7A6}"/>
    <cellStyle name="Valuta 3 7" xfId="659" xr:uid="{7A9C1BCC-41B8-4999-99E8-5A07804098CF}"/>
    <cellStyle name="Valuta 4" xfId="660" xr:uid="{7A68D6DD-F929-4591-8D40-02FD48951E33}"/>
    <cellStyle name="Valuta 4 2" xfId="661" xr:uid="{9E8CA97D-51D4-4D34-B666-29640D5E7DCC}"/>
    <cellStyle name="Valuta 4 3" xfId="662" xr:uid="{345F4F29-0738-4B49-B5FF-9BC137C348EB}"/>
    <cellStyle name="Valuta 4 3 2" xfId="663" xr:uid="{7292E576-ADBF-4EB6-87DA-30F369909DCB}"/>
    <cellStyle name="Valuta 4 4" xfId="664" xr:uid="{3DEF2FA1-BE20-4802-BF9F-345A9A198952}"/>
    <cellStyle name="Valuta 5" xfId="665" xr:uid="{38487BB7-BD4D-410F-85BE-6ADEF623C243}"/>
    <cellStyle name="Valuta 5 2" xfId="666" xr:uid="{7A38FC3A-6989-4756-AF8C-272A06F94372}"/>
    <cellStyle name="Valuta 5 2 2" xfId="667" xr:uid="{32CA6394-98DC-48FD-8F08-3684399276B3}"/>
    <cellStyle name="Valuta 5 3" xfId="668" xr:uid="{BEFE21E1-FA0A-412C-841E-8D2FB330C8DC}"/>
    <cellStyle name="Valuta 6" xfId="669" xr:uid="{F683464A-B38D-4DD9-A999-B56D897884AC}"/>
    <cellStyle name="Valuta 6 2" xfId="670" xr:uid="{2AD9D6EA-3E31-4FE9-946F-0E77802359DA}"/>
    <cellStyle name="Valuta 6 2 2" xfId="671" xr:uid="{F10917E7-6110-40CC-841B-BD3EBD9F87BF}"/>
    <cellStyle name="Valuta 6 3" xfId="672" xr:uid="{5FDD543C-A991-49ED-921B-E5405F72C968}"/>
    <cellStyle name="Valuta 7" xfId="673" xr:uid="{ABBF808C-1EBE-4D0A-A297-5CF6B91CB466}"/>
    <cellStyle name="Valuta 8" xfId="674" xr:uid="{3D57FF22-2870-4761-8B87-8C258C004A7F}"/>
    <cellStyle name="Valuta euro rb" xfId="675" xr:uid="{3A839A95-BDC9-442D-861E-381342120721}"/>
    <cellStyle name="Valuta gulden rb" xfId="676" xr:uid="{91A80295-731D-4F8B-B6D1-C15AFB35B0AA}"/>
    <cellStyle name="Verklarende tekst 2" xfId="677" xr:uid="{3A8F270A-A1B4-4AC7-9633-712476482C6C}"/>
    <cellStyle name="Verklarende tekst 3" xfId="678" xr:uid="{89D1440F-2463-49AD-96FC-491D9DEFE96C}"/>
    <cellStyle name="Verklarende tekst 4" xfId="679" xr:uid="{62F0D98F-19EA-43B7-A404-F2C58A4B79CD}"/>
    <cellStyle name="Verklarende tekst 5" xfId="680" xr:uid="{B9CED71F-22F0-46A8-B10A-3E8A2E6840EA}"/>
    <cellStyle name="Waarschuwingstekst 2" xfId="681" xr:uid="{0D32A3AE-772D-4714-8E45-BAA5DE6CA9EB}"/>
    <cellStyle name="Waarschuwingstekst 2 2" xfId="682" xr:uid="{7CC7DA79-01DE-41F9-8045-7330C5BBF032}"/>
    <cellStyle name="Waarschuwingstekst 3" xfId="683" xr:uid="{130ED1EE-C8F9-4BF3-A335-DE9ACDB0F47F}"/>
    <cellStyle name="Waarschuwingstekst 4" xfId="684" xr:uid="{A87C19D9-66F5-4F5A-BB7A-6D482AC0E292}"/>
    <cellStyle name="Währung [0]_Aufmaß" xfId="685" xr:uid="{1610EDFD-69CA-4BA8-94C2-2A1DBFDD0742}"/>
    <cellStyle name="Währung 2" xfId="686" xr:uid="{A22F3448-13AB-4DF9-8F56-4914EB33DDB2}"/>
    <cellStyle name="Währung 3" xfId="687" xr:uid="{0E17026C-62C6-42DE-833C-9C75DCF968F2}"/>
    <cellStyle name="Währung_Aufmaß" xfId="688" xr:uid="{AE80B18F-1D48-457F-BBFF-EA207537C151}"/>
    <cellStyle name="Warning Text" xfId="689" xr:uid="{5C574AD3-9659-4F7D-8BFA-A282663D5780}"/>
  </cellStyles>
  <dxfs count="0"/>
  <tableStyles count="1" defaultTableStyle="TableStyleMedium9" defaultPivotStyle="PivotStyleLight16">
    <tableStyle name="Invisible" pivot="0" table="0" count="0" xr9:uid="{CDD4455F-AAB6-4DD0-BF20-E3B658C2D3C5}"/>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externalLink" Target="externalLinks/externalLink12.xml"/><Relationship Id="rId39" Type="http://schemas.openxmlformats.org/officeDocument/2006/relationships/customXml" Target="../customXml/item3.xml"/><Relationship Id="rId21" Type="http://schemas.openxmlformats.org/officeDocument/2006/relationships/externalLink" Target="externalLinks/externalLink7.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33" Type="http://schemas.openxmlformats.org/officeDocument/2006/relationships/theme" Target="theme/theme1.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externalLink" Target="externalLinks/externalLink1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32" Type="http://schemas.openxmlformats.org/officeDocument/2006/relationships/externalLink" Target="externalLinks/externalLink18.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externalLink" Target="externalLinks/externalLink14.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externalLink" Target="externalLinks/externalLink1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externalLink" Target="externalLinks/externalLink13.xml"/><Relationship Id="rId30" Type="http://schemas.openxmlformats.org/officeDocument/2006/relationships/externalLink" Target="externalLinks/externalLink16.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CSG%20Klanten%20actief\CSG%20Zuid\06002%20Rivierenland%20Ziekenhuis\Programma\06%200327%20Programma%20ZRT.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O:\CSG\Projecten\Radboud%20Universiteit\Contractbeheer\Kopie%20jg%20van%2056.%20Boekwerk%20per%2014%20september%202021.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Excel\35000\35069rmst%20Eemland_molendeal2002.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O:\CSG%20Klanten%20actief\CSG%20West\11112%20HvA\Aanbesteding%202011\01%20Voorbereidend%20werk\Ontvangen%20documenten\HvA%20calculatie%202%20aug%202011%20v5.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In%20behandeling\Belastingdienst2003\ISS-Belastingdienst2003.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Medewerkers\02.%20Offertes\01.%20In%20Behandeling\2011\Gemeente%20Heerenveen-2011274-Off\03%20Calculatie\Bijlage%204a%20Ruimtestaat%20en%20kostenmatrix%20Schoonmaak%20Perceel%20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Gom%20Schoonhouden\Calculatiemodellen\kladmarco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H:\Bijlagen\Calculatie%20Dienstencentrum%20de%20mare.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c01\DATA\CSG\Projecten\Franciscus%20&amp;%20Vlietland\Calculatie\Vlietland\Eigen%20dienst%20huidige%20situatie%20(klaar)\BB%20Calculatie%20VLZ.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CSG\Projecten\Libema%20-%20Steenenburg\12%20STEE%20Calculatie\Bandbreedte%20Steenenburg%20v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BD\CBD\Gegevens\Excel\Calc\AZR\AZR%20psychiatri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SG%20Klanten%20actief\CSG%20West\97032%20NKI-AVL\Schoonmaak\Programma%20tbv%20Aanbesteding\06%200328%20Programma%20NKIAv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CSG\01025%20Telfort%20A'dam\01025%20Programma\Progr.Telfort-Entree1-kan25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CSG\Projecten\Sociaal%20Economische%20Raad\Aanbesteding%202015\12%20Calculatie\15%200519%20Calculatie%20SER.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CSG%20West\97032%20NKI-AVL%202004\Schoonmaak\Nieuwbouw\Contractbeheer\Calculaties\20040104%20Calculatie%20NKI%20nieuwbouw%20revisie%200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O:\CSG%20Klanten%20actief\CSG%20Zuid\06007%20Diamant%20Groep%20Tilburg\Schoonmaak\Aanbestedingsstukken\09%200831%20Bijlage%205%20calculatiemodel.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CBD\Offertes%202004\Haagse%20Hogeschool\HHS-origineel%20offerte%20definitief%20v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CSG%20Klanten%20actief\CSG%20West\07015%20Altrecht\Schoonmaak\Programma\07%201018%20Calculatie%20Altrech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ofdmenu"/>
      <sheetName val="CSG_macros"/>
      <sheetName val="scrprogramma"/>
      <sheetName val="scrvloersoort"/>
      <sheetName val="scrruimtestaten"/>
      <sheetName val="Tussenblad"/>
      <sheetName val="Ma_vr-Tiel"/>
      <sheetName val="ma_vr_naloop"/>
      <sheetName val="Za"/>
      <sheetName val="Za_naloop"/>
      <sheetName val="Zo"/>
      <sheetName val="Zo_naloop"/>
      <sheetName val="Feestdag"/>
      <sheetName val="Feestd_naloop"/>
      <sheetName val="Ma_vr-Nieuwbouw"/>
      <sheetName val="Ma_vr-Naloop-Nieuwbouw"/>
      <sheetName val="Za-Nieuwbouw"/>
      <sheetName val="Za-Naloop-Nieuwbouw"/>
      <sheetName val="Zo-Nieuwbouw"/>
      <sheetName val="Zo-Naloop-Nieuwbouw"/>
      <sheetName val="Fe-Nieuwbouw"/>
      <sheetName val="Fe-Naloop-Nieuwbouw"/>
      <sheetName val="Ma_vr-Centrale Hal"/>
      <sheetName val="Za-Centrale Hal"/>
      <sheetName val="Zo-Centrale Hal"/>
      <sheetName val="Fe-Centrale Hal"/>
      <sheetName val="Ma_vr-HAP"/>
      <sheetName val="Za-HAP"/>
      <sheetName val="Fe-HAP"/>
      <sheetName val="Ma_vr-CMO"/>
      <sheetName val="Ma_vr-Tandarts"/>
      <sheetName val="Ma_vr-Barbarapoli"/>
      <sheetName val="Voorcalculatie"/>
      <sheetName val="ma_vr"/>
      <sheetName val="Normblad"/>
      <sheetName val="rekenblad"/>
      <sheetName val="variabelen"/>
      <sheetName val="Begroting"/>
      <sheetName val="Opbouw"/>
      <sheetName val="Vaste gegevens"/>
      <sheetName val="Start_programma's"/>
      <sheetName val="Apo_L"/>
      <sheetName val="Apo_T"/>
      <sheetName val="Aul_L"/>
      <sheetName val="Aul_S"/>
      <sheetName val="Aul_T"/>
      <sheetName val="Bad_L"/>
      <sheetName val="Bad_S"/>
      <sheetName val="Bal_S"/>
      <sheetName val="Beh_L"/>
      <sheetName val="Beh_T"/>
      <sheetName val="Csa_L"/>
      <sheetName val="Csa_S"/>
      <sheetName val="Dag_L"/>
      <sheetName val="Dag_H"/>
      <sheetName val="Dag_S"/>
      <sheetName val="Dag_T"/>
      <sheetName val="Dot_L"/>
      <sheetName val="Dot_S"/>
      <sheetName val="Dou_L"/>
      <sheetName val="Dou_S"/>
      <sheetName val="Ent_L"/>
      <sheetName val="Ent_S"/>
      <sheetName val="Ent_T"/>
      <sheetName val="Gan_L"/>
      <sheetName val="Gan_S"/>
      <sheetName val="Gan_T"/>
      <sheetName val="Gar_L"/>
      <sheetName val="Gar_S"/>
      <sheetName val="Gar_T"/>
      <sheetName val="Gip_L"/>
      <sheetName val="Gip_S"/>
      <sheetName val="Hyd_L"/>
      <sheetName val="Hyd_S"/>
      <sheetName val="Iso_L"/>
      <sheetName val="Iso_T"/>
      <sheetName val="Kan_L"/>
      <sheetName val="Kan_S"/>
      <sheetName val="Kan_T"/>
      <sheetName val="KaW_T"/>
      <sheetName val="Keu_L"/>
      <sheetName val="Keu_S"/>
      <sheetName val="Kle_L"/>
      <sheetName val="Kle_T"/>
      <sheetName val="Koe_L"/>
      <sheetName val="Koe_S"/>
      <sheetName val="Kof_L"/>
      <sheetName val="Kof_S"/>
      <sheetName val="Kof_T"/>
      <sheetName val="Lab_L"/>
      <sheetName val="Lab_S"/>
      <sheetName val="Les_L"/>
      <sheetName val="Les_T"/>
      <sheetName val="Lif_L"/>
      <sheetName val="Lif_T"/>
      <sheetName val="Mag_L"/>
      <sheetName val="Mag_S"/>
      <sheetName val="Mag_T"/>
      <sheetName val="Mor_L"/>
      <sheetName val="Mor_S"/>
      <sheetName val="Mor_T"/>
      <sheetName val="Oef_L"/>
      <sheetName val="Ope_L"/>
      <sheetName val="Ope_S"/>
      <sheetName val="Par_L"/>
      <sheetName val="Par_S"/>
      <sheetName val="Pat_L"/>
      <sheetName val="Pat_S"/>
      <sheetName val="Pat_T"/>
      <sheetName val="Rec_L"/>
      <sheetName val="Rec_T"/>
      <sheetName val="Res_L"/>
      <sheetName val="Res_S"/>
      <sheetName val="Res_T"/>
      <sheetName val="Rol_L"/>
      <sheetName val="Rol_S"/>
      <sheetName val="Ron_L"/>
      <sheetName val="Ron_S"/>
      <sheetName val="San_L"/>
      <sheetName val="San_S"/>
      <sheetName val="Spo_L"/>
      <sheetName val="Spo_S"/>
      <sheetName val="Spr_L"/>
      <sheetName val="Spr_T"/>
      <sheetName val="Tea_L"/>
      <sheetName val="Tea_T"/>
      <sheetName val="Tel_L"/>
      <sheetName val="Tel_T"/>
      <sheetName val="The_L"/>
      <sheetName val="The_H"/>
      <sheetName val="The_T"/>
      <sheetName val="Toi_L"/>
      <sheetName val="Toi_S"/>
      <sheetName val="Tra_L"/>
      <sheetName val="Tra_H"/>
      <sheetName val="Tra_M"/>
      <sheetName val="Tra_S"/>
      <sheetName val="Tra_T"/>
      <sheetName val="Ver_L"/>
      <sheetName val="Ver_T"/>
      <sheetName val="Voo_L"/>
      <sheetName val="Voo_S"/>
      <sheetName val="Wac_L"/>
      <sheetName val="Wac_S"/>
      <sheetName val="Wac_T"/>
      <sheetName val="Was_L"/>
      <sheetName val="Was_S"/>
      <sheetName val="Win_L"/>
      <sheetName val="Win_S"/>
      <sheetName val="Win_T"/>
      <sheetName val="Zwe_S"/>
    </sheetNames>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tatieblad"/>
      <sheetName val="Kengetallen"/>
      <sheetName val="Aula"/>
      <sheetName val="Berchmanianum"/>
      <sheetName val="Comeniusgebouw A en B"/>
      <sheetName val="De Refter"/>
      <sheetName val="Elinor Ostromgebouw"/>
      <sheetName val="Elinor Ostromge (Parkeergarage)"/>
      <sheetName val="Erasmusgebouw"/>
      <sheetName val="Erasmuslaan"/>
      <sheetName val="FORUM"/>
      <sheetName val="Groen wegen en terreinen"/>
      <sheetName val="Grotius"/>
      <sheetName val="Grotius (Parkeergarage)"/>
      <sheetName val="Han"/>
      <sheetName val="Huize Heyendael"/>
      <sheetName val="Huygens (Parkeergarage)"/>
      <sheetName val="Linnaeus"/>
      <sheetName val="Maria Montessori"/>
      <sheetName val="Mercator I BV Campus"/>
      <sheetName val="Mercator I (b.g.g tm 5e etage)"/>
      <sheetName val="Mercator II BV Campus"/>
      <sheetName val="Mercator II (4e tm 8e etage)"/>
      <sheetName val="Mercator III BV Campus"/>
      <sheetName val="Oud-Heyendael"/>
      <sheetName val="Spinozagebouw"/>
      <sheetName val="Spinozagebouw (Parkeergarage)"/>
      <sheetName val="TvA gebouw"/>
      <sheetName val="TvA 1"/>
      <sheetName val="Transitorium"/>
      <sheetName val="Trigon"/>
      <sheetName val="UBC"/>
      <sheetName val="Universiteitsbibliotheek"/>
      <sheetName val="Additionele werkzaamheden"/>
      <sheetName val="Glasbewassing"/>
      <sheetName val="Gevelwerkzaamheden"/>
      <sheetName val="Rentokil"/>
      <sheetName val="Afroepprijzen"/>
      <sheetName val="Suppletie"/>
      <sheetName val="Regietarieven"/>
      <sheetName val="Factuur 1"/>
      <sheetName val="Factuur 2"/>
      <sheetName val="Factuur 3"/>
      <sheetName val="Regie GEM"/>
      <sheetName val="Regie Intern"/>
      <sheetName val="Regie Extern"/>
      <sheetName val="Glasbewassing GEM"/>
      <sheetName val="Glasbewassing intern"/>
      <sheetName val="Glasbewassing Extern"/>
    </sheetNames>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Ma tm vrij"/>
      <sheetName val="Werbare dagen"/>
      <sheetName val="Keuze"/>
      <sheetName val="Opbouw uurtarieven"/>
      <sheetName val="Toeslagen matrix"/>
      <sheetName val="Kengetal"/>
      <sheetName val="Elisabeth ma tm vrij"/>
      <sheetName val="Eisabeh zazofd"/>
      <sheetName val="Lichtenberg Ma tm vrij"/>
      <sheetName val="Lichtenberg NOP-gang ma tm vrij"/>
      <sheetName val="Lichtenberg zazofd"/>
      <sheetName val="Molendeal ma-vr"/>
      <sheetName val="Molendeal zazofd "/>
      <sheetName val="Afroepprijzen"/>
      <sheetName val="Investering machines"/>
      <sheetName val="Recapitulatie"/>
      <sheetName val="Blad3"/>
      <sheetName val="Begroting"/>
      <sheetName val="Omreken"/>
      <sheetName val="Ma_tm_vrij"/>
      <sheetName val="Werbare_dagen"/>
      <sheetName val="Opbouw_uurtarieven"/>
      <sheetName val="Toeslagen_matrix"/>
      <sheetName val="Elisabeth_ma_tm_vrij"/>
      <sheetName val="Eisabeh_zazofd"/>
      <sheetName val="Lichtenberg_Ma_tm_vrij"/>
      <sheetName val="Lichtenberg_NOP-gang_ma_tm_vrij"/>
      <sheetName val="Lichtenberg_zazofd"/>
      <sheetName val="Molendeal_ma-vr"/>
      <sheetName val="Molendeal_zazofd_"/>
      <sheetName val="Investering_machines"/>
      <sheetName val="2-Kengetal"/>
      <sheetName val="3-Basis ruimtestaat"/>
    </sheetNames>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1-Contractblad dag"/>
      <sheetName val="2-Kengetal"/>
      <sheetName val="3-Basis ruimtestaat"/>
      <sheetName val="Kosten per locatie"/>
      <sheetName val="Additioneel werk"/>
      <sheetName val="Glasbewassing"/>
      <sheetName val="4-Premies en opslagen"/>
      <sheetName val="5-Opbouw uurtarieven"/>
      <sheetName val="6- toeslagenmatrix"/>
      <sheetName val="7-Machine-investeringskosten"/>
      <sheetName val="8-Afroepprijs"/>
    </sheetNames>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ngetallen"/>
      <sheetName val="Totaal ruimtebestand"/>
      <sheetName val="Offerte-Vergelijking"/>
      <sheetName val="Recap"/>
      <sheetName val="Werkbare dagen"/>
      <sheetName val="Keuze"/>
      <sheetName val="Opbouw uurtarieven"/>
      <sheetName val="Toeslagen matrix"/>
      <sheetName val="Afroepprijzen"/>
      <sheetName val="Machinekosten"/>
      <sheetName val="Kengetal"/>
      <sheetName val="Totaal_ruimtebestand"/>
      <sheetName val="Werkbare_dagen"/>
      <sheetName val="Opbouw_uurtarieven"/>
      <sheetName val="Toeslagen_matrix"/>
      <sheetName val="Totaal_ruimtebestand1"/>
      <sheetName val="Werkbare_dagen1"/>
      <sheetName val="Opbouw_uurtarieven1"/>
      <sheetName val="Toeslagen_matrix1"/>
    </sheetNames>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aloverzicht"/>
      <sheetName val="Invulblad P1"/>
      <sheetName val="Ma - Vrij P1"/>
      <sheetName val="Zaterdag P1"/>
      <sheetName val="Kostenmatrix P1"/>
      <sheetName val="Specificatie SW"/>
      <sheetName val="Invulblad_P1"/>
      <sheetName val="Ma_-_Vrij_P1"/>
      <sheetName val="Zaterdag_P1"/>
      <sheetName val="Kostenmatrix_P1"/>
      <sheetName val="Specificatie_SW"/>
    </sheetNames>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itgangspunten"/>
      <sheetName val="Normblad"/>
    </sheetNames>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ulblad"/>
      <sheetName val="Opnameformulier VW"/>
      <sheetName val="Opnameformulier BRT"/>
      <sheetName val="Leveringen"/>
      <sheetName val="Opnameformulier LV"/>
      <sheetName val="Offerte teksten"/>
      <sheetName val="bijzonderheden"/>
      <sheetName val="Ruimtesoort"/>
      <sheetName val="Uitgangspunten"/>
      <sheetName val="Opnameformulier_VW"/>
      <sheetName val="Opnameformulier_BRT"/>
      <sheetName val="Opnameformulier_LV"/>
      <sheetName val="Offerte_teksten"/>
      <sheetName val="Opnameformulier_VW2"/>
      <sheetName val="Opnameformulier_BRT2"/>
      <sheetName val="Opnameformulier_LV2"/>
      <sheetName val="Offerte_teksten2"/>
      <sheetName val="Opnameformulier_VW1"/>
      <sheetName val="Opnameformulier_BRT1"/>
      <sheetName val="Opnameformulier_LV1"/>
      <sheetName val="Offerte_teksten1"/>
    </sheetNames>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Uren per taak"/>
      <sheetName val="Kosten vergelijking"/>
      <sheetName val="1-Contractblad dag"/>
      <sheetName val="2-Kengetal"/>
      <sheetName val="9-Additioneel"/>
      <sheetName val="3-Basis ruimtestaat"/>
      <sheetName val="4-Premies en opslagen"/>
      <sheetName val="5-Opbouw uurtarieven"/>
      <sheetName val="6- toeslagenmatrix"/>
      <sheetName val="7-Machine-investeringskosten"/>
      <sheetName val="8-Afroepprijs"/>
    </sheetNames>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ndbreedte"/>
      <sheetName val="Bandbreedte Steenenburg v2"/>
    </sheetNames>
    <definedNames>
      <definedName name="xxxx" refersTo="#VERW!"/>
    </definedNames>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Uitgangspunten"/>
      <sheetName val="Nummers"/>
      <sheetName val="Menu"/>
      <sheetName val="Tijdnormen"/>
      <sheetName val="Frekwenties"/>
      <sheetName val="Vloeren"/>
      <sheetName val="Blad3 (3)"/>
      <sheetName val="Blad3 (2)"/>
      <sheetName val="Blad2"/>
      <sheetName val="Blad3"/>
      <sheetName val="Blad4"/>
      <sheetName val="Blad3_(3)"/>
      <sheetName val="Blad3_(2)"/>
      <sheetName val="hiddenSheet"/>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 val="Blad3_(3)3"/>
      <sheetName val="Blad3_(2)3"/>
      <sheetName val="Kalender_(2)2"/>
      <sheetName val="01_2552"/>
      <sheetName val="02_2552"/>
      <sheetName val="04_2552"/>
      <sheetName val="1_0a-Contractblad_Prodruimten1"/>
      <sheetName val="1_0d-Contractblad_Algemeen1"/>
      <sheetName val="1_1-Jaarprijzen1"/>
      <sheetName val="1_5_Opbouw_uurtarieven1"/>
      <sheetName val="1_1a-Inzet_uren_per_lijn1"/>
      <sheetName val="1_1a-Overzicht_uren-prijzen1"/>
      <sheetName val="1_2-Tijdseenheid_Productie1"/>
      <sheetName val="MAXIMO_VERSU_CONTRACT1"/>
      <sheetName val="1_3a-Low_Care1"/>
      <sheetName val="1_3f-Mutaties1"/>
      <sheetName val="13g-Mutaties_oud1"/>
      <sheetName val="1_3c-Plafond_en_wanden1"/>
      <sheetName val="1_3d_Vloeronderhoud_door_ED1"/>
      <sheetName val="1_6-Machine-investeringskosten1"/>
      <sheetName val="AZR_psychiatrie1"/>
      <sheetName val="Stamtabellen"/>
    </sheetNames>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ofdmenu"/>
      <sheetName val="CSG_macros"/>
      <sheetName val="scrprogramma"/>
      <sheetName val="scrvloersoort"/>
      <sheetName val="scrruimtestaten"/>
      <sheetName val="Tussenblad"/>
      <sheetName val="Ma_vr"/>
      <sheetName val="Ma_vr-naloop"/>
      <sheetName val="Za"/>
      <sheetName val="Zo"/>
      <sheetName val="Fe"/>
      <sheetName val="Voorcalculatie"/>
      <sheetName val="VCGlas"/>
      <sheetName val="Normblad"/>
      <sheetName val="rekenblad"/>
      <sheetName val="variabelen"/>
      <sheetName val="Begroting"/>
      <sheetName val="Opbouw"/>
      <sheetName val="Vaste gegevens"/>
      <sheetName val="Start_programma's"/>
      <sheetName val="Afv_L"/>
      <sheetName val="Afv_S"/>
      <sheetName val="Aul_T"/>
      <sheetName val="Bad_L"/>
      <sheetName val="Bal_S"/>
      <sheetName val="Beh_L"/>
      <sheetName val="Beh_S"/>
      <sheetName val="Beh_T"/>
      <sheetName val="Com_L"/>
      <sheetName val="Con_L"/>
      <sheetName val="Dag_L"/>
      <sheetName val="Dou_L"/>
      <sheetName val="Dou_S"/>
      <sheetName val="Ent_L"/>
      <sheetName val="Ent_S"/>
      <sheetName val="Ent_T"/>
      <sheetName val="Fie_S"/>
      <sheetName val="Gan_L"/>
      <sheetName val="Gan_S"/>
      <sheetName val="Gan_T"/>
      <sheetName val="Gar_L"/>
      <sheetName val="Gar_S"/>
      <sheetName val="Gip_L"/>
      <sheetName val="Gpb_S"/>
      <sheetName val="Hov_L"/>
      <sheetName val="Kah_L"/>
      <sheetName val="Kah_T"/>
      <sheetName val="Kan_L"/>
      <sheetName val="Kan_P"/>
      <sheetName val="Kan_S"/>
      <sheetName val="Kan_T"/>
      <sheetName val="Kaw_L"/>
      <sheetName val="Kaw_T"/>
      <sheetName val="Kpb_L"/>
      <sheetName val="Keu_L"/>
      <sheetName val="Keu_S"/>
      <sheetName val="KVO_L"/>
      <sheetName val="Kle_L"/>
      <sheetName val="Koe_L"/>
      <sheetName val="Kod_T"/>
      <sheetName val="Kof_L"/>
      <sheetName val="Kof_T"/>
      <sheetName val="Koh_L"/>
      <sheetName val="Koh_T"/>
      <sheetName val="Lab_L"/>
      <sheetName val="Lab_S"/>
      <sheetName val="Lhg_L"/>
      <sheetName val="Lhg_S"/>
      <sheetName val="Lif_L"/>
      <sheetName val="Mag_L"/>
      <sheetName val="Mag_S"/>
      <sheetName val="Mor_L"/>
      <sheetName val="Ope_L"/>
      <sheetName val="Opv_L"/>
      <sheetName val="PaG_S"/>
      <sheetName val="Paf_L"/>
      <sheetName val="Par_S"/>
      <sheetName val="Pat_L"/>
      <sheetName val="Paw_L"/>
      <sheetName val="Pri_L"/>
      <sheetName val="Rec_L"/>
      <sheetName val="Res_L"/>
      <sheetName val="Res_T"/>
      <sheetName val="Ron_L"/>
      <sheetName val="Ron_S"/>
      <sheetName val="Roo_L"/>
      <sheetName val="Roo_S"/>
      <sheetName val="Sad_P"/>
      <sheetName val="San_P"/>
      <sheetName val="San_S"/>
      <sheetName val="Sch_L"/>
      <sheetName val="Sla_L"/>
      <sheetName val="Spo_L"/>
      <sheetName val="Spo_S"/>
      <sheetName val="Spr_L"/>
      <sheetName val="Spr_T"/>
      <sheetName val="Tea_L"/>
      <sheetName val="Tea_T"/>
      <sheetName val="Tec_L"/>
      <sheetName val="Tec_S"/>
      <sheetName val="Ter_S"/>
      <sheetName val="The_L"/>
      <sheetName val="Tob_P"/>
      <sheetName val="Toi_L"/>
      <sheetName val="Toi_P"/>
      <sheetName val="Toi_S"/>
      <sheetName val="Tou_S"/>
      <sheetName val="Tou_T"/>
      <sheetName val="Tra_H"/>
      <sheetName val="Tra_L"/>
      <sheetName val="Tra_T"/>
      <sheetName val="Ver_L"/>
      <sheetName val="Ver_T"/>
      <sheetName val="Vlo_L"/>
      <sheetName val="Vob_P"/>
      <sheetName val="Voo_L"/>
      <sheetName val="Voo_P"/>
      <sheetName val="Voo_S"/>
      <sheetName val="Wac_L"/>
      <sheetName val="Wac_S"/>
      <sheetName val="Wac_T"/>
      <sheetName val="Was_L"/>
      <sheetName val="Was_S"/>
      <sheetName val="Gla_D"/>
      <sheetName val="Mas_L"/>
      <sheetName val="Gla_G"/>
      <sheetName val="Omreken"/>
      <sheetName val="Vaste_gegevens"/>
      <sheetName val="Vaste_gegevens1"/>
    </sheetNames>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ofdmenu"/>
      <sheetName val="CSG_macros"/>
      <sheetName val="scrprogramma"/>
      <sheetName val="scrvloersoort"/>
      <sheetName val="scrruimtestaten"/>
      <sheetName val="Tussenblad"/>
      <sheetName val="ma_vr"/>
      <sheetName val="ma_vr_naloop"/>
      <sheetName val="Normblad"/>
      <sheetName val="rekenblad"/>
      <sheetName val="Codes"/>
      <sheetName val="variabelen"/>
      <sheetName val="Begroting"/>
      <sheetName val="Opbouw"/>
      <sheetName val="Vaste gegevens"/>
      <sheetName val="Start_programma's"/>
      <sheetName val="Bes_S"/>
      <sheetName val="Bib_T"/>
      <sheetName val="Ceh_S"/>
      <sheetName val="Com_T"/>
      <sheetName val="Dou_S"/>
      <sheetName val="Ent_S"/>
      <sheetName val="Ent_T"/>
      <sheetName val="Fit_L"/>
      <sheetName val="Gan_H"/>
      <sheetName val="Gan_L"/>
      <sheetName val="Gan_S"/>
      <sheetName val="Gan_T"/>
      <sheetName val="Gev_K"/>
      <sheetName val="Gev_S"/>
      <sheetName val="Gla_G"/>
      <sheetName val="Kan_L"/>
      <sheetName val="Kan_S"/>
      <sheetName val="Kan_T"/>
      <sheetName val="Keu_S"/>
      <sheetName val="Kle_S"/>
      <sheetName val="Lif_T"/>
      <sheetName val="Mag_L"/>
      <sheetName val="Opl_D"/>
      <sheetName val="Pan_H"/>
      <sheetName val="Pri_H"/>
      <sheetName val="Rec_T"/>
      <sheetName val="Res_T"/>
      <sheetName val="Roo_T"/>
      <sheetName val="San_S"/>
      <sheetName val="Tec_S"/>
      <sheetName val="Ter_S"/>
      <sheetName val="Tra_S"/>
      <sheetName val="Ver_T"/>
      <sheetName val="Vaste_gegevens"/>
    </sheetNames>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ofdmenu"/>
      <sheetName val="CSG_macros"/>
      <sheetName val="scrprogramma"/>
      <sheetName val="scrvloersoort"/>
      <sheetName val="scrruimtestaten"/>
      <sheetName val="Tussenblad"/>
      <sheetName val="Blad3"/>
      <sheetName val="Blad2"/>
      <sheetName val="Totaal"/>
      <sheetName val="Blad5"/>
      <sheetName val="MA-VR"/>
      <sheetName val="IVM Smo ma-vr"/>
      <sheetName val="IVM Smo Regie"/>
      <sheetName val="IVM Glas"/>
      <sheetName val="IVM Glas Regie"/>
      <sheetName val="IVM Sanitair"/>
      <sheetName val="Berekening uren en aanneemsom"/>
      <sheetName val="Tariefopbouw"/>
      <sheetName val="Normblad"/>
      <sheetName val="rekenblad"/>
      <sheetName val="Codes"/>
      <sheetName val="variabelen"/>
      <sheetName val="Begroting"/>
      <sheetName val="Opbouw"/>
      <sheetName val="Vaste gegevens"/>
      <sheetName val="Start_programma's"/>
      <sheetName val="Toelichting werkprogramma's"/>
      <sheetName val="Ber_B"/>
      <sheetName val="Ber_L"/>
      <sheetName val="Ber_T"/>
      <sheetName val="Bib_T"/>
      <sheetName val="Dou_K"/>
      <sheetName val="Ent_N"/>
      <sheetName val="Ent_S"/>
      <sheetName val="Fit_L"/>
      <sheetName val="Gan_L"/>
      <sheetName val="Gan_N"/>
      <sheetName val="Gan_S"/>
      <sheetName val="Gan_T"/>
      <sheetName val="Kan_H"/>
      <sheetName val="Kan_L"/>
      <sheetName val="Kan_N"/>
      <sheetName val="Kan_T"/>
      <sheetName val="Kle_L"/>
      <sheetName val="Kle_S"/>
      <sheetName val="Kle_T"/>
      <sheetName val="Lif_L"/>
      <sheetName val="Lif_T"/>
      <sheetName val="Pan_L"/>
      <sheetName val="Pan_N"/>
      <sheetName val="Pan_S"/>
      <sheetName val="Pan_T"/>
      <sheetName val="Par_S"/>
      <sheetName val="Rep_L"/>
      <sheetName val="Res_H"/>
      <sheetName val="Roo_L"/>
      <sheetName val="San_S"/>
      <sheetName val="Ter_S"/>
      <sheetName val="Tou_T"/>
      <sheetName val="Tra_B"/>
      <sheetName val="Tra_H"/>
      <sheetName val="Tra_L"/>
      <sheetName val="Tra_N"/>
      <sheetName val="Tra_S"/>
      <sheetName val="Tra_T"/>
      <sheetName val="Ver_T"/>
      <sheetName val="Wer_B"/>
      <sheetName val="Wer_L"/>
      <sheetName val="Blad1"/>
    </sheetNames>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DG_macros"/>
      <sheetName val="Module2"/>
      <sheetName val="Programma_check"/>
      <sheetName val="Tussenblad"/>
      <sheetName val="Blad1"/>
      <sheetName val="totaal"/>
      <sheetName val="Hoofdmenu"/>
      <sheetName val="scrprogramma"/>
      <sheetName val="scrvloersoort"/>
      <sheetName val="scrruimtestaten"/>
      <sheetName val="sorteer op code_oud"/>
      <sheetName val="sorteer op nr_oud"/>
      <sheetName val="Ma_vr"/>
      <sheetName val="Ma_vr-naloop"/>
      <sheetName val="Za"/>
      <sheetName val="Zo"/>
      <sheetName val="Fe"/>
      <sheetName val="Normblad"/>
      <sheetName val="rekenblad"/>
      <sheetName val="Start_programma's"/>
      <sheetName val="Apo_L"/>
      <sheetName val="Aul_L"/>
      <sheetName val="Aul_S"/>
      <sheetName val="Aul_T"/>
      <sheetName val="Bad_L"/>
      <sheetName val="Bad_S"/>
      <sheetName val="Bal_S"/>
      <sheetName val="Bed_L"/>
      <sheetName val="Beh_L"/>
      <sheetName val="Beh_S"/>
      <sheetName val="Beh_R"/>
      <sheetName val="Beh_T"/>
      <sheetName val="Com_L"/>
      <sheetName val="Con_L"/>
      <sheetName val="Csa_L"/>
      <sheetName val="Dag_L"/>
      <sheetName val="Dag_S"/>
      <sheetName val="Dag_T"/>
      <sheetName val="Dot_L"/>
      <sheetName val="Dot_S"/>
      <sheetName val="Dou_L"/>
      <sheetName val="Dou_S"/>
      <sheetName val="Ent_L"/>
      <sheetName val="Ent_S"/>
      <sheetName val="Ent_T"/>
      <sheetName val="Gan_L"/>
      <sheetName val="Gan_S"/>
      <sheetName val="GPB_S"/>
      <sheetName val="Gan_T"/>
      <sheetName val="Gar_L"/>
      <sheetName val="Gar_S"/>
      <sheetName val="Gar_T"/>
      <sheetName val="Gip_L"/>
      <sheetName val="Gip_S"/>
      <sheetName val="Hyd_L"/>
      <sheetName val="Hyd_S"/>
      <sheetName val="Iso_L"/>
      <sheetName val="Iso_T"/>
      <sheetName val="Iso_S"/>
      <sheetName val="Gla_G"/>
      <sheetName val="Gla_D"/>
      <sheetName val="Kan_L"/>
      <sheetName val="Kan_S"/>
      <sheetName val="Kan_T"/>
      <sheetName val="Kaw_T"/>
      <sheetName val="KPB_L"/>
      <sheetName val="Keu_L"/>
      <sheetName val="Keu_S"/>
      <sheetName val="Keu_T"/>
      <sheetName val="KVO_L"/>
      <sheetName val="Kle_L"/>
      <sheetName val="Kle_T"/>
      <sheetName val="Koe_L"/>
      <sheetName val="Koe_S"/>
      <sheetName val="Kle_S"/>
      <sheetName val="Kof_L"/>
      <sheetName val="Kof_S"/>
      <sheetName val="Kof_T"/>
      <sheetName val="Lab_L"/>
      <sheetName val="Lab_S"/>
      <sheetName val="Les_L"/>
      <sheetName val="Les_T"/>
      <sheetName val="Lif_L"/>
      <sheetName val="Lif_T"/>
      <sheetName val="Mag_L"/>
      <sheetName val="Mag_S"/>
      <sheetName val="Mag_T"/>
      <sheetName val="Mor_L"/>
      <sheetName val="Mor_S"/>
      <sheetName val="Mor_T"/>
      <sheetName val="Mor_Li"/>
      <sheetName val="Oef_L"/>
      <sheetName val="Mor_Li "/>
      <sheetName val="Ope_L"/>
      <sheetName val="Ope_S"/>
      <sheetName val="Par_L"/>
      <sheetName val="Par_S"/>
      <sheetName val="Opl_G"/>
      <sheetName val="Opl_S"/>
      <sheetName val="Opv_L"/>
      <sheetName val="Pat_L"/>
      <sheetName val="Pat_S"/>
      <sheetName val="Pat_T"/>
      <sheetName val="Rec_L"/>
      <sheetName val="Rec_T"/>
      <sheetName val="Pri_L"/>
      <sheetName val="Res_L"/>
      <sheetName val="Res_S"/>
      <sheetName val="Res_T"/>
      <sheetName val="Rol_L"/>
      <sheetName val="Rol_S"/>
      <sheetName val="Ron_L"/>
      <sheetName val="Ron_S"/>
      <sheetName val="San_L"/>
      <sheetName val="Roo_L"/>
      <sheetName val="Sad_P"/>
      <sheetName val="San_P"/>
      <sheetName val="San_S"/>
      <sheetName val="Sch_L"/>
      <sheetName val="Sla_L"/>
      <sheetName val="Spo_L"/>
      <sheetName val="Spo_S"/>
      <sheetName val="Spr_L"/>
      <sheetName val="Spr_T"/>
      <sheetName val="Tea_L"/>
      <sheetName val="Tea_T"/>
      <sheetName val="Tel_L"/>
      <sheetName val="Tel_T"/>
      <sheetName val="The_L"/>
      <sheetName val="The_T"/>
      <sheetName val="Toi_P"/>
      <sheetName val="Toi_S"/>
      <sheetName val="Tra_L"/>
      <sheetName val="Tra_M"/>
      <sheetName val="Tra_S"/>
      <sheetName val="Tra_T"/>
      <sheetName val="Ver_L"/>
      <sheetName val="Ver_T"/>
      <sheetName val="Voo_P"/>
      <sheetName val="Voo_S"/>
      <sheetName val="Wac_L"/>
      <sheetName val="Wac_S"/>
      <sheetName val="Wac_T"/>
      <sheetName val="Was_L"/>
      <sheetName val="Was_St"/>
      <sheetName val="Was_S"/>
      <sheetName val="Win_L"/>
      <sheetName val="Win_S"/>
      <sheetName val="Win_T"/>
      <sheetName val="Zwe_S"/>
      <sheetName val="Module1"/>
      <sheetName val="Module3"/>
      <sheetName val="Module4"/>
      <sheetName val="Module5"/>
      <sheetName val="Module6"/>
      <sheetName val="Module7"/>
      <sheetName val="Module8"/>
      <sheetName val="sorteer_op_code_oud"/>
      <sheetName val="sorteer_op_nr_oud"/>
      <sheetName val="Mor_Li_"/>
      <sheetName val="sorteer_op_code_oud1"/>
      <sheetName val="sorteer_op_nr_oud1"/>
      <sheetName val="Mor_Li_1"/>
    </sheetNames>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Risicoprofiel (1)"/>
      <sheetName val="Risicoprofiel (2)"/>
      <sheetName val="1-Contractblad dag (1)"/>
      <sheetName val="1-Contractblad dag (2)"/>
      <sheetName val="2-Kengetal"/>
      <sheetName val="3-Basis ruimtestaat"/>
      <sheetName val="4-Premies en opslagen"/>
      <sheetName val="5-Opbouw uurtarieven"/>
      <sheetName val="6- toeslagenmatrix"/>
      <sheetName val="7-Machine-investeringskosten 1"/>
      <sheetName val="7-Machine-investeringskoste 2"/>
      <sheetName val="8-Afroepprijs"/>
      <sheetName val="Info_blad"/>
      <sheetName val="Risicoprofiel_(1)"/>
      <sheetName val="Risicoprofiel_(2)"/>
      <sheetName val="1-Contractblad_dag_(1)"/>
      <sheetName val="1-Contractblad_dag_(2)"/>
      <sheetName val="3-Basis_ruimtestaat"/>
      <sheetName val="4-Premies_en_opslagen"/>
      <sheetName val="5-Opbouw_uurtarieven"/>
      <sheetName val="6-_toeslagenmatrix"/>
      <sheetName val="7-Machine-investeringskosten_1"/>
      <sheetName val="7-Machine-investeringskoste_2"/>
    </sheetNames>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jsopbouw 2004"/>
      <sheetName val="rekenuurtarief"/>
      <sheetName val="Omreken"/>
      <sheetName val="Niet-meewerkende objectleiding"/>
      <sheetName val="Kengetallen per ruimte"/>
      <sheetName val="Prestatieberekening"/>
      <sheetName val="Ruimte-prestatie"/>
      <sheetName val="Bestek"/>
      <sheetName val="Regulier werk"/>
      <sheetName val="Gegunde beurten"/>
      <sheetName val="Afroep incidenteel"/>
      <sheetName val="Glas"/>
      <sheetName val="Totaal"/>
      <sheetName val="HHS-origineel offerte definitie"/>
      <sheetName val="3-Basis ruimtestaat"/>
      <sheetName val="Prijsopbouw_2004"/>
      <sheetName val="Niet-meewerkende_objectleiding"/>
      <sheetName val="Kengetallen_per_ruimte"/>
      <sheetName val="Regulier_werk"/>
      <sheetName val="Gegunde_beurten"/>
      <sheetName val="Afroep_incidenteel"/>
      <sheetName val="HHS-origineel_offerte_definitie"/>
      <sheetName val="3-Basis_ruimtestaat"/>
    </sheetNames>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Navigatieblad"/>
      <sheetName val="CSG_macros"/>
      <sheetName val="scrprogramma"/>
      <sheetName val="scrvloersoort"/>
      <sheetName val="scrruimtestaten"/>
      <sheetName val="Hoofdmenu"/>
      <sheetName val="Ma-Vrij"/>
      <sheetName val="Ma-Vrij-naloop"/>
      <sheetName val="ZaZo"/>
      <sheetName val="Fe"/>
      <sheetName val="VCMa-Vrij"/>
      <sheetName val="VCMa-Vrij-Naloop"/>
      <sheetName val="VCZaZo"/>
      <sheetName val="VCFe"/>
      <sheetName val="VCTotaal"/>
      <sheetName val="Normblad"/>
      <sheetName val="rekenblad"/>
      <sheetName val="variabelen"/>
      <sheetName val="Begroting"/>
      <sheetName val="Opbouw"/>
      <sheetName val="Vaste gegevens"/>
      <sheetName val="Start_programma's"/>
      <sheetName val="Apo_L"/>
      <sheetName val="Apo_P"/>
      <sheetName val="Apo_S"/>
      <sheetName val="Apo_T"/>
      <sheetName val="Bad_L"/>
      <sheetName val="Bad_P"/>
      <sheetName val="Bad_S"/>
      <sheetName val="Beh_L"/>
      <sheetName val="Beh_H"/>
      <sheetName val="Beh_P"/>
      <sheetName val="Beh_T"/>
      <sheetName val="Beh_S"/>
      <sheetName val="Dag_H"/>
      <sheetName val="Dag_L"/>
      <sheetName val="Dag_P"/>
      <sheetName val="Dag_S"/>
      <sheetName val="Dag_T"/>
      <sheetName val="Dot_L"/>
      <sheetName val="Dot_S"/>
      <sheetName val="Dou_L"/>
      <sheetName val="Dou_P"/>
      <sheetName val="Dou_S"/>
      <sheetName val="Ent_C"/>
      <sheetName val="Ent_L"/>
      <sheetName val="Ent_S"/>
      <sheetName val="Ent_T"/>
      <sheetName val="Ent_P"/>
      <sheetName val="Gan_H"/>
      <sheetName val="Gan_L"/>
      <sheetName val="Gan_S"/>
      <sheetName val="Gan_P"/>
      <sheetName val="Gan_T"/>
      <sheetName val="Gar_L"/>
      <sheetName val="Gar_P"/>
      <sheetName val="Gar_S"/>
      <sheetName val="Hui_L"/>
      <sheetName val="Hui_P"/>
      <sheetName val="Hui_S"/>
      <sheetName val="Hui_T"/>
      <sheetName val="Iso_L"/>
      <sheetName val="Iso_S"/>
      <sheetName val="Kan_H"/>
      <sheetName val="Kan_L"/>
      <sheetName val="Kan_P"/>
      <sheetName val="Kan_S"/>
      <sheetName val="Kan_T"/>
      <sheetName val="Keu_L"/>
      <sheetName val="Keu_P"/>
      <sheetName val="Keu_S"/>
      <sheetName val="Keu_T"/>
      <sheetName val="Kle_L"/>
      <sheetName val="Kle_P"/>
      <sheetName val="Kle_S"/>
      <sheetName val="Lab_L"/>
      <sheetName val="Lif_L"/>
      <sheetName val="Lif_P"/>
      <sheetName val="Lif_T"/>
      <sheetName val="Mag_L"/>
      <sheetName val="Mag_P"/>
      <sheetName val="Mag_S"/>
      <sheetName val="Mag_T"/>
      <sheetName val="Pan_L"/>
      <sheetName val="Pan_P"/>
      <sheetName val="Pan_S"/>
      <sheetName val="Pan_T"/>
      <sheetName val="Pat_L"/>
      <sheetName val="Pat_P"/>
      <sheetName val="Pat_T"/>
      <sheetName val="Rec_L"/>
      <sheetName val="Rec_P"/>
      <sheetName val="Rec_T"/>
      <sheetName val="Res_H"/>
      <sheetName val="Res_L"/>
      <sheetName val="Res_P"/>
      <sheetName val="Res_S"/>
      <sheetName val="Res_T"/>
      <sheetName val="Rol_L"/>
      <sheetName val="Rol_P"/>
      <sheetName val="Rol_S"/>
      <sheetName val="Roo_L"/>
      <sheetName val="Roo_P"/>
      <sheetName val="Roo_S"/>
      <sheetName val="Spo_H"/>
      <sheetName val="Spo_L"/>
      <sheetName val="Spo_P"/>
      <sheetName val="Spo_S"/>
      <sheetName val="Spr_L"/>
      <sheetName val="Spr_P"/>
      <sheetName val="Spr_S"/>
      <sheetName val="Spr_T"/>
      <sheetName val="Ter_H"/>
      <sheetName val="Ter_S"/>
      <sheetName val="Toi_L"/>
      <sheetName val="Toi_P"/>
      <sheetName val="Toi_S"/>
      <sheetName val="Tra_L"/>
      <sheetName val="Tra_P"/>
      <sheetName val="Tra_H"/>
      <sheetName val="Tra_M"/>
      <sheetName val="Tra_S"/>
      <sheetName val="Tra_T"/>
      <sheetName val="Ver_L"/>
      <sheetName val="Ver_P"/>
      <sheetName val="Ver_T"/>
      <sheetName val="Voo_L"/>
      <sheetName val="Voo_P"/>
      <sheetName val="Voo_S"/>
      <sheetName val="Wac_L"/>
      <sheetName val="Wac_P"/>
      <sheetName val="Wac_T"/>
      <sheetName val="Was_L"/>
      <sheetName val="Was_P"/>
      <sheetName val="Was_S"/>
      <sheetName val="Einde_programma's"/>
      <sheetName val="Vaste_gegevens"/>
      <sheetName val="Norm &amp; Freq"/>
      <sheetName val="#REF"/>
      <sheetName val="Vaste_gegevens1"/>
      <sheetName val="Norm_&amp;_Freq"/>
    </sheetNames>
  </externalBook>
</externalLink>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2.75"/>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122C1B-12C7-47B8-936B-4817ABBEB2BF}">
  <dimension ref="A1:F58"/>
  <sheetViews>
    <sheetView topLeftCell="A18" zoomScale="85" zoomScaleNormal="85" workbookViewId="0">
      <selection activeCell="U27" sqref="U27"/>
    </sheetView>
  </sheetViews>
  <sheetFormatPr defaultRowHeight="12.75"/>
  <cols>
    <col min="1" max="1" width="75.28515625" style="267" customWidth="1"/>
    <col min="2" max="2" width="15" style="267" customWidth="1"/>
    <col min="3" max="3" width="16.42578125" style="267" customWidth="1"/>
    <col min="4" max="4" width="16.85546875" style="267" customWidth="1"/>
    <col min="5" max="5" width="17.28515625" style="267" customWidth="1"/>
    <col min="6" max="8" width="9.140625" style="267"/>
    <col min="9" max="9" width="15.140625" style="267" customWidth="1"/>
    <col min="10" max="10" width="2.7109375" style="267" customWidth="1"/>
    <col min="11" max="243" width="9.140625" style="267"/>
    <col min="244" max="244" width="75.28515625" style="267" customWidth="1"/>
    <col min="245" max="245" width="15" style="267" customWidth="1"/>
    <col min="246" max="246" width="16.42578125" style="267" customWidth="1"/>
    <col min="247" max="247" width="16.85546875" style="267" customWidth="1"/>
    <col min="248" max="248" width="17.28515625" style="267" customWidth="1"/>
    <col min="249" max="249" width="9.140625" style="267"/>
    <col min="250" max="250" width="19.7109375" style="267" customWidth="1"/>
    <col min="251" max="251" width="20.28515625" style="267" customWidth="1"/>
    <col min="252" max="255" width="19.28515625" style="267" customWidth="1"/>
    <col min="256" max="256" width="9.140625" style="267"/>
    <col min="257" max="257" width="19.7109375" style="267" customWidth="1"/>
    <col min="258" max="258" width="20.28515625" style="267" customWidth="1"/>
    <col min="259" max="262" width="19.28515625" style="267" customWidth="1"/>
    <col min="263" max="264" width="9.140625" style="267"/>
    <col min="265" max="265" width="15.140625" style="267" customWidth="1"/>
    <col min="266" max="266" width="2.7109375" style="267" customWidth="1"/>
    <col min="267" max="499" width="9.140625" style="267"/>
    <col min="500" max="500" width="75.28515625" style="267" customWidth="1"/>
    <col min="501" max="501" width="15" style="267" customWidth="1"/>
    <col min="502" max="502" width="16.42578125" style="267" customWidth="1"/>
    <col min="503" max="503" width="16.85546875" style="267" customWidth="1"/>
    <col min="504" max="504" width="17.28515625" style="267" customWidth="1"/>
    <col min="505" max="505" width="9.140625" style="267"/>
    <col min="506" max="506" width="19.7109375" style="267" customWidth="1"/>
    <col min="507" max="507" width="20.28515625" style="267" customWidth="1"/>
    <col min="508" max="511" width="19.28515625" style="267" customWidth="1"/>
    <col min="512" max="512" width="9.140625" style="267"/>
    <col min="513" max="513" width="19.7109375" style="267" customWidth="1"/>
    <col min="514" max="514" width="20.28515625" style="267" customWidth="1"/>
    <col min="515" max="518" width="19.28515625" style="267" customWidth="1"/>
    <col min="519" max="520" width="9.140625" style="267"/>
    <col min="521" max="521" width="15.140625" style="267" customWidth="1"/>
    <col min="522" max="522" width="2.7109375" style="267" customWidth="1"/>
    <col min="523" max="755" width="9.140625" style="267"/>
    <col min="756" max="756" width="75.28515625" style="267" customWidth="1"/>
    <col min="757" max="757" width="15" style="267" customWidth="1"/>
    <col min="758" max="758" width="16.42578125" style="267" customWidth="1"/>
    <col min="759" max="759" width="16.85546875" style="267" customWidth="1"/>
    <col min="760" max="760" width="17.28515625" style="267" customWidth="1"/>
    <col min="761" max="761" width="9.140625" style="267"/>
    <col min="762" max="762" width="19.7109375" style="267" customWidth="1"/>
    <col min="763" max="763" width="20.28515625" style="267" customWidth="1"/>
    <col min="764" max="767" width="19.28515625" style="267" customWidth="1"/>
    <col min="768" max="768" width="9.140625" style="267"/>
    <col min="769" max="769" width="19.7109375" style="267" customWidth="1"/>
    <col min="770" max="770" width="20.28515625" style="267" customWidth="1"/>
    <col min="771" max="774" width="19.28515625" style="267" customWidth="1"/>
    <col min="775" max="776" width="9.140625" style="267"/>
    <col min="777" max="777" width="15.140625" style="267" customWidth="1"/>
    <col min="778" max="778" width="2.7109375" style="267" customWidth="1"/>
    <col min="779" max="1011" width="9.140625" style="267"/>
    <col min="1012" max="1012" width="75.28515625" style="267" customWidth="1"/>
    <col min="1013" max="1013" width="15" style="267" customWidth="1"/>
    <col min="1014" max="1014" width="16.42578125" style="267" customWidth="1"/>
    <col min="1015" max="1015" width="16.85546875" style="267" customWidth="1"/>
    <col min="1016" max="1016" width="17.28515625" style="267" customWidth="1"/>
    <col min="1017" max="1017" width="9.140625" style="267"/>
    <col min="1018" max="1018" width="19.7109375" style="267" customWidth="1"/>
    <col min="1019" max="1019" width="20.28515625" style="267" customWidth="1"/>
    <col min="1020" max="1023" width="19.28515625" style="267" customWidth="1"/>
    <col min="1024" max="1024" width="9.140625" style="267"/>
    <col min="1025" max="1025" width="19.7109375" style="267" customWidth="1"/>
    <col min="1026" max="1026" width="20.28515625" style="267" customWidth="1"/>
    <col min="1027" max="1030" width="19.28515625" style="267" customWidth="1"/>
    <col min="1031" max="1032" width="9.140625" style="267"/>
    <col min="1033" max="1033" width="15.140625" style="267" customWidth="1"/>
    <col min="1034" max="1034" width="2.7109375" style="267" customWidth="1"/>
    <col min="1035" max="1267" width="9.140625" style="267"/>
    <col min="1268" max="1268" width="75.28515625" style="267" customWidth="1"/>
    <col min="1269" max="1269" width="15" style="267" customWidth="1"/>
    <col min="1270" max="1270" width="16.42578125" style="267" customWidth="1"/>
    <col min="1271" max="1271" width="16.85546875" style="267" customWidth="1"/>
    <col min="1272" max="1272" width="17.28515625" style="267" customWidth="1"/>
    <col min="1273" max="1273" width="9.140625" style="267"/>
    <col min="1274" max="1274" width="19.7109375" style="267" customWidth="1"/>
    <col min="1275" max="1275" width="20.28515625" style="267" customWidth="1"/>
    <col min="1276" max="1279" width="19.28515625" style="267" customWidth="1"/>
    <col min="1280" max="1280" width="9.140625" style="267"/>
    <col min="1281" max="1281" width="19.7109375" style="267" customWidth="1"/>
    <col min="1282" max="1282" width="20.28515625" style="267" customWidth="1"/>
    <col min="1283" max="1286" width="19.28515625" style="267" customWidth="1"/>
    <col min="1287" max="1288" width="9.140625" style="267"/>
    <col min="1289" max="1289" width="15.140625" style="267" customWidth="1"/>
    <col min="1290" max="1290" width="2.7109375" style="267" customWidth="1"/>
    <col min="1291" max="1523" width="9.140625" style="267"/>
    <col min="1524" max="1524" width="75.28515625" style="267" customWidth="1"/>
    <col min="1525" max="1525" width="15" style="267" customWidth="1"/>
    <col min="1526" max="1526" width="16.42578125" style="267" customWidth="1"/>
    <col min="1527" max="1527" width="16.85546875" style="267" customWidth="1"/>
    <col min="1528" max="1528" width="17.28515625" style="267" customWidth="1"/>
    <col min="1529" max="1529" width="9.140625" style="267"/>
    <col min="1530" max="1530" width="19.7109375" style="267" customWidth="1"/>
    <col min="1531" max="1531" width="20.28515625" style="267" customWidth="1"/>
    <col min="1532" max="1535" width="19.28515625" style="267" customWidth="1"/>
    <col min="1536" max="1536" width="9.140625" style="267"/>
    <col min="1537" max="1537" width="19.7109375" style="267" customWidth="1"/>
    <col min="1538" max="1538" width="20.28515625" style="267" customWidth="1"/>
    <col min="1539" max="1542" width="19.28515625" style="267" customWidth="1"/>
    <col min="1543" max="1544" width="9.140625" style="267"/>
    <col min="1545" max="1545" width="15.140625" style="267" customWidth="1"/>
    <col min="1546" max="1546" width="2.7109375" style="267" customWidth="1"/>
    <col min="1547" max="1779" width="9.140625" style="267"/>
    <col min="1780" max="1780" width="75.28515625" style="267" customWidth="1"/>
    <col min="1781" max="1781" width="15" style="267" customWidth="1"/>
    <col min="1782" max="1782" width="16.42578125" style="267" customWidth="1"/>
    <col min="1783" max="1783" width="16.85546875" style="267" customWidth="1"/>
    <col min="1784" max="1784" width="17.28515625" style="267" customWidth="1"/>
    <col min="1785" max="1785" width="9.140625" style="267"/>
    <col min="1786" max="1786" width="19.7109375" style="267" customWidth="1"/>
    <col min="1787" max="1787" width="20.28515625" style="267" customWidth="1"/>
    <col min="1788" max="1791" width="19.28515625" style="267" customWidth="1"/>
    <col min="1792" max="1792" width="9.140625" style="267"/>
    <col min="1793" max="1793" width="19.7109375" style="267" customWidth="1"/>
    <col min="1794" max="1794" width="20.28515625" style="267" customWidth="1"/>
    <col min="1795" max="1798" width="19.28515625" style="267" customWidth="1"/>
    <col min="1799" max="1800" width="9.140625" style="267"/>
    <col min="1801" max="1801" width="15.140625" style="267" customWidth="1"/>
    <col min="1802" max="1802" width="2.7109375" style="267" customWidth="1"/>
    <col min="1803" max="2035" width="9.140625" style="267"/>
    <col min="2036" max="2036" width="75.28515625" style="267" customWidth="1"/>
    <col min="2037" max="2037" width="15" style="267" customWidth="1"/>
    <col min="2038" max="2038" width="16.42578125" style="267" customWidth="1"/>
    <col min="2039" max="2039" width="16.85546875" style="267" customWidth="1"/>
    <col min="2040" max="2040" width="17.28515625" style="267" customWidth="1"/>
    <col min="2041" max="2041" width="9.140625" style="267"/>
    <col min="2042" max="2042" width="19.7109375" style="267" customWidth="1"/>
    <col min="2043" max="2043" width="20.28515625" style="267" customWidth="1"/>
    <col min="2044" max="2047" width="19.28515625" style="267" customWidth="1"/>
    <col min="2048" max="2048" width="9.140625" style="267"/>
    <col min="2049" max="2049" width="19.7109375" style="267" customWidth="1"/>
    <col min="2050" max="2050" width="20.28515625" style="267" customWidth="1"/>
    <col min="2051" max="2054" width="19.28515625" style="267" customWidth="1"/>
    <col min="2055" max="2056" width="9.140625" style="267"/>
    <col min="2057" max="2057" width="15.140625" style="267" customWidth="1"/>
    <col min="2058" max="2058" width="2.7109375" style="267" customWidth="1"/>
    <col min="2059" max="2291" width="9.140625" style="267"/>
    <col min="2292" max="2292" width="75.28515625" style="267" customWidth="1"/>
    <col min="2293" max="2293" width="15" style="267" customWidth="1"/>
    <col min="2294" max="2294" width="16.42578125" style="267" customWidth="1"/>
    <col min="2295" max="2295" width="16.85546875" style="267" customWidth="1"/>
    <col min="2296" max="2296" width="17.28515625" style="267" customWidth="1"/>
    <col min="2297" max="2297" width="9.140625" style="267"/>
    <col min="2298" max="2298" width="19.7109375" style="267" customWidth="1"/>
    <col min="2299" max="2299" width="20.28515625" style="267" customWidth="1"/>
    <col min="2300" max="2303" width="19.28515625" style="267" customWidth="1"/>
    <col min="2304" max="2304" width="9.140625" style="267"/>
    <col min="2305" max="2305" width="19.7109375" style="267" customWidth="1"/>
    <col min="2306" max="2306" width="20.28515625" style="267" customWidth="1"/>
    <col min="2307" max="2310" width="19.28515625" style="267" customWidth="1"/>
    <col min="2311" max="2312" width="9.140625" style="267"/>
    <col min="2313" max="2313" width="15.140625" style="267" customWidth="1"/>
    <col min="2314" max="2314" width="2.7109375" style="267" customWidth="1"/>
    <col min="2315" max="2547" width="9.140625" style="267"/>
    <col min="2548" max="2548" width="75.28515625" style="267" customWidth="1"/>
    <col min="2549" max="2549" width="15" style="267" customWidth="1"/>
    <col min="2550" max="2550" width="16.42578125" style="267" customWidth="1"/>
    <col min="2551" max="2551" width="16.85546875" style="267" customWidth="1"/>
    <col min="2552" max="2552" width="17.28515625" style="267" customWidth="1"/>
    <col min="2553" max="2553" width="9.140625" style="267"/>
    <col min="2554" max="2554" width="19.7109375" style="267" customWidth="1"/>
    <col min="2555" max="2555" width="20.28515625" style="267" customWidth="1"/>
    <col min="2556" max="2559" width="19.28515625" style="267" customWidth="1"/>
    <col min="2560" max="2560" width="9.140625" style="267"/>
    <col min="2561" max="2561" width="19.7109375" style="267" customWidth="1"/>
    <col min="2562" max="2562" width="20.28515625" style="267" customWidth="1"/>
    <col min="2563" max="2566" width="19.28515625" style="267" customWidth="1"/>
    <col min="2567" max="2568" width="9.140625" style="267"/>
    <col min="2569" max="2569" width="15.140625" style="267" customWidth="1"/>
    <col min="2570" max="2570" width="2.7109375" style="267" customWidth="1"/>
    <col min="2571" max="2803" width="9.140625" style="267"/>
    <col min="2804" max="2804" width="75.28515625" style="267" customWidth="1"/>
    <col min="2805" max="2805" width="15" style="267" customWidth="1"/>
    <col min="2806" max="2806" width="16.42578125" style="267" customWidth="1"/>
    <col min="2807" max="2807" width="16.85546875" style="267" customWidth="1"/>
    <col min="2808" max="2808" width="17.28515625" style="267" customWidth="1"/>
    <col min="2809" max="2809" width="9.140625" style="267"/>
    <col min="2810" max="2810" width="19.7109375" style="267" customWidth="1"/>
    <col min="2811" max="2811" width="20.28515625" style="267" customWidth="1"/>
    <col min="2812" max="2815" width="19.28515625" style="267" customWidth="1"/>
    <col min="2816" max="2816" width="9.140625" style="267"/>
    <col min="2817" max="2817" width="19.7109375" style="267" customWidth="1"/>
    <col min="2818" max="2818" width="20.28515625" style="267" customWidth="1"/>
    <col min="2819" max="2822" width="19.28515625" style="267" customWidth="1"/>
    <col min="2823" max="2824" width="9.140625" style="267"/>
    <col min="2825" max="2825" width="15.140625" style="267" customWidth="1"/>
    <col min="2826" max="2826" width="2.7109375" style="267" customWidth="1"/>
    <col min="2827" max="3059" width="9.140625" style="267"/>
    <col min="3060" max="3060" width="75.28515625" style="267" customWidth="1"/>
    <col min="3061" max="3061" width="15" style="267" customWidth="1"/>
    <col min="3062" max="3062" width="16.42578125" style="267" customWidth="1"/>
    <col min="3063" max="3063" width="16.85546875" style="267" customWidth="1"/>
    <col min="3064" max="3064" width="17.28515625" style="267" customWidth="1"/>
    <col min="3065" max="3065" width="9.140625" style="267"/>
    <col min="3066" max="3066" width="19.7109375" style="267" customWidth="1"/>
    <col min="3067" max="3067" width="20.28515625" style="267" customWidth="1"/>
    <col min="3068" max="3071" width="19.28515625" style="267" customWidth="1"/>
    <col min="3072" max="3072" width="9.140625" style="267"/>
    <col min="3073" max="3073" width="19.7109375" style="267" customWidth="1"/>
    <col min="3074" max="3074" width="20.28515625" style="267" customWidth="1"/>
    <col min="3075" max="3078" width="19.28515625" style="267" customWidth="1"/>
    <col min="3079" max="3080" width="9.140625" style="267"/>
    <col min="3081" max="3081" width="15.140625" style="267" customWidth="1"/>
    <col min="3082" max="3082" width="2.7109375" style="267" customWidth="1"/>
    <col min="3083" max="3315" width="9.140625" style="267"/>
    <col min="3316" max="3316" width="75.28515625" style="267" customWidth="1"/>
    <col min="3317" max="3317" width="15" style="267" customWidth="1"/>
    <col min="3318" max="3318" width="16.42578125" style="267" customWidth="1"/>
    <col min="3319" max="3319" width="16.85546875" style="267" customWidth="1"/>
    <col min="3320" max="3320" width="17.28515625" style="267" customWidth="1"/>
    <col min="3321" max="3321" width="9.140625" style="267"/>
    <col min="3322" max="3322" width="19.7109375" style="267" customWidth="1"/>
    <col min="3323" max="3323" width="20.28515625" style="267" customWidth="1"/>
    <col min="3324" max="3327" width="19.28515625" style="267" customWidth="1"/>
    <col min="3328" max="3328" width="9.140625" style="267"/>
    <col min="3329" max="3329" width="19.7109375" style="267" customWidth="1"/>
    <col min="3330" max="3330" width="20.28515625" style="267" customWidth="1"/>
    <col min="3331" max="3334" width="19.28515625" style="267" customWidth="1"/>
    <col min="3335" max="3336" width="9.140625" style="267"/>
    <col min="3337" max="3337" width="15.140625" style="267" customWidth="1"/>
    <col min="3338" max="3338" width="2.7109375" style="267" customWidth="1"/>
    <col min="3339" max="3571" width="9.140625" style="267"/>
    <col min="3572" max="3572" width="75.28515625" style="267" customWidth="1"/>
    <col min="3573" max="3573" width="15" style="267" customWidth="1"/>
    <col min="3574" max="3574" width="16.42578125" style="267" customWidth="1"/>
    <col min="3575" max="3575" width="16.85546875" style="267" customWidth="1"/>
    <col min="3576" max="3576" width="17.28515625" style="267" customWidth="1"/>
    <col min="3577" max="3577" width="9.140625" style="267"/>
    <col min="3578" max="3578" width="19.7109375" style="267" customWidth="1"/>
    <col min="3579" max="3579" width="20.28515625" style="267" customWidth="1"/>
    <col min="3580" max="3583" width="19.28515625" style="267" customWidth="1"/>
    <col min="3584" max="3584" width="9.140625" style="267"/>
    <col min="3585" max="3585" width="19.7109375" style="267" customWidth="1"/>
    <col min="3586" max="3586" width="20.28515625" style="267" customWidth="1"/>
    <col min="3587" max="3590" width="19.28515625" style="267" customWidth="1"/>
    <col min="3591" max="3592" width="9.140625" style="267"/>
    <col min="3593" max="3593" width="15.140625" style="267" customWidth="1"/>
    <col min="3594" max="3594" width="2.7109375" style="267" customWidth="1"/>
    <col min="3595" max="3827" width="9.140625" style="267"/>
    <col min="3828" max="3828" width="75.28515625" style="267" customWidth="1"/>
    <col min="3829" max="3829" width="15" style="267" customWidth="1"/>
    <col min="3830" max="3830" width="16.42578125" style="267" customWidth="1"/>
    <col min="3831" max="3831" width="16.85546875" style="267" customWidth="1"/>
    <col min="3832" max="3832" width="17.28515625" style="267" customWidth="1"/>
    <col min="3833" max="3833" width="9.140625" style="267"/>
    <col min="3834" max="3834" width="19.7109375" style="267" customWidth="1"/>
    <col min="3835" max="3835" width="20.28515625" style="267" customWidth="1"/>
    <col min="3836" max="3839" width="19.28515625" style="267" customWidth="1"/>
    <col min="3840" max="3840" width="9.140625" style="267"/>
    <col min="3841" max="3841" width="19.7109375" style="267" customWidth="1"/>
    <col min="3842" max="3842" width="20.28515625" style="267" customWidth="1"/>
    <col min="3843" max="3846" width="19.28515625" style="267" customWidth="1"/>
    <col min="3847" max="3848" width="9.140625" style="267"/>
    <col min="3849" max="3849" width="15.140625" style="267" customWidth="1"/>
    <col min="3850" max="3850" width="2.7109375" style="267" customWidth="1"/>
    <col min="3851" max="4083" width="9.140625" style="267"/>
    <col min="4084" max="4084" width="75.28515625" style="267" customWidth="1"/>
    <col min="4085" max="4085" width="15" style="267" customWidth="1"/>
    <col min="4086" max="4086" width="16.42578125" style="267" customWidth="1"/>
    <col min="4087" max="4087" width="16.85546875" style="267" customWidth="1"/>
    <col min="4088" max="4088" width="17.28515625" style="267" customWidth="1"/>
    <col min="4089" max="4089" width="9.140625" style="267"/>
    <col min="4090" max="4090" width="19.7109375" style="267" customWidth="1"/>
    <col min="4091" max="4091" width="20.28515625" style="267" customWidth="1"/>
    <col min="4092" max="4095" width="19.28515625" style="267" customWidth="1"/>
    <col min="4096" max="4096" width="9.140625" style="267"/>
    <col min="4097" max="4097" width="19.7109375" style="267" customWidth="1"/>
    <col min="4098" max="4098" width="20.28515625" style="267" customWidth="1"/>
    <col min="4099" max="4102" width="19.28515625" style="267" customWidth="1"/>
    <col min="4103" max="4104" width="9.140625" style="267"/>
    <col min="4105" max="4105" width="15.140625" style="267" customWidth="1"/>
    <col min="4106" max="4106" width="2.7109375" style="267" customWidth="1"/>
    <col min="4107" max="4339" width="9.140625" style="267"/>
    <col min="4340" max="4340" width="75.28515625" style="267" customWidth="1"/>
    <col min="4341" max="4341" width="15" style="267" customWidth="1"/>
    <col min="4342" max="4342" width="16.42578125" style="267" customWidth="1"/>
    <col min="4343" max="4343" width="16.85546875" style="267" customWidth="1"/>
    <col min="4344" max="4344" width="17.28515625" style="267" customWidth="1"/>
    <col min="4345" max="4345" width="9.140625" style="267"/>
    <col min="4346" max="4346" width="19.7109375" style="267" customWidth="1"/>
    <col min="4347" max="4347" width="20.28515625" style="267" customWidth="1"/>
    <col min="4348" max="4351" width="19.28515625" style="267" customWidth="1"/>
    <col min="4352" max="4352" width="9.140625" style="267"/>
    <col min="4353" max="4353" width="19.7109375" style="267" customWidth="1"/>
    <col min="4354" max="4354" width="20.28515625" style="267" customWidth="1"/>
    <col min="4355" max="4358" width="19.28515625" style="267" customWidth="1"/>
    <col min="4359" max="4360" width="9.140625" style="267"/>
    <col min="4361" max="4361" width="15.140625" style="267" customWidth="1"/>
    <col min="4362" max="4362" width="2.7109375" style="267" customWidth="1"/>
    <col min="4363" max="4595" width="9.140625" style="267"/>
    <col min="4596" max="4596" width="75.28515625" style="267" customWidth="1"/>
    <col min="4597" max="4597" width="15" style="267" customWidth="1"/>
    <col min="4598" max="4598" width="16.42578125" style="267" customWidth="1"/>
    <col min="4599" max="4599" width="16.85546875" style="267" customWidth="1"/>
    <col min="4600" max="4600" width="17.28515625" style="267" customWidth="1"/>
    <col min="4601" max="4601" width="9.140625" style="267"/>
    <col min="4602" max="4602" width="19.7109375" style="267" customWidth="1"/>
    <col min="4603" max="4603" width="20.28515625" style="267" customWidth="1"/>
    <col min="4604" max="4607" width="19.28515625" style="267" customWidth="1"/>
    <col min="4608" max="4608" width="9.140625" style="267"/>
    <col min="4609" max="4609" width="19.7109375" style="267" customWidth="1"/>
    <col min="4610" max="4610" width="20.28515625" style="267" customWidth="1"/>
    <col min="4611" max="4614" width="19.28515625" style="267" customWidth="1"/>
    <col min="4615" max="4616" width="9.140625" style="267"/>
    <col min="4617" max="4617" width="15.140625" style="267" customWidth="1"/>
    <col min="4618" max="4618" width="2.7109375" style="267" customWidth="1"/>
    <col min="4619" max="4851" width="9.140625" style="267"/>
    <col min="4852" max="4852" width="75.28515625" style="267" customWidth="1"/>
    <col min="4853" max="4853" width="15" style="267" customWidth="1"/>
    <col min="4854" max="4854" width="16.42578125" style="267" customWidth="1"/>
    <col min="4855" max="4855" width="16.85546875" style="267" customWidth="1"/>
    <col min="4856" max="4856" width="17.28515625" style="267" customWidth="1"/>
    <col min="4857" max="4857" width="9.140625" style="267"/>
    <col min="4858" max="4858" width="19.7109375" style="267" customWidth="1"/>
    <col min="4859" max="4859" width="20.28515625" style="267" customWidth="1"/>
    <col min="4860" max="4863" width="19.28515625" style="267" customWidth="1"/>
    <col min="4864" max="4864" width="9.140625" style="267"/>
    <col min="4865" max="4865" width="19.7109375" style="267" customWidth="1"/>
    <col min="4866" max="4866" width="20.28515625" style="267" customWidth="1"/>
    <col min="4867" max="4870" width="19.28515625" style="267" customWidth="1"/>
    <col min="4871" max="4872" width="9.140625" style="267"/>
    <col min="4873" max="4873" width="15.140625" style="267" customWidth="1"/>
    <col min="4874" max="4874" width="2.7109375" style="267" customWidth="1"/>
    <col min="4875" max="5107" width="9.140625" style="267"/>
    <col min="5108" max="5108" width="75.28515625" style="267" customWidth="1"/>
    <col min="5109" max="5109" width="15" style="267" customWidth="1"/>
    <col min="5110" max="5110" width="16.42578125" style="267" customWidth="1"/>
    <col min="5111" max="5111" width="16.85546875" style="267" customWidth="1"/>
    <col min="5112" max="5112" width="17.28515625" style="267" customWidth="1"/>
    <col min="5113" max="5113" width="9.140625" style="267"/>
    <col min="5114" max="5114" width="19.7109375" style="267" customWidth="1"/>
    <col min="5115" max="5115" width="20.28515625" style="267" customWidth="1"/>
    <col min="5116" max="5119" width="19.28515625" style="267" customWidth="1"/>
    <col min="5120" max="5120" width="9.140625" style="267"/>
    <col min="5121" max="5121" width="19.7109375" style="267" customWidth="1"/>
    <col min="5122" max="5122" width="20.28515625" style="267" customWidth="1"/>
    <col min="5123" max="5126" width="19.28515625" style="267" customWidth="1"/>
    <col min="5127" max="5128" width="9.140625" style="267"/>
    <col min="5129" max="5129" width="15.140625" style="267" customWidth="1"/>
    <col min="5130" max="5130" width="2.7109375" style="267" customWidth="1"/>
    <col min="5131" max="5363" width="9.140625" style="267"/>
    <col min="5364" max="5364" width="75.28515625" style="267" customWidth="1"/>
    <col min="5365" max="5365" width="15" style="267" customWidth="1"/>
    <col min="5366" max="5366" width="16.42578125" style="267" customWidth="1"/>
    <col min="5367" max="5367" width="16.85546875" style="267" customWidth="1"/>
    <col min="5368" max="5368" width="17.28515625" style="267" customWidth="1"/>
    <col min="5369" max="5369" width="9.140625" style="267"/>
    <col min="5370" max="5370" width="19.7109375" style="267" customWidth="1"/>
    <col min="5371" max="5371" width="20.28515625" style="267" customWidth="1"/>
    <col min="5372" max="5375" width="19.28515625" style="267" customWidth="1"/>
    <col min="5376" max="5376" width="9.140625" style="267"/>
    <col min="5377" max="5377" width="19.7109375" style="267" customWidth="1"/>
    <col min="5378" max="5378" width="20.28515625" style="267" customWidth="1"/>
    <col min="5379" max="5382" width="19.28515625" style="267" customWidth="1"/>
    <col min="5383" max="5384" width="9.140625" style="267"/>
    <col min="5385" max="5385" width="15.140625" style="267" customWidth="1"/>
    <col min="5386" max="5386" width="2.7109375" style="267" customWidth="1"/>
    <col min="5387" max="5619" width="9.140625" style="267"/>
    <col min="5620" max="5620" width="75.28515625" style="267" customWidth="1"/>
    <col min="5621" max="5621" width="15" style="267" customWidth="1"/>
    <col min="5622" max="5622" width="16.42578125" style="267" customWidth="1"/>
    <col min="5623" max="5623" width="16.85546875" style="267" customWidth="1"/>
    <col min="5624" max="5624" width="17.28515625" style="267" customWidth="1"/>
    <col min="5625" max="5625" width="9.140625" style="267"/>
    <col min="5626" max="5626" width="19.7109375" style="267" customWidth="1"/>
    <col min="5627" max="5627" width="20.28515625" style="267" customWidth="1"/>
    <col min="5628" max="5631" width="19.28515625" style="267" customWidth="1"/>
    <col min="5632" max="5632" width="9.140625" style="267"/>
    <col min="5633" max="5633" width="19.7109375" style="267" customWidth="1"/>
    <col min="5634" max="5634" width="20.28515625" style="267" customWidth="1"/>
    <col min="5635" max="5638" width="19.28515625" style="267" customWidth="1"/>
    <col min="5639" max="5640" width="9.140625" style="267"/>
    <col min="5641" max="5641" width="15.140625" style="267" customWidth="1"/>
    <col min="5642" max="5642" width="2.7109375" style="267" customWidth="1"/>
    <col min="5643" max="5875" width="9.140625" style="267"/>
    <col min="5876" max="5876" width="75.28515625" style="267" customWidth="1"/>
    <col min="5877" max="5877" width="15" style="267" customWidth="1"/>
    <col min="5878" max="5878" width="16.42578125" style="267" customWidth="1"/>
    <col min="5879" max="5879" width="16.85546875" style="267" customWidth="1"/>
    <col min="5880" max="5880" width="17.28515625" style="267" customWidth="1"/>
    <col min="5881" max="5881" width="9.140625" style="267"/>
    <col min="5882" max="5882" width="19.7109375" style="267" customWidth="1"/>
    <col min="5883" max="5883" width="20.28515625" style="267" customWidth="1"/>
    <col min="5884" max="5887" width="19.28515625" style="267" customWidth="1"/>
    <col min="5888" max="5888" width="9.140625" style="267"/>
    <col min="5889" max="5889" width="19.7109375" style="267" customWidth="1"/>
    <col min="5890" max="5890" width="20.28515625" style="267" customWidth="1"/>
    <col min="5891" max="5894" width="19.28515625" style="267" customWidth="1"/>
    <col min="5895" max="5896" width="9.140625" style="267"/>
    <col min="5897" max="5897" width="15.140625" style="267" customWidth="1"/>
    <col min="5898" max="5898" width="2.7109375" style="267" customWidth="1"/>
    <col min="5899" max="6131" width="9.140625" style="267"/>
    <col min="6132" max="6132" width="75.28515625" style="267" customWidth="1"/>
    <col min="6133" max="6133" width="15" style="267" customWidth="1"/>
    <col min="6134" max="6134" width="16.42578125" style="267" customWidth="1"/>
    <col min="6135" max="6135" width="16.85546875" style="267" customWidth="1"/>
    <col min="6136" max="6136" width="17.28515625" style="267" customWidth="1"/>
    <col min="6137" max="6137" width="9.140625" style="267"/>
    <col min="6138" max="6138" width="19.7109375" style="267" customWidth="1"/>
    <col min="6139" max="6139" width="20.28515625" style="267" customWidth="1"/>
    <col min="6140" max="6143" width="19.28515625" style="267" customWidth="1"/>
    <col min="6144" max="6144" width="9.140625" style="267"/>
    <col min="6145" max="6145" width="19.7109375" style="267" customWidth="1"/>
    <col min="6146" max="6146" width="20.28515625" style="267" customWidth="1"/>
    <col min="6147" max="6150" width="19.28515625" style="267" customWidth="1"/>
    <col min="6151" max="6152" width="9.140625" style="267"/>
    <col min="6153" max="6153" width="15.140625" style="267" customWidth="1"/>
    <col min="6154" max="6154" width="2.7109375" style="267" customWidth="1"/>
    <col min="6155" max="6387" width="9.140625" style="267"/>
    <col min="6388" max="6388" width="75.28515625" style="267" customWidth="1"/>
    <col min="6389" max="6389" width="15" style="267" customWidth="1"/>
    <col min="6390" max="6390" width="16.42578125" style="267" customWidth="1"/>
    <col min="6391" max="6391" width="16.85546875" style="267" customWidth="1"/>
    <col min="6392" max="6392" width="17.28515625" style="267" customWidth="1"/>
    <col min="6393" max="6393" width="9.140625" style="267"/>
    <col min="6394" max="6394" width="19.7109375" style="267" customWidth="1"/>
    <col min="6395" max="6395" width="20.28515625" style="267" customWidth="1"/>
    <col min="6396" max="6399" width="19.28515625" style="267" customWidth="1"/>
    <col min="6400" max="6400" width="9.140625" style="267"/>
    <col min="6401" max="6401" width="19.7109375" style="267" customWidth="1"/>
    <col min="6402" max="6402" width="20.28515625" style="267" customWidth="1"/>
    <col min="6403" max="6406" width="19.28515625" style="267" customWidth="1"/>
    <col min="6407" max="6408" width="9.140625" style="267"/>
    <col min="6409" max="6409" width="15.140625" style="267" customWidth="1"/>
    <col min="6410" max="6410" width="2.7109375" style="267" customWidth="1"/>
    <col min="6411" max="6643" width="9.140625" style="267"/>
    <col min="6644" max="6644" width="75.28515625" style="267" customWidth="1"/>
    <col min="6645" max="6645" width="15" style="267" customWidth="1"/>
    <col min="6646" max="6646" width="16.42578125" style="267" customWidth="1"/>
    <col min="6647" max="6647" width="16.85546875" style="267" customWidth="1"/>
    <col min="6648" max="6648" width="17.28515625" style="267" customWidth="1"/>
    <col min="6649" max="6649" width="9.140625" style="267"/>
    <col min="6650" max="6650" width="19.7109375" style="267" customWidth="1"/>
    <col min="6651" max="6651" width="20.28515625" style="267" customWidth="1"/>
    <col min="6652" max="6655" width="19.28515625" style="267" customWidth="1"/>
    <col min="6656" max="6656" width="9.140625" style="267"/>
    <col min="6657" max="6657" width="19.7109375" style="267" customWidth="1"/>
    <col min="6658" max="6658" width="20.28515625" style="267" customWidth="1"/>
    <col min="6659" max="6662" width="19.28515625" style="267" customWidth="1"/>
    <col min="6663" max="6664" width="9.140625" style="267"/>
    <col min="6665" max="6665" width="15.140625" style="267" customWidth="1"/>
    <col min="6666" max="6666" width="2.7109375" style="267" customWidth="1"/>
    <col min="6667" max="6899" width="9.140625" style="267"/>
    <col min="6900" max="6900" width="75.28515625" style="267" customWidth="1"/>
    <col min="6901" max="6901" width="15" style="267" customWidth="1"/>
    <col min="6902" max="6902" width="16.42578125" style="267" customWidth="1"/>
    <col min="6903" max="6903" width="16.85546875" style="267" customWidth="1"/>
    <col min="6904" max="6904" width="17.28515625" style="267" customWidth="1"/>
    <col min="6905" max="6905" width="9.140625" style="267"/>
    <col min="6906" max="6906" width="19.7109375" style="267" customWidth="1"/>
    <col min="6907" max="6907" width="20.28515625" style="267" customWidth="1"/>
    <col min="6908" max="6911" width="19.28515625" style="267" customWidth="1"/>
    <col min="6912" max="6912" width="9.140625" style="267"/>
    <col min="6913" max="6913" width="19.7109375" style="267" customWidth="1"/>
    <col min="6914" max="6914" width="20.28515625" style="267" customWidth="1"/>
    <col min="6915" max="6918" width="19.28515625" style="267" customWidth="1"/>
    <col min="6919" max="6920" width="9.140625" style="267"/>
    <col min="6921" max="6921" width="15.140625" style="267" customWidth="1"/>
    <col min="6922" max="6922" width="2.7109375" style="267" customWidth="1"/>
    <col min="6923" max="7155" width="9.140625" style="267"/>
    <col min="7156" max="7156" width="75.28515625" style="267" customWidth="1"/>
    <col min="7157" max="7157" width="15" style="267" customWidth="1"/>
    <col min="7158" max="7158" width="16.42578125" style="267" customWidth="1"/>
    <col min="7159" max="7159" width="16.85546875" style="267" customWidth="1"/>
    <col min="7160" max="7160" width="17.28515625" style="267" customWidth="1"/>
    <col min="7161" max="7161" width="9.140625" style="267"/>
    <col min="7162" max="7162" width="19.7109375" style="267" customWidth="1"/>
    <col min="7163" max="7163" width="20.28515625" style="267" customWidth="1"/>
    <col min="7164" max="7167" width="19.28515625" style="267" customWidth="1"/>
    <col min="7168" max="7168" width="9.140625" style="267"/>
    <col min="7169" max="7169" width="19.7109375" style="267" customWidth="1"/>
    <col min="7170" max="7170" width="20.28515625" style="267" customWidth="1"/>
    <col min="7171" max="7174" width="19.28515625" style="267" customWidth="1"/>
    <col min="7175" max="7176" width="9.140625" style="267"/>
    <col min="7177" max="7177" width="15.140625" style="267" customWidth="1"/>
    <col min="7178" max="7178" width="2.7109375" style="267" customWidth="1"/>
    <col min="7179" max="7411" width="9.140625" style="267"/>
    <col min="7412" max="7412" width="75.28515625" style="267" customWidth="1"/>
    <col min="7413" max="7413" width="15" style="267" customWidth="1"/>
    <col min="7414" max="7414" width="16.42578125" style="267" customWidth="1"/>
    <col min="7415" max="7415" width="16.85546875" style="267" customWidth="1"/>
    <col min="7416" max="7416" width="17.28515625" style="267" customWidth="1"/>
    <col min="7417" max="7417" width="9.140625" style="267"/>
    <col min="7418" max="7418" width="19.7109375" style="267" customWidth="1"/>
    <col min="7419" max="7419" width="20.28515625" style="267" customWidth="1"/>
    <col min="7420" max="7423" width="19.28515625" style="267" customWidth="1"/>
    <col min="7424" max="7424" width="9.140625" style="267"/>
    <col min="7425" max="7425" width="19.7109375" style="267" customWidth="1"/>
    <col min="7426" max="7426" width="20.28515625" style="267" customWidth="1"/>
    <col min="7427" max="7430" width="19.28515625" style="267" customWidth="1"/>
    <col min="7431" max="7432" width="9.140625" style="267"/>
    <col min="7433" max="7433" width="15.140625" style="267" customWidth="1"/>
    <col min="7434" max="7434" width="2.7109375" style="267" customWidth="1"/>
    <col min="7435" max="7667" width="9.140625" style="267"/>
    <col min="7668" max="7668" width="75.28515625" style="267" customWidth="1"/>
    <col min="7669" max="7669" width="15" style="267" customWidth="1"/>
    <col min="7670" max="7670" width="16.42578125" style="267" customWidth="1"/>
    <col min="7671" max="7671" width="16.85546875" style="267" customWidth="1"/>
    <col min="7672" max="7672" width="17.28515625" style="267" customWidth="1"/>
    <col min="7673" max="7673" width="9.140625" style="267"/>
    <col min="7674" max="7674" width="19.7109375" style="267" customWidth="1"/>
    <col min="7675" max="7675" width="20.28515625" style="267" customWidth="1"/>
    <col min="7676" max="7679" width="19.28515625" style="267" customWidth="1"/>
    <col min="7680" max="7680" width="9.140625" style="267"/>
    <col min="7681" max="7681" width="19.7109375" style="267" customWidth="1"/>
    <col min="7682" max="7682" width="20.28515625" style="267" customWidth="1"/>
    <col min="7683" max="7686" width="19.28515625" style="267" customWidth="1"/>
    <col min="7687" max="7688" width="9.140625" style="267"/>
    <col min="7689" max="7689" width="15.140625" style="267" customWidth="1"/>
    <col min="7690" max="7690" width="2.7109375" style="267" customWidth="1"/>
    <col min="7691" max="7923" width="9.140625" style="267"/>
    <col min="7924" max="7924" width="75.28515625" style="267" customWidth="1"/>
    <col min="7925" max="7925" width="15" style="267" customWidth="1"/>
    <col min="7926" max="7926" width="16.42578125" style="267" customWidth="1"/>
    <col min="7927" max="7927" width="16.85546875" style="267" customWidth="1"/>
    <col min="7928" max="7928" width="17.28515625" style="267" customWidth="1"/>
    <col min="7929" max="7929" width="9.140625" style="267"/>
    <col min="7930" max="7930" width="19.7109375" style="267" customWidth="1"/>
    <col min="7931" max="7931" width="20.28515625" style="267" customWidth="1"/>
    <col min="7932" max="7935" width="19.28515625" style="267" customWidth="1"/>
    <col min="7936" max="7936" width="9.140625" style="267"/>
    <col min="7937" max="7937" width="19.7109375" style="267" customWidth="1"/>
    <col min="7938" max="7938" width="20.28515625" style="267" customWidth="1"/>
    <col min="7939" max="7942" width="19.28515625" style="267" customWidth="1"/>
    <col min="7943" max="7944" width="9.140625" style="267"/>
    <col min="7945" max="7945" width="15.140625" style="267" customWidth="1"/>
    <col min="7946" max="7946" width="2.7109375" style="267" customWidth="1"/>
    <col min="7947" max="8179" width="9.140625" style="267"/>
    <col min="8180" max="8180" width="75.28515625" style="267" customWidth="1"/>
    <col min="8181" max="8181" width="15" style="267" customWidth="1"/>
    <col min="8182" max="8182" width="16.42578125" style="267" customWidth="1"/>
    <col min="8183" max="8183" width="16.85546875" style="267" customWidth="1"/>
    <col min="8184" max="8184" width="17.28515625" style="267" customWidth="1"/>
    <col min="8185" max="8185" width="9.140625" style="267"/>
    <col min="8186" max="8186" width="19.7109375" style="267" customWidth="1"/>
    <col min="8187" max="8187" width="20.28515625" style="267" customWidth="1"/>
    <col min="8188" max="8191" width="19.28515625" style="267" customWidth="1"/>
    <col min="8192" max="8192" width="9.140625" style="267"/>
    <col min="8193" max="8193" width="19.7109375" style="267" customWidth="1"/>
    <col min="8194" max="8194" width="20.28515625" style="267" customWidth="1"/>
    <col min="8195" max="8198" width="19.28515625" style="267" customWidth="1"/>
    <col min="8199" max="8200" width="9.140625" style="267"/>
    <col min="8201" max="8201" width="15.140625" style="267" customWidth="1"/>
    <col min="8202" max="8202" width="2.7109375" style="267" customWidth="1"/>
    <col min="8203" max="8435" width="9.140625" style="267"/>
    <col min="8436" max="8436" width="75.28515625" style="267" customWidth="1"/>
    <col min="8437" max="8437" width="15" style="267" customWidth="1"/>
    <col min="8438" max="8438" width="16.42578125" style="267" customWidth="1"/>
    <col min="8439" max="8439" width="16.85546875" style="267" customWidth="1"/>
    <col min="8440" max="8440" width="17.28515625" style="267" customWidth="1"/>
    <col min="8441" max="8441" width="9.140625" style="267"/>
    <col min="8442" max="8442" width="19.7109375" style="267" customWidth="1"/>
    <col min="8443" max="8443" width="20.28515625" style="267" customWidth="1"/>
    <col min="8444" max="8447" width="19.28515625" style="267" customWidth="1"/>
    <col min="8448" max="8448" width="9.140625" style="267"/>
    <col min="8449" max="8449" width="19.7109375" style="267" customWidth="1"/>
    <col min="8450" max="8450" width="20.28515625" style="267" customWidth="1"/>
    <col min="8451" max="8454" width="19.28515625" style="267" customWidth="1"/>
    <col min="8455" max="8456" width="9.140625" style="267"/>
    <col min="8457" max="8457" width="15.140625" style="267" customWidth="1"/>
    <col min="8458" max="8458" width="2.7109375" style="267" customWidth="1"/>
    <col min="8459" max="8691" width="9.140625" style="267"/>
    <col min="8692" max="8692" width="75.28515625" style="267" customWidth="1"/>
    <col min="8693" max="8693" width="15" style="267" customWidth="1"/>
    <col min="8694" max="8694" width="16.42578125" style="267" customWidth="1"/>
    <col min="8695" max="8695" width="16.85546875" style="267" customWidth="1"/>
    <col min="8696" max="8696" width="17.28515625" style="267" customWidth="1"/>
    <col min="8697" max="8697" width="9.140625" style="267"/>
    <col min="8698" max="8698" width="19.7109375" style="267" customWidth="1"/>
    <col min="8699" max="8699" width="20.28515625" style="267" customWidth="1"/>
    <col min="8700" max="8703" width="19.28515625" style="267" customWidth="1"/>
    <col min="8704" max="8704" width="9.140625" style="267"/>
    <col min="8705" max="8705" width="19.7109375" style="267" customWidth="1"/>
    <col min="8706" max="8706" width="20.28515625" style="267" customWidth="1"/>
    <col min="8707" max="8710" width="19.28515625" style="267" customWidth="1"/>
    <col min="8711" max="8712" width="9.140625" style="267"/>
    <col min="8713" max="8713" width="15.140625" style="267" customWidth="1"/>
    <col min="8714" max="8714" width="2.7109375" style="267" customWidth="1"/>
    <col min="8715" max="8947" width="9.140625" style="267"/>
    <col min="8948" max="8948" width="75.28515625" style="267" customWidth="1"/>
    <col min="8949" max="8949" width="15" style="267" customWidth="1"/>
    <col min="8950" max="8950" width="16.42578125" style="267" customWidth="1"/>
    <col min="8951" max="8951" width="16.85546875" style="267" customWidth="1"/>
    <col min="8952" max="8952" width="17.28515625" style="267" customWidth="1"/>
    <col min="8953" max="8953" width="9.140625" style="267"/>
    <col min="8954" max="8954" width="19.7109375" style="267" customWidth="1"/>
    <col min="8955" max="8955" width="20.28515625" style="267" customWidth="1"/>
    <col min="8956" max="8959" width="19.28515625" style="267" customWidth="1"/>
    <col min="8960" max="8960" width="9.140625" style="267"/>
    <col min="8961" max="8961" width="19.7109375" style="267" customWidth="1"/>
    <col min="8962" max="8962" width="20.28515625" style="267" customWidth="1"/>
    <col min="8963" max="8966" width="19.28515625" style="267" customWidth="1"/>
    <col min="8967" max="8968" width="9.140625" style="267"/>
    <col min="8969" max="8969" width="15.140625" style="267" customWidth="1"/>
    <col min="8970" max="8970" width="2.7109375" style="267" customWidth="1"/>
    <col min="8971" max="9203" width="9.140625" style="267"/>
    <col min="9204" max="9204" width="75.28515625" style="267" customWidth="1"/>
    <col min="9205" max="9205" width="15" style="267" customWidth="1"/>
    <col min="9206" max="9206" width="16.42578125" style="267" customWidth="1"/>
    <col min="9207" max="9207" width="16.85546875" style="267" customWidth="1"/>
    <col min="9208" max="9208" width="17.28515625" style="267" customWidth="1"/>
    <col min="9209" max="9209" width="9.140625" style="267"/>
    <col min="9210" max="9210" width="19.7109375" style="267" customWidth="1"/>
    <col min="9211" max="9211" width="20.28515625" style="267" customWidth="1"/>
    <col min="9212" max="9215" width="19.28515625" style="267" customWidth="1"/>
    <col min="9216" max="9216" width="9.140625" style="267"/>
    <col min="9217" max="9217" width="19.7109375" style="267" customWidth="1"/>
    <col min="9218" max="9218" width="20.28515625" style="267" customWidth="1"/>
    <col min="9219" max="9222" width="19.28515625" style="267" customWidth="1"/>
    <col min="9223" max="9224" width="9.140625" style="267"/>
    <col min="9225" max="9225" width="15.140625" style="267" customWidth="1"/>
    <col min="9226" max="9226" width="2.7109375" style="267" customWidth="1"/>
    <col min="9227" max="9459" width="9.140625" style="267"/>
    <col min="9460" max="9460" width="75.28515625" style="267" customWidth="1"/>
    <col min="9461" max="9461" width="15" style="267" customWidth="1"/>
    <col min="9462" max="9462" width="16.42578125" style="267" customWidth="1"/>
    <col min="9463" max="9463" width="16.85546875" style="267" customWidth="1"/>
    <col min="9464" max="9464" width="17.28515625" style="267" customWidth="1"/>
    <col min="9465" max="9465" width="9.140625" style="267"/>
    <col min="9466" max="9466" width="19.7109375" style="267" customWidth="1"/>
    <col min="9467" max="9467" width="20.28515625" style="267" customWidth="1"/>
    <col min="9468" max="9471" width="19.28515625" style="267" customWidth="1"/>
    <col min="9472" max="9472" width="9.140625" style="267"/>
    <col min="9473" max="9473" width="19.7109375" style="267" customWidth="1"/>
    <col min="9474" max="9474" width="20.28515625" style="267" customWidth="1"/>
    <col min="9475" max="9478" width="19.28515625" style="267" customWidth="1"/>
    <col min="9479" max="9480" width="9.140625" style="267"/>
    <col min="9481" max="9481" width="15.140625" style="267" customWidth="1"/>
    <col min="9482" max="9482" width="2.7109375" style="267" customWidth="1"/>
    <col min="9483" max="9715" width="9.140625" style="267"/>
    <col min="9716" max="9716" width="75.28515625" style="267" customWidth="1"/>
    <col min="9717" max="9717" width="15" style="267" customWidth="1"/>
    <col min="9718" max="9718" width="16.42578125" style="267" customWidth="1"/>
    <col min="9719" max="9719" width="16.85546875" style="267" customWidth="1"/>
    <col min="9720" max="9720" width="17.28515625" style="267" customWidth="1"/>
    <col min="9721" max="9721" width="9.140625" style="267"/>
    <col min="9722" max="9722" width="19.7109375" style="267" customWidth="1"/>
    <col min="9723" max="9723" width="20.28515625" style="267" customWidth="1"/>
    <col min="9724" max="9727" width="19.28515625" style="267" customWidth="1"/>
    <col min="9728" max="9728" width="9.140625" style="267"/>
    <col min="9729" max="9729" width="19.7109375" style="267" customWidth="1"/>
    <col min="9730" max="9730" width="20.28515625" style="267" customWidth="1"/>
    <col min="9731" max="9734" width="19.28515625" style="267" customWidth="1"/>
    <col min="9735" max="9736" width="9.140625" style="267"/>
    <col min="9737" max="9737" width="15.140625" style="267" customWidth="1"/>
    <col min="9738" max="9738" width="2.7109375" style="267" customWidth="1"/>
    <col min="9739" max="9971" width="9.140625" style="267"/>
    <col min="9972" max="9972" width="75.28515625" style="267" customWidth="1"/>
    <col min="9973" max="9973" width="15" style="267" customWidth="1"/>
    <col min="9974" max="9974" width="16.42578125" style="267" customWidth="1"/>
    <col min="9975" max="9975" width="16.85546875" style="267" customWidth="1"/>
    <col min="9976" max="9976" width="17.28515625" style="267" customWidth="1"/>
    <col min="9977" max="9977" width="9.140625" style="267"/>
    <col min="9978" max="9978" width="19.7109375" style="267" customWidth="1"/>
    <col min="9979" max="9979" width="20.28515625" style="267" customWidth="1"/>
    <col min="9980" max="9983" width="19.28515625" style="267" customWidth="1"/>
    <col min="9984" max="9984" width="9.140625" style="267"/>
    <col min="9985" max="9985" width="19.7109375" style="267" customWidth="1"/>
    <col min="9986" max="9986" width="20.28515625" style="267" customWidth="1"/>
    <col min="9987" max="9990" width="19.28515625" style="267" customWidth="1"/>
    <col min="9991" max="9992" width="9.140625" style="267"/>
    <col min="9993" max="9993" width="15.140625" style="267" customWidth="1"/>
    <col min="9994" max="9994" width="2.7109375" style="267" customWidth="1"/>
    <col min="9995" max="10227" width="9.140625" style="267"/>
    <col min="10228" max="10228" width="75.28515625" style="267" customWidth="1"/>
    <col min="10229" max="10229" width="15" style="267" customWidth="1"/>
    <col min="10230" max="10230" width="16.42578125" style="267" customWidth="1"/>
    <col min="10231" max="10231" width="16.85546875" style="267" customWidth="1"/>
    <col min="10232" max="10232" width="17.28515625" style="267" customWidth="1"/>
    <col min="10233" max="10233" width="9.140625" style="267"/>
    <col min="10234" max="10234" width="19.7109375" style="267" customWidth="1"/>
    <col min="10235" max="10235" width="20.28515625" style="267" customWidth="1"/>
    <col min="10236" max="10239" width="19.28515625" style="267" customWidth="1"/>
    <col min="10240" max="10240" width="9.140625" style="267"/>
    <col min="10241" max="10241" width="19.7109375" style="267" customWidth="1"/>
    <col min="10242" max="10242" width="20.28515625" style="267" customWidth="1"/>
    <col min="10243" max="10246" width="19.28515625" style="267" customWidth="1"/>
    <col min="10247" max="10248" width="9.140625" style="267"/>
    <col min="10249" max="10249" width="15.140625" style="267" customWidth="1"/>
    <col min="10250" max="10250" width="2.7109375" style="267" customWidth="1"/>
    <col min="10251" max="10483" width="9.140625" style="267"/>
    <col min="10484" max="10484" width="75.28515625" style="267" customWidth="1"/>
    <col min="10485" max="10485" width="15" style="267" customWidth="1"/>
    <col min="10486" max="10486" width="16.42578125" style="267" customWidth="1"/>
    <col min="10487" max="10487" width="16.85546875" style="267" customWidth="1"/>
    <col min="10488" max="10488" width="17.28515625" style="267" customWidth="1"/>
    <col min="10489" max="10489" width="9.140625" style="267"/>
    <col min="10490" max="10490" width="19.7109375" style="267" customWidth="1"/>
    <col min="10491" max="10491" width="20.28515625" style="267" customWidth="1"/>
    <col min="10492" max="10495" width="19.28515625" style="267" customWidth="1"/>
    <col min="10496" max="10496" width="9.140625" style="267"/>
    <col min="10497" max="10497" width="19.7109375" style="267" customWidth="1"/>
    <col min="10498" max="10498" width="20.28515625" style="267" customWidth="1"/>
    <col min="10499" max="10502" width="19.28515625" style="267" customWidth="1"/>
    <col min="10503" max="10504" width="9.140625" style="267"/>
    <col min="10505" max="10505" width="15.140625" style="267" customWidth="1"/>
    <col min="10506" max="10506" width="2.7109375" style="267" customWidth="1"/>
    <col min="10507" max="10739" width="9.140625" style="267"/>
    <col min="10740" max="10740" width="75.28515625" style="267" customWidth="1"/>
    <col min="10741" max="10741" width="15" style="267" customWidth="1"/>
    <col min="10742" max="10742" width="16.42578125" style="267" customWidth="1"/>
    <col min="10743" max="10743" width="16.85546875" style="267" customWidth="1"/>
    <col min="10744" max="10744" width="17.28515625" style="267" customWidth="1"/>
    <col min="10745" max="10745" width="9.140625" style="267"/>
    <col min="10746" max="10746" width="19.7109375" style="267" customWidth="1"/>
    <col min="10747" max="10747" width="20.28515625" style="267" customWidth="1"/>
    <col min="10748" max="10751" width="19.28515625" style="267" customWidth="1"/>
    <col min="10752" max="10752" width="9.140625" style="267"/>
    <col min="10753" max="10753" width="19.7109375" style="267" customWidth="1"/>
    <col min="10754" max="10754" width="20.28515625" style="267" customWidth="1"/>
    <col min="10755" max="10758" width="19.28515625" style="267" customWidth="1"/>
    <col min="10759" max="10760" width="9.140625" style="267"/>
    <col min="10761" max="10761" width="15.140625" style="267" customWidth="1"/>
    <col min="10762" max="10762" width="2.7109375" style="267" customWidth="1"/>
    <col min="10763" max="10995" width="9.140625" style="267"/>
    <col min="10996" max="10996" width="75.28515625" style="267" customWidth="1"/>
    <col min="10997" max="10997" width="15" style="267" customWidth="1"/>
    <col min="10998" max="10998" width="16.42578125" style="267" customWidth="1"/>
    <col min="10999" max="10999" width="16.85546875" style="267" customWidth="1"/>
    <col min="11000" max="11000" width="17.28515625" style="267" customWidth="1"/>
    <col min="11001" max="11001" width="9.140625" style="267"/>
    <col min="11002" max="11002" width="19.7109375" style="267" customWidth="1"/>
    <col min="11003" max="11003" width="20.28515625" style="267" customWidth="1"/>
    <col min="11004" max="11007" width="19.28515625" style="267" customWidth="1"/>
    <col min="11008" max="11008" width="9.140625" style="267"/>
    <col min="11009" max="11009" width="19.7109375" style="267" customWidth="1"/>
    <col min="11010" max="11010" width="20.28515625" style="267" customWidth="1"/>
    <col min="11011" max="11014" width="19.28515625" style="267" customWidth="1"/>
    <col min="11015" max="11016" width="9.140625" style="267"/>
    <col min="11017" max="11017" width="15.140625" style="267" customWidth="1"/>
    <col min="11018" max="11018" width="2.7109375" style="267" customWidth="1"/>
    <col min="11019" max="11251" width="9.140625" style="267"/>
    <col min="11252" max="11252" width="75.28515625" style="267" customWidth="1"/>
    <col min="11253" max="11253" width="15" style="267" customWidth="1"/>
    <col min="11254" max="11254" width="16.42578125" style="267" customWidth="1"/>
    <col min="11255" max="11255" width="16.85546875" style="267" customWidth="1"/>
    <col min="11256" max="11256" width="17.28515625" style="267" customWidth="1"/>
    <col min="11257" max="11257" width="9.140625" style="267"/>
    <col min="11258" max="11258" width="19.7109375" style="267" customWidth="1"/>
    <col min="11259" max="11259" width="20.28515625" style="267" customWidth="1"/>
    <col min="11260" max="11263" width="19.28515625" style="267" customWidth="1"/>
    <col min="11264" max="11264" width="9.140625" style="267"/>
    <col min="11265" max="11265" width="19.7109375" style="267" customWidth="1"/>
    <col min="11266" max="11266" width="20.28515625" style="267" customWidth="1"/>
    <col min="11267" max="11270" width="19.28515625" style="267" customWidth="1"/>
    <col min="11271" max="11272" width="9.140625" style="267"/>
    <col min="11273" max="11273" width="15.140625" style="267" customWidth="1"/>
    <col min="11274" max="11274" width="2.7109375" style="267" customWidth="1"/>
    <col min="11275" max="11507" width="9.140625" style="267"/>
    <col min="11508" max="11508" width="75.28515625" style="267" customWidth="1"/>
    <col min="11509" max="11509" width="15" style="267" customWidth="1"/>
    <col min="11510" max="11510" width="16.42578125" style="267" customWidth="1"/>
    <col min="11511" max="11511" width="16.85546875" style="267" customWidth="1"/>
    <col min="11512" max="11512" width="17.28515625" style="267" customWidth="1"/>
    <col min="11513" max="11513" width="9.140625" style="267"/>
    <col min="11514" max="11514" width="19.7109375" style="267" customWidth="1"/>
    <col min="11515" max="11515" width="20.28515625" style="267" customWidth="1"/>
    <col min="11516" max="11519" width="19.28515625" style="267" customWidth="1"/>
    <col min="11520" max="11520" width="9.140625" style="267"/>
    <col min="11521" max="11521" width="19.7109375" style="267" customWidth="1"/>
    <col min="11522" max="11522" width="20.28515625" style="267" customWidth="1"/>
    <col min="11523" max="11526" width="19.28515625" style="267" customWidth="1"/>
    <col min="11527" max="11528" width="9.140625" style="267"/>
    <col min="11529" max="11529" width="15.140625" style="267" customWidth="1"/>
    <col min="11530" max="11530" width="2.7109375" style="267" customWidth="1"/>
    <col min="11531" max="11763" width="9.140625" style="267"/>
    <col min="11764" max="11764" width="75.28515625" style="267" customWidth="1"/>
    <col min="11765" max="11765" width="15" style="267" customWidth="1"/>
    <col min="11766" max="11766" width="16.42578125" style="267" customWidth="1"/>
    <col min="11767" max="11767" width="16.85546875" style="267" customWidth="1"/>
    <col min="11768" max="11768" width="17.28515625" style="267" customWidth="1"/>
    <col min="11769" max="11769" width="9.140625" style="267"/>
    <col min="11770" max="11770" width="19.7109375" style="267" customWidth="1"/>
    <col min="11771" max="11771" width="20.28515625" style="267" customWidth="1"/>
    <col min="11772" max="11775" width="19.28515625" style="267" customWidth="1"/>
    <col min="11776" max="11776" width="9.140625" style="267"/>
    <col min="11777" max="11777" width="19.7109375" style="267" customWidth="1"/>
    <col min="11778" max="11778" width="20.28515625" style="267" customWidth="1"/>
    <col min="11779" max="11782" width="19.28515625" style="267" customWidth="1"/>
    <col min="11783" max="11784" width="9.140625" style="267"/>
    <col min="11785" max="11785" width="15.140625" style="267" customWidth="1"/>
    <col min="11786" max="11786" width="2.7109375" style="267" customWidth="1"/>
    <col min="11787" max="12019" width="9.140625" style="267"/>
    <col min="12020" max="12020" width="75.28515625" style="267" customWidth="1"/>
    <col min="12021" max="12021" width="15" style="267" customWidth="1"/>
    <col min="12022" max="12022" width="16.42578125" style="267" customWidth="1"/>
    <col min="12023" max="12023" width="16.85546875" style="267" customWidth="1"/>
    <col min="12024" max="12024" width="17.28515625" style="267" customWidth="1"/>
    <col min="12025" max="12025" width="9.140625" style="267"/>
    <col min="12026" max="12026" width="19.7109375" style="267" customWidth="1"/>
    <col min="12027" max="12027" width="20.28515625" style="267" customWidth="1"/>
    <col min="12028" max="12031" width="19.28515625" style="267" customWidth="1"/>
    <col min="12032" max="12032" width="9.140625" style="267"/>
    <col min="12033" max="12033" width="19.7109375" style="267" customWidth="1"/>
    <col min="12034" max="12034" width="20.28515625" style="267" customWidth="1"/>
    <col min="12035" max="12038" width="19.28515625" style="267" customWidth="1"/>
    <col min="12039" max="12040" width="9.140625" style="267"/>
    <col min="12041" max="12041" width="15.140625" style="267" customWidth="1"/>
    <col min="12042" max="12042" width="2.7109375" style="267" customWidth="1"/>
    <col min="12043" max="12275" width="9.140625" style="267"/>
    <col min="12276" max="12276" width="75.28515625" style="267" customWidth="1"/>
    <col min="12277" max="12277" width="15" style="267" customWidth="1"/>
    <col min="12278" max="12278" width="16.42578125" style="267" customWidth="1"/>
    <col min="12279" max="12279" width="16.85546875" style="267" customWidth="1"/>
    <col min="12280" max="12280" width="17.28515625" style="267" customWidth="1"/>
    <col min="12281" max="12281" width="9.140625" style="267"/>
    <col min="12282" max="12282" width="19.7109375" style="267" customWidth="1"/>
    <col min="12283" max="12283" width="20.28515625" style="267" customWidth="1"/>
    <col min="12284" max="12287" width="19.28515625" style="267" customWidth="1"/>
    <col min="12288" max="12288" width="9.140625" style="267"/>
    <col min="12289" max="12289" width="19.7109375" style="267" customWidth="1"/>
    <col min="12290" max="12290" width="20.28515625" style="267" customWidth="1"/>
    <col min="12291" max="12294" width="19.28515625" style="267" customWidth="1"/>
    <col min="12295" max="12296" width="9.140625" style="267"/>
    <col min="12297" max="12297" width="15.140625" style="267" customWidth="1"/>
    <col min="12298" max="12298" width="2.7109375" style="267" customWidth="1"/>
    <col min="12299" max="12531" width="9.140625" style="267"/>
    <col min="12532" max="12532" width="75.28515625" style="267" customWidth="1"/>
    <col min="12533" max="12533" width="15" style="267" customWidth="1"/>
    <col min="12534" max="12534" width="16.42578125" style="267" customWidth="1"/>
    <col min="12535" max="12535" width="16.85546875" style="267" customWidth="1"/>
    <col min="12536" max="12536" width="17.28515625" style="267" customWidth="1"/>
    <col min="12537" max="12537" width="9.140625" style="267"/>
    <col min="12538" max="12538" width="19.7109375" style="267" customWidth="1"/>
    <col min="12539" max="12539" width="20.28515625" style="267" customWidth="1"/>
    <col min="12540" max="12543" width="19.28515625" style="267" customWidth="1"/>
    <col min="12544" max="12544" width="9.140625" style="267"/>
    <col min="12545" max="12545" width="19.7109375" style="267" customWidth="1"/>
    <col min="12546" max="12546" width="20.28515625" style="267" customWidth="1"/>
    <col min="12547" max="12550" width="19.28515625" style="267" customWidth="1"/>
    <col min="12551" max="12552" width="9.140625" style="267"/>
    <col min="12553" max="12553" width="15.140625" style="267" customWidth="1"/>
    <col min="12554" max="12554" width="2.7109375" style="267" customWidth="1"/>
    <col min="12555" max="12787" width="9.140625" style="267"/>
    <col min="12788" max="12788" width="75.28515625" style="267" customWidth="1"/>
    <col min="12789" max="12789" width="15" style="267" customWidth="1"/>
    <col min="12790" max="12790" width="16.42578125" style="267" customWidth="1"/>
    <col min="12791" max="12791" width="16.85546875" style="267" customWidth="1"/>
    <col min="12792" max="12792" width="17.28515625" style="267" customWidth="1"/>
    <col min="12793" max="12793" width="9.140625" style="267"/>
    <col min="12794" max="12794" width="19.7109375" style="267" customWidth="1"/>
    <col min="12795" max="12795" width="20.28515625" style="267" customWidth="1"/>
    <col min="12796" max="12799" width="19.28515625" style="267" customWidth="1"/>
    <col min="12800" max="12800" width="9.140625" style="267"/>
    <col min="12801" max="12801" width="19.7109375" style="267" customWidth="1"/>
    <col min="12802" max="12802" width="20.28515625" style="267" customWidth="1"/>
    <col min="12803" max="12806" width="19.28515625" style="267" customWidth="1"/>
    <col min="12807" max="12808" width="9.140625" style="267"/>
    <col min="12809" max="12809" width="15.140625" style="267" customWidth="1"/>
    <col min="12810" max="12810" width="2.7109375" style="267" customWidth="1"/>
    <col min="12811" max="13043" width="9.140625" style="267"/>
    <col min="13044" max="13044" width="75.28515625" style="267" customWidth="1"/>
    <col min="13045" max="13045" width="15" style="267" customWidth="1"/>
    <col min="13046" max="13046" width="16.42578125" style="267" customWidth="1"/>
    <col min="13047" max="13047" width="16.85546875" style="267" customWidth="1"/>
    <col min="13048" max="13048" width="17.28515625" style="267" customWidth="1"/>
    <col min="13049" max="13049" width="9.140625" style="267"/>
    <col min="13050" max="13050" width="19.7109375" style="267" customWidth="1"/>
    <col min="13051" max="13051" width="20.28515625" style="267" customWidth="1"/>
    <col min="13052" max="13055" width="19.28515625" style="267" customWidth="1"/>
    <col min="13056" max="13056" width="9.140625" style="267"/>
    <col min="13057" max="13057" width="19.7109375" style="267" customWidth="1"/>
    <col min="13058" max="13058" width="20.28515625" style="267" customWidth="1"/>
    <col min="13059" max="13062" width="19.28515625" style="267" customWidth="1"/>
    <col min="13063" max="13064" width="9.140625" style="267"/>
    <col min="13065" max="13065" width="15.140625" style="267" customWidth="1"/>
    <col min="13066" max="13066" width="2.7109375" style="267" customWidth="1"/>
    <col min="13067" max="13299" width="9.140625" style="267"/>
    <col min="13300" max="13300" width="75.28515625" style="267" customWidth="1"/>
    <col min="13301" max="13301" width="15" style="267" customWidth="1"/>
    <col min="13302" max="13302" width="16.42578125" style="267" customWidth="1"/>
    <col min="13303" max="13303" width="16.85546875" style="267" customWidth="1"/>
    <col min="13304" max="13304" width="17.28515625" style="267" customWidth="1"/>
    <col min="13305" max="13305" width="9.140625" style="267"/>
    <col min="13306" max="13306" width="19.7109375" style="267" customWidth="1"/>
    <col min="13307" max="13307" width="20.28515625" style="267" customWidth="1"/>
    <col min="13308" max="13311" width="19.28515625" style="267" customWidth="1"/>
    <col min="13312" max="13312" width="9.140625" style="267"/>
    <col min="13313" max="13313" width="19.7109375" style="267" customWidth="1"/>
    <col min="13314" max="13314" width="20.28515625" style="267" customWidth="1"/>
    <col min="13315" max="13318" width="19.28515625" style="267" customWidth="1"/>
    <col min="13319" max="13320" width="9.140625" style="267"/>
    <col min="13321" max="13321" width="15.140625" style="267" customWidth="1"/>
    <col min="13322" max="13322" width="2.7109375" style="267" customWidth="1"/>
    <col min="13323" max="13555" width="9.140625" style="267"/>
    <col min="13556" max="13556" width="75.28515625" style="267" customWidth="1"/>
    <col min="13557" max="13557" width="15" style="267" customWidth="1"/>
    <col min="13558" max="13558" width="16.42578125" style="267" customWidth="1"/>
    <col min="13559" max="13559" width="16.85546875" style="267" customWidth="1"/>
    <col min="13560" max="13560" width="17.28515625" style="267" customWidth="1"/>
    <col min="13561" max="13561" width="9.140625" style="267"/>
    <col min="13562" max="13562" width="19.7109375" style="267" customWidth="1"/>
    <col min="13563" max="13563" width="20.28515625" style="267" customWidth="1"/>
    <col min="13564" max="13567" width="19.28515625" style="267" customWidth="1"/>
    <col min="13568" max="13568" width="9.140625" style="267"/>
    <col min="13569" max="13569" width="19.7109375" style="267" customWidth="1"/>
    <col min="13570" max="13570" width="20.28515625" style="267" customWidth="1"/>
    <col min="13571" max="13574" width="19.28515625" style="267" customWidth="1"/>
    <col min="13575" max="13576" width="9.140625" style="267"/>
    <col min="13577" max="13577" width="15.140625" style="267" customWidth="1"/>
    <col min="13578" max="13578" width="2.7109375" style="267" customWidth="1"/>
    <col min="13579" max="13811" width="9.140625" style="267"/>
    <col min="13812" max="13812" width="75.28515625" style="267" customWidth="1"/>
    <col min="13813" max="13813" width="15" style="267" customWidth="1"/>
    <col min="13814" max="13814" width="16.42578125" style="267" customWidth="1"/>
    <col min="13815" max="13815" width="16.85546875" style="267" customWidth="1"/>
    <col min="13816" max="13816" width="17.28515625" style="267" customWidth="1"/>
    <col min="13817" max="13817" width="9.140625" style="267"/>
    <col min="13818" max="13818" width="19.7109375" style="267" customWidth="1"/>
    <col min="13819" max="13819" width="20.28515625" style="267" customWidth="1"/>
    <col min="13820" max="13823" width="19.28515625" style="267" customWidth="1"/>
    <col min="13824" max="13824" width="9.140625" style="267"/>
    <col min="13825" max="13825" width="19.7109375" style="267" customWidth="1"/>
    <col min="13826" max="13826" width="20.28515625" style="267" customWidth="1"/>
    <col min="13827" max="13830" width="19.28515625" style="267" customWidth="1"/>
    <col min="13831" max="13832" width="9.140625" style="267"/>
    <col min="13833" max="13833" width="15.140625" style="267" customWidth="1"/>
    <col min="13834" max="13834" width="2.7109375" style="267" customWidth="1"/>
    <col min="13835" max="14067" width="9.140625" style="267"/>
    <col min="14068" max="14068" width="75.28515625" style="267" customWidth="1"/>
    <col min="14069" max="14069" width="15" style="267" customWidth="1"/>
    <col min="14070" max="14070" width="16.42578125" style="267" customWidth="1"/>
    <col min="14071" max="14071" width="16.85546875" style="267" customWidth="1"/>
    <col min="14072" max="14072" width="17.28515625" style="267" customWidth="1"/>
    <col min="14073" max="14073" width="9.140625" style="267"/>
    <col min="14074" max="14074" width="19.7109375" style="267" customWidth="1"/>
    <col min="14075" max="14075" width="20.28515625" style="267" customWidth="1"/>
    <col min="14076" max="14079" width="19.28515625" style="267" customWidth="1"/>
    <col min="14080" max="14080" width="9.140625" style="267"/>
    <col min="14081" max="14081" width="19.7109375" style="267" customWidth="1"/>
    <col min="14082" max="14082" width="20.28515625" style="267" customWidth="1"/>
    <col min="14083" max="14086" width="19.28515625" style="267" customWidth="1"/>
    <col min="14087" max="14088" width="9.140625" style="267"/>
    <col min="14089" max="14089" width="15.140625" style="267" customWidth="1"/>
    <col min="14090" max="14090" width="2.7109375" style="267" customWidth="1"/>
    <col min="14091" max="14323" width="9.140625" style="267"/>
    <col min="14324" max="14324" width="75.28515625" style="267" customWidth="1"/>
    <col min="14325" max="14325" width="15" style="267" customWidth="1"/>
    <col min="14326" max="14326" width="16.42578125" style="267" customWidth="1"/>
    <col min="14327" max="14327" width="16.85546875" style="267" customWidth="1"/>
    <col min="14328" max="14328" width="17.28515625" style="267" customWidth="1"/>
    <col min="14329" max="14329" width="9.140625" style="267"/>
    <col min="14330" max="14330" width="19.7109375" style="267" customWidth="1"/>
    <col min="14331" max="14331" width="20.28515625" style="267" customWidth="1"/>
    <col min="14332" max="14335" width="19.28515625" style="267" customWidth="1"/>
    <col min="14336" max="14336" width="9.140625" style="267"/>
    <col min="14337" max="14337" width="19.7109375" style="267" customWidth="1"/>
    <col min="14338" max="14338" width="20.28515625" style="267" customWidth="1"/>
    <col min="14339" max="14342" width="19.28515625" style="267" customWidth="1"/>
    <col min="14343" max="14344" width="9.140625" style="267"/>
    <col min="14345" max="14345" width="15.140625" style="267" customWidth="1"/>
    <col min="14346" max="14346" width="2.7109375" style="267" customWidth="1"/>
    <col min="14347" max="14579" width="9.140625" style="267"/>
    <col min="14580" max="14580" width="75.28515625" style="267" customWidth="1"/>
    <col min="14581" max="14581" width="15" style="267" customWidth="1"/>
    <col min="14582" max="14582" width="16.42578125" style="267" customWidth="1"/>
    <col min="14583" max="14583" width="16.85546875" style="267" customWidth="1"/>
    <col min="14584" max="14584" width="17.28515625" style="267" customWidth="1"/>
    <col min="14585" max="14585" width="9.140625" style="267"/>
    <col min="14586" max="14586" width="19.7109375" style="267" customWidth="1"/>
    <col min="14587" max="14587" width="20.28515625" style="267" customWidth="1"/>
    <col min="14588" max="14591" width="19.28515625" style="267" customWidth="1"/>
    <col min="14592" max="14592" width="9.140625" style="267"/>
    <col min="14593" max="14593" width="19.7109375" style="267" customWidth="1"/>
    <col min="14594" max="14594" width="20.28515625" style="267" customWidth="1"/>
    <col min="14595" max="14598" width="19.28515625" style="267" customWidth="1"/>
    <col min="14599" max="14600" width="9.140625" style="267"/>
    <col min="14601" max="14601" width="15.140625" style="267" customWidth="1"/>
    <col min="14602" max="14602" width="2.7109375" style="267" customWidth="1"/>
    <col min="14603" max="14835" width="9.140625" style="267"/>
    <col min="14836" max="14836" width="75.28515625" style="267" customWidth="1"/>
    <col min="14837" max="14837" width="15" style="267" customWidth="1"/>
    <col min="14838" max="14838" width="16.42578125" style="267" customWidth="1"/>
    <col min="14839" max="14839" width="16.85546875" style="267" customWidth="1"/>
    <col min="14840" max="14840" width="17.28515625" style="267" customWidth="1"/>
    <col min="14841" max="14841" width="9.140625" style="267"/>
    <col min="14842" max="14842" width="19.7109375" style="267" customWidth="1"/>
    <col min="14843" max="14843" width="20.28515625" style="267" customWidth="1"/>
    <col min="14844" max="14847" width="19.28515625" style="267" customWidth="1"/>
    <col min="14848" max="14848" width="9.140625" style="267"/>
    <col min="14849" max="14849" width="19.7109375" style="267" customWidth="1"/>
    <col min="14850" max="14850" width="20.28515625" style="267" customWidth="1"/>
    <col min="14851" max="14854" width="19.28515625" style="267" customWidth="1"/>
    <col min="14855" max="14856" width="9.140625" style="267"/>
    <col min="14857" max="14857" width="15.140625" style="267" customWidth="1"/>
    <col min="14858" max="14858" width="2.7109375" style="267" customWidth="1"/>
    <col min="14859" max="15091" width="9.140625" style="267"/>
    <col min="15092" max="15092" width="75.28515625" style="267" customWidth="1"/>
    <col min="15093" max="15093" width="15" style="267" customWidth="1"/>
    <col min="15094" max="15094" width="16.42578125" style="267" customWidth="1"/>
    <col min="15095" max="15095" width="16.85546875" style="267" customWidth="1"/>
    <col min="15096" max="15096" width="17.28515625" style="267" customWidth="1"/>
    <col min="15097" max="15097" width="9.140625" style="267"/>
    <col min="15098" max="15098" width="19.7109375" style="267" customWidth="1"/>
    <col min="15099" max="15099" width="20.28515625" style="267" customWidth="1"/>
    <col min="15100" max="15103" width="19.28515625" style="267" customWidth="1"/>
    <col min="15104" max="15104" width="9.140625" style="267"/>
    <col min="15105" max="15105" width="19.7109375" style="267" customWidth="1"/>
    <col min="15106" max="15106" width="20.28515625" style="267" customWidth="1"/>
    <col min="15107" max="15110" width="19.28515625" style="267" customWidth="1"/>
    <col min="15111" max="15112" width="9.140625" style="267"/>
    <col min="15113" max="15113" width="15.140625" style="267" customWidth="1"/>
    <col min="15114" max="15114" width="2.7109375" style="267" customWidth="1"/>
    <col min="15115" max="15347" width="9.140625" style="267"/>
    <col min="15348" max="15348" width="75.28515625" style="267" customWidth="1"/>
    <col min="15349" max="15349" width="15" style="267" customWidth="1"/>
    <col min="15350" max="15350" width="16.42578125" style="267" customWidth="1"/>
    <col min="15351" max="15351" width="16.85546875" style="267" customWidth="1"/>
    <col min="15352" max="15352" width="17.28515625" style="267" customWidth="1"/>
    <col min="15353" max="15353" width="9.140625" style="267"/>
    <col min="15354" max="15354" width="19.7109375" style="267" customWidth="1"/>
    <col min="15355" max="15355" width="20.28515625" style="267" customWidth="1"/>
    <col min="15356" max="15359" width="19.28515625" style="267" customWidth="1"/>
    <col min="15360" max="15360" width="9.140625" style="267"/>
    <col min="15361" max="15361" width="19.7109375" style="267" customWidth="1"/>
    <col min="15362" max="15362" width="20.28515625" style="267" customWidth="1"/>
    <col min="15363" max="15366" width="19.28515625" style="267" customWidth="1"/>
    <col min="15367" max="15368" width="9.140625" style="267"/>
    <col min="15369" max="15369" width="15.140625" style="267" customWidth="1"/>
    <col min="15370" max="15370" width="2.7109375" style="267" customWidth="1"/>
    <col min="15371" max="15603" width="9.140625" style="267"/>
    <col min="15604" max="15604" width="75.28515625" style="267" customWidth="1"/>
    <col min="15605" max="15605" width="15" style="267" customWidth="1"/>
    <col min="15606" max="15606" width="16.42578125" style="267" customWidth="1"/>
    <col min="15607" max="15607" width="16.85546875" style="267" customWidth="1"/>
    <col min="15608" max="15608" width="17.28515625" style="267" customWidth="1"/>
    <col min="15609" max="15609" width="9.140625" style="267"/>
    <col min="15610" max="15610" width="19.7109375" style="267" customWidth="1"/>
    <col min="15611" max="15611" width="20.28515625" style="267" customWidth="1"/>
    <col min="15612" max="15615" width="19.28515625" style="267" customWidth="1"/>
    <col min="15616" max="15616" width="9.140625" style="267"/>
    <col min="15617" max="15617" width="19.7109375" style="267" customWidth="1"/>
    <col min="15618" max="15618" width="20.28515625" style="267" customWidth="1"/>
    <col min="15619" max="15622" width="19.28515625" style="267" customWidth="1"/>
    <col min="15623" max="15624" width="9.140625" style="267"/>
    <col min="15625" max="15625" width="15.140625" style="267" customWidth="1"/>
    <col min="15626" max="15626" width="2.7109375" style="267" customWidth="1"/>
    <col min="15627" max="15859" width="9.140625" style="267"/>
    <col min="15860" max="15860" width="75.28515625" style="267" customWidth="1"/>
    <col min="15861" max="15861" width="15" style="267" customWidth="1"/>
    <col min="15862" max="15862" width="16.42578125" style="267" customWidth="1"/>
    <col min="15863" max="15863" width="16.85546875" style="267" customWidth="1"/>
    <col min="15864" max="15864" width="17.28515625" style="267" customWidth="1"/>
    <col min="15865" max="15865" width="9.140625" style="267"/>
    <col min="15866" max="15866" width="19.7109375" style="267" customWidth="1"/>
    <col min="15867" max="15867" width="20.28515625" style="267" customWidth="1"/>
    <col min="15868" max="15871" width="19.28515625" style="267" customWidth="1"/>
    <col min="15872" max="15872" width="9.140625" style="267"/>
    <col min="15873" max="15873" width="19.7109375" style="267" customWidth="1"/>
    <col min="15874" max="15874" width="20.28515625" style="267" customWidth="1"/>
    <col min="15875" max="15878" width="19.28515625" style="267" customWidth="1"/>
    <col min="15879" max="15880" width="9.140625" style="267"/>
    <col min="15881" max="15881" width="15.140625" style="267" customWidth="1"/>
    <col min="15882" max="15882" width="2.7109375" style="267" customWidth="1"/>
    <col min="15883" max="16115" width="9.140625" style="267"/>
    <col min="16116" max="16116" width="75.28515625" style="267" customWidth="1"/>
    <col min="16117" max="16117" width="15" style="267" customWidth="1"/>
    <col min="16118" max="16118" width="16.42578125" style="267" customWidth="1"/>
    <col min="16119" max="16119" width="16.85546875" style="267" customWidth="1"/>
    <col min="16120" max="16120" width="17.28515625" style="267" customWidth="1"/>
    <col min="16121" max="16121" width="9.140625" style="267"/>
    <col min="16122" max="16122" width="19.7109375" style="267" customWidth="1"/>
    <col min="16123" max="16123" width="20.28515625" style="267" customWidth="1"/>
    <col min="16124" max="16127" width="19.28515625" style="267" customWidth="1"/>
    <col min="16128" max="16128" width="9.140625" style="267"/>
    <col min="16129" max="16129" width="19.7109375" style="267" customWidth="1"/>
    <col min="16130" max="16130" width="20.28515625" style="267" customWidth="1"/>
    <col min="16131" max="16134" width="19.28515625" style="267" customWidth="1"/>
    <col min="16135" max="16136" width="9.140625" style="267"/>
    <col min="16137" max="16137" width="15.140625" style="267" customWidth="1"/>
    <col min="16138" max="16138" width="2.7109375" style="267" customWidth="1"/>
    <col min="16139" max="16384" width="9.140625" style="267"/>
  </cols>
  <sheetData>
    <row r="1" spans="1:5">
      <c r="A1" s="266"/>
    </row>
    <row r="2" spans="1:5">
      <c r="A2" s="266" t="s">
        <v>648</v>
      </c>
    </row>
    <row r="4" spans="1:5">
      <c r="A4" s="268" t="s">
        <v>649</v>
      </c>
    </row>
    <row r="5" spans="1:5" ht="13.5" thickBot="1">
      <c r="B5" s="268" t="s">
        <v>650</v>
      </c>
    </row>
    <row r="6" spans="1:5" ht="13.5" thickBot="1">
      <c r="A6" s="269" t="s">
        <v>651</v>
      </c>
      <c r="B6" s="270" t="s">
        <v>652</v>
      </c>
    </row>
    <row r="7" spans="1:5">
      <c r="A7" s="271" t="s">
        <v>653</v>
      </c>
      <c r="B7" s="272">
        <v>0</v>
      </c>
    </row>
    <row r="8" spans="1:5">
      <c r="A8" s="273" t="s">
        <v>654</v>
      </c>
      <c r="B8" s="274">
        <v>0</v>
      </c>
    </row>
    <row r="9" spans="1:5">
      <c r="A9" s="273" t="s">
        <v>655</v>
      </c>
      <c r="B9" s="274">
        <v>0</v>
      </c>
    </row>
    <row r="10" spans="1:5">
      <c r="A10" s="273" t="s">
        <v>656</v>
      </c>
      <c r="B10" s="274">
        <v>0</v>
      </c>
    </row>
    <row r="11" spans="1:5">
      <c r="A11" s="273" t="s">
        <v>657</v>
      </c>
      <c r="B11" s="274">
        <v>0</v>
      </c>
    </row>
    <row r="12" spans="1:5" ht="13.5" thickBot="1">
      <c r="A12" s="275" t="s">
        <v>658</v>
      </c>
      <c r="B12" s="276">
        <v>0</v>
      </c>
    </row>
    <row r="13" spans="1:5">
      <c r="A13" s="277"/>
      <c r="B13" s="278"/>
      <c r="C13" s="278"/>
      <c r="D13" s="278"/>
      <c r="E13" s="278"/>
    </row>
    <row r="14" spans="1:5" ht="13.5" thickBot="1"/>
    <row r="15" spans="1:5" ht="13.5" thickBot="1">
      <c r="A15" s="269" t="s">
        <v>659</v>
      </c>
      <c r="B15" s="279" t="s">
        <v>660</v>
      </c>
      <c r="C15" s="279" t="s">
        <v>661</v>
      </c>
      <c r="D15" s="279" t="s">
        <v>662</v>
      </c>
      <c r="E15" s="270" t="s">
        <v>663</v>
      </c>
    </row>
    <row r="16" spans="1:5">
      <c r="A16" s="280" t="s">
        <v>664</v>
      </c>
      <c r="B16" s="281">
        <v>0</v>
      </c>
      <c r="C16" s="281">
        <v>0</v>
      </c>
      <c r="D16" s="281">
        <v>0</v>
      </c>
      <c r="E16" s="272">
        <v>0</v>
      </c>
    </row>
    <row r="17" spans="1:5">
      <c r="A17" s="273" t="s">
        <v>665</v>
      </c>
      <c r="B17" s="281">
        <v>0</v>
      </c>
      <c r="C17" s="281">
        <v>0</v>
      </c>
      <c r="D17" s="281">
        <v>0</v>
      </c>
      <c r="E17" s="282">
        <v>0</v>
      </c>
    </row>
    <row r="18" spans="1:5" ht="13.5" thickBot="1">
      <c r="A18" s="273" t="s">
        <v>666</v>
      </c>
      <c r="B18" s="281">
        <v>0</v>
      </c>
      <c r="C18" s="281">
        <v>0</v>
      </c>
      <c r="D18" s="281">
        <v>0</v>
      </c>
      <c r="E18" s="283">
        <v>0</v>
      </c>
    </row>
    <row r="19" spans="1:5" ht="13.5" thickBot="1">
      <c r="A19" s="284" t="s">
        <v>667</v>
      </c>
      <c r="B19" s="238" t="s">
        <v>660</v>
      </c>
      <c r="C19" s="238" t="s">
        <v>661</v>
      </c>
      <c r="D19" s="238" t="s">
        <v>662</v>
      </c>
      <c r="E19" s="285" t="s">
        <v>663</v>
      </c>
    </row>
    <row r="20" spans="1:5">
      <c r="A20" s="280" t="s">
        <v>668</v>
      </c>
      <c r="B20" s="281">
        <v>0</v>
      </c>
      <c r="C20" s="281">
        <v>0</v>
      </c>
      <c r="D20" s="281">
        <v>0</v>
      </c>
      <c r="E20" s="272">
        <v>0</v>
      </c>
    </row>
    <row r="21" spans="1:5">
      <c r="A21" s="286" t="s">
        <v>669</v>
      </c>
      <c r="B21" s="281">
        <v>0</v>
      </c>
      <c r="C21" s="281">
        <v>0</v>
      </c>
      <c r="D21" s="281">
        <v>0</v>
      </c>
      <c r="E21" s="282">
        <v>0</v>
      </c>
    </row>
    <row r="22" spans="1:5" ht="13.5" thickBot="1">
      <c r="A22" s="286" t="s">
        <v>670</v>
      </c>
      <c r="B22" s="281">
        <v>0</v>
      </c>
      <c r="C22" s="281">
        <v>0</v>
      </c>
      <c r="D22" s="281">
        <v>0</v>
      </c>
      <c r="E22" s="283">
        <v>0</v>
      </c>
    </row>
    <row r="23" spans="1:5">
      <c r="A23" s="284" t="s">
        <v>671</v>
      </c>
      <c r="B23" s="238" t="s">
        <v>660</v>
      </c>
      <c r="C23" s="238" t="s">
        <v>661</v>
      </c>
      <c r="D23" s="238" t="s">
        <v>662</v>
      </c>
      <c r="E23" s="285" t="s">
        <v>663</v>
      </c>
    </row>
    <row r="24" spans="1:5">
      <c r="A24" s="273" t="s">
        <v>672</v>
      </c>
      <c r="B24" s="281">
        <v>0</v>
      </c>
      <c r="C24" s="281">
        <v>0</v>
      </c>
      <c r="D24" s="281">
        <v>0</v>
      </c>
      <c r="E24" s="287">
        <v>0</v>
      </c>
    </row>
    <row r="25" spans="1:5">
      <c r="A25" s="286" t="s">
        <v>673</v>
      </c>
      <c r="B25" s="281">
        <v>0</v>
      </c>
      <c r="C25" s="281">
        <v>0</v>
      </c>
      <c r="D25" s="281">
        <v>0</v>
      </c>
      <c r="E25" s="287">
        <v>0</v>
      </c>
    </row>
    <row r="26" spans="1:5" ht="13.5" thickBot="1">
      <c r="A26" s="288" t="s">
        <v>674</v>
      </c>
      <c r="B26" s="281">
        <v>0</v>
      </c>
      <c r="C26" s="281">
        <v>0</v>
      </c>
      <c r="D26" s="289"/>
      <c r="E26" s="290"/>
    </row>
    <row r="27" spans="1:5">
      <c r="A27" s="284" t="s">
        <v>675</v>
      </c>
      <c r="B27" s="238" t="s">
        <v>660</v>
      </c>
      <c r="C27" s="238" t="s">
        <v>661</v>
      </c>
      <c r="D27" s="238" t="s">
        <v>662</v>
      </c>
      <c r="E27" s="285" t="s">
        <v>663</v>
      </c>
    </row>
    <row r="28" spans="1:5">
      <c r="A28" s="273" t="s">
        <v>676</v>
      </c>
      <c r="B28" s="281">
        <v>0</v>
      </c>
      <c r="C28" s="281">
        <v>0</v>
      </c>
      <c r="D28" s="281">
        <v>0</v>
      </c>
      <c r="E28" s="287">
        <v>0</v>
      </c>
    </row>
    <row r="29" spans="1:5">
      <c r="A29" s="286" t="s">
        <v>677</v>
      </c>
      <c r="B29" s="281">
        <v>0</v>
      </c>
      <c r="C29" s="281">
        <v>0</v>
      </c>
      <c r="D29" s="281">
        <v>0</v>
      </c>
      <c r="E29" s="287">
        <v>0</v>
      </c>
    </row>
    <row r="30" spans="1:5" ht="13.5" thickBot="1">
      <c r="A30" s="275" t="s">
        <v>678</v>
      </c>
      <c r="B30" s="281">
        <v>0</v>
      </c>
      <c r="C30" s="281">
        <v>0</v>
      </c>
      <c r="D30" s="281">
        <v>0</v>
      </c>
      <c r="E30" s="287">
        <v>0</v>
      </c>
    </row>
    <row r="31" spans="1:5">
      <c r="A31" s="284" t="s">
        <v>679</v>
      </c>
      <c r="B31" s="238" t="s">
        <v>660</v>
      </c>
      <c r="C31" s="238" t="s">
        <v>661</v>
      </c>
      <c r="D31" s="238" t="s">
        <v>662</v>
      </c>
      <c r="E31" s="285" t="s">
        <v>663</v>
      </c>
    </row>
    <row r="32" spans="1:5" ht="12.75" customHeight="1">
      <c r="A32" s="273" t="s">
        <v>680</v>
      </c>
      <c r="B32" s="281">
        <v>0</v>
      </c>
      <c r="C32" s="281">
        <v>0</v>
      </c>
      <c r="D32" s="281">
        <v>0</v>
      </c>
      <c r="E32" s="287">
        <v>0</v>
      </c>
    </row>
    <row r="33" spans="1:5" ht="12.75" customHeight="1">
      <c r="A33" s="273" t="s">
        <v>681</v>
      </c>
      <c r="B33" s="281">
        <v>0</v>
      </c>
      <c r="C33" s="281">
        <v>0</v>
      </c>
      <c r="D33" s="281">
        <v>0</v>
      </c>
      <c r="E33" s="287">
        <v>0</v>
      </c>
    </row>
    <row r="34" spans="1:5" ht="12.75" customHeight="1">
      <c r="A34" s="273" t="s">
        <v>682</v>
      </c>
      <c r="B34" s="281">
        <v>0</v>
      </c>
      <c r="C34" s="281">
        <v>0</v>
      </c>
      <c r="D34" s="281">
        <v>0</v>
      </c>
      <c r="E34" s="287">
        <v>0</v>
      </c>
    </row>
    <row r="35" spans="1:5">
      <c r="A35" s="284" t="s">
        <v>683</v>
      </c>
      <c r="B35" s="238" t="s">
        <v>660</v>
      </c>
      <c r="C35" s="238" t="s">
        <v>661</v>
      </c>
      <c r="D35" s="238" t="s">
        <v>662</v>
      </c>
      <c r="E35" s="285" t="s">
        <v>663</v>
      </c>
    </row>
    <row r="36" spans="1:5" ht="12.75" customHeight="1">
      <c r="A36" s="273" t="s">
        <v>684</v>
      </c>
      <c r="B36" s="281">
        <v>0</v>
      </c>
      <c r="C36" s="281">
        <v>0</v>
      </c>
      <c r="D36" s="281">
        <v>0</v>
      </c>
      <c r="E36" s="287">
        <v>0</v>
      </c>
    </row>
    <row r="37" spans="1:5" ht="12.75" customHeight="1">
      <c r="A37" s="273" t="s">
        <v>685</v>
      </c>
      <c r="B37" s="281">
        <v>0</v>
      </c>
      <c r="C37" s="281">
        <v>0</v>
      </c>
      <c r="D37" s="281">
        <v>0</v>
      </c>
      <c r="E37" s="287">
        <v>0</v>
      </c>
    </row>
    <row r="38" spans="1:5">
      <c r="A38" s="284" t="s">
        <v>686</v>
      </c>
      <c r="B38" s="238" t="s">
        <v>660</v>
      </c>
      <c r="C38" s="238" t="s">
        <v>661</v>
      </c>
      <c r="D38" s="238" t="s">
        <v>687</v>
      </c>
      <c r="E38" s="285"/>
    </row>
    <row r="39" spans="1:5" ht="12.75" customHeight="1">
      <c r="A39" s="273" t="s">
        <v>688</v>
      </c>
      <c r="B39" s="281">
        <v>0</v>
      </c>
      <c r="C39" s="281">
        <v>0</v>
      </c>
      <c r="D39" s="281">
        <v>0</v>
      </c>
      <c r="E39" s="291"/>
    </row>
    <row r="40" spans="1:5" ht="12.75" customHeight="1">
      <c r="A40" s="273" t="s">
        <v>689</v>
      </c>
      <c r="B40" s="281">
        <v>0</v>
      </c>
      <c r="C40" s="281">
        <v>0</v>
      </c>
      <c r="D40" s="281">
        <v>0</v>
      </c>
      <c r="E40" s="292"/>
    </row>
    <row r="41" spans="1:5">
      <c r="A41" s="284" t="s">
        <v>690</v>
      </c>
      <c r="B41" s="238" t="s">
        <v>660</v>
      </c>
      <c r="C41" s="238" t="s">
        <v>691</v>
      </c>
      <c r="D41" s="238" t="s">
        <v>687</v>
      </c>
      <c r="E41" s="285"/>
    </row>
    <row r="42" spans="1:5">
      <c r="A42" s="286" t="s">
        <v>692</v>
      </c>
      <c r="B42" s="281">
        <v>0</v>
      </c>
      <c r="C42" s="281">
        <v>0</v>
      </c>
      <c r="D42" s="281">
        <v>0</v>
      </c>
      <c r="E42" s="293"/>
    </row>
    <row r="43" spans="1:5">
      <c r="A43" s="284" t="s">
        <v>693</v>
      </c>
      <c r="B43" s="238" t="s">
        <v>660</v>
      </c>
      <c r="C43" s="238" t="s">
        <v>691</v>
      </c>
      <c r="D43" s="238" t="s">
        <v>687</v>
      </c>
      <c r="E43" s="285"/>
    </row>
    <row r="44" spans="1:5">
      <c r="A44" s="273" t="s">
        <v>694</v>
      </c>
      <c r="B44" s="281">
        <v>0</v>
      </c>
      <c r="C44" s="281">
        <v>0</v>
      </c>
      <c r="D44" s="281">
        <v>0</v>
      </c>
      <c r="E44" s="291"/>
    </row>
    <row r="45" spans="1:5">
      <c r="A45" s="286" t="s">
        <v>695</v>
      </c>
      <c r="B45" s="281">
        <v>0</v>
      </c>
      <c r="C45" s="281">
        <v>0</v>
      </c>
      <c r="D45" s="281">
        <v>0</v>
      </c>
      <c r="E45" s="292"/>
    </row>
    <row r="46" spans="1:5">
      <c r="A46" s="284" t="s">
        <v>696</v>
      </c>
      <c r="B46" s="238"/>
      <c r="C46" s="238"/>
      <c r="D46" s="238"/>
      <c r="E46" s="285"/>
    </row>
    <row r="47" spans="1:5">
      <c r="A47" s="273" t="s">
        <v>697</v>
      </c>
      <c r="B47" s="281">
        <v>0</v>
      </c>
      <c r="C47" s="294"/>
      <c r="D47" s="295"/>
      <c r="E47" s="296"/>
    </row>
    <row r="48" spans="1:5">
      <c r="A48" s="286" t="s">
        <v>698</v>
      </c>
      <c r="B48" s="281">
        <v>0</v>
      </c>
      <c r="C48" s="297"/>
      <c r="D48" s="298"/>
      <c r="E48" s="299"/>
    </row>
    <row r="49" spans="1:6" ht="13.5" thickBot="1">
      <c r="A49" s="275" t="s">
        <v>699</v>
      </c>
      <c r="B49" s="281">
        <v>0</v>
      </c>
      <c r="C49" s="300"/>
      <c r="D49" s="301"/>
      <c r="E49" s="302"/>
    </row>
    <row r="50" spans="1:6">
      <c r="A50" s="284" t="s">
        <v>700</v>
      </c>
      <c r="B50" s="238" t="s">
        <v>701</v>
      </c>
      <c r="C50" s="238" t="s">
        <v>702</v>
      </c>
      <c r="D50" s="238" t="s">
        <v>703</v>
      </c>
      <c r="E50" s="285" t="s">
        <v>704</v>
      </c>
    </row>
    <row r="51" spans="1:6" ht="12.75" customHeight="1">
      <c r="A51" s="273" t="s">
        <v>705</v>
      </c>
      <c r="B51" s="281">
        <v>0</v>
      </c>
      <c r="C51" s="281">
        <v>0</v>
      </c>
      <c r="D51" s="281">
        <v>0</v>
      </c>
      <c r="E51" s="287">
        <v>0</v>
      </c>
    </row>
    <row r="52" spans="1:6" s="303" customFormat="1">
      <c r="A52" s="284" t="s">
        <v>706</v>
      </c>
      <c r="B52" s="238" t="s">
        <v>707</v>
      </c>
      <c r="C52" s="238" t="s">
        <v>708</v>
      </c>
      <c r="D52" s="238" t="s">
        <v>709</v>
      </c>
      <c r="E52" s="285" t="s">
        <v>710</v>
      </c>
      <c r="F52" s="267"/>
    </row>
    <row r="53" spans="1:6" s="303" customFormat="1">
      <c r="A53" s="286" t="s">
        <v>711</v>
      </c>
      <c r="B53" s="281">
        <v>0</v>
      </c>
      <c r="C53" s="281">
        <v>0</v>
      </c>
      <c r="D53" s="281">
        <v>0</v>
      </c>
      <c r="E53" s="287">
        <v>0</v>
      </c>
    </row>
    <row r="54" spans="1:6">
      <c r="A54" s="284" t="s">
        <v>712</v>
      </c>
      <c r="B54" s="238" t="s">
        <v>707</v>
      </c>
      <c r="C54" s="238" t="s">
        <v>713</v>
      </c>
      <c r="D54" s="238"/>
      <c r="E54" s="285"/>
    </row>
    <row r="55" spans="1:6">
      <c r="A55" s="286" t="s">
        <v>711</v>
      </c>
      <c r="B55" s="281">
        <v>0</v>
      </c>
      <c r="C55" s="281">
        <v>0</v>
      </c>
      <c r="D55" s="294"/>
      <c r="E55" s="296"/>
    </row>
    <row r="56" spans="1:6" ht="13.5" thickBot="1">
      <c r="A56" s="304" t="s">
        <v>714</v>
      </c>
      <c r="B56" s="305">
        <v>0</v>
      </c>
      <c r="C56" s="306">
        <v>0</v>
      </c>
      <c r="D56" s="307"/>
      <c r="E56" s="308"/>
    </row>
    <row r="58" spans="1:6">
      <c r="A58" s="267" t="s">
        <v>715</v>
      </c>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756D1-ED65-41F0-B613-E7C388EA4887}">
  <dimension ref="A1:E59"/>
  <sheetViews>
    <sheetView zoomScale="85" zoomScaleNormal="85" workbookViewId="0">
      <selection activeCell="U27" sqref="U27"/>
    </sheetView>
  </sheetViews>
  <sheetFormatPr defaultRowHeight="12.75"/>
  <cols>
    <col min="1" max="1" width="75.28515625" style="267" customWidth="1"/>
    <col min="2" max="2" width="15" style="267" customWidth="1"/>
    <col min="3" max="3" width="16.42578125" style="267" customWidth="1"/>
    <col min="4" max="4" width="16.85546875" style="267" customWidth="1"/>
    <col min="5" max="5" width="17.28515625" style="267" customWidth="1"/>
    <col min="6" max="7" width="9.140625" style="259"/>
    <col min="8" max="8" width="15.140625" style="259" customWidth="1"/>
    <col min="9" max="9" width="2.7109375" style="259" customWidth="1"/>
    <col min="10" max="252" width="9.140625" style="259"/>
    <col min="253" max="253" width="22.42578125" style="259" customWidth="1"/>
    <col min="254" max="254" width="75.28515625" style="259" customWidth="1"/>
    <col min="255" max="255" width="12.28515625" style="259" customWidth="1"/>
    <col min="256" max="256" width="15.140625" style="259" customWidth="1"/>
    <col min="257" max="257" width="12.85546875" style="259" customWidth="1"/>
    <col min="258" max="261" width="9.140625" style="259"/>
    <col min="262" max="262" width="15.140625" style="259" customWidth="1"/>
    <col min="263" max="263" width="3.140625" style="259" customWidth="1"/>
    <col min="264" max="264" width="15.140625" style="259" customWidth="1"/>
    <col min="265" max="265" width="2.7109375" style="259" customWidth="1"/>
    <col min="266" max="508" width="9.140625" style="259"/>
    <col min="509" max="509" width="22.42578125" style="259" customWidth="1"/>
    <col min="510" max="510" width="75.28515625" style="259" customWidth="1"/>
    <col min="511" max="511" width="12.28515625" style="259" customWidth="1"/>
    <col min="512" max="512" width="15.140625" style="259" customWidth="1"/>
    <col min="513" max="513" width="12.85546875" style="259" customWidth="1"/>
    <col min="514" max="517" width="9.140625" style="259"/>
    <col min="518" max="518" width="15.140625" style="259" customWidth="1"/>
    <col min="519" max="519" width="3.140625" style="259" customWidth="1"/>
    <col min="520" max="520" width="15.140625" style="259" customWidth="1"/>
    <col min="521" max="521" width="2.7109375" style="259" customWidth="1"/>
    <col min="522" max="764" width="9.140625" style="259"/>
    <col min="765" max="765" width="22.42578125" style="259" customWidth="1"/>
    <col min="766" max="766" width="75.28515625" style="259" customWidth="1"/>
    <col min="767" max="767" width="12.28515625" style="259" customWidth="1"/>
    <col min="768" max="768" width="15.140625" style="259" customWidth="1"/>
    <col min="769" max="769" width="12.85546875" style="259" customWidth="1"/>
    <col min="770" max="773" width="9.140625" style="259"/>
    <col min="774" max="774" width="15.140625" style="259" customWidth="1"/>
    <col min="775" max="775" width="3.140625" style="259" customWidth="1"/>
    <col min="776" max="776" width="15.140625" style="259" customWidth="1"/>
    <col min="777" max="777" width="2.7109375" style="259" customWidth="1"/>
    <col min="778" max="1020" width="9.140625" style="259"/>
    <col min="1021" max="1021" width="22.42578125" style="259" customWidth="1"/>
    <col min="1022" max="1022" width="75.28515625" style="259" customWidth="1"/>
    <col min="1023" max="1023" width="12.28515625" style="259" customWidth="1"/>
    <col min="1024" max="1024" width="15.140625" style="259" customWidth="1"/>
    <col min="1025" max="1025" width="12.85546875" style="259" customWidth="1"/>
    <col min="1026" max="1029" width="9.140625" style="259"/>
    <col min="1030" max="1030" width="15.140625" style="259" customWidth="1"/>
    <col min="1031" max="1031" width="3.140625" style="259" customWidth="1"/>
    <col min="1032" max="1032" width="15.140625" style="259" customWidth="1"/>
    <col min="1033" max="1033" width="2.7109375" style="259" customWidth="1"/>
    <col min="1034" max="1276" width="9.140625" style="259"/>
    <col min="1277" max="1277" width="22.42578125" style="259" customWidth="1"/>
    <col min="1278" max="1278" width="75.28515625" style="259" customWidth="1"/>
    <col min="1279" max="1279" width="12.28515625" style="259" customWidth="1"/>
    <col min="1280" max="1280" width="15.140625" style="259" customWidth="1"/>
    <col min="1281" max="1281" width="12.85546875" style="259" customWidth="1"/>
    <col min="1282" max="1285" width="9.140625" style="259"/>
    <col min="1286" max="1286" width="15.140625" style="259" customWidth="1"/>
    <col min="1287" max="1287" width="3.140625" style="259" customWidth="1"/>
    <col min="1288" max="1288" width="15.140625" style="259" customWidth="1"/>
    <col min="1289" max="1289" width="2.7109375" style="259" customWidth="1"/>
    <col min="1290" max="1532" width="9.140625" style="259"/>
    <col min="1533" max="1533" width="22.42578125" style="259" customWidth="1"/>
    <col min="1534" max="1534" width="75.28515625" style="259" customWidth="1"/>
    <col min="1535" max="1535" width="12.28515625" style="259" customWidth="1"/>
    <col min="1536" max="1536" width="15.140625" style="259" customWidth="1"/>
    <col min="1537" max="1537" width="12.85546875" style="259" customWidth="1"/>
    <col min="1538" max="1541" width="9.140625" style="259"/>
    <col min="1542" max="1542" width="15.140625" style="259" customWidth="1"/>
    <col min="1543" max="1543" width="3.140625" style="259" customWidth="1"/>
    <col min="1544" max="1544" width="15.140625" style="259" customWidth="1"/>
    <col min="1545" max="1545" width="2.7109375" style="259" customWidth="1"/>
    <col min="1546" max="1788" width="9.140625" style="259"/>
    <col min="1789" max="1789" width="22.42578125" style="259" customWidth="1"/>
    <col min="1790" max="1790" width="75.28515625" style="259" customWidth="1"/>
    <col min="1791" max="1791" width="12.28515625" style="259" customWidth="1"/>
    <col min="1792" max="1792" width="15.140625" style="259" customWidth="1"/>
    <col min="1793" max="1793" width="12.85546875" style="259" customWidth="1"/>
    <col min="1794" max="1797" width="9.140625" style="259"/>
    <col min="1798" max="1798" width="15.140625" style="259" customWidth="1"/>
    <col min="1799" max="1799" width="3.140625" style="259" customWidth="1"/>
    <col min="1800" max="1800" width="15.140625" style="259" customWidth="1"/>
    <col min="1801" max="1801" width="2.7109375" style="259" customWidth="1"/>
    <col min="1802" max="2044" width="9.140625" style="259"/>
    <col min="2045" max="2045" width="22.42578125" style="259" customWidth="1"/>
    <col min="2046" max="2046" width="75.28515625" style="259" customWidth="1"/>
    <col min="2047" max="2047" width="12.28515625" style="259" customWidth="1"/>
    <col min="2048" max="2048" width="15.140625" style="259" customWidth="1"/>
    <col min="2049" max="2049" width="12.85546875" style="259" customWidth="1"/>
    <col min="2050" max="2053" width="9.140625" style="259"/>
    <col min="2054" max="2054" width="15.140625" style="259" customWidth="1"/>
    <col min="2055" max="2055" width="3.140625" style="259" customWidth="1"/>
    <col min="2056" max="2056" width="15.140625" style="259" customWidth="1"/>
    <col min="2057" max="2057" width="2.7109375" style="259" customWidth="1"/>
    <col min="2058" max="2300" width="9.140625" style="259"/>
    <col min="2301" max="2301" width="22.42578125" style="259" customWidth="1"/>
    <col min="2302" max="2302" width="75.28515625" style="259" customWidth="1"/>
    <col min="2303" max="2303" width="12.28515625" style="259" customWidth="1"/>
    <col min="2304" max="2304" width="15.140625" style="259" customWidth="1"/>
    <col min="2305" max="2305" width="12.85546875" style="259" customWidth="1"/>
    <col min="2306" max="2309" width="9.140625" style="259"/>
    <col min="2310" max="2310" width="15.140625" style="259" customWidth="1"/>
    <col min="2311" max="2311" width="3.140625" style="259" customWidth="1"/>
    <col min="2312" max="2312" width="15.140625" style="259" customWidth="1"/>
    <col min="2313" max="2313" width="2.7109375" style="259" customWidth="1"/>
    <col min="2314" max="2556" width="9.140625" style="259"/>
    <col min="2557" max="2557" width="22.42578125" style="259" customWidth="1"/>
    <col min="2558" max="2558" width="75.28515625" style="259" customWidth="1"/>
    <col min="2559" max="2559" width="12.28515625" style="259" customWidth="1"/>
    <col min="2560" max="2560" width="15.140625" style="259" customWidth="1"/>
    <col min="2561" max="2561" width="12.85546875" style="259" customWidth="1"/>
    <col min="2562" max="2565" width="9.140625" style="259"/>
    <col min="2566" max="2566" width="15.140625" style="259" customWidth="1"/>
    <col min="2567" max="2567" width="3.140625" style="259" customWidth="1"/>
    <col min="2568" max="2568" width="15.140625" style="259" customWidth="1"/>
    <col min="2569" max="2569" width="2.7109375" style="259" customWidth="1"/>
    <col min="2570" max="2812" width="9.140625" style="259"/>
    <col min="2813" max="2813" width="22.42578125" style="259" customWidth="1"/>
    <col min="2814" max="2814" width="75.28515625" style="259" customWidth="1"/>
    <col min="2815" max="2815" width="12.28515625" style="259" customWidth="1"/>
    <col min="2816" max="2816" width="15.140625" style="259" customWidth="1"/>
    <col min="2817" max="2817" width="12.85546875" style="259" customWidth="1"/>
    <col min="2818" max="2821" width="9.140625" style="259"/>
    <col min="2822" max="2822" width="15.140625" style="259" customWidth="1"/>
    <col min="2823" max="2823" width="3.140625" style="259" customWidth="1"/>
    <col min="2824" max="2824" width="15.140625" style="259" customWidth="1"/>
    <col min="2825" max="2825" width="2.7109375" style="259" customWidth="1"/>
    <col min="2826" max="3068" width="9.140625" style="259"/>
    <col min="3069" max="3069" width="22.42578125" style="259" customWidth="1"/>
    <col min="3070" max="3070" width="75.28515625" style="259" customWidth="1"/>
    <col min="3071" max="3071" width="12.28515625" style="259" customWidth="1"/>
    <col min="3072" max="3072" width="15.140625" style="259" customWidth="1"/>
    <col min="3073" max="3073" width="12.85546875" style="259" customWidth="1"/>
    <col min="3074" max="3077" width="9.140625" style="259"/>
    <col min="3078" max="3078" width="15.140625" style="259" customWidth="1"/>
    <col min="3079" max="3079" width="3.140625" style="259" customWidth="1"/>
    <col min="3080" max="3080" width="15.140625" style="259" customWidth="1"/>
    <col min="3081" max="3081" width="2.7109375" style="259" customWidth="1"/>
    <col min="3082" max="3324" width="9.140625" style="259"/>
    <col min="3325" max="3325" width="22.42578125" style="259" customWidth="1"/>
    <col min="3326" max="3326" width="75.28515625" style="259" customWidth="1"/>
    <col min="3327" max="3327" width="12.28515625" style="259" customWidth="1"/>
    <col min="3328" max="3328" width="15.140625" style="259" customWidth="1"/>
    <col min="3329" max="3329" width="12.85546875" style="259" customWidth="1"/>
    <col min="3330" max="3333" width="9.140625" style="259"/>
    <col min="3334" max="3334" width="15.140625" style="259" customWidth="1"/>
    <col min="3335" max="3335" width="3.140625" style="259" customWidth="1"/>
    <col min="3336" max="3336" width="15.140625" style="259" customWidth="1"/>
    <col min="3337" max="3337" width="2.7109375" style="259" customWidth="1"/>
    <col min="3338" max="3580" width="9.140625" style="259"/>
    <col min="3581" max="3581" width="22.42578125" style="259" customWidth="1"/>
    <col min="3582" max="3582" width="75.28515625" style="259" customWidth="1"/>
    <col min="3583" max="3583" width="12.28515625" style="259" customWidth="1"/>
    <col min="3584" max="3584" width="15.140625" style="259" customWidth="1"/>
    <col min="3585" max="3585" width="12.85546875" style="259" customWidth="1"/>
    <col min="3586" max="3589" width="9.140625" style="259"/>
    <col min="3590" max="3590" width="15.140625" style="259" customWidth="1"/>
    <col min="3591" max="3591" width="3.140625" style="259" customWidth="1"/>
    <col min="3592" max="3592" width="15.140625" style="259" customWidth="1"/>
    <col min="3593" max="3593" width="2.7109375" style="259" customWidth="1"/>
    <col min="3594" max="3836" width="9.140625" style="259"/>
    <col min="3837" max="3837" width="22.42578125" style="259" customWidth="1"/>
    <col min="3838" max="3838" width="75.28515625" style="259" customWidth="1"/>
    <col min="3839" max="3839" width="12.28515625" style="259" customWidth="1"/>
    <col min="3840" max="3840" width="15.140625" style="259" customWidth="1"/>
    <col min="3841" max="3841" width="12.85546875" style="259" customWidth="1"/>
    <col min="3842" max="3845" width="9.140625" style="259"/>
    <col min="3846" max="3846" width="15.140625" style="259" customWidth="1"/>
    <col min="3847" max="3847" width="3.140625" style="259" customWidth="1"/>
    <col min="3848" max="3848" width="15.140625" style="259" customWidth="1"/>
    <col min="3849" max="3849" width="2.7109375" style="259" customWidth="1"/>
    <col min="3850" max="4092" width="9.140625" style="259"/>
    <col min="4093" max="4093" width="22.42578125" style="259" customWidth="1"/>
    <col min="4094" max="4094" width="75.28515625" style="259" customWidth="1"/>
    <col min="4095" max="4095" width="12.28515625" style="259" customWidth="1"/>
    <col min="4096" max="4096" width="15.140625" style="259" customWidth="1"/>
    <col min="4097" max="4097" width="12.85546875" style="259" customWidth="1"/>
    <col min="4098" max="4101" width="9.140625" style="259"/>
    <col min="4102" max="4102" width="15.140625" style="259" customWidth="1"/>
    <col min="4103" max="4103" width="3.140625" style="259" customWidth="1"/>
    <col min="4104" max="4104" width="15.140625" style="259" customWidth="1"/>
    <col min="4105" max="4105" width="2.7109375" style="259" customWidth="1"/>
    <col min="4106" max="4348" width="9.140625" style="259"/>
    <col min="4349" max="4349" width="22.42578125" style="259" customWidth="1"/>
    <col min="4350" max="4350" width="75.28515625" style="259" customWidth="1"/>
    <col min="4351" max="4351" width="12.28515625" style="259" customWidth="1"/>
    <col min="4352" max="4352" width="15.140625" style="259" customWidth="1"/>
    <col min="4353" max="4353" width="12.85546875" style="259" customWidth="1"/>
    <col min="4354" max="4357" width="9.140625" style="259"/>
    <col min="4358" max="4358" width="15.140625" style="259" customWidth="1"/>
    <col min="4359" max="4359" width="3.140625" style="259" customWidth="1"/>
    <col min="4360" max="4360" width="15.140625" style="259" customWidth="1"/>
    <col min="4361" max="4361" width="2.7109375" style="259" customWidth="1"/>
    <col min="4362" max="4604" width="9.140625" style="259"/>
    <col min="4605" max="4605" width="22.42578125" style="259" customWidth="1"/>
    <col min="4606" max="4606" width="75.28515625" style="259" customWidth="1"/>
    <col min="4607" max="4607" width="12.28515625" style="259" customWidth="1"/>
    <col min="4608" max="4608" width="15.140625" style="259" customWidth="1"/>
    <col min="4609" max="4609" width="12.85546875" style="259" customWidth="1"/>
    <col min="4610" max="4613" width="9.140625" style="259"/>
    <col min="4614" max="4614" width="15.140625" style="259" customWidth="1"/>
    <col min="4615" max="4615" width="3.140625" style="259" customWidth="1"/>
    <col min="4616" max="4616" width="15.140625" style="259" customWidth="1"/>
    <col min="4617" max="4617" width="2.7109375" style="259" customWidth="1"/>
    <col min="4618" max="4860" width="9.140625" style="259"/>
    <col min="4861" max="4861" width="22.42578125" style="259" customWidth="1"/>
    <col min="4862" max="4862" width="75.28515625" style="259" customWidth="1"/>
    <col min="4863" max="4863" width="12.28515625" style="259" customWidth="1"/>
    <col min="4864" max="4864" width="15.140625" style="259" customWidth="1"/>
    <col min="4865" max="4865" width="12.85546875" style="259" customWidth="1"/>
    <col min="4866" max="4869" width="9.140625" style="259"/>
    <col min="4870" max="4870" width="15.140625" style="259" customWidth="1"/>
    <col min="4871" max="4871" width="3.140625" style="259" customWidth="1"/>
    <col min="4872" max="4872" width="15.140625" style="259" customWidth="1"/>
    <col min="4873" max="4873" width="2.7109375" style="259" customWidth="1"/>
    <col min="4874" max="5116" width="9.140625" style="259"/>
    <col min="5117" max="5117" width="22.42578125" style="259" customWidth="1"/>
    <col min="5118" max="5118" width="75.28515625" style="259" customWidth="1"/>
    <col min="5119" max="5119" width="12.28515625" style="259" customWidth="1"/>
    <col min="5120" max="5120" width="15.140625" style="259" customWidth="1"/>
    <col min="5121" max="5121" width="12.85546875" style="259" customWidth="1"/>
    <col min="5122" max="5125" width="9.140625" style="259"/>
    <col min="5126" max="5126" width="15.140625" style="259" customWidth="1"/>
    <col min="5127" max="5127" width="3.140625" style="259" customWidth="1"/>
    <col min="5128" max="5128" width="15.140625" style="259" customWidth="1"/>
    <col min="5129" max="5129" width="2.7109375" style="259" customWidth="1"/>
    <col min="5130" max="5372" width="9.140625" style="259"/>
    <col min="5373" max="5373" width="22.42578125" style="259" customWidth="1"/>
    <col min="5374" max="5374" width="75.28515625" style="259" customWidth="1"/>
    <col min="5375" max="5375" width="12.28515625" style="259" customWidth="1"/>
    <col min="5376" max="5376" width="15.140625" style="259" customWidth="1"/>
    <col min="5377" max="5377" width="12.85546875" style="259" customWidth="1"/>
    <col min="5378" max="5381" width="9.140625" style="259"/>
    <col min="5382" max="5382" width="15.140625" style="259" customWidth="1"/>
    <col min="5383" max="5383" width="3.140625" style="259" customWidth="1"/>
    <col min="5384" max="5384" width="15.140625" style="259" customWidth="1"/>
    <col min="5385" max="5385" width="2.7109375" style="259" customWidth="1"/>
    <col min="5386" max="5628" width="9.140625" style="259"/>
    <col min="5629" max="5629" width="22.42578125" style="259" customWidth="1"/>
    <col min="5630" max="5630" width="75.28515625" style="259" customWidth="1"/>
    <col min="5631" max="5631" width="12.28515625" style="259" customWidth="1"/>
    <col min="5632" max="5632" width="15.140625" style="259" customWidth="1"/>
    <col min="5633" max="5633" width="12.85546875" style="259" customWidth="1"/>
    <col min="5634" max="5637" width="9.140625" style="259"/>
    <col min="5638" max="5638" width="15.140625" style="259" customWidth="1"/>
    <col min="5639" max="5639" width="3.140625" style="259" customWidth="1"/>
    <col min="5640" max="5640" width="15.140625" style="259" customWidth="1"/>
    <col min="5641" max="5641" width="2.7109375" style="259" customWidth="1"/>
    <col min="5642" max="5884" width="9.140625" style="259"/>
    <col min="5885" max="5885" width="22.42578125" style="259" customWidth="1"/>
    <col min="5886" max="5886" width="75.28515625" style="259" customWidth="1"/>
    <col min="5887" max="5887" width="12.28515625" style="259" customWidth="1"/>
    <col min="5888" max="5888" width="15.140625" style="259" customWidth="1"/>
    <col min="5889" max="5889" width="12.85546875" style="259" customWidth="1"/>
    <col min="5890" max="5893" width="9.140625" style="259"/>
    <col min="5894" max="5894" width="15.140625" style="259" customWidth="1"/>
    <col min="5895" max="5895" width="3.140625" style="259" customWidth="1"/>
    <col min="5896" max="5896" width="15.140625" style="259" customWidth="1"/>
    <col min="5897" max="5897" width="2.7109375" style="259" customWidth="1"/>
    <col min="5898" max="6140" width="9.140625" style="259"/>
    <col min="6141" max="6141" width="22.42578125" style="259" customWidth="1"/>
    <col min="6142" max="6142" width="75.28515625" style="259" customWidth="1"/>
    <col min="6143" max="6143" width="12.28515625" style="259" customWidth="1"/>
    <col min="6144" max="6144" width="15.140625" style="259" customWidth="1"/>
    <col min="6145" max="6145" width="12.85546875" style="259" customWidth="1"/>
    <col min="6146" max="6149" width="9.140625" style="259"/>
    <col min="6150" max="6150" width="15.140625" style="259" customWidth="1"/>
    <col min="6151" max="6151" width="3.140625" style="259" customWidth="1"/>
    <col min="6152" max="6152" width="15.140625" style="259" customWidth="1"/>
    <col min="6153" max="6153" width="2.7109375" style="259" customWidth="1"/>
    <col min="6154" max="6396" width="9.140625" style="259"/>
    <col min="6397" max="6397" width="22.42578125" style="259" customWidth="1"/>
    <col min="6398" max="6398" width="75.28515625" style="259" customWidth="1"/>
    <col min="6399" max="6399" width="12.28515625" style="259" customWidth="1"/>
    <col min="6400" max="6400" width="15.140625" style="259" customWidth="1"/>
    <col min="6401" max="6401" width="12.85546875" style="259" customWidth="1"/>
    <col min="6402" max="6405" width="9.140625" style="259"/>
    <col min="6406" max="6406" width="15.140625" style="259" customWidth="1"/>
    <col min="6407" max="6407" width="3.140625" style="259" customWidth="1"/>
    <col min="6408" max="6408" width="15.140625" style="259" customWidth="1"/>
    <col min="6409" max="6409" width="2.7109375" style="259" customWidth="1"/>
    <col min="6410" max="6652" width="9.140625" style="259"/>
    <col min="6653" max="6653" width="22.42578125" style="259" customWidth="1"/>
    <col min="6654" max="6654" width="75.28515625" style="259" customWidth="1"/>
    <col min="6655" max="6655" width="12.28515625" style="259" customWidth="1"/>
    <col min="6656" max="6656" width="15.140625" style="259" customWidth="1"/>
    <col min="6657" max="6657" width="12.85546875" style="259" customWidth="1"/>
    <col min="6658" max="6661" width="9.140625" style="259"/>
    <col min="6662" max="6662" width="15.140625" style="259" customWidth="1"/>
    <col min="6663" max="6663" width="3.140625" style="259" customWidth="1"/>
    <col min="6664" max="6664" width="15.140625" style="259" customWidth="1"/>
    <col min="6665" max="6665" width="2.7109375" style="259" customWidth="1"/>
    <col min="6666" max="6908" width="9.140625" style="259"/>
    <col min="6909" max="6909" width="22.42578125" style="259" customWidth="1"/>
    <col min="6910" max="6910" width="75.28515625" style="259" customWidth="1"/>
    <col min="6911" max="6911" width="12.28515625" style="259" customWidth="1"/>
    <col min="6912" max="6912" width="15.140625" style="259" customWidth="1"/>
    <col min="6913" max="6913" width="12.85546875" style="259" customWidth="1"/>
    <col min="6914" max="6917" width="9.140625" style="259"/>
    <col min="6918" max="6918" width="15.140625" style="259" customWidth="1"/>
    <col min="6919" max="6919" width="3.140625" style="259" customWidth="1"/>
    <col min="6920" max="6920" width="15.140625" style="259" customWidth="1"/>
    <col min="6921" max="6921" width="2.7109375" style="259" customWidth="1"/>
    <col min="6922" max="7164" width="9.140625" style="259"/>
    <col min="7165" max="7165" width="22.42578125" style="259" customWidth="1"/>
    <col min="7166" max="7166" width="75.28515625" style="259" customWidth="1"/>
    <col min="7167" max="7167" width="12.28515625" style="259" customWidth="1"/>
    <col min="7168" max="7168" width="15.140625" style="259" customWidth="1"/>
    <col min="7169" max="7169" width="12.85546875" style="259" customWidth="1"/>
    <col min="7170" max="7173" width="9.140625" style="259"/>
    <col min="7174" max="7174" width="15.140625" style="259" customWidth="1"/>
    <col min="7175" max="7175" width="3.140625" style="259" customWidth="1"/>
    <col min="7176" max="7176" width="15.140625" style="259" customWidth="1"/>
    <col min="7177" max="7177" width="2.7109375" style="259" customWidth="1"/>
    <col min="7178" max="7420" width="9.140625" style="259"/>
    <col min="7421" max="7421" width="22.42578125" style="259" customWidth="1"/>
    <col min="7422" max="7422" width="75.28515625" style="259" customWidth="1"/>
    <col min="7423" max="7423" width="12.28515625" style="259" customWidth="1"/>
    <col min="7424" max="7424" width="15.140625" style="259" customWidth="1"/>
    <col min="7425" max="7425" width="12.85546875" style="259" customWidth="1"/>
    <col min="7426" max="7429" width="9.140625" style="259"/>
    <col min="7430" max="7430" width="15.140625" style="259" customWidth="1"/>
    <col min="7431" max="7431" width="3.140625" style="259" customWidth="1"/>
    <col min="7432" max="7432" width="15.140625" style="259" customWidth="1"/>
    <col min="7433" max="7433" width="2.7109375" style="259" customWidth="1"/>
    <col min="7434" max="7676" width="9.140625" style="259"/>
    <col min="7677" max="7677" width="22.42578125" style="259" customWidth="1"/>
    <col min="7678" max="7678" width="75.28515625" style="259" customWidth="1"/>
    <col min="7679" max="7679" width="12.28515625" style="259" customWidth="1"/>
    <col min="7680" max="7680" width="15.140625" style="259" customWidth="1"/>
    <col min="7681" max="7681" width="12.85546875" style="259" customWidth="1"/>
    <col min="7682" max="7685" width="9.140625" style="259"/>
    <col min="7686" max="7686" width="15.140625" style="259" customWidth="1"/>
    <col min="7687" max="7687" width="3.140625" style="259" customWidth="1"/>
    <col min="7688" max="7688" width="15.140625" style="259" customWidth="1"/>
    <col min="7689" max="7689" width="2.7109375" style="259" customWidth="1"/>
    <col min="7690" max="7932" width="9.140625" style="259"/>
    <col min="7933" max="7933" width="22.42578125" style="259" customWidth="1"/>
    <col min="7934" max="7934" width="75.28515625" style="259" customWidth="1"/>
    <col min="7935" max="7935" width="12.28515625" style="259" customWidth="1"/>
    <col min="7936" max="7936" width="15.140625" style="259" customWidth="1"/>
    <col min="7937" max="7937" width="12.85546875" style="259" customWidth="1"/>
    <col min="7938" max="7941" width="9.140625" style="259"/>
    <col min="7942" max="7942" width="15.140625" style="259" customWidth="1"/>
    <col min="7943" max="7943" width="3.140625" style="259" customWidth="1"/>
    <col min="7944" max="7944" width="15.140625" style="259" customWidth="1"/>
    <col min="7945" max="7945" width="2.7109375" style="259" customWidth="1"/>
    <col min="7946" max="8188" width="9.140625" style="259"/>
    <col min="8189" max="8189" width="22.42578125" style="259" customWidth="1"/>
    <col min="8190" max="8190" width="75.28515625" style="259" customWidth="1"/>
    <col min="8191" max="8191" width="12.28515625" style="259" customWidth="1"/>
    <col min="8192" max="8192" width="15.140625" style="259" customWidth="1"/>
    <col min="8193" max="8193" width="12.85546875" style="259" customWidth="1"/>
    <col min="8194" max="8197" width="9.140625" style="259"/>
    <col min="8198" max="8198" width="15.140625" style="259" customWidth="1"/>
    <col min="8199" max="8199" width="3.140625" style="259" customWidth="1"/>
    <col min="8200" max="8200" width="15.140625" style="259" customWidth="1"/>
    <col min="8201" max="8201" width="2.7109375" style="259" customWidth="1"/>
    <col min="8202" max="8444" width="9.140625" style="259"/>
    <col min="8445" max="8445" width="22.42578125" style="259" customWidth="1"/>
    <col min="8446" max="8446" width="75.28515625" style="259" customWidth="1"/>
    <col min="8447" max="8447" width="12.28515625" style="259" customWidth="1"/>
    <col min="8448" max="8448" width="15.140625" style="259" customWidth="1"/>
    <col min="8449" max="8449" width="12.85546875" style="259" customWidth="1"/>
    <col min="8450" max="8453" width="9.140625" style="259"/>
    <col min="8454" max="8454" width="15.140625" style="259" customWidth="1"/>
    <col min="8455" max="8455" width="3.140625" style="259" customWidth="1"/>
    <col min="8456" max="8456" width="15.140625" style="259" customWidth="1"/>
    <col min="8457" max="8457" width="2.7109375" style="259" customWidth="1"/>
    <col min="8458" max="8700" width="9.140625" style="259"/>
    <col min="8701" max="8701" width="22.42578125" style="259" customWidth="1"/>
    <col min="8702" max="8702" width="75.28515625" style="259" customWidth="1"/>
    <col min="8703" max="8703" width="12.28515625" style="259" customWidth="1"/>
    <col min="8704" max="8704" width="15.140625" style="259" customWidth="1"/>
    <col min="8705" max="8705" width="12.85546875" style="259" customWidth="1"/>
    <col min="8706" max="8709" width="9.140625" style="259"/>
    <col min="8710" max="8710" width="15.140625" style="259" customWidth="1"/>
    <col min="8711" max="8711" width="3.140625" style="259" customWidth="1"/>
    <col min="8712" max="8712" width="15.140625" style="259" customWidth="1"/>
    <col min="8713" max="8713" width="2.7109375" style="259" customWidth="1"/>
    <col min="8714" max="8956" width="9.140625" style="259"/>
    <col min="8957" max="8957" width="22.42578125" style="259" customWidth="1"/>
    <col min="8958" max="8958" width="75.28515625" style="259" customWidth="1"/>
    <col min="8959" max="8959" width="12.28515625" style="259" customWidth="1"/>
    <col min="8960" max="8960" width="15.140625" style="259" customWidth="1"/>
    <col min="8961" max="8961" width="12.85546875" style="259" customWidth="1"/>
    <col min="8962" max="8965" width="9.140625" style="259"/>
    <col min="8966" max="8966" width="15.140625" style="259" customWidth="1"/>
    <col min="8967" max="8967" width="3.140625" style="259" customWidth="1"/>
    <col min="8968" max="8968" width="15.140625" style="259" customWidth="1"/>
    <col min="8969" max="8969" width="2.7109375" style="259" customWidth="1"/>
    <col min="8970" max="9212" width="9.140625" style="259"/>
    <col min="9213" max="9213" width="22.42578125" style="259" customWidth="1"/>
    <col min="9214" max="9214" width="75.28515625" style="259" customWidth="1"/>
    <col min="9215" max="9215" width="12.28515625" style="259" customWidth="1"/>
    <col min="9216" max="9216" width="15.140625" style="259" customWidth="1"/>
    <col min="9217" max="9217" width="12.85546875" style="259" customWidth="1"/>
    <col min="9218" max="9221" width="9.140625" style="259"/>
    <col min="9222" max="9222" width="15.140625" style="259" customWidth="1"/>
    <col min="9223" max="9223" width="3.140625" style="259" customWidth="1"/>
    <col min="9224" max="9224" width="15.140625" style="259" customWidth="1"/>
    <col min="9225" max="9225" width="2.7109375" style="259" customWidth="1"/>
    <col min="9226" max="9468" width="9.140625" style="259"/>
    <col min="9469" max="9469" width="22.42578125" style="259" customWidth="1"/>
    <col min="9470" max="9470" width="75.28515625" style="259" customWidth="1"/>
    <col min="9471" max="9471" width="12.28515625" style="259" customWidth="1"/>
    <col min="9472" max="9472" width="15.140625" style="259" customWidth="1"/>
    <col min="9473" max="9473" width="12.85546875" style="259" customWidth="1"/>
    <col min="9474" max="9477" width="9.140625" style="259"/>
    <col min="9478" max="9478" width="15.140625" style="259" customWidth="1"/>
    <col min="9479" max="9479" width="3.140625" style="259" customWidth="1"/>
    <col min="9480" max="9480" width="15.140625" style="259" customWidth="1"/>
    <col min="9481" max="9481" width="2.7109375" style="259" customWidth="1"/>
    <col min="9482" max="9724" width="9.140625" style="259"/>
    <col min="9725" max="9725" width="22.42578125" style="259" customWidth="1"/>
    <col min="9726" max="9726" width="75.28515625" style="259" customWidth="1"/>
    <col min="9727" max="9727" width="12.28515625" style="259" customWidth="1"/>
    <col min="9728" max="9728" width="15.140625" style="259" customWidth="1"/>
    <col min="9729" max="9729" width="12.85546875" style="259" customWidth="1"/>
    <col min="9730" max="9733" width="9.140625" style="259"/>
    <col min="9734" max="9734" width="15.140625" style="259" customWidth="1"/>
    <col min="9735" max="9735" width="3.140625" style="259" customWidth="1"/>
    <col min="9736" max="9736" width="15.140625" style="259" customWidth="1"/>
    <col min="9737" max="9737" width="2.7109375" style="259" customWidth="1"/>
    <col min="9738" max="9980" width="9.140625" style="259"/>
    <col min="9981" max="9981" width="22.42578125" style="259" customWidth="1"/>
    <col min="9982" max="9982" width="75.28515625" style="259" customWidth="1"/>
    <col min="9983" max="9983" width="12.28515625" style="259" customWidth="1"/>
    <col min="9984" max="9984" width="15.140625" style="259" customWidth="1"/>
    <col min="9985" max="9985" width="12.85546875" style="259" customWidth="1"/>
    <col min="9986" max="9989" width="9.140625" style="259"/>
    <col min="9990" max="9990" width="15.140625" style="259" customWidth="1"/>
    <col min="9991" max="9991" width="3.140625" style="259" customWidth="1"/>
    <col min="9992" max="9992" width="15.140625" style="259" customWidth="1"/>
    <col min="9993" max="9993" width="2.7109375" style="259" customWidth="1"/>
    <col min="9994" max="10236" width="9.140625" style="259"/>
    <col min="10237" max="10237" width="22.42578125" style="259" customWidth="1"/>
    <col min="10238" max="10238" width="75.28515625" style="259" customWidth="1"/>
    <col min="10239" max="10239" width="12.28515625" style="259" customWidth="1"/>
    <col min="10240" max="10240" width="15.140625" style="259" customWidth="1"/>
    <col min="10241" max="10241" width="12.85546875" style="259" customWidth="1"/>
    <col min="10242" max="10245" width="9.140625" style="259"/>
    <col min="10246" max="10246" width="15.140625" style="259" customWidth="1"/>
    <col min="10247" max="10247" width="3.140625" style="259" customWidth="1"/>
    <col min="10248" max="10248" width="15.140625" style="259" customWidth="1"/>
    <col min="10249" max="10249" width="2.7109375" style="259" customWidth="1"/>
    <col min="10250" max="10492" width="9.140625" style="259"/>
    <col min="10493" max="10493" width="22.42578125" style="259" customWidth="1"/>
    <col min="10494" max="10494" width="75.28515625" style="259" customWidth="1"/>
    <col min="10495" max="10495" width="12.28515625" style="259" customWidth="1"/>
    <col min="10496" max="10496" width="15.140625" style="259" customWidth="1"/>
    <col min="10497" max="10497" width="12.85546875" style="259" customWidth="1"/>
    <col min="10498" max="10501" width="9.140625" style="259"/>
    <col min="10502" max="10502" width="15.140625" style="259" customWidth="1"/>
    <col min="10503" max="10503" width="3.140625" style="259" customWidth="1"/>
    <col min="10504" max="10504" width="15.140625" style="259" customWidth="1"/>
    <col min="10505" max="10505" width="2.7109375" style="259" customWidth="1"/>
    <col min="10506" max="10748" width="9.140625" style="259"/>
    <col min="10749" max="10749" width="22.42578125" style="259" customWidth="1"/>
    <col min="10750" max="10750" width="75.28515625" style="259" customWidth="1"/>
    <col min="10751" max="10751" width="12.28515625" style="259" customWidth="1"/>
    <col min="10752" max="10752" width="15.140625" style="259" customWidth="1"/>
    <col min="10753" max="10753" width="12.85546875" style="259" customWidth="1"/>
    <col min="10754" max="10757" width="9.140625" style="259"/>
    <col min="10758" max="10758" width="15.140625" style="259" customWidth="1"/>
    <col min="10759" max="10759" width="3.140625" style="259" customWidth="1"/>
    <col min="10760" max="10760" width="15.140625" style="259" customWidth="1"/>
    <col min="10761" max="10761" width="2.7109375" style="259" customWidth="1"/>
    <col min="10762" max="11004" width="9.140625" style="259"/>
    <col min="11005" max="11005" width="22.42578125" style="259" customWidth="1"/>
    <col min="11006" max="11006" width="75.28515625" style="259" customWidth="1"/>
    <col min="11007" max="11007" width="12.28515625" style="259" customWidth="1"/>
    <col min="11008" max="11008" width="15.140625" style="259" customWidth="1"/>
    <col min="11009" max="11009" width="12.85546875" style="259" customWidth="1"/>
    <col min="11010" max="11013" width="9.140625" style="259"/>
    <col min="11014" max="11014" width="15.140625" style="259" customWidth="1"/>
    <col min="11015" max="11015" width="3.140625" style="259" customWidth="1"/>
    <col min="11016" max="11016" width="15.140625" style="259" customWidth="1"/>
    <col min="11017" max="11017" width="2.7109375" style="259" customWidth="1"/>
    <col min="11018" max="11260" width="9.140625" style="259"/>
    <col min="11261" max="11261" width="22.42578125" style="259" customWidth="1"/>
    <col min="11262" max="11262" width="75.28515625" style="259" customWidth="1"/>
    <col min="11263" max="11263" width="12.28515625" style="259" customWidth="1"/>
    <col min="11264" max="11264" width="15.140625" style="259" customWidth="1"/>
    <col min="11265" max="11265" width="12.85546875" style="259" customWidth="1"/>
    <col min="11266" max="11269" width="9.140625" style="259"/>
    <col min="11270" max="11270" width="15.140625" style="259" customWidth="1"/>
    <col min="11271" max="11271" width="3.140625" style="259" customWidth="1"/>
    <col min="11272" max="11272" width="15.140625" style="259" customWidth="1"/>
    <col min="11273" max="11273" width="2.7109375" style="259" customWidth="1"/>
    <col min="11274" max="11516" width="9.140625" style="259"/>
    <col min="11517" max="11517" width="22.42578125" style="259" customWidth="1"/>
    <col min="11518" max="11518" width="75.28515625" style="259" customWidth="1"/>
    <col min="11519" max="11519" width="12.28515625" style="259" customWidth="1"/>
    <col min="11520" max="11520" width="15.140625" style="259" customWidth="1"/>
    <col min="11521" max="11521" width="12.85546875" style="259" customWidth="1"/>
    <col min="11522" max="11525" width="9.140625" style="259"/>
    <col min="11526" max="11526" width="15.140625" style="259" customWidth="1"/>
    <col min="11527" max="11527" width="3.140625" style="259" customWidth="1"/>
    <col min="11528" max="11528" width="15.140625" style="259" customWidth="1"/>
    <col min="11529" max="11529" width="2.7109375" style="259" customWidth="1"/>
    <col min="11530" max="11772" width="9.140625" style="259"/>
    <col min="11773" max="11773" width="22.42578125" style="259" customWidth="1"/>
    <col min="11774" max="11774" width="75.28515625" style="259" customWidth="1"/>
    <col min="11775" max="11775" width="12.28515625" style="259" customWidth="1"/>
    <col min="11776" max="11776" width="15.140625" style="259" customWidth="1"/>
    <col min="11777" max="11777" width="12.85546875" style="259" customWidth="1"/>
    <col min="11778" max="11781" width="9.140625" style="259"/>
    <col min="11782" max="11782" width="15.140625" style="259" customWidth="1"/>
    <col min="11783" max="11783" width="3.140625" style="259" customWidth="1"/>
    <col min="11784" max="11784" width="15.140625" style="259" customWidth="1"/>
    <col min="11785" max="11785" width="2.7109375" style="259" customWidth="1"/>
    <col min="11786" max="12028" width="9.140625" style="259"/>
    <col min="12029" max="12029" width="22.42578125" style="259" customWidth="1"/>
    <col min="12030" max="12030" width="75.28515625" style="259" customWidth="1"/>
    <col min="12031" max="12031" width="12.28515625" style="259" customWidth="1"/>
    <col min="12032" max="12032" width="15.140625" style="259" customWidth="1"/>
    <col min="12033" max="12033" width="12.85546875" style="259" customWidth="1"/>
    <col min="12034" max="12037" width="9.140625" style="259"/>
    <col min="12038" max="12038" width="15.140625" style="259" customWidth="1"/>
    <col min="12039" max="12039" width="3.140625" style="259" customWidth="1"/>
    <col min="12040" max="12040" width="15.140625" style="259" customWidth="1"/>
    <col min="12041" max="12041" width="2.7109375" style="259" customWidth="1"/>
    <col min="12042" max="12284" width="9.140625" style="259"/>
    <col min="12285" max="12285" width="22.42578125" style="259" customWidth="1"/>
    <col min="12286" max="12286" width="75.28515625" style="259" customWidth="1"/>
    <col min="12287" max="12287" width="12.28515625" style="259" customWidth="1"/>
    <col min="12288" max="12288" width="15.140625" style="259" customWidth="1"/>
    <col min="12289" max="12289" width="12.85546875" style="259" customWidth="1"/>
    <col min="12290" max="12293" width="9.140625" style="259"/>
    <col min="12294" max="12294" width="15.140625" style="259" customWidth="1"/>
    <col min="12295" max="12295" width="3.140625" style="259" customWidth="1"/>
    <col min="12296" max="12296" width="15.140625" style="259" customWidth="1"/>
    <col min="12297" max="12297" width="2.7109375" style="259" customWidth="1"/>
    <col min="12298" max="12540" width="9.140625" style="259"/>
    <col min="12541" max="12541" width="22.42578125" style="259" customWidth="1"/>
    <col min="12542" max="12542" width="75.28515625" style="259" customWidth="1"/>
    <col min="12543" max="12543" width="12.28515625" style="259" customWidth="1"/>
    <col min="12544" max="12544" width="15.140625" style="259" customWidth="1"/>
    <col min="12545" max="12545" width="12.85546875" style="259" customWidth="1"/>
    <col min="12546" max="12549" width="9.140625" style="259"/>
    <col min="12550" max="12550" width="15.140625" style="259" customWidth="1"/>
    <col min="12551" max="12551" width="3.140625" style="259" customWidth="1"/>
    <col min="12552" max="12552" width="15.140625" style="259" customWidth="1"/>
    <col min="12553" max="12553" width="2.7109375" style="259" customWidth="1"/>
    <col min="12554" max="12796" width="9.140625" style="259"/>
    <col min="12797" max="12797" width="22.42578125" style="259" customWidth="1"/>
    <col min="12798" max="12798" width="75.28515625" style="259" customWidth="1"/>
    <col min="12799" max="12799" width="12.28515625" style="259" customWidth="1"/>
    <col min="12800" max="12800" width="15.140625" style="259" customWidth="1"/>
    <col min="12801" max="12801" width="12.85546875" style="259" customWidth="1"/>
    <col min="12802" max="12805" width="9.140625" style="259"/>
    <col min="12806" max="12806" width="15.140625" style="259" customWidth="1"/>
    <col min="12807" max="12807" width="3.140625" style="259" customWidth="1"/>
    <col min="12808" max="12808" width="15.140625" style="259" customWidth="1"/>
    <col min="12809" max="12809" width="2.7109375" style="259" customWidth="1"/>
    <col min="12810" max="13052" width="9.140625" style="259"/>
    <col min="13053" max="13053" width="22.42578125" style="259" customWidth="1"/>
    <col min="13054" max="13054" width="75.28515625" style="259" customWidth="1"/>
    <col min="13055" max="13055" width="12.28515625" style="259" customWidth="1"/>
    <col min="13056" max="13056" width="15.140625" style="259" customWidth="1"/>
    <col min="13057" max="13057" width="12.85546875" style="259" customWidth="1"/>
    <col min="13058" max="13061" width="9.140625" style="259"/>
    <col min="13062" max="13062" width="15.140625" style="259" customWidth="1"/>
    <col min="13063" max="13063" width="3.140625" style="259" customWidth="1"/>
    <col min="13064" max="13064" width="15.140625" style="259" customWidth="1"/>
    <col min="13065" max="13065" width="2.7109375" style="259" customWidth="1"/>
    <col min="13066" max="13308" width="9.140625" style="259"/>
    <col min="13309" max="13309" width="22.42578125" style="259" customWidth="1"/>
    <col min="13310" max="13310" width="75.28515625" style="259" customWidth="1"/>
    <col min="13311" max="13311" width="12.28515625" style="259" customWidth="1"/>
    <col min="13312" max="13312" width="15.140625" style="259" customWidth="1"/>
    <col min="13313" max="13313" width="12.85546875" style="259" customWidth="1"/>
    <col min="13314" max="13317" width="9.140625" style="259"/>
    <col min="13318" max="13318" width="15.140625" style="259" customWidth="1"/>
    <col min="13319" max="13319" width="3.140625" style="259" customWidth="1"/>
    <col min="13320" max="13320" width="15.140625" style="259" customWidth="1"/>
    <col min="13321" max="13321" width="2.7109375" style="259" customWidth="1"/>
    <col min="13322" max="13564" width="9.140625" style="259"/>
    <col min="13565" max="13565" width="22.42578125" style="259" customWidth="1"/>
    <col min="13566" max="13566" width="75.28515625" style="259" customWidth="1"/>
    <col min="13567" max="13567" width="12.28515625" style="259" customWidth="1"/>
    <col min="13568" max="13568" width="15.140625" style="259" customWidth="1"/>
    <col min="13569" max="13569" width="12.85546875" style="259" customWidth="1"/>
    <col min="13570" max="13573" width="9.140625" style="259"/>
    <col min="13574" max="13574" width="15.140625" style="259" customWidth="1"/>
    <col min="13575" max="13575" width="3.140625" style="259" customWidth="1"/>
    <col min="13576" max="13576" width="15.140625" style="259" customWidth="1"/>
    <col min="13577" max="13577" width="2.7109375" style="259" customWidth="1"/>
    <col min="13578" max="13820" width="9.140625" style="259"/>
    <col min="13821" max="13821" width="22.42578125" style="259" customWidth="1"/>
    <col min="13822" max="13822" width="75.28515625" style="259" customWidth="1"/>
    <col min="13823" max="13823" width="12.28515625" style="259" customWidth="1"/>
    <col min="13824" max="13824" width="15.140625" style="259" customWidth="1"/>
    <col min="13825" max="13825" width="12.85546875" style="259" customWidth="1"/>
    <col min="13826" max="13829" width="9.140625" style="259"/>
    <col min="13830" max="13830" width="15.140625" style="259" customWidth="1"/>
    <col min="13831" max="13831" width="3.140625" style="259" customWidth="1"/>
    <col min="13832" max="13832" width="15.140625" style="259" customWidth="1"/>
    <col min="13833" max="13833" width="2.7109375" style="259" customWidth="1"/>
    <col min="13834" max="14076" width="9.140625" style="259"/>
    <col min="14077" max="14077" width="22.42578125" style="259" customWidth="1"/>
    <col min="14078" max="14078" width="75.28515625" style="259" customWidth="1"/>
    <col min="14079" max="14079" width="12.28515625" style="259" customWidth="1"/>
    <col min="14080" max="14080" width="15.140625" style="259" customWidth="1"/>
    <col min="14081" max="14081" width="12.85546875" style="259" customWidth="1"/>
    <col min="14082" max="14085" width="9.140625" style="259"/>
    <col min="14086" max="14086" width="15.140625" style="259" customWidth="1"/>
    <col min="14087" max="14087" width="3.140625" style="259" customWidth="1"/>
    <col min="14088" max="14088" width="15.140625" style="259" customWidth="1"/>
    <col min="14089" max="14089" width="2.7109375" style="259" customWidth="1"/>
    <col min="14090" max="14332" width="9.140625" style="259"/>
    <col min="14333" max="14333" width="22.42578125" style="259" customWidth="1"/>
    <col min="14334" max="14334" width="75.28515625" style="259" customWidth="1"/>
    <col min="14335" max="14335" width="12.28515625" style="259" customWidth="1"/>
    <col min="14336" max="14336" width="15.140625" style="259" customWidth="1"/>
    <col min="14337" max="14337" width="12.85546875" style="259" customWidth="1"/>
    <col min="14338" max="14341" width="9.140625" style="259"/>
    <col min="14342" max="14342" width="15.140625" style="259" customWidth="1"/>
    <col min="14343" max="14343" width="3.140625" style="259" customWidth="1"/>
    <col min="14344" max="14344" width="15.140625" style="259" customWidth="1"/>
    <col min="14345" max="14345" width="2.7109375" style="259" customWidth="1"/>
    <col min="14346" max="14588" width="9.140625" style="259"/>
    <col min="14589" max="14589" width="22.42578125" style="259" customWidth="1"/>
    <col min="14590" max="14590" width="75.28515625" style="259" customWidth="1"/>
    <col min="14591" max="14591" width="12.28515625" style="259" customWidth="1"/>
    <col min="14592" max="14592" width="15.140625" style="259" customWidth="1"/>
    <col min="14593" max="14593" width="12.85546875" style="259" customWidth="1"/>
    <col min="14594" max="14597" width="9.140625" style="259"/>
    <col min="14598" max="14598" width="15.140625" style="259" customWidth="1"/>
    <col min="14599" max="14599" width="3.140625" style="259" customWidth="1"/>
    <col min="14600" max="14600" width="15.140625" style="259" customWidth="1"/>
    <col min="14601" max="14601" width="2.7109375" style="259" customWidth="1"/>
    <col min="14602" max="14844" width="9.140625" style="259"/>
    <col min="14845" max="14845" width="22.42578125" style="259" customWidth="1"/>
    <col min="14846" max="14846" width="75.28515625" style="259" customWidth="1"/>
    <col min="14847" max="14847" width="12.28515625" style="259" customWidth="1"/>
    <col min="14848" max="14848" width="15.140625" style="259" customWidth="1"/>
    <col min="14849" max="14849" width="12.85546875" style="259" customWidth="1"/>
    <col min="14850" max="14853" width="9.140625" style="259"/>
    <col min="14854" max="14854" width="15.140625" style="259" customWidth="1"/>
    <col min="14855" max="14855" width="3.140625" style="259" customWidth="1"/>
    <col min="14856" max="14856" width="15.140625" style="259" customWidth="1"/>
    <col min="14857" max="14857" width="2.7109375" style="259" customWidth="1"/>
    <col min="14858" max="15100" width="9.140625" style="259"/>
    <col min="15101" max="15101" width="22.42578125" style="259" customWidth="1"/>
    <col min="15102" max="15102" width="75.28515625" style="259" customWidth="1"/>
    <col min="15103" max="15103" width="12.28515625" style="259" customWidth="1"/>
    <col min="15104" max="15104" width="15.140625" style="259" customWidth="1"/>
    <col min="15105" max="15105" width="12.85546875" style="259" customWidth="1"/>
    <col min="15106" max="15109" width="9.140625" style="259"/>
    <col min="15110" max="15110" width="15.140625" style="259" customWidth="1"/>
    <col min="15111" max="15111" width="3.140625" style="259" customWidth="1"/>
    <col min="15112" max="15112" width="15.140625" style="259" customWidth="1"/>
    <col min="15113" max="15113" width="2.7109375" style="259" customWidth="1"/>
    <col min="15114" max="15356" width="9.140625" style="259"/>
    <col min="15357" max="15357" width="22.42578125" style="259" customWidth="1"/>
    <col min="15358" max="15358" width="75.28515625" style="259" customWidth="1"/>
    <col min="15359" max="15359" width="12.28515625" style="259" customWidth="1"/>
    <col min="15360" max="15360" width="15.140625" style="259" customWidth="1"/>
    <col min="15361" max="15361" width="12.85546875" style="259" customWidth="1"/>
    <col min="15362" max="15365" width="9.140625" style="259"/>
    <col min="15366" max="15366" width="15.140625" style="259" customWidth="1"/>
    <col min="15367" max="15367" width="3.140625" style="259" customWidth="1"/>
    <col min="15368" max="15368" width="15.140625" style="259" customWidth="1"/>
    <col min="15369" max="15369" width="2.7109375" style="259" customWidth="1"/>
    <col min="15370" max="15612" width="9.140625" style="259"/>
    <col min="15613" max="15613" width="22.42578125" style="259" customWidth="1"/>
    <col min="15614" max="15614" width="75.28515625" style="259" customWidth="1"/>
    <col min="15615" max="15615" width="12.28515625" style="259" customWidth="1"/>
    <col min="15616" max="15616" width="15.140625" style="259" customWidth="1"/>
    <col min="15617" max="15617" width="12.85546875" style="259" customWidth="1"/>
    <col min="15618" max="15621" width="9.140625" style="259"/>
    <col min="15622" max="15622" width="15.140625" style="259" customWidth="1"/>
    <col min="15623" max="15623" width="3.140625" style="259" customWidth="1"/>
    <col min="15624" max="15624" width="15.140625" style="259" customWidth="1"/>
    <col min="15625" max="15625" width="2.7109375" style="259" customWidth="1"/>
    <col min="15626" max="15868" width="9.140625" style="259"/>
    <col min="15869" max="15869" width="22.42578125" style="259" customWidth="1"/>
    <col min="15870" max="15870" width="75.28515625" style="259" customWidth="1"/>
    <col min="15871" max="15871" width="12.28515625" style="259" customWidth="1"/>
    <col min="15872" max="15872" width="15.140625" style="259" customWidth="1"/>
    <col min="15873" max="15873" width="12.85546875" style="259" customWidth="1"/>
    <col min="15874" max="15877" width="9.140625" style="259"/>
    <col min="15878" max="15878" width="15.140625" style="259" customWidth="1"/>
    <col min="15879" max="15879" width="3.140625" style="259" customWidth="1"/>
    <col min="15880" max="15880" width="15.140625" style="259" customWidth="1"/>
    <col min="15881" max="15881" width="2.7109375" style="259" customWidth="1"/>
    <col min="15882" max="16124" width="9.140625" style="259"/>
    <col min="16125" max="16125" width="22.42578125" style="259" customWidth="1"/>
    <col min="16126" max="16126" width="75.28515625" style="259" customWidth="1"/>
    <col min="16127" max="16127" width="12.28515625" style="259" customWidth="1"/>
    <col min="16128" max="16128" width="15.140625" style="259" customWidth="1"/>
    <col min="16129" max="16129" width="12.85546875" style="259" customWidth="1"/>
    <col min="16130" max="16133" width="9.140625" style="259"/>
    <col min="16134" max="16134" width="15.140625" style="259" customWidth="1"/>
    <col min="16135" max="16135" width="3.140625" style="259" customWidth="1"/>
    <col min="16136" max="16136" width="15.140625" style="259" customWidth="1"/>
    <col min="16137" max="16137" width="2.7109375" style="259" customWidth="1"/>
    <col min="16138" max="16384" width="9.140625" style="259"/>
  </cols>
  <sheetData>
    <row r="1" spans="1:5">
      <c r="A1" s="266"/>
    </row>
    <row r="2" spans="1:5">
      <c r="A2" s="266" t="s">
        <v>648</v>
      </c>
    </row>
    <row r="4" spans="1:5">
      <c r="A4" s="268" t="s">
        <v>716</v>
      </c>
    </row>
    <row r="5" spans="1:5" ht="13.5" thickBot="1">
      <c r="B5" s="268" t="s">
        <v>717</v>
      </c>
    </row>
    <row r="6" spans="1:5" ht="13.5" thickBot="1">
      <c r="A6" s="269" t="s">
        <v>651</v>
      </c>
      <c r="B6" s="270" t="s">
        <v>652</v>
      </c>
    </row>
    <row r="7" spans="1:5">
      <c r="A7" s="271" t="s">
        <v>653</v>
      </c>
      <c r="B7" s="272">
        <v>0</v>
      </c>
    </row>
    <row r="8" spans="1:5">
      <c r="A8" s="273" t="s">
        <v>654</v>
      </c>
      <c r="B8" s="274">
        <v>0</v>
      </c>
    </row>
    <row r="9" spans="1:5">
      <c r="A9" s="273" t="s">
        <v>655</v>
      </c>
      <c r="B9" s="274">
        <v>0</v>
      </c>
    </row>
    <row r="10" spans="1:5">
      <c r="A10" s="273" t="s">
        <v>656</v>
      </c>
      <c r="B10" s="274">
        <v>0</v>
      </c>
    </row>
    <row r="11" spans="1:5">
      <c r="A11" s="273" t="s">
        <v>657</v>
      </c>
      <c r="B11" s="274">
        <v>0</v>
      </c>
    </row>
    <row r="12" spans="1:5" ht="13.5" thickBot="1">
      <c r="A12" s="275" t="s">
        <v>658</v>
      </c>
      <c r="B12" s="276">
        <v>0</v>
      </c>
    </row>
    <row r="13" spans="1:5">
      <c r="A13" s="277"/>
      <c r="B13" s="278"/>
      <c r="C13" s="278"/>
      <c r="D13" s="278"/>
      <c r="E13" s="278"/>
    </row>
    <row r="14" spans="1:5" ht="13.5" thickBot="1"/>
    <row r="15" spans="1:5" ht="13.5" thickBot="1">
      <c r="A15" s="269" t="s">
        <v>659</v>
      </c>
      <c r="B15" s="279" t="s">
        <v>660</v>
      </c>
      <c r="C15" s="279" t="s">
        <v>661</v>
      </c>
      <c r="D15" s="279" t="s">
        <v>662</v>
      </c>
      <c r="E15" s="270" t="s">
        <v>663</v>
      </c>
    </row>
    <row r="16" spans="1:5">
      <c r="A16" s="280" t="s">
        <v>664</v>
      </c>
      <c r="B16" s="281">
        <v>0</v>
      </c>
      <c r="C16" s="281">
        <v>0</v>
      </c>
      <c r="D16" s="281">
        <v>0</v>
      </c>
      <c r="E16" s="272">
        <v>0</v>
      </c>
    </row>
    <row r="17" spans="1:5">
      <c r="A17" s="273" t="s">
        <v>665</v>
      </c>
      <c r="B17" s="281">
        <v>0</v>
      </c>
      <c r="C17" s="281">
        <v>0</v>
      </c>
      <c r="D17" s="281">
        <v>0</v>
      </c>
      <c r="E17" s="282">
        <v>0</v>
      </c>
    </row>
    <row r="18" spans="1:5" ht="13.5" thickBot="1">
      <c r="A18" s="273" t="s">
        <v>666</v>
      </c>
      <c r="B18" s="281">
        <v>0</v>
      </c>
      <c r="C18" s="281">
        <v>0</v>
      </c>
      <c r="D18" s="281">
        <v>0</v>
      </c>
      <c r="E18" s="283">
        <v>0</v>
      </c>
    </row>
    <row r="19" spans="1:5" ht="13.5" thickBot="1">
      <c r="A19" s="284" t="s">
        <v>667</v>
      </c>
      <c r="B19" s="238" t="s">
        <v>660</v>
      </c>
      <c r="C19" s="238" t="s">
        <v>661</v>
      </c>
      <c r="D19" s="238" t="s">
        <v>662</v>
      </c>
      <c r="E19" s="285" t="s">
        <v>663</v>
      </c>
    </row>
    <row r="20" spans="1:5">
      <c r="A20" s="280" t="s">
        <v>668</v>
      </c>
      <c r="B20" s="281">
        <v>0</v>
      </c>
      <c r="C20" s="281">
        <v>0</v>
      </c>
      <c r="D20" s="281">
        <v>0</v>
      </c>
      <c r="E20" s="272">
        <v>0</v>
      </c>
    </row>
    <row r="21" spans="1:5">
      <c r="A21" s="286" t="s">
        <v>669</v>
      </c>
      <c r="B21" s="281">
        <v>0</v>
      </c>
      <c r="C21" s="281">
        <v>0</v>
      </c>
      <c r="D21" s="281">
        <v>0</v>
      </c>
      <c r="E21" s="282">
        <v>0</v>
      </c>
    </row>
    <row r="22" spans="1:5" ht="13.5" thickBot="1">
      <c r="A22" s="286" t="s">
        <v>670</v>
      </c>
      <c r="B22" s="281">
        <v>0</v>
      </c>
      <c r="C22" s="281">
        <v>0</v>
      </c>
      <c r="D22" s="281">
        <v>0</v>
      </c>
      <c r="E22" s="283">
        <v>0</v>
      </c>
    </row>
    <row r="23" spans="1:5">
      <c r="A23" s="284" t="s">
        <v>671</v>
      </c>
      <c r="B23" s="238" t="s">
        <v>660</v>
      </c>
      <c r="C23" s="238" t="s">
        <v>661</v>
      </c>
      <c r="D23" s="238" t="s">
        <v>662</v>
      </c>
      <c r="E23" s="285" t="s">
        <v>663</v>
      </c>
    </row>
    <row r="24" spans="1:5">
      <c r="A24" s="273" t="s">
        <v>672</v>
      </c>
      <c r="B24" s="281">
        <v>0</v>
      </c>
      <c r="C24" s="281">
        <v>0</v>
      </c>
      <c r="D24" s="281">
        <v>0</v>
      </c>
      <c r="E24" s="287">
        <v>0</v>
      </c>
    </row>
    <row r="25" spans="1:5">
      <c r="A25" s="286" t="s">
        <v>673</v>
      </c>
      <c r="B25" s="281">
        <v>0</v>
      </c>
      <c r="C25" s="281">
        <v>0</v>
      </c>
      <c r="D25" s="281">
        <v>0</v>
      </c>
      <c r="E25" s="287">
        <v>0</v>
      </c>
    </row>
    <row r="26" spans="1:5" ht="13.5" thickBot="1">
      <c r="A26" s="288" t="s">
        <v>674</v>
      </c>
      <c r="B26" s="281">
        <v>0</v>
      </c>
      <c r="C26" s="281">
        <v>0</v>
      </c>
      <c r="D26" s="289"/>
      <c r="E26" s="290"/>
    </row>
    <row r="27" spans="1:5">
      <c r="A27" s="284" t="s">
        <v>675</v>
      </c>
      <c r="B27" s="238" t="s">
        <v>660</v>
      </c>
      <c r="C27" s="238" t="s">
        <v>661</v>
      </c>
      <c r="D27" s="238" t="s">
        <v>662</v>
      </c>
      <c r="E27" s="285" t="s">
        <v>663</v>
      </c>
    </row>
    <row r="28" spans="1:5">
      <c r="A28" s="273" t="s">
        <v>676</v>
      </c>
      <c r="B28" s="281">
        <v>0</v>
      </c>
      <c r="C28" s="281">
        <v>0</v>
      </c>
      <c r="D28" s="281">
        <v>0</v>
      </c>
      <c r="E28" s="287">
        <v>0</v>
      </c>
    </row>
    <row r="29" spans="1:5">
      <c r="A29" s="286" t="s">
        <v>677</v>
      </c>
      <c r="B29" s="281">
        <v>0</v>
      </c>
      <c r="C29" s="281">
        <v>0</v>
      </c>
      <c r="D29" s="281">
        <v>0</v>
      </c>
      <c r="E29" s="287">
        <v>0</v>
      </c>
    </row>
    <row r="30" spans="1:5" ht="13.5" thickBot="1">
      <c r="A30" s="275" t="s">
        <v>678</v>
      </c>
      <c r="B30" s="281">
        <v>0</v>
      </c>
      <c r="C30" s="281">
        <v>0</v>
      </c>
      <c r="D30" s="281">
        <v>0</v>
      </c>
      <c r="E30" s="287">
        <v>0</v>
      </c>
    </row>
    <row r="31" spans="1:5">
      <c r="A31" s="284" t="s">
        <v>679</v>
      </c>
      <c r="B31" s="238" t="s">
        <v>660</v>
      </c>
      <c r="C31" s="238" t="s">
        <v>661</v>
      </c>
      <c r="D31" s="238" t="s">
        <v>662</v>
      </c>
      <c r="E31" s="285" t="s">
        <v>663</v>
      </c>
    </row>
    <row r="32" spans="1:5" ht="12.75" customHeight="1">
      <c r="A32" s="273" t="s">
        <v>680</v>
      </c>
      <c r="B32" s="281">
        <v>0</v>
      </c>
      <c r="C32" s="281">
        <v>0</v>
      </c>
      <c r="D32" s="281">
        <v>0</v>
      </c>
      <c r="E32" s="287">
        <v>0</v>
      </c>
    </row>
    <row r="33" spans="1:5" ht="12.75" customHeight="1">
      <c r="A33" s="273" t="s">
        <v>681</v>
      </c>
      <c r="B33" s="281">
        <v>0</v>
      </c>
      <c r="C33" s="281">
        <v>0</v>
      </c>
      <c r="D33" s="281">
        <v>0</v>
      </c>
      <c r="E33" s="287">
        <v>0</v>
      </c>
    </row>
    <row r="34" spans="1:5" ht="12.75" customHeight="1">
      <c r="A34" s="273" t="s">
        <v>682</v>
      </c>
      <c r="B34" s="281">
        <v>0</v>
      </c>
      <c r="C34" s="281">
        <v>0</v>
      </c>
      <c r="D34" s="281">
        <v>0</v>
      </c>
      <c r="E34" s="287">
        <v>0</v>
      </c>
    </row>
    <row r="35" spans="1:5">
      <c r="A35" s="284" t="s">
        <v>683</v>
      </c>
      <c r="B35" s="238" t="s">
        <v>660</v>
      </c>
      <c r="C35" s="238" t="s">
        <v>661</v>
      </c>
      <c r="D35" s="238" t="s">
        <v>662</v>
      </c>
      <c r="E35" s="285" t="s">
        <v>663</v>
      </c>
    </row>
    <row r="36" spans="1:5" ht="12.75" customHeight="1">
      <c r="A36" s="273" t="s">
        <v>684</v>
      </c>
      <c r="B36" s="281">
        <v>0</v>
      </c>
      <c r="C36" s="281">
        <v>0</v>
      </c>
      <c r="D36" s="281">
        <v>0</v>
      </c>
      <c r="E36" s="287">
        <v>0</v>
      </c>
    </row>
    <row r="37" spans="1:5" ht="12.75" customHeight="1">
      <c r="A37" s="273" t="s">
        <v>685</v>
      </c>
      <c r="B37" s="281">
        <v>0</v>
      </c>
      <c r="C37" s="281">
        <v>0</v>
      </c>
      <c r="D37" s="281">
        <v>0</v>
      </c>
      <c r="E37" s="287">
        <v>0</v>
      </c>
    </row>
    <row r="38" spans="1:5">
      <c r="A38" s="284" t="s">
        <v>718</v>
      </c>
      <c r="B38" s="238" t="s">
        <v>660</v>
      </c>
      <c r="C38" s="238" t="s">
        <v>661</v>
      </c>
      <c r="D38" s="238" t="s">
        <v>687</v>
      </c>
      <c r="E38" s="285"/>
    </row>
    <row r="39" spans="1:5" ht="12.75" customHeight="1">
      <c r="A39" s="273" t="s">
        <v>688</v>
      </c>
      <c r="B39" s="281">
        <v>0</v>
      </c>
      <c r="C39" s="281">
        <v>0</v>
      </c>
      <c r="D39" s="281">
        <v>0</v>
      </c>
      <c r="E39" s="291"/>
    </row>
    <row r="40" spans="1:5" ht="12.75" customHeight="1">
      <c r="A40" s="273" t="s">
        <v>689</v>
      </c>
      <c r="B40" s="281">
        <v>0</v>
      </c>
      <c r="C40" s="281">
        <v>0</v>
      </c>
      <c r="D40" s="281">
        <v>0</v>
      </c>
      <c r="E40" s="292"/>
    </row>
    <row r="41" spans="1:5">
      <c r="A41" s="284" t="s">
        <v>690</v>
      </c>
      <c r="B41" s="238" t="s">
        <v>660</v>
      </c>
      <c r="C41" s="238" t="s">
        <v>691</v>
      </c>
      <c r="D41" s="238" t="s">
        <v>687</v>
      </c>
      <c r="E41" s="285"/>
    </row>
    <row r="42" spans="1:5">
      <c r="A42" s="286" t="s">
        <v>692</v>
      </c>
      <c r="B42" s="281">
        <v>0</v>
      </c>
      <c r="C42" s="281">
        <v>0</v>
      </c>
      <c r="D42" s="281">
        <v>0</v>
      </c>
      <c r="E42" s="293"/>
    </row>
    <row r="43" spans="1:5">
      <c r="A43" s="284" t="s">
        <v>693</v>
      </c>
      <c r="B43" s="238" t="s">
        <v>660</v>
      </c>
      <c r="C43" s="238" t="s">
        <v>691</v>
      </c>
      <c r="D43" s="238" t="s">
        <v>687</v>
      </c>
      <c r="E43" s="285"/>
    </row>
    <row r="44" spans="1:5">
      <c r="A44" s="273" t="s">
        <v>694</v>
      </c>
      <c r="B44" s="281">
        <v>0</v>
      </c>
      <c r="C44" s="281">
        <v>0</v>
      </c>
      <c r="D44" s="281">
        <v>0</v>
      </c>
      <c r="E44" s="291"/>
    </row>
    <row r="45" spans="1:5">
      <c r="A45" s="286" t="s">
        <v>695</v>
      </c>
      <c r="B45" s="281">
        <v>0</v>
      </c>
      <c r="C45" s="281">
        <v>0</v>
      </c>
      <c r="D45" s="281">
        <v>0</v>
      </c>
      <c r="E45" s="292"/>
    </row>
    <row r="46" spans="1:5">
      <c r="A46" s="284" t="s">
        <v>696</v>
      </c>
      <c r="B46" s="238"/>
      <c r="C46" s="238"/>
      <c r="D46" s="238"/>
      <c r="E46" s="285"/>
    </row>
    <row r="47" spans="1:5">
      <c r="A47" s="273" t="s">
        <v>697</v>
      </c>
      <c r="B47" s="281">
        <v>0</v>
      </c>
      <c r="C47" s="294"/>
      <c r="D47" s="295"/>
      <c r="E47" s="296"/>
    </row>
    <row r="48" spans="1:5">
      <c r="A48" s="286" t="s">
        <v>698</v>
      </c>
      <c r="B48" s="281">
        <v>0</v>
      </c>
      <c r="C48" s="297"/>
      <c r="D48" s="298"/>
      <c r="E48" s="299"/>
    </row>
    <row r="49" spans="1:5" ht="13.5" thickBot="1">
      <c r="A49" s="275" t="s">
        <v>699</v>
      </c>
      <c r="B49" s="281">
        <v>0</v>
      </c>
      <c r="C49" s="300"/>
      <c r="D49" s="301"/>
      <c r="E49" s="302"/>
    </row>
    <row r="50" spans="1:5">
      <c r="A50" s="284" t="s">
        <v>700</v>
      </c>
      <c r="B50" s="238" t="s">
        <v>701</v>
      </c>
      <c r="C50" s="238" t="s">
        <v>702</v>
      </c>
      <c r="D50" s="238" t="s">
        <v>703</v>
      </c>
      <c r="E50" s="285" t="s">
        <v>704</v>
      </c>
    </row>
    <row r="51" spans="1:5" ht="12.75" customHeight="1">
      <c r="A51" s="273" t="s">
        <v>705</v>
      </c>
      <c r="B51" s="281">
        <v>0</v>
      </c>
      <c r="C51" s="281">
        <v>0</v>
      </c>
      <c r="D51" s="281">
        <v>0</v>
      </c>
      <c r="E51" s="287">
        <v>0</v>
      </c>
    </row>
    <row r="52" spans="1:5">
      <c r="A52" s="284" t="s">
        <v>706</v>
      </c>
      <c r="B52" s="238" t="s">
        <v>707</v>
      </c>
      <c r="C52" s="238" t="s">
        <v>708</v>
      </c>
      <c r="D52" s="238" t="s">
        <v>709</v>
      </c>
      <c r="E52" s="285" t="s">
        <v>710</v>
      </c>
    </row>
    <row r="53" spans="1:5">
      <c r="A53" s="286" t="s">
        <v>711</v>
      </c>
      <c r="B53" s="281">
        <v>0</v>
      </c>
      <c r="C53" s="281">
        <v>0</v>
      </c>
      <c r="D53" s="281">
        <v>0</v>
      </c>
      <c r="E53" s="287">
        <v>0</v>
      </c>
    </row>
    <row r="54" spans="1:5">
      <c r="A54" s="284" t="s">
        <v>712</v>
      </c>
      <c r="B54" s="238" t="s">
        <v>707</v>
      </c>
      <c r="C54" s="238" t="s">
        <v>713</v>
      </c>
      <c r="D54" s="238"/>
      <c r="E54" s="285"/>
    </row>
    <row r="55" spans="1:5">
      <c r="A55" s="286" t="s">
        <v>711</v>
      </c>
      <c r="B55" s="281">
        <v>0</v>
      </c>
      <c r="C55" s="281">
        <v>0</v>
      </c>
      <c r="D55" s="294"/>
      <c r="E55" s="296"/>
    </row>
    <row r="56" spans="1:5" ht="13.5" thickBot="1">
      <c r="A56" s="304" t="s">
        <v>714</v>
      </c>
      <c r="B56" s="305">
        <v>0</v>
      </c>
      <c r="C56" s="306">
        <v>0</v>
      </c>
      <c r="D56" s="307"/>
      <c r="E56" s="308"/>
    </row>
    <row r="58" spans="1:5">
      <c r="A58" s="267" t="s">
        <v>715</v>
      </c>
    </row>
    <row r="59" spans="1:5">
      <c r="A59" s="267" t="s">
        <v>719</v>
      </c>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A3EB1-A6AE-499E-A2F9-45FB2F2530C8}">
  <dimension ref="A1:F59"/>
  <sheetViews>
    <sheetView zoomScale="85" zoomScaleNormal="85" workbookViewId="0">
      <selection activeCell="U27" sqref="U27"/>
    </sheetView>
  </sheetViews>
  <sheetFormatPr defaultRowHeight="12.75"/>
  <cols>
    <col min="1" max="1" width="75.28515625" style="267" customWidth="1"/>
    <col min="2" max="2" width="15" style="267" customWidth="1"/>
    <col min="3" max="3" width="16.42578125" style="267" customWidth="1"/>
    <col min="4" max="4" width="16.85546875" style="267" customWidth="1"/>
    <col min="5" max="5" width="17.28515625" style="267" customWidth="1"/>
    <col min="6" max="6" width="17.28515625" style="259" customWidth="1"/>
    <col min="7" max="8" width="9.140625" style="259"/>
    <col min="9" max="9" width="15.140625" style="259" customWidth="1"/>
    <col min="10" max="10" width="2.7109375" style="259" customWidth="1"/>
    <col min="11" max="253" width="9.140625" style="259"/>
    <col min="254" max="254" width="22.42578125" style="259" customWidth="1"/>
    <col min="255" max="255" width="75.28515625" style="259" customWidth="1"/>
    <col min="256" max="256" width="12.28515625" style="259" customWidth="1"/>
    <col min="257" max="257" width="15.140625" style="259" customWidth="1"/>
    <col min="258" max="258" width="12.85546875" style="259" customWidth="1"/>
    <col min="259" max="262" width="9.140625" style="259"/>
    <col min="263" max="263" width="15.140625" style="259" customWidth="1"/>
    <col min="264" max="264" width="3.140625" style="259" customWidth="1"/>
    <col min="265" max="265" width="15.140625" style="259" customWidth="1"/>
    <col min="266" max="266" width="2.7109375" style="259" customWidth="1"/>
    <col min="267" max="509" width="9.140625" style="259"/>
    <col min="510" max="510" width="22.42578125" style="259" customWidth="1"/>
    <col min="511" max="511" width="75.28515625" style="259" customWidth="1"/>
    <col min="512" max="512" width="12.28515625" style="259" customWidth="1"/>
    <col min="513" max="513" width="15.140625" style="259" customWidth="1"/>
    <col min="514" max="514" width="12.85546875" style="259" customWidth="1"/>
    <col min="515" max="518" width="9.140625" style="259"/>
    <col min="519" max="519" width="15.140625" style="259" customWidth="1"/>
    <col min="520" max="520" width="3.140625" style="259" customWidth="1"/>
    <col min="521" max="521" width="15.140625" style="259" customWidth="1"/>
    <col min="522" max="522" width="2.7109375" style="259" customWidth="1"/>
    <col min="523" max="765" width="9.140625" style="259"/>
    <col min="766" max="766" width="22.42578125" style="259" customWidth="1"/>
    <col min="767" max="767" width="75.28515625" style="259" customWidth="1"/>
    <col min="768" max="768" width="12.28515625" style="259" customWidth="1"/>
    <col min="769" max="769" width="15.140625" style="259" customWidth="1"/>
    <col min="770" max="770" width="12.85546875" style="259" customWidth="1"/>
    <col min="771" max="774" width="9.140625" style="259"/>
    <col min="775" max="775" width="15.140625" style="259" customWidth="1"/>
    <col min="776" max="776" width="3.140625" style="259" customWidth="1"/>
    <col min="777" max="777" width="15.140625" style="259" customWidth="1"/>
    <col min="778" max="778" width="2.7109375" style="259" customWidth="1"/>
    <col min="779" max="1021" width="9.140625" style="259"/>
    <col min="1022" max="1022" width="22.42578125" style="259" customWidth="1"/>
    <col min="1023" max="1023" width="75.28515625" style="259" customWidth="1"/>
    <col min="1024" max="1024" width="12.28515625" style="259" customWidth="1"/>
    <col min="1025" max="1025" width="15.140625" style="259" customWidth="1"/>
    <col min="1026" max="1026" width="12.85546875" style="259" customWidth="1"/>
    <col min="1027" max="1030" width="9.140625" style="259"/>
    <col min="1031" max="1031" width="15.140625" style="259" customWidth="1"/>
    <col min="1032" max="1032" width="3.140625" style="259" customWidth="1"/>
    <col min="1033" max="1033" width="15.140625" style="259" customWidth="1"/>
    <col min="1034" max="1034" width="2.7109375" style="259" customWidth="1"/>
    <col min="1035" max="1277" width="9.140625" style="259"/>
    <col min="1278" max="1278" width="22.42578125" style="259" customWidth="1"/>
    <col min="1279" max="1279" width="75.28515625" style="259" customWidth="1"/>
    <col min="1280" max="1280" width="12.28515625" style="259" customWidth="1"/>
    <col min="1281" max="1281" width="15.140625" style="259" customWidth="1"/>
    <col min="1282" max="1282" width="12.85546875" style="259" customWidth="1"/>
    <col min="1283" max="1286" width="9.140625" style="259"/>
    <col min="1287" max="1287" width="15.140625" style="259" customWidth="1"/>
    <col min="1288" max="1288" width="3.140625" style="259" customWidth="1"/>
    <col min="1289" max="1289" width="15.140625" style="259" customWidth="1"/>
    <col min="1290" max="1290" width="2.7109375" style="259" customWidth="1"/>
    <col min="1291" max="1533" width="9.140625" style="259"/>
    <col min="1534" max="1534" width="22.42578125" style="259" customWidth="1"/>
    <col min="1535" max="1535" width="75.28515625" style="259" customWidth="1"/>
    <col min="1536" max="1536" width="12.28515625" style="259" customWidth="1"/>
    <col min="1537" max="1537" width="15.140625" style="259" customWidth="1"/>
    <col min="1538" max="1538" width="12.85546875" style="259" customWidth="1"/>
    <col min="1539" max="1542" width="9.140625" style="259"/>
    <col min="1543" max="1543" width="15.140625" style="259" customWidth="1"/>
    <col min="1544" max="1544" width="3.140625" style="259" customWidth="1"/>
    <col min="1545" max="1545" width="15.140625" style="259" customWidth="1"/>
    <col min="1546" max="1546" width="2.7109375" style="259" customWidth="1"/>
    <col min="1547" max="1789" width="9.140625" style="259"/>
    <col min="1790" max="1790" width="22.42578125" style="259" customWidth="1"/>
    <col min="1791" max="1791" width="75.28515625" style="259" customWidth="1"/>
    <col min="1792" max="1792" width="12.28515625" style="259" customWidth="1"/>
    <col min="1793" max="1793" width="15.140625" style="259" customWidth="1"/>
    <col min="1794" max="1794" width="12.85546875" style="259" customWidth="1"/>
    <col min="1795" max="1798" width="9.140625" style="259"/>
    <col min="1799" max="1799" width="15.140625" style="259" customWidth="1"/>
    <col min="1800" max="1800" width="3.140625" style="259" customWidth="1"/>
    <col min="1801" max="1801" width="15.140625" style="259" customWidth="1"/>
    <col min="1802" max="1802" width="2.7109375" style="259" customWidth="1"/>
    <col min="1803" max="2045" width="9.140625" style="259"/>
    <col min="2046" max="2046" width="22.42578125" style="259" customWidth="1"/>
    <col min="2047" max="2047" width="75.28515625" style="259" customWidth="1"/>
    <col min="2048" max="2048" width="12.28515625" style="259" customWidth="1"/>
    <col min="2049" max="2049" width="15.140625" style="259" customWidth="1"/>
    <col min="2050" max="2050" width="12.85546875" style="259" customWidth="1"/>
    <col min="2051" max="2054" width="9.140625" style="259"/>
    <col min="2055" max="2055" width="15.140625" style="259" customWidth="1"/>
    <col min="2056" max="2056" width="3.140625" style="259" customWidth="1"/>
    <col min="2057" max="2057" width="15.140625" style="259" customWidth="1"/>
    <col min="2058" max="2058" width="2.7109375" style="259" customWidth="1"/>
    <col min="2059" max="2301" width="9.140625" style="259"/>
    <col min="2302" max="2302" width="22.42578125" style="259" customWidth="1"/>
    <col min="2303" max="2303" width="75.28515625" style="259" customWidth="1"/>
    <col min="2304" max="2304" width="12.28515625" style="259" customWidth="1"/>
    <col min="2305" max="2305" width="15.140625" style="259" customWidth="1"/>
    <col min="2306" max="2306" width="12.85546875" style="259" customWidth="1"/>
    <col min="2307" max="2310" width="9.140625" style="259"/>
    <col min="2311" max="2311" width="15.140625" style="259" customWidth="1"/>
    <col min="2312" max="2312" width="3.140625" style="259" customWidth="1"/>
    <col min="2313" max="2313" width="15.140625" style="259" customWidth="1"/>
    <col min="2314" max="2314" width="2.7109375" style="259" customWidth="1"/>
    <col min="2315" max="2557" width="9.140625" style="259"/>
    <col min="2558" max="2558" width="22.42578125" style="259" customWidth="1"/>
    <col min="2559" max="2559" width="75.28515625" style="259" customWidth="1"/>
    <col min="2560" max="2560" width="12.28515625" style="259" customWidth="1"/>
    <col min="2561" max="2561" width="15.140625" style="259" customWidth="1"/>
    <col min="2562" max="2562" width="12.85546875" style="259" customWidth="1"/>
    <col min="2563" max="2566" width="9.140625" style="259"/>
    <col min="2567" max="2567" width="15.140625" style="259" customWidth="1"/>
    <col min="2568" max="2568" width="3.140625" style="259" customWidth="1"/>
    <col min="2569" max="2569" width="15.140625" style="259" customWidth="1"/>
    <col min="2570" max="2570" width="2.7109375" style="259" customWidth="1"/>
    <col min="2571" max="2813" width="9.140625" style="259"/>
    <col min="2814" max="2814" width="22.42578125" style="259" customWidth="1"/>
    <col min="2815" max="2815" width="75.28515625" style="259" customWidth="1"/>
    <col min="2816" max="2816" width="12.28515625" style="259" customWidth="1"/>
    <col min="2817" max="2817" width="15.140625" style="259" customWidth="1"/>
    <col min="2818" max="2818" width="12.85546875" style="259" customWidth="1"/>
    <col min="2819" max="2822" width="9.140625" style="259"/>
    <col min="2823" max="2823" width="15.140625" style="259" customWidth="1"/>
    <col min="2824" max="2824" width="3.140625" style="259" customWidth="1"/>
    <col min="2825" max="2825" width="15.140625" style="259" customWidth="1"/>
    <col min="2826" max="2826" width="2.7109375" style="259" customWidth="1"/>
    <col min="2827" max="3069" width="9.140625" style="259"/>
    <col min="3070" max="3070" width="22.42578125" style="259" customWidth="1"/>
    <col min="3071" max="3071" width="75.28515625" style="259" customWidth="1"/>
    <col min="3072" max="3072" width="12.28515625" style="259" customWidth="1"/>
    <col min="3073" max="3073" width="15.140625" style="259" customWidth="1"/>
    <col min="3074" max="3074" width="12.85546875" style="259" customWidth="1"/>
    <col min="3075" max="3078" width="9.140625" style="259"/>
    <col min="3079" max="3079" width="15.140625" style="259" customWidth="1"/>
    <col min="3080" max="3080" width="3.140625" style="259" customWidth="1"/>
    <col min="3081" max="3081" width="15.140625" style="259" customWidth="1"/>
    <col min="3082" max="3082" width="2.7109375" style="259" customWidth="1"/>
    <col min="3083" max="3325" width="9.140625" style="259"/>
    <col min="3326" max="3326" width="22.42578125" style="259" customWidth="1"/>
    <col min="3327" max="3327" width="75.28515625" style="259" customWidth="1"/>
    <col min="3328" max="3328" width="12.28515625" style="259" customWidth="1"/>
    <col min="3329" max="3329" width="15.140625" style="259" customWidth="1"/>
    <col min="3330" max="3330" width="12.85546875" style="259" customWidth="1"/>
    <col min="3331" max="3334" width="9.140625" style="259"/>
    <col min="3335" max="3335" width="15.140625" style="259" customWidth="1"/>
    <col min="3336" max="3336" width="3.140625" style="259" customWidth="1"/>
    <col min="3337" max="3337" width="15.140625" style="259" customWidth="1"/>
    <col min="3338" max="3338" width="2.7109375" style="259" customWidth="1"/>
    <col min="3339" max="3581" width="9.140625" style="259"/>
    <col min="3582" max="3582" width="22.42578125" style="259" customWidth="1"/>
    <col min="3583" max="3583" width="75.28515625" style="259" customWidth="1"/>
    <col min="3584" max="3584" width="12.28515625" style="259" customWidth="1"/>
    <col min="3585" max="3585" width="15.140625" style="259" customWidth="1"/>
    <col min="3586" max="3586" width="12.85546875" style="259" customWidth="1"/>
    <col min="3587" max="3590" width="9.140625" style="259"/>
    <col min="3591" max="3591" width="15.140625" style="259" customWidth="1"/>
    <col min="3592" max="3592" width="3.140625" style="259" customWidth="1"/>
    <col min="3593" max="3593" width="15.140625" style="259" customWidth="1"/>
    <col min="3594" max="3594" width="2.7109375" style="259" customWidth="1"/>
    <col min="3595" max="3837" width="9.140625" style="259"/>
    <col min="3838" max="3838" width="22.42578125" style="259" customWidth="1"/>
    <col min="3839" max="3839" width="75.28515625" style="259" customWidth="1"/>
    <col min="3840" max="3840" width="12.28515625" style="259" customWidth="1"/>
    <col min="3841" max="3841" width="15.140625" style="259" customWidth="1"/>
    <col min="3842" max="3842" width="12.85546875" style="259" customWidth="1"/>
    <col min="3843" max="3846" width="9.140625" style="259"/>
    <col min="3847" max="3847" width="15.140625" style="259" customWidth="1"/>
    <col min="3848" max="3848" width="3.140625" style="259" customWidth="1"/>
    <col min="3849" max="3849" width="15.140625" style="259" customWidth="1"/>
    <col min="3850" max="3850" width="2.7109375" style="259" customWidth="1"/>
    <col min="3851" max="4093" width="9.140625" style="259"/>
    <col min="4094" max="4094" width="22.42578125" style="259" customWidth="1"/>
    <col min="4095" max="4095" width="75.28515625" style="259" customWidth="1"/>
    <col min="4096" max="4096" width="12.28515625" style="259" customWidth="1"/>
    <col min="4097" max="4097" width="15.140625" style="259" customWidth="1"/>
    <col min="4098" max="4098" width="12.85546875" style="259" customWidth="1"/>
    <col min="4099" max="4102" width="9.140625" style="259"/>
    <col min="4103" max="4103" width="15.140625" style="259" customWidth="1"/>
    <col min="4104" max="4104" width="3.140625" style="259" customWidth="1"/>
    <col min="4105" max="4105" width="15.140625" style="259" customWidth="1"/>
    <col min="4106" max="4106" width="2.7109375" style="259" customWidth="1"/>
    <col min="4107" max="4349" width="9.140625" style="259"/>
    <col min="4350" max="4350" width="22.42578125" style="259" customWidth="1"/>
    <col min="4351" max="4351" width="75.28515625" style="259" customWidth="1"/>
    <col min="4352" max="4352" width="12.28515625" style="259" customWidth="1"/>
    <col min="4353" max="4353" width="15.140625" style="259" customWidth="1"/>
    <col min="4354" max="4354" width="12.85546875" style="259" customWidth="1"/>
    <col min="4355" max="4358" width="9.140625" style="259"/>
    <col min="4359" max="4359" width="15.140625" style="259" customWidth="1"/>
    <col min="4360" max="4360" width="3.140625" style="259" customWidth="1"/>
    <col min="4361" max="4361" width="15.140625" style="259" customWidth="1"/>
    <col min="4362" max="4362" width="2.7109375" style="259" customWidth="1"/>
    <col min="4363" max="4605" width="9.140625" style="259"/>
    <col min="4606" max="4606" width="22.42578125" style="259" customWidth="1"/>
    <col min="4607" max="4607" width="75.28515625" style="259" customWidth="1"/>
    <col min="4608" max="4608" width="12.28515625" style="259" customWidth="1"/>
    <col min="4609" max="4609" width="15.140625" style="259" customWidth="1"/>
    <col min="4610" max="4610" width="12.85546875" style="259" customWidth="1"/>
    <col min="4611" max="4614" width="9.140625" style="259"/>
    <col min="4615" max="4615" width="15.140625" style="259" customWidth="1"/>
    <col min="4616" max="4616" width="3.140625" style="259" customWidth="1"/>
    <col min="4617" max="4617" width="15.140625" style="259" customWidth="1"/>
    <col min="4618" max="4618" width="2.7109375" style="259" customWidth="1"/>
    <col min="4619" max="4861" width="9.140625" style="259"/>
    <col min="4862" max="4862" width="22.42578125" style="259" customWidth="1"/>
    <col min="4863" max="4863" width="75.28515625" style="259" customWidth="1"/>
    <col min="4864" max="4864" width="12.28515625" style="259" customWidth="1"/>
    <col min="4865" max="4865" width="15.140625" style="259" customWidth="1"/>
    <col min="4866" max="4866" width="12.85546875" style="259" customWidth="1"/>
    <col min="4867" max="4870" width="9.140625" style="259"/>
    <col min="4871" max="4871" width="15.140625" style="259" customWidth="1"/>
    <col min="4872" max="4872" width="3.140625" style="259" customWidth="1"/>
    <col min="4873" max="4873" width="15.140625" style="259" customWidth="1"/>
    <col min="4874" max="4874" width="2.7109375" style="259" customWidth="1"/>
    <col min="4875" max="5117" width="9.140625" style="259"/>
    <col min="5118" max="5118" width="22.42578125" style="259" customWidth="1"/>
    <col min="5119" max="5119" width="75.28515625" style="259" customWidth="1"/>
    <col min="5120" max="5120" width="12.28515625" style="259" customWidth="1"/>
    <col min="5121" max="5121" width="15.140625" style="259" customWidth="1"/>
    <col min="5122" max="5122" width="12.85546875" style="259" customWidth="1"/>
    <col min="5123" max="5126" width="9.140625" style="259"/>
    <col min="5127" max="5127" width="15.140625" style="259" customWidth="1"/>
    <col min="5128" max="5128" width="3.140625" style="259" customWidth="1"/>
    <col min="5129" max="5129" width="15.140625" style="259" customWidth="1"/>
    <col min="5130" max="5130" width="2.7109375" style="259" customWidth="1"/>
    <col min="5131" max="5373" width="9.140625" style="259"/>
    <col min="5374" max="5374" width="22.42578125" style="259" customWidth="1"/>
    <col min="5375" max="5375" width="75.28515625" style="259" customWidth="1"/>
    <col min="5376" max="5376" width="12.28515625" style="259" customWidth="1"/>
    <col min="5377" max="5377" width="15.140625" style="259" customWidth="1"/>
    <col min="5378" max="5378" width="12.85546875" style="259" customWidth="1"/>
    <col min="5379" max="5382" width="9.140625" style="259"/>
    <col min="5383" max="5383" width="15.140625" style="259" customWidth="1"/>
    <col min="5384" max="5384" width="3.140625" style="259" customWidth="1"/>
    <col min="5385" max="5385" width="15.140625" style="259" customWidth="1"/>
    <col min="5386" max="5386" width="2.7109375" style="259" customWidth="1"/>
    <col min="5387" max="5629" width="9.140625" style="259"/>
    <col min="5630" max="5630" width="22.42578125" style="259" customWidth="1"/>
    <col min="5631" max="5631" width="75.28515625" style="259" customWidth="1"/>
    <col min="5632" max="5632" width="12.28515625" style="259" customWidth="1"/>
    <col min="5633" max="5633" width="15.140625" style="259" customWidth="1"/>
    <col min="5634" max="5634" width="12.85546875" style="259" customWidth="1"/>
    <col min="5635" max="5638" width="9.140625" style="259"/>
    <col min="5639" max="5639" width="15.140625" style="259" customWidth="1"/>
    <col min="5640" max="5640" width="3.140625" style="259" customWidth="1"/>
    <col min="5641" max="5641" width="15.140625" style="259" customWidth="1"/>
    <col min="5642" max="5642" width="2.7109375" style="259" customWidth="1"/>
    <col min="5643" max="5885" width="9.140625" style="259"/>
    <col min="5886" max="5886" width="22.42578125" style="259" customWidth="1"/>
    <col min="5887" max="5887" width="75.28515625" style="259" customWidth="1"/>
    <col min="5888" max="5888" width="12.28515625" style="259" customWidth="1"/>
    <col min="5889" max="5889" width="15.140625" style="259" customWidth="1"/>
    <col min="5890" max="5890" width="12.85546875" style="259" customWidth="1"/>
    <col min="5891" max="5894" width="9.140625" style="259"/>
    <col min="5895" max="5895" width="15.140625" style="259" customWidth="1"/>
    <col min="5896" max="5896" width="3.140625" style="259" customWidth="1"/>
    <col min="5897" max="5897" width="15.140625" style="259" customWidth="1"/>
    <col min="5898" max="5898" width="2.7109375" style="259" customWidth="1"/>
    <col min="5899" max="6141" width="9.140625" style="259"/>
    <col min="6142" max="6142" width="22.42578125" style="259" customWidth="1"/>
    <col min="6143" max="6143" width="75.28515625" style="259" customWidth="1"/>
    <col min="6144" max="6144" width="12.28515625" style="259" customWidth="1"/>
    <col min="6145" max="6145" width="15.140625" style="259" customWidth="1"/>
    <col min="6146" max="6146" width="12.85546875" style="259" customWidth="1"/>
    <col min="6147" max="6150" width="9.140625" style="259"/>
    <col min="6151" max="6151" width="15.140625" style="259" customWidth="1"/>
    <col min="6152" max="6152" width="3.140625" style="259" customWidth="1"/>
    <col min="6153" max="6153" width="15.140625" style="259" customWidth="1"/>
    <col min="6154" max="6154" width="2.7109375" style="259" customWidth="1"/>
    <col min="6155" max="6397" width="9.140625" style="259"/>
    <col min="6398" max="6398" width="22.42578125" style="259" customWidth="1"/>
    <col min="6399" max="6399" width="75.28515625" style="259" customWidth="1"/>
    <col min="6400" max="6400" width="12.28515625" style="259" customWidth="1"/>
    <col min="6401" max="6401" width="15.140625" style="259" customWidth="1"/>
    <col min="6402" max="6402" width="12.85546875" style="259" customWidth="1"/>
    <col min="6403" max="6406" width="9.140625" style="259"/>
    <col min="6407" max="6407" width="15.140625" style="259" customWidth="1"/>
    <col min="6408" max="6408" width="3.140625" style="259" customWidth="1"/>
    <col min="6409" max="6409" width="15.140625" style="259" customWidth="1"/>
    <col min="6410" max="6410" width="2.7109375" style="259" customWidth="1"/>
    <col min="6411" max="6653" width="9.140625" style="259"/>
    <col min="6654" max="6654" width="22.42578125" style="259" customWidth="1"/>
    <col min="6655" max="6655" width="75.28515625" style="259" customWidth="1"/>
    <col min="6656" max="6656" width="12.28515625" style="259" customWidth="1"/>
    <col min="6657" max="6657" width="15.140625" style="259" customWidth="1"/>
    <col min="6658" max="6658" width="12.85546875" style="259" customWidth="1"/>
    <col min="6659" max="6662" width="9.140625" style="259"/>
    <col min="6663" max="6663" width="15.140625" style="259" customWidth="1"/>
    <col min="6664" max="6664" width="3.140625" style="259" customWidth="1"/>
    <col min="6665" max="6665" width="15.140625" style="259" customWidth="1"/>
    <col min="6666" max="6666" width="2.7109375" style="259" customWidth="1"/>
    <col min="6667" max="6909" width="9.140625" style="259"/>
    <col min="6910" max="6910" width="22.42578125" style="259" customWidth="1"/>
    <col min="6911" max="6911" width="75.28515625" style="259" customWidth="1"/>
    <col min="6912" max="6912" width="12.28515625" style="259" customWidth="1"/>
    <col min="6913" max="6913" width="15.140625" style="259" customWidth="1"/>
    <col min="6914" max="6914" width="12.85546875" style="259" customWidth="1"/>
    <col min="6915" max="6918" width="9.140625" style="259"/>
    <col min="6919" max="6919" width="15.140625" style="259" customWidth="1"/>
    <col min="6920" max="6920" width="3.140625" style="259" customWidth="1"/>
    <col min="6921" max="6921" width="15.140625" style="259" customWidth="1"/>
    <col min="6922" max="6922" width="2.7109375" style="259" customWidth="1"/>
    <col min="6923" max="7165" width="9.140625" style="259"/>
    <col min="7166" max="7166" width="22.42578125" style="259" customWidth="1"/>
    <col min="7167" max="7167" width="75.28515625" style="259" customWidth="1"/>
    <col min="7168" max="7168" width="12.28515625" style="259" customWidth="1"/>
    <col min="7169" max="7169" width="15.140625" style="259" customWidth="1"/>
    <col min="7170" max="7170" width="12.85546875" style="259" customWidth="1"/>
    <col min="7171" max="7174" width="9.140625" style="259"/>
    <col min="7175" max="7175" width="15.140625" style="259" customWidth="1"/>
    <col min="7176" max="7176" width="3.140625" style="259" customWidth="1"/>
    <col min="7177" max="7177" width="15.140625" style="259" customWidth="1"/>
    <col min="7178" max="7178" width="2.7109375" style="259" customWidth="1"/>
    <col min="7179" max="7421" width="9.140625" style="259"/>
    <col min="7422" max="7422" width="22.42578125" style="259" customWidth="1"/>
    <col min="7423" max="7423" width="75.28515625" style="259" customWidth="1"/>
    <col min="7424" max="7424" width="12.28515625" style="259" customWidth="1"/>
    <col min="7425" max="7425" width="15.140625" style="259" customWidth="1"/>
    <col min="7426" max="7426" width="12.85546875" style="259" customWidth="1"/>
    <col min="7427" max="7430" width="9.140625" style="259"/>
    <col min="7431" max="7431" width="15.140625" style="259" customWidth="1"/>
    <col min="7432" max="7432" width="3.140625" style="259" customWidth="1"/>
    <col min="7433" max="7433" width="15.140625" style="259" customWidth="1"/>
    <col min="7434" max="7434" width="2.7109375" style="259" customWidth="1"/>
    <col min="7435" max="7677" width="9.140625" style="259"/>
    <col min="7678" max="7678" width="22.42578125" style="259" customWidth="1"/>
    <col min="7679" max="7679" width="75.28515625" style="259" customWidth="1"/>
    <col min="7680" max="7680" width="12.28515625" style="259" customWidth="1"/>
    <col min="7681" max="7681" width="15.140625" style="259" customWidth="1"/>
    <col min="7682" max="7682" width="12.85546875" style="259" customWidth="1"/>
    <col min="7683" max="7686" width="9.140625" style="259"/>
    <col min="7687" max="7687" width="15.140625" style="259" customWidth="1"/>
    <col min="7688" max="7688" width="3.140625" style="259" customWidth="1"/>
    <col min="7689" max="7689" width="15.140625" style="259" customWidth="1"/>
    <col min="7690" max="7690" width="2.7109375" style="259" customWidth="1"/>
    <col min="7691" max="7933" width="9.140625" style="259"/>
    <col min="7934" max="7934" width="22.42578125" style="259" customWidth="1"/>
    <col min="7935" max="7935" width="75.28515625" style="259" customWidth="1"/>
    <col min="7936" max="7936" width="12.28515625" style="259" customWidth="1"/>
    <col min="7937" max="7937" width="15.140625" style="259" customWidth="1"/>
    <col min="7938" max="7938" width="12.85546875" style="259" customWidth="1"/>
    <col min="7939" max="7942" width="9.140625" style="259"/>
    <col min="7943" max="7943" width="15.140625" style="259" customWidth="1"/>
    <col min="7944" max="7944" width="3.140625" style="259" customWidth="1"/>
    <col min="7945" max="7945" width="15.140625" style="259" customWidth="1"/>
    <col min="7946" max="7946" width="2.7109375" style="259" customWidth="1"/>
    <col min="7947" max="8189" width="9.140625" style="259"/>
    <col min="8190" max="8190" width="22.42578125" style="259" customWidth="1"/>
    <col min="8191" max="8191" width="75.28515625" style="259" customWidth="1"/>
    <col min="8192" max="8192" width="12.28515625" style="259" customWidth="1"/>
    <col min="8193" max="8193" width="15.140625" style="259" customWidth="1"/>
    <col min="8194" max="8194" width="12.85546875" style="259" customWidth="1"/>
    <col min="8195" max="8198" width="9.140625" style="259"/>
    <col min="8199" max="8199" width="15.140625" style="259" customWidth="1"/>
    <col min="8200" max="8200" width="3.140625" style="259" customWidth="1"/>
    <col min="8201" max="8201" width="15.140625" style="259" customWidth="1"/>
    <col min="8202" max="8202" width="2.7109375" style="259" customWidth="1"/>
    <col min="8203" max="8445" width="9.140625" style="259"/>
    <col min="8446" max="8446" width="22.42578125" style="259" customWidth="1"/>
    <col min="8447" max="8447" width="75.28515625" style="259" customWidth="1"/>
    <col min="8448" max="8448" width="12.28515625" style="259" customWidth="1"/>
    <col min="8449" max="8449" width="15.140625" style="259" customWidth="1"/>
    <col min="8450" max="8450" width="12.85546875" style="259" customWidth="1"/>
    <col min="8451" max="8454" width="9.140625" style="259"/>
    <col min="8455" max="8455" width="15.140625" style="259" customWidth="1"/>
    <col min="8456" max="8456" width="3.140625" style="259" customWidth="1"/>
    <col min="8457" max="8457" width="15.140625" style="259" customWidth="1"/>
    <col min="8458" max="8458" width="2.7109375" style="259" customWidth="1"/>
    <col min="8459" max="8701" width="9.140625" style="259"/>
    <col min="8702" max="8702" width="22.42578125" style="259" customWidth="1"/>
    <col min="8703" max="8703" width="75.28515625" style="259" customWidth="1"/>
    <col min="8704" max="8704" width="12.28515625" style="259" customWidth="1"/>
    <col min="8705" max="8705" width="15.140625" style="259" customWidth="1"/>
    <col min="8706" max="8706" width="12.85546875" style="259" customWidth="1"/>
    <col min="8707" max="8710" width="9.140625" style="259"/>
    <col min="8711" max="8711" width="15.140625" style="259" customWidth="1"/>
    <col min="8712" max="8712" width="3.140625" style="259" customWidth="1"/>
    <col min="8713" max="8713" width="15.140625" style="259" customWidth="1"/>
    <col min="8714" max="8714" width="2.7109375" style="259" customWidth="1"/>
    <col min="8715" max="8957" width="9.140625" style="259"/>
    <col min="8958" max="8958" width="22.42578125" style="259" customWidth="1"/>
    <col min="8959" max="8959" width="75.28515625" style="259" customWidth="1"/>
    <col min="8960" max="8960" width="12.28515625" style="259" customWidth="1"/>
    <col min="8961" max="8961" width="15.140625" style="259" customWidth="1"/>
    <col min="8962" max="8962" width="12.85546875" style="259" customWidth="1"/>
    <col min="8963" max="8966" width="9.140625" style="259"/>
    <col min="8967" max="8967" width="15.140625" style="259" customWidth="1"/>
    <col min="8968" max="8968" width="3.140625" style="259" customWidth="1"/>
    <col min="8969" max="8969" width="15.140625" style="259" customWidth="1"/>
    <col min="8970" max="8970" width="2.7109375" style="259" customWidth="1"/>
    <col min="8971" max="9213" width="9.140625" style="259"/>
    <col min="9214" max="9214" width="22.42578125" style="259" customWidth="1"/>
    <col min="9215" max="9215" width="75.28515625" style="259" customWidth="1"/>
    <col min="9216" max="9216" width="12.28515625" style="259" customWidth="1"/>
    <col min="9217" max="9217" width="15.140625" style="259" customWidth="1"/>
    <col min="9218" max="9218" width="12.85546875" style="259" customWidth="1"/>
    <col min="9219" max="9222" width="9.140625" style="259"/>
    <col min="9223" max="9223" width="15.140625" style="259" customWidth="1"/>
    <col min="9224" max="9224" width="3.140625" style="259" customWidth="1"/>
    <col min="9225" max="9225" width="15.140625" style="259" customWidth="1"/>
    <col min="9226" max="9226" width="2.7109375" style="259" customWidth="1"/>
    <col min="9227" max="9469" width="9.140625" style="259"/>
    <col min="9470" max="9470" width="22.42578125" style="259" customWidth="1"/>
    <col min="9471" max="9471" width="75.28515625" style="259" customWidth="1"/>
    <col min="9472" max="9472" width="12.28515625" style="259" customWidth="1"/>
    <col min="9473" max="9473" width="15.140625" style="259" customWidth="1"/>
    <col min="9474" max="9474" width="12.85546875" style="259" customWidth="1"/>
    <col min="9475" max="9478" width="9.140625" style="259"/>
    <col min="9479" max="9479" width="15.140625" style="259" customWidth="1"/>
    <col min="9480" max="9480" width="3.140625" style="259" customWidth="1"/>
    <col min="9481" max="9481" width="15.140625" style="259" customWidth="1"/>
    <col min="9482" max="9482" width="2.7109375" style="259" customWidth="1"/>
    <col min="9483" max="9725" width="9.140625" style="259"/>
    <col min="9726" max="9726" width="22.42578125" style="259" customWidth="1"/>
    <col min="9727" max="9727" width="75.28515625" style="259" customWidth="1"/>
    <col min="9728" max="9728" width="12.28515625" style="259" customWidth="1"/>
    <col min="9729" max="9729" width="15.140625" style="259" customWidth="1"/>
    <col min="9730" max="9730" width="12.85546875" style="259" customWidth="1"/>
    <col min="9731" max="9734" width="9.140625" style="259"/>
    <col min="9735" max="9735" width="15.140625" style="259" customWidth="1"/>
    <col min="9736" max="9736" width="3.140625" style="259" customWidth="1"/>
    <col min="9737" max="9737" width="15.140625" style="259" customWidth="1"/>
    <col min="9738" max="9738" width="2.7109375" style="259" customWidth="1"/>
    <col min="9739" max="9981" width="9.140625" style="259"/>
    <col min="9982" max="9982" width="22.42578125" style="259" customWidth="1"/>
    <col min="9983" max="9983" width="75.28515625" style="259" customWidth="1"/>
    <col min="9984" max="9984" width="12.28515625" style="259" customWidth="1"/>
    <col min="9985" max="9985" width="15.140625" style="259" customWidth="1"/>
    <col min="9986" max="9986" width="12.85546875" style="259" customWidth="1"/>
    <col min="9987" max="9990" width="9.140625" style="259"/>
    <col min="9991" max="9991" width="15.140625" style="259" customWidth="1"/>
    <col min="9992" max="9992" width="3.140625" style="259" customWidth="1"/>
    <col min="9993" max="9993" width="15.140625" style="259" customWidth="1"/>
    <col min="9994" max="9994" width="2.7109375" style="259" customWidth="1"/>
    <col min="9995" max="10237" width="9.140625" style="259"/>
    <col min="10238" max="10238" width="22.42578125" style="259" customWidth="1"/>
    <col min="10239" max="10239" width="75.28515625" style="259" customWidth="1"/>
    <col min="10240" max="10240" width="12.28515625" style="259" customWidth="1"/>
    <col min="10241" max="10241" width="15.140625" style="259" customWidth="1"/>
    <col min="10242" max="10242" width="12.85546875" style="259" customWidth="1"/>
    <col min="10243" max="10246" width="9.140625" style="259"/>
    <col min="10247" max="10247" width="15.140625" style="259" customWidth="1"/>
    <col min="10248" max="10248" width="3.140625" style="259" customWidth="1"/>
    <col min="10249" max="10249" width="15.140625" style="259" customWidth="1"/>
    <col min="10250" max="10250" width="2.7109375" style="259" customWidth="1"/>
    <col min="10251" max="10493" width="9.140625" style="259"/>
    <col min="10494" max="10494" width="22.42578125" style="259" customWidth="1"/>
    <col min="10495" max="10495" width="75.28515625" style="259" customWidth="1"/>
    <col min="10496" max="10496" width="12.28515625" style="259" customWidth="1"/>
    <col min="10497" max="10497" width="15.140625" style="259" customWidth="1"/>
    <col min="10498" max="10498" width="12.85546875" style="259" customWidth="1"/>
    <col min="10499" max="10502" width="9.140625" style="259"/>
    <col min="10503" max="10503" width="15.140625" style="259" customWidth="1"/>
    <col min="10504" max="10504" width="3.140625" style="259" customWidth="1"/>
    <col min="10505" max="10505" width="15.140625" style="259" customWidth="1"/>
    <col min="10506" max="10506" width="2.7109375" style="259" customWidth="1"/>
    <col min="10507" max="10749" width="9.140625" style="259"/>
    <col min="10750" max="10750" width="22.42578125" style="259" customWidth="1"/>
    <col min="10751" max="10751" width="75.28515625" style="259" customWidth="1"/>
    <col min="10752" max="10752" width="12.28515625" style="259" customWidth="1"/>
    <col min="10753" max="10753" width="15.140625" style="259" customWidth="1"/>
    <col min="10754" max="10754" width="12.85546875" style="259" customWidth="1"/>
    <col min="10755" max="10758" width="9.140625" style="259"/>
    <col min="10759" max="10759" width="15.140625" style="259" customWidth="1"/>
    <col min="10760" max="10760" width="3.140625" style="259" customWidth="1"/>
    <col min="10761" max="10761" width="15.140625" style="259" customWidth="1"/>
    <col min="10762" max="10762" width="2.7109375" style="259" customWidth="1"/>
    <col min="10763" max="11005" width="9.140625" style="259"/>
    <col min="11006" max="11006" width="22.42578125" style="259" customWidth="1"/>
    <col min="11007" max="11007" width="75.28515625" style="259" customWidth="1"/>
    <col min="11008" max="11008" width="12.28515625" style="259" customWidth="1"/>
    <col min="11009" max="11009" width="15.140625" style="259" customWidth="1"/>
    <col min="11010" max="11010" width="12.85546875" style="259" customWidth="1"/>
    <col min="11011" max="11014" width="9.140625" style="259"/>
    <col min="11015" max="11015" width="15.140625" style="259" customWidth="1"/>
    <col min="11016" max="11016" width="3.140625" style="259" customWidth="1"/>
    <col min="11017" max="11017" width="15.140625" style="259" customWidth="1"/>
    <col min="11018" max="11018" width="2.7109375" style="259" customWidth="1"/>
    <col min="11019" max="11261" width="9.140625" style="259"/>
    <col min="11262" max="11262" width="22.42578125" style="259" customWidth="1"/>
    <col min="11263" max="11263" width="75.28515625" style="259" customWidth="1"/>
    <col min="11264" max="11264" width="12.28515625" style="259" customWidth="1"/>
    <col min="11265" max="11265" width="15.140625" style="259" customWidth="1"/>
    <col min="11266" max="11266" width="12.85546875" style="259" customWidth="1"/>
    <col min="11267" max="11270" width="9.140625" style="259"/>
    <col min="11271" max="11271" width="15.140625" style="259" customWidth="1"/>
    <col min="11272" max="11272" width="3.140625" style="259" customWidth="1"/>
    <col min="11273" max="11273" width="15.140625" style="259" customWidth="1"/>
    <col min="11274" max="11274" width="2.7109375" style="259" customWidth="1"/>
    <col min="11275" max="11517" width="9.140625" style="259"/>
    <col min="11518" max="11518" width="22.42578125" style="259" customWidth="1"/>
    <col min="11519" max="11519" width="75.28515625" style="259" customWidth="1"/>
    <col min="11520" max="11520" width="12.28515625" style="259" customWidth="1"/>
    <col min="11521" max="11521" width="15.140625" style="259" customWidth="1"/>
    <col min="11522" max="11522" width="12.85546875" style="259" customWidth="1"/>
    <col min="11523" max="11526" width="9.140625" style="259"/>
    <col min="11527" max="11527" width="15.140625" style="259" customWidth="1"/>
    <col min="11528" max="11528" width="3.140625" style="259" customWidth="1"/>
    <col min="11529" max="11529" width="15.140625" style="259" customWidth="1"/>
    <col min="11530" max="11530" width="2.7109375" style="259" customWidth="1"/>
    <col min="11531" max="11773" width="9.140625" style="259"/>
    <col min="11774" max="11774" width="22.42578125" style="259" customWidth="1"/>
    <col min="11775" max="11775" width="75.28515625" style="259" customWidth="1"/>
    <col min="11776" max="11776" width="12.28515625" style="259" customWidth="1"/>
    <col min="11777" max="11777" width="15.140625" style="259" customWidth="1"/>
    <col min="11778" max="11778" width="12.85546875" style="259" customWidth="1"/>
    <col min="11779" max="11782" width="9.140625" style="259"/>
    <col min="11783" max="11783" width="15.140625" style="259" customWidth="1"/>
    <col min="11784" max="11784" width="3.140625" style="259" customWidth="1"/>
    <col min="11785" max="11785" width="15.140625" style="259" customWidth="1"/>
    <col min="11786" max="11786" width="2.7109375" style="259" customWidth="1"/>
    <col min="11787" max="12029" width="9.140625" style="259"/>
    <col min="12030" max="12030" width="22.42578125" style="259" customWidth="1"/>
    <col min="12031" max="12031" width="75.28515625" style="259" customWidth="1"/>
    <col min="12032" max="12032" width="12.28515625" style="259" customWidth="1"/>
    <col min="12033" max="12033" width="15.140625" style="259" customWidth="1"/>
    <col min="12034" max="12034" width="12.85546875" style="259" customWidth="1"/>
    <col min="12035" max="12038" width="9.140625" style="259"/>
    <col min="12039" max="12039" width="15.140625" style="259" customWidth="1"/>
    <col min="12040" max="12040" width="3.140625" style="259" customWidth="1"/>
    <col min="12041" max="12041" width="15.140625" style="259" customWidth="1"/>
    <col min="12042" max="12042" width="2.7109375" style="259" customWidth="1"/>
    <col min="12043" max="12285" width="9.140625" style="259"/>
    <col min="12286" max="12286" width="22.42578125" style="259" customWidth="1"/>
    <col min="12287" max="12287" width="75.28515625" style="259" customWidth="1"/>
    <col min="12288" max="12288" width="12.28515625" style="259" customWidth="1"/>
    <col min="12289" max="12289" width="15.140625" style="259" customWidth="1"/>
    <col min="12290" max="12290" width="12.85546875" style="259" customWidth="1"/>
    <col min="12291" max="12294" width="9.140625" style="259"/>
    <col min="12295" max="12295" width="15.140625" style="259" customWidth="1"/>
    <col min="12296" max="12296" width="3.140625" style="259" customWidth="1"/>
    <col min="12297" max="12297" width="15.140625" style="259" customWidth="1"/>
    <col min="12298" max="12298" width="2.7109375" style="259" customWidth="1"/>
    <col min="12299" max="12541" width="9.140625" style="259"/>
    <col min="12542" max="12542" width="22.42578125" style="259" customWidth="1"/>
    <col min="12543" max="12543" width="75.28515625" style="259" customWidth="1"/>
    <col min="12544" max="12544" width="12.28515625" style="259" customWidth="1"/>
    <col min="12545" max="12545" width="15.140625" style="259" customWidth="1"/>
    <col min="12546" max="12546" width="12.85546875" style="259" customWidth="1"/>
    <col min="12547" max="12550" width="9.140625" style="259"/>
    <col min="12551" max="12551" width="15.140625" style="259" customWidth="1"/>
    <col min="12552" max="12552" width="3.140625" style="259" customWidth="1"/>
    <col min="12553" max="12553" width="15.140625" style="259" customWidth="1"/>
    <col min="12554" max="12554" width="2.7109375" style="259" customWidth="1"/>
    <col min="12555" max="12797" width="9.140625" style="259"/>
    <col min="12798" max="12798" width="22.42578125" style="259" customWidth="1"/>
    <col min="12799" max="12799" width="75.28515625" style="259" customWidth="1"/>
    <col min="12800" max="12800" width="12.28515625" style="259" customWidth="1"/>
    <col min="12801" max="12801" width="15.140625" style="259" customWidth="1"/>
    <col min="12802" max="12802" width="12.85546875" style="259" customWidth="1"/>
    <col min="12803" max="12806" width="9.140625" style="259"/>
    <col min="12807" max="12807" width="15.140625" style="259" customWidth="1"/>
    <col min="12808" max="12808" width="3.140625" style="259" customWidth="1"/>
    <col min="12809" max="12809" width="15.140625" style="259" customWidth="1"/>
    <col min="12810" max="12810" width="2.7109375" style="259" customWidth="1"/>
    <col min="12811" max="13053" width="9.140625" style="259"/>
    <col min="13054" max="13054" width="22.42578125" style="259" customWidth="1"/>
    <col min="13055" max="13055" width="75.28515625" style="259" customWidth="1"/>
    <col min="13056" max="13056" width="12.28515625" style="259" customWidth="1"/>
    <col min="13057" max="13057" width="15.140625" style="259" customWidth="1"/>
    <col min="13058" max="13058" width="12.85546875" style="259" customWidth="1"/>
    <col min="13059" max="13062" width="9.140625" style="259"/>
    <col min="13063" max="13063" width="15.140625" style="259" customWidth="1"/>
    <col min="13064" max="13064" width="3.140625" style="259" customWidth="1"/>
    <col min="13065" max="13065" width="15.140625" style="259" customWidth="1"/>
    <col min="13066" max="13066" width="2.7109375" style="259" customWidth="1"/>
    <col min="13067" max="13309" width="9.140625" style="259"/>
    <col min="13310" max="13310" width="22.42578125" style="259" customWidth="1"/>
    <col min="13311" max="13311" width="75.28515625" style="259" customWidth="1"/>
    <col min="13312" max="13312" width="12.28515625" style="259" customWidth="1"/>
    <col min="13313" max="13313" width="15.140625" style="259" customWidth="1"/>
    <col min="13314" max="13314" width="12.85546875" style="259" customWidth="1"/>
    <col min="13315" max="13318" width="9.140625" style="259"/>
    <col min="13319" max="13319" width="15.140625" style="259" customWidth="1"/>
    <col min="13320" max="13320" width="3.140625" style="259" customWidth="1"/>
    <col min="13321" max="13321" width="15.140625" style="259" customWidth="1"/>
    <col min="13322" max="13322" width="2.7109375" style="259" customWidth="1"/>
    <col min="13323" max="13565" width="9.140625" style="259"/>
    <col min="13566" max="13566" width="22.42578125" style="259" customWidth="1"/>
    <col min="13567" max="13567" width="75.28515625" style="259" customWidth="1"/>
    <col min="13568" max="13568" width="12.28515625" style="259" customWidth="1"/>
    <col min="13569" max="13569" width="15.140625" style="259" customWidth="1"/>
    <col min="13570" max="13570" width="12.85546875" style="259" customWidth="1"/>
    <col min="13571" max="13574" width="9.140625" style="259"/>
    <col min="13575" max="13575" width="15.140625" style="259" customWidth="1"/>
    <col min="13576" max="13576" width="3.140625" style="259" customWidth="1"/>
    <col min="13577" max="13577" width="15.140625" style="259" customWidth="1"/>
    <col min="13578" max="13578" width="2.7109375" style="259" customWidth="1"/>
    <col min="13579" max="13821" width="9.140625" style="259"/>
    <col min="13822" max="13822" width="22.42578125" style="259" customWidth="1"/>
    <col min="13823" max="13823" width="75.28515625" style="259" customWidth="1"/>
    <col min="13824" max="13824" width="12.28515625" style="259" customWidth="1"/>
    <col min="13825" max="13825" width="15.140625" style="259" customWidth="1"/>
    <col min="13826" max="13826" width="12.85546875" style="259" customWidth="1"/>
    <col min="13827" max="13830" width="9.140625" style="259"/>
    <col min="13831" max="13831" width="15.140625" style="259" customWidth="1"/>
    <col min="13832" max="13832" width="3.140625" style="259" customWidth="1"/>
    <col min="13833" max="13833" width="15.140625" style="259" customWidth="1"/>
    <col min="13834" max="13834" width="2.7109375" style="259" customWidth="1"/>
    <col min="13835" max="14077" width="9.140625" style="259"/>
    <col min="14078" max="14078" width="22.42578125" style="259" customWidth="1"/>
    <col min="14079" max="14079" width="75.28515625" style="259" customWidth="1"/>
    <col min="14080" max="14080" width="12.28515625" style="259" customWidth="1"/>
    <col min="14081" max="14081" width="15.140625" style="259" customWidth="1"/>
    <col min="14082" max="14082" width="12.85546875" style="259" customWidth="1"/>
    <col min="14083" max="14086" width="9.140625" style="259"/>
    <col min="14087" max="14087" width="15.140625" style="259" customWidth="1"/>
    <col min="14088" max="14088" width="3.140625" style="259" customWidth="1"/>
    <col min="14089" max="14089" width="15.140625" style="259" customWidth="1"/>
    <col min="14090" max="14090" width="2.7109375" style="259" customWidth="1"/>
    <col min="14091" max="14333" width="9.140625" style="259"/>
    <col min="14334" max="14334" width="22.42578125" style="259" customWidth="1"/>
    <col min="14335" max="14335" width="75.28515625" style="259" customWidth="1"/>
    <col min="14336" max="14336" width="12.28515625" style="259" customWidth="1"/>
    <col min="14337" max="14337" width="15.140625" style="259" customWidth="1"/>
    <col min="14338" max="14338" width="12.85546875" style="259" customWidth="1"/>
    <col min="14339" max="14342" width="9.140625" style="259"/>
    <col min="14343" max="14343" width="15.140625" style="259" customWidth="1"/>
    <col min="14344" max="14344" width="3.140625" style="259" customWidth="1"/>
    <col min="14345" max="14345" width="15.140625" style="259" customWidth="1"/>
    <col min="14346" max="14346" width="2.7109375" style="259" customWidth="1"/>
    <col min="14347" max="14589" width="9.140625" style="259"/>
    <col min="14590" max="14590" width="22.42578125" style="259" customWidth="1"/>
    <col min="14591" max="14591" width="75.28515625" style="259" customWidth="1"/>
    <col min="14592" max="14592" width="12.28515625" style="259" customWidth="1"/>
    <col min="14593" max="14593" width="15.140625" style="259" customWidth="1"/>
    <col min="14594" max="14594" width="12.85546875" style="259" customWidth="1"/>
    <col min="14595" max="14598" width="9.140625" style="259"/>
    <col min="14599" max="14599" width="15.140625" style="259" customWidth="1"/>
    <col min="14600" max="14600" width="3.140625" style="259" customWidth="1"/>
    <col min="14601" max="14601" width="15.140625" style="259" customWidth="1"/>
    <col min="14602" max="14602" width="2.7109375" style="259" customWidth="1"/>
    <col min="14603" max="14845" width="9.140625" style="259"/>
    <col min="14846" max="14846" width="22.42578125" style="259" customWidth="1"/>
    <col min="14847" max="14847" width="75.28515625" style="259" customWidth="1"/>
    <col min="14848" max="14848" width="12.28515625" style="259" customWidth="1"/>
    <col min="14849" max="14849" width="15.140625" style="259" customWidth="1"/>
    <col min="14850" max="14850" width="12.85546875" style="259" customWidth="1"/>
    <col min="14851" max="14854" width="9.140625" style="259"/>
    <col min="14855" max="14855" width="15.140625" style="259" customWidth="1"/>
    <col min="14856" max="14856" width="3.140625" style="259" customWidth="1"/>
    <col min="14857" max="14857" width="15.140625" style="259" customWidth="1"/>
    <col min="14858" max="14858" width="2.7109375" style="259" customWidth="1"/>
    <col min="14859" max="15101" width="9.140625" style="259"/>
    <col min="15102" max="15102" width="22.42578125" style="259" customWidth="1"/>
    <col min="15103" max="15103" width="75.28515625" style="259" customWidth="1"/>
    <col min="15104" max="15104" width="12.28515625" style="259" customWidth="1"/>
    <col min="15105" max="15105" width="15.140625" style="259" customWidth="1"/>
    <col min="15106" max="15106" width="12.85546875" style="259" customWidth="1"/>
    <col min="15107" max="15110" width="9.140625" style="259"/>
    <col min="15111" max="15111" width="15.140625" style="259" customWidth="1"/>
    <col min="15112" max="15112" width="3.140625" style="259" customWidth="1"/>
    <col min="15113" max="15113" width="15.140625" style="259" customWidth="1"/>
    <col min="15114" max="15114" width="2.7109375" style="259" customWidth="1"/>
    <col min="15115" max="15357" width="9.140625" style="259"/>
    <col min="15358" max="15358" width="22.42578125" style="259" customWidth="1"/>
    <col min="15359" max="15359" width="75.28515625" style="259" customWidth="1"/>
    <col min="15360" max="15360" width="12.28515625" style="259" customWidth="1"/>
    <col min="15361" max="15361" width="15.140625" style="259" customWidth="1"/>
    <col min="15362" max="15362" width="12.85546875" style="259" customWidth="1"/>
    <col min="15363" max="15366" width="9.140625" style="259"/>
    <col min="15367" max="15367" width="15.140625" style="259" customWidth="1"/>
    <col min="15368" max="15368" width="3.140625" style="259" customWidth="1"/>
    <col min="15369" max="15369" width="15.140625" style="259" customWidth="1"/>
    <col min="15370" max="15370" width="2.7109375" style="259" customWidth="1"/>
    <col min="15371" max="15613" width="9.140625" style="259"/>
    <col min="15614" max="15614" width="22.42578125" style="259" customWidth="1"/>
    <col min="15615" max="15615" width="75.28515625" style="259" customWidth="1"/>
    <col min="15616" max="15616" width="12.28515625" style="259" customWidth="1"/>
    <col min="15617" max="15617" width="15.140625" style="259" customWidth="1"/>
    <col min="15618" max="15618" width="12.85546875" style="259" customWidth="1"/>
    <col min="15619" max="15622" width="9.140625" style="259"/>
    <col min="15623" max="15623" width="15.140625" style="259" customWidth="1"/>
    <col min="15624" max="15624" width="3.140625" style="259" customWidth="1"/>
    <col min="15625" max="15625" width="15.140625" style="259" customWidth="1"/>
    <col min="15626" max="15626" width="2.7109375" style="259" customWidth="1"/>
    <col min="15627" max="15869" width="9.140625" style="259"/>
    <col min="15870" max="15870" width="22.42578125" style="259" customWidth="1"/>
    <col min="15871" max="15871" width="75.28515625" style="259" customWidth="1"/>
    <col min="15872" max="15872" width="12.28515625" style="259" customWidth="1"/>
    <col min="15873" max="15873" width="15.140625" style="259" customWidth="1"/>
    <col min="15874" max="15874" width="12.85546875" style="259" customWidth="1"/>
    <col min="15875" max="15878" width="9.140625" style="259"/>
    <col min="15879" max="15879" width="15.140625" style="259" customWidth="1"/>
    <col min="15880" max="15880" width="3.140625" style="259" customWidth="1"/>
    <col min="15881" max="15881" width="15.140625" style="259" customWidth="1"/>
    <col min="15882" max="15882" width="2.7109375" style="259" customWidth="1"/>
    <col min="15883" max="16125" width="9.140625" style="259"/>
    <col min="16126" max="16126" width="22.42578125" style="259" customWidth="1"/>
    <col min="16127" max="16127" width="75.28515625" style="259" customWidth="1"/>
    <col min="16128" max="16128" width="12.28515625" style="259" customWidth="1"/>
    <col min="16129" max="16129" width="15.140625" style="259" customWidth="1"/>
    <col min="16130" max="16130" width="12.85546875" style="259" customWidth="1"/>
    <col min="16131" max="16134" width="9.140625" style="259"/>
    <col min="16135" max="16135" width="15.140625" style="259" customWidth="1"/>
    <col min="16136" max="16136" width="3.140625" style="259" customWidth="1"/>
    <col min="16137" max="16137" width="15.140625" style="259" customWidth="1"/>
    <col min="16138" max="16138" width="2.7109375" style="259" customWidth="1"/>
    <col min="16139" max="16384" width="9.140625" style="259"/>
  </cols>
  <sheetData>
    <row r="1" spans="1:6">
      <c r="A1" s="266"/>
    </row>
    <row r="2" spans="1:6">
      <c r="A2" s="266" t="s">
        <v>648</v>
      </c>
    </row>
    <row r="4" spans="1:6">
      <c r="A4" s="268" t="s">
        <v>720</v>
      </c>
    </row>
    <row r="5" spans="1:6" ht="13.5" thickBot="1">
      <c r="B5" s="268" t="s">
        <v>721</v>
      </c>
      <c r="F5" s="309"/>
    </row>
    <row r="6" spans="1:6" ht="13.5" thickBot="1">
      <c r="A6" s="269" t="s">
        <v>651</v>
      </c>
      <c r="B6" s="270" t="s">
        <v>652</v>
      </c>
      <c r="F6" s="309"/>
    </row>
    <row r="7" spans="1:6">
      <c r="A7" s="271" t="s">
        <v>653</v>
      </c>
      <c r="B7" s="272">
        <v>0</v>
      </c>
      <c r="F7" s="309"/>
    </row>
    <row r="8" spans="1:6">
      <c r="A8" s="273" t="s">
        <v>654</v>
      </c>
      <c r="B8" s="274">
        <v>0</v>
      </c>
      <c r="F8" s="309"/>
    </row>
    <row r="9" spans="1:6">
      <c r="A9" s="273" t="s">
        <v>655</v>
      </c>
      <c r="B9" s="274">
        <v>0</v>
      </c>
      <c r="F9" s="309"/>
    </row>
    <row r="10" spans="1:6">
      <c r="A10" s="273" t="s">
        <v>656</v>
      </c>
      <c r="B10" s="274">
        <v>0</v>
      </c>
      <c r="F10" s="309"/>
    </row>
    <row r="11" spans="1:6">
      <c r="A11" s="273" t="s">
        <v>657</v>
      </c>
      <c r="B11" s="274">
        <v>0</v>
      </c>
      <c r="F11" s="309"/>
    </row>
    <row r="12" spans="1:6" ht="13.5" thickBot="1">
      <c r="A12" s="275" t="s">
        <v>658</v>
      </c>
      <c r="B12" s="276">
        <v>0</v>
      </c>
      <c r="F12" s="309"/>
    </row>
    <row r="13" spans="1:6">
      <c r="A13" s="277"/>
      <c r="B13" s="278"/>
      <c r="C13" s="278"/>
      <c r="D13" s="278"/>
      <c r="E13" s="278"/>
      <c r="F13" s="309"/>
    </row>
    <row r="14" spans="1:6" ht="13.5" thickBot="1"/>
    <row r="15" spans="1:6" ht="13.5" thickBot="1">
      <c r="A15" s="269" t="s">
        <v>659</v>
      </c>
      <c r="B15" s="279" t="s">
        <v>660</v>
      </c>
      <c r="C15" s="279" t="s">
        <v>661</v>
      </c>
      <c r="D15" s="279" t="s">
        <v>662</v>
      </c>
      <c r="E15" s="270" t="s">
        <v>663</v>
      </c>
    </row>
    <row r="16" spans="1:6">
      <c r="A16" s="280" t="s">
        <v>664</v>
      </c>
      <c r="B16" s="281">
        <v>0</v>
      </c>
      <c r="C16" s="281">
        <v>0</v>
      </c>
      <c r="D16" s="281">
        <v>0</v>
      </c>
      <c r="E16" s="272">
        <v>0</v>
      </c>
    </row>
    <row r="17" spans="1:5">
      <c r="A17" s="273" t="s">
        <v>665</v>
      </c>
      <c r="B17" s="281">
        <v>0</v>
      </c>
      <c r="C17" s="281">
        <v>0</v>
      </c>
      <c r="D17" s="281">
        <v>0</v>
      </c>
      <c r="E17" s="282">
        <v>0</v>
      </c>
    </row>
    <row r="18" spans="1:5" ht="13.5" thickBot="1">
      <c r="A18" s="273" t="s">
        <v>666</v>
      </c>
      <c r="B18" s="281">
        <v>0</v>
      </c>
      <c r="C18" s="281">
        <v>0</v>
      </c>
      <c r="D18" s="281">
        <v>0</v>
      </c>
      <c r="E18" s="283">
        <v>0</v>
      </c>
    </row>
    <row r="19" spans="1:5" ht="13.5" thickBot="1">
      <c r="A19" s="284" t="s">
        <v>667</v>
      </c>
      <c r="B19" s="238" t="s">
        <v>660</v>
      </c>
      <c r="C19" s="238" t="s">
        <v>661</v>
      </c>
      <c r="D19" s="238" t="s">
        <v>662</v>
      </c>
      <c r="E19" s="285" t="s">
        <v>663</v>
      </c>
    </row>
    <row r="20" spans="1:5">
      <c r="A20" s="280" t="s">
        <v>668</v>
      </c>
      <c r="B20" s="281">
        <v>0</v>
      </c>
      <c r="C20" s="281">
        <v>0</v>
      </c>
      <c r="D20" s="281">
        <v>0</v>
      </c>
      <c r="E20" s="272">
        <v>0</v>
      </c>
    </row>
    <row r="21" spans="1:5">
      <c r="A21" s="286" t="s">
        <v>669</v>
      </c>
      <c r="B21" s="281">
        <v>0</v>
      </c>
      <c r="C21" s="281">
        <v>0</v>
      </c>
      <c r="D21" s="281">
        <v>0</v>
      </c>
      <c r="E21" s="282">
        <v>0</v>
      </c>
    </row>
    <row r="22" spans="1:5" ht="13.5" thickBot="1">
      <c r="A22" s="286" t="s">
        <v>670</v>
      </c>
      <c r="B22" s="281">
        <v>0</v>
      </c>
      <c r="C22" s="281">
        <v>0</v>
      </c>
      <c r="D22" s="281">
        <v>0</v>
      </c>
      <c r="E22" s="283">
        <v>0</v>
      </c>
    </row>
    <row r="23" spans="1:5">
      <c r="A23" s="284" t="s">
        <v>671</v>
      </c>
      <c r="B23" s="238" t="s">
        <v>660</v>
      </c>
      <c r="C23" s="238" t="s">
        <v>661</v>
      </c>
      <c r="D23" s="238" t="s">
        <v>662</v>
      </c>
      <c r="E23" s="285" t="s">
        <v>663</v>
      </c>
    </row>
    <row r="24" spans="1:5">
      <c r="A24" s="273" t="s">
        <v>672</v>
      </c>
      <c r="B24" s="281">
        <v>0</v>
      </c>
      <c r="C24" s="281">
        <v>0</v>
      </c>
      <c r="D24" s="281">
        <v>0</v>
      </c>
      <c r="E24" s="287">
        <v>0</v>
      </c>
    </row>
    <row r="25" spans="1:5">
      <c r="A25" s="286" t="s">
        <v>673</v>
      </c>
      <c r="B25" s="281">
        <v>0</v>
      </c>
      <c r="C25" s="281">
        <v>0</v>
      </c>
      <c r="D25" s="281">
        <v>0</v>
      </c>
      <c r="E25" s="287">
        <v>0</v>
      </c>
    </row>
    <row r="26" spans="1:5" ht="13.5" thickBot="1">
      <c r="A26" s="288" t="s">
        <v>674</v>
      </c>
      <c r="B26" s="281">
        <v>0</v>
      </c>
      <c r="C26" s="281">
        <v>0</v>
      </c>
      <c r="D26" s="289"/>
      <c r="E26" s="290"/>
    </row>
    <row r="27" spans="1:5">
      <c r="A27" s="284" t="s">
        <v>675</v>
      </c>
      <c r="B27" s="238" t="s">
        <v>660</v>
      </c>
      <c r="C27" s="238" t="s">
        <v>661</v>
      </c>
      <c r="D27" s="238" t="s">
        <v>662</v>
      </c>
      <c r="E27" s="285" t="s">
        <v>663</v>
      </c>
    </row>
    <row r="28" spans="1:5">
      <c r="A28" s="273" t="s">
        <v>676</v>
      </c>
      <c r="B28" s="281">
        <v>0</v>
      </c>
      <c r="C28" s="281">
        <v>0</v>
      </c>
      <c r="D28" s="281">
        <v>0</v>
      </c>
      <c r="E28" s="287">
        <v>0</v>
      </c>
    </row>
    <row r="29" spans="1:5">
      <c r="A29" s="286" t="s">
        <v>677</v>
      </c>
      <c r="B29" s="281">
        <v>0</v>
      </c>
      <c r="C29" s="281">
        <v>0</v>
      </c>
      <c r="D29" s="281">
        <v>0</v>
      </c>
      <c r="E29" s="287">
        <v>0</v>
      </c>
    </row>
    <row r="30" spans="1:5" ht="13.5" thickBot="1">
      <c r="A30" s="275" t="s">
        <v>678</v>
      </c>
      <c r="B30" s="281">
        <v>0</v>
      </c>
      <c r="C30" s="281">
        <v>0</v>
      </c>
      <c r="D30" s="281">
        <v>0</v>
      </c>
      <c r="E30" s="287">
        <v>0</v>
      </c>
    </row>
    <row r="31" spans="1:5">
      <c r="A31" s="284" t="s">
        <v>679</v>
      </c>
      <c r="B31" s="238" t="s">
        <v>660</v>
      </c>
      <c r="C31" s="238" t="s">
        <v>661</v>
      </c>
      <c r="D31" s="238" t="s">
        <v>662</v>
      </c>
      <c r="E31" s="285" t="s">
        <v>663</v>
      </c>
    </row>
    <row r="32" spans="1:5" ht="12.75" customHeight="1">
      <c r="A32" s="273" t="s">
        <v>680</v>
      </c>
      <c r="B32" s="281">
        <v>0</v>
      </c>
      <c r="C32" s="281">
        <v>0</v>
      </c>
      <c r="D32" s="281">
        <v>0</v>
      </c>
      <c r="E32" s="287">
        <v>0</v>
      </c>
    </row>
    <row r="33" spans="1:5" ht="12.75" customHeight="1">
      <c r="A33" s="273" t="s">
        <v>681</v>
      </c>
      <c r="B33" s="281">
        <v>0</v>
      </c>
      <c r="C33" s="281">
        <v>0</v>
      </c>
      <c r="D33" s="281">
        <v>0</v>
      </c>
      <c r="E33" s="287">
        <v>0</v>
      </c>
    </row>
    <row r="34" spans="1:5" ht="12.75" customHeight="1">
      <c r="A34" s="273" t="s">
        <v>682</v>
      </c>
      <c r="B34" s="281">
        <v>0</v>
      </c>
      <c r="C34" s="281">
        <v>0</v>
      </c>
      <c r="D34" s="281">
        <v>0</v>
      </c>
      <c r="E34" s="287">
        <v>0</v>
      </c>
    </row>
    <row r="35" spans="1:5">
      <c r="A35" s="284" t="s">
        <v>683</v>
      </c>
      <c r="B35" s="238" t="s">
        <v>660</v>
      </c>
      <c r="C35" s="238" t="s">
        <v>661</v>
      </c>
      <c r="D35" s="238" t="s">
        <v>662</v>
      </c>
      <c r="E35" s="285" t="s">
        <v>663</v>
      </c>
    </row>
    <row r="36" spans="1:5" ht="12.75" customHeight="1">
      <c r="A36" s="273" t="s">
        <v>684</v>
      </c>
      <c r="B36" s="281">
        <v>0</v>
      </c>
      <c r="C36" s="281">
        <v>0</v>
      </c>
      <c r="D36" s="281">
        <v>0</v>
      </c>
      <c r="E36" s="287">
        <v>0</v>
      </c>
    </row>
    <row r="37" spans="1:5" ht="12.75" customHeight="1">
      <c r="A37" s="273" t="s">
        <v>685</v>
      </c>
      <c r="B37" s="281">
        <v>0</v>
      </c>
      <c r="C37" s="281">
        <v>0</v>
      </c>
      <c r="D37" s="281">
        <v>0</v>
      </c>
      <c r="E37" s="287">
        <v>0</v>
      </c>
    </row>
    <row r="38" spans="1:5">
      <c r="A38" s="284" t="s">
        <v>718</v>
      </c>
      <c r="B38" s="238" t="s">
        <v>660</v>
      </c>
      <c r="C38" s="238" t="s">
        <v>661</v>
      </c>
      <c r="D38" s="238" t="s">
        <v>687</v>
      </c>
      <c r="E38" s="285"/>
    </row>
    <row r="39" spans="1:5" ht="12.75" customHeight="1">
      <c r="A39" s="273" t="s">
        <v>688</v>
      </c>
      <c r="B39" s="281">
        <v>0</v>
      </c>
      <c r="C39" s="281">
        <v>0</v>
      </c>
      <c r="D39" s="281">
        <v>0</v>
      </c>
      <c r="E39" s="291"/>
    </row>
    <row r="40" spans="1:5" ht="12.75" customHeight="1">
      <c r="A40" s="273" t="s">
        <v>689</v>
      </c>
      <c r="B40" s="281">
        <v>0</v>
      </c>
      <c r="C40" s="281">
        <v>0</v>
      </c>
      <c r="D40" s="281">
        <v>0</v>
      </c>
      <c r="E40" s="292"/>
    </row>
    <row r="41" spans="1:5">
      <c r="A41" s="284" t="s">
        <v>690</v>
      </c>
      <c r="B41" s="238" t="s">
        <v>660</v>
      </c>
      <c r="C41" s="238" t="s">
        <v>691</v>
      </c>
      <c r="D41" s="238" t="s">
        <v>687</v>
      </c>
      <c r="E41" s="285"/>
    </row>
    <row r="42" spans="1:5">
      <c r="A42" s="286" t="s">
        <v>692</v>
      </c>
      <c r="B42" s="281">
        <v>0</v>
      </c>
      <c r="C42" s="281">
        <v>0</v>
      </c>
      <c r="D42" s="281">
        <v>0</v>
      </c>
      <c r="E42" s="293"/>
    </row>
    <row r="43" spans="1:5">
      <c r="A43" s="284" t="s">
        <v>693</v>
      </c>
      <c r="B43" s="238" t="s">
        <v>660</v>
      </c>
      <c r="C43" s="238" t="s">
        <v>691</v>
      </c>
      <c r="D43" s="238" t="s">
        <v>687</v>
      </c>
      <c r="E43" s="285"/>
    </row>
    <row r="44" spans="1:5">
      <c r="A44" s="273" t="s">
        <v>694</v>
      </c>
      <c r="B44" s="281">
        <v>0</v>
      </c>
      <c r="C44" s="281">
        <v>0</v>
      </c>
      <c r="D44" s="281">
        <v>0</v>
      </c>
      <c r="E44" s="291"/>
    </row>
    <row r="45" spans="1:5">
      <c r="A45" s="286" t="s">
        <v>695</v>
      </c>
      <c r="B45" s="281">
        <v>0</v>
      </c>
      <c r="C45" s="281">
        <v>0</v>
      </c>
      <c r="D45" s="281">
        <v>0</v>
      </c>
      <c r="E45" s="292"/>
    </row>
    <row r="46" spans="1:5">
      <c r="A46" s="284" t="s">
        <v>696</v>
      </c>
      <c r="B46" s="238"/>
      <c r="C46" s="238"/>
      <c r="D46" s="238"/>
      <c r="E46" s="285"/>
    </row>
    <row r="47" spans="1:5">
      <c r="A47" s="273" t="s">
        <v>697</v>
      </c>
      <c r="B47" s="281">
        <v>0</v>
      </c>
      <c r="C47" s="294"/>
      <c r="D47" s="295"/>
      <c r="E47" s="296"/>
    </row>
    <row r="48" spans="1:5">
      <c r="A48" s="286" t="s">
        <v>698</v>
      </c>
      <c r="B48" s="281">
        <v>0</v>
      </c>
      <c r="C48" s="297"/>
      <c r="D48" s="298"/>
      <c r="E48" s="299"/>
    </row>
    <row r="49" spans="1:5" ht="13.5" thickBot="1">
      <c r="A49" s="275" t="s">
        <v>699</v>
      </c>
      <c r="B49" s="281">
        <v>0</v>
      </c>
      <c r="C49" s="300"/>
      <c r="D49" s="301"/>
      <c r="E49" s="302"/>
    </row>
    <row r="50" spans="1:5">
      <c r="A50" s="284" t="s">
        <v>700</v>
      </c>
      <c r="B50" s="238" t="s">
        <v>701</v>
      </c>
      <c r="C50" s="238" t="s">
        <v>702</v>
      </c>
      <c r="D50" s="238" t="s">
        <v>703</v>
      </c>
      <c r="E50" s="285" t="s">
        <v>704</v>
      </c>
    </row>
    <row r="51" spans="1:5" ht="12.75" customHeight="1">
      <c r="A51" s="273" t="s">
        <v>705</v>
      </c>
      <c r="B51" s="281">
        <v>0</v>
      </c>
      <c r="C51" s="281">
        <v>0</v>
      </c>
      <c r="D51" s="281">
        <v>0</v>
      </c>
      <c r="E51" s="287">
        <v>0</v>
      </c>
    </row>
    <row r="52" spans="1:5">
      <c r="A52" s="284" t="s">
        <v>706</v>
      </c>
      <c r="B52" s="238" t="s">
        <v>707</v>
      </c>
      <c r="C52" s="238" t="s">
        <v>708</v>
      </c>
      <c r="D52" s="238" t="s">
        <v>709</v>
      </c>
      <c r="E52" s="285" t="s">
        <v>710</v>
      </c>
    </row>
    <row r="53" spans="1:5">
      <c r="A53" s="286" t="s">
        <v>711</v>
      </c>
      <c r="B53" s="281">
        <v>0</v>
      </c>
      <c r="C53" s="281">
        <v>0</v>
      </c>
      <c r="D53" s="281">
        <v>0</v>
      </c>
      <c r="E53" s="287">
        <v>0</v>
      </c>
    </row>
    <row r="54" spans="1:5">
      <c r="A54" s="284" t="s">
        <v>712</v>
      </c>
      <c r="B54" s="238" t="s">
        <v>707</v>
      </c>
      <c r="C54" s="238" t="s">
        <v>713</v>
      </c>
      <c r="D54" s="238"/>
      <c r="E54" s="285"/>
    </row>
    <row r="55" spans="1:5">
      <c r="A55" s="286" t="s">
        <v>711</v>
      </c>
      <c r="B55" s="281">
        <v>0</v>
      </c>
      <c r="C55" s="281">
        <v>0</v>
      </c>
      <c r="D55" s="294"/>
      <c r="E55" s="296"/>
    </row>
    <row r="56" spans="1:5" ht="13.5" thickBot="1">
      <c r="A56" s="304" t="s">
        <v>714</v>
      </c>
      <c r="B56" s="305">
        <v>0</v>
      </c>
      <c r="C56" s="306">
        <v>0</v>
      </c>
      <c r="D56" s="307"/>
      <c r="E56" s="308"/>
    </row>
    <row r="58" spans="1:5">
      <c r="A58" s="267" t="s">
        <v>715</v>
      </c>
    </row>
    <row r="59" spans="1:5">
      <c r="A59" s="267" t="s">
        <v>719</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ECDB7-F5DF-444B-B19F-87DAE1786B81}">
  <dimension ref="A1:F59"/>
  <sheetViews>
    <sheetView zoomScale="85" zoomScaleNormal="85" workbookViewId="0">
      <selection activeCell="U27" sqref="U27"/>
    </sheetView>
  </sheetViews>
  <sheetFormatPr defaultRowHeight="12.75"/>
  <cols>
    <col min="1" max="1" width="75.28515625" style="267" customWidth="1"/>
    <col min="2" max="2" width="15" style="267" customWidth="1"/>
    <col min="3" max="3" width="16.42578125" style="267" customWidth="1"/>
    <col min="4" max="4" width="16.85546875" style="267" customWidth="1"/>
    <col min="5" max="5" width="17.28515625" style="267" customWidth="1"/>
    <col min="6" max="6" width="17.28515625" style="259" customWidth="1"/>
    <col min="7" max="8" width="9.140625" style="259"/>
    <col min="9" max="9" width="15.140625" style="259" customWidth="1"/>
    <col min="10" max="10" width="2.7109375" style="259" customWidth="1"/>
    <col min="11" max="253" width="9.140625" style="259"/>
    <col min="254" max="254" width="22.42578125" style="259" customWidth="1"/>
    <col min="255" max="255" width="75.28515625" style="259" customWidth="1"/>
    <col min="256" max="256" width="12.28515625" style="259" customWidth="1"/>
    <col min="257" max="257" width="15.140625" style="259" customWidth="1"/>
    <col min="258" max="258" width="12.85546875" style="259" customWidth="1"/>
    <col min="259" max="262" width="9.140625" style="259"/>
    <col min="263" max="263" width="15.140625" style="259" customWidth="1"/>
    <col min="264" max="264" width="3.140625" style="259" customWidth="1"/>
    <col min="265" max="265" width="15.140625" style="259" customWidth="1"/>
    <col min="266" max="266" width="2.7109375" style="259" customWidth="1"/>
    <col min="267" max="509" width="9.140625" style="259"/>
    <col min="510" max="510" width="22.42578125" style="259" customWidth="1"/>
    <col min="511" max="511" width="75.28515625" style="259" customWidth="1"/>
    <col min="512" max="512" width="12.28515625" style="259" customWidth="1"/>
    <col min="513" max="513" width="15.140625" style="259" customWidth="1"/>
    <col min="514" max="514" width="12.85546875" style="259" customWidth="1"/>
    <col min="515" max="518" width="9.140625" style="259"/>
    <col min="519" max="519" width="15.140625" style="259" customWidth="1"/>
    <col min="520" max="520" width="3.140625" style="259" customWidth="1"/>
    <col min="521" max="521" width="15.140625" style="259" customWidth="1"/>
    <col min="522" max="522" width="2.7109375" style="259" customWidth="1"/>
    <col min="523" max="765" width="9.140625" style="259"/>
    <col min="766" max="766" width="22.42578125" style="259" customWidth="1"/>
    <col min="767" max="767" width="75.28515625" style="259" customWidth="1"/>
    <col min="768" max="768" width="12.28515625" style="259" customWidth="1"/>
    <col min="769" max="769" width="15.140625" style="259" customWidth="1"/>
    <col min="770" max="770" width="12.85546875" style="259" customWidth="1"/>
    <col min="771" max="774" width="9.140625" style="259"/>
    <col min="775" max="775" width="15.140625" style="259" customWidth="1"/>
    <col min="776" max="776" width="3.140625" style="259" customWidth="1"/>
    <col min="777" max="777" width="15.140625" style="259" customWidth="1"/>
    <col min="778" max="778" width="2.7109375" style="259" customWidth="1"/>
    <col min="779" max="1021" width="9.140625" style="259"/>
    <col min="1022" max="1022" width="22.42578125" style="259" customWidth="1"/>
    <col min="1023" max="1023" width="75.28515625" style="259" customWidth="1"/>
    <col min="1024" max="1024" width="12.28515625" style="259" customWidth="1"/>
    <col min="1025" max="1025" width="15.140625" style="259" customWidth="1"/>
    <col min="1026" max="1026" width="12.85546875" style="259" customWidth="1"/>
    <col min="1027" max="1030" width="9.140625" style="259"/>
    <col min="1031" max="1031" width="15.140625" style="259" customWidth="1"/>
    <col min="1032" max="1032" width="3.140625" style="259" customWidth="1"/>
    <col min="1033" max="1033" width="15.140625" style="259" customWidth="1"/>
    <col min="1034" max="1034" width="2.7109375" style="259" customWidth="1"/>
    <col min="1035" max="1277" width="9.140625" style="259"/>
    <col min="1278" max="1278" width="22.42578125" style="259" customWidth="1"/>
    <col min="1279" max="1279" width="75.28515625" style="259" customWidth="1"/>
    <col min="1280" max="1280" width="12.28515625" style="259" customWidth="1"/>
    <col min="1281" max="1281" width="15.140625" style="259" customWidth="1"/>
    <col min="1282" max="1282" width="12.85546875" style="259" customWidth="1"/>
    <col min="1283" max="1286" width="9.140625" style="259"/>
    <col min="1287" max="1287" width="15.140625" style="259" customWidth="1"/>
    <col min="1288" max="1288" width="3.140625" style="259" customWidth="1"/>
    <col min="1289" max="1289" width="15.140625" style="259" customWidth="1"/>
    <col min="1290" max="1290" width="2.7109375" style="259" customWidth="1"/>
    <col min="1291" max="1533" width="9.140625" style="259"/>
    <col min="1534" max="1534" width="22.42578125" style="259" customWidth="1"/>
    <col min="1535" max="1535" width="75.28515625" style="259" customWidth="1"/>
    <col min="1536" max="1536" width="12.28515625" style="259" customWidth="1"/>
    <col min="1537" max="1537" width="15.140625" style="259" customWidth="1"/>
    <col min="1538" max="1538" width="12.85546875" style="259" customWidth="1"/>
    <col min="1539" max="1542" width="9.140625" style="259"/>
    <col min="1543" max="1543" width="15.140625" style="259" customWidth="1"/>
    <col min="1544" max="1544" width="3.140625" style="259" customWidth="1"/>
    <col min="1545" max="1545" width="15.140625" style="259" customWidth="1"/>
    <col min="1546" max="1546" width="2.7109375" style="259" customWidth="1"/>
    <col min="1547" max="1789" width="9.140625" style="259"/>
    <col min="1790" max="1790" width="22.42578125" style="259" customWidth="1"/>
    <col min="1791" max="1791" width="75.28515625" style="259" customWidth="1"/>
    <col min="1792" max="1792" width="12.28515625" style="259" customWidth="1"/>
    <col min="1793" max="1793" width="15.140625" style="259" customWidth="1"/>
    <col min="1794" max="1794" width="12.85546875" style="259" customWidth="1"/>
    <col min="1795" max="1798" width="9.140625" style="259"/>
    <col min="1799" max="1799" width="15.140625" style="259" customWidth="1"/>
    <col min="1800" max="1800" width="3.140625" style="259" customWidth="1"/>
    <col min="1801" max="1801" width="15.140625" style="259" customWidth="1"/>
    <col min="1802" max="1802" width="2.7109375" style="259" customWidth="1"/>
    <col min="1803" max="2045" width="9.140625" style="259"/>
    <col min="2046" max="2046" width="22.42578125" style="259" customWidth="1"/>
    <col min="2047" max="2047" width="75.28515625" style="259" customWidth="1"/>
    <col min="2048" max="2048" width="12.28515625" style="259" customWidth="1"/>
    <col min="2049" max="2049" width="15.140625" style="259" customWidth="1"/>
    <col min="2050" max="2050" width="12.85546875" style="259" customWidth="1"/>
    <col min="2051" max="2054" width="9.140625" style="259"/>
    <col min="2055" max="2055" width="15.140625" style="259" customWidth="1"/>
    <col min="2056" max="2056" width="3.140625" style="259" customWidth="1"/>
    <col min="2057" max="2057" width="15.140625" style="259" customWidth="1"/>
    <col min="2058" max="2058" width="2.7109375" style="259" customWidth="1"/>
    <col min="2059" max="2301" width="9.140625" style="259"/>
    <col min="2302" max="2302" width="22.42578125" style="259" customWidth="1"/>
    <col min="2303" max="2303" width="75.28515625" style="259" customWidth="1"/>
    <col min="2304" max="2304" width="12.28515625" style="259" customWidth="1"/>
    <col min="2305" max="2305" width="15.140625" style="259" customWidth="1"/>
    <col min="2306" max="2306" width="12.85546875" style="259" customWidth="1"/>
    <col min="2307" max="2310" width="9.140625" style="259"/>
    <col min="2311" max="2311" width="15.140625" style="259" customWidth="1"/>
    <col min="2312" max="2312" width="3.140625" style="259" customWidth="1"/>
    <col min="2313" max="2313" width="15.140625" style="259" customWidth="1"/>
    <col min="2314" max="2314" width="2.7109375" style="259" customWidth="1"/>
    <col min="2315" max="2557" width="9.140625" style="259"/>
    <col min="2558" max="2558" width="22.42578125" style="259" customWidth="1"/>
    <col min="2559" max="2559" width="75.28515625" style="259" customWidth="1"/>
    <col min="2560" max="2560" width="12.28515625" style="259" customWidth="1"/>
    <col min="2561" max="2561" width="15.140625" style="259" customWidth="1"/>
    <col min="2562" max="2562" width="12.85546875" style="259" customWidth="1"/>
    <col min="2563" max="2566" width="9.140625" style="259"/>
    <col min="2567" max="2567" width="15.140625" style="259" customWidth="1"/>
    <col min="2568" max="2568" width="3.140625" style="259" customWidth="1"/>
    <col min="2569" max="2569" width="15.140625" style="259" customWidth="1"/>
    <col min="2570" max="2570" width="2.7109375" style="259" customWidth="1"/>
    <col min="2571" max="2813" width="9.140625" style="259"/>
    <col min="2814" max="2814" width="22.42578125" style="259" customWidth="1"/>
    <col min="2815" max="2815" width="75.28515625" style="259" customWidth="1"/>
    <col min="2816" max="2816" width="12.28515625" style="259" customWidth="1"/>
    <col min="2817" max="2817" width="15.140625" style="259" customWidth="1"/>
    <col min="2818" max="2818" width="12.85546875" style="259" customWidth="1"/>
    <col min="2819" max="2822" width="9.140625" style="259"/>
    <col min="2823" max="2823" width="15.140625" style="259" customWidth="1"/>
    <col min="2824" max="2824" width="3.140625" style="259" customWidth="1"/>
    <col min="2825" max="2825" width="15.140625" style="259" customWidth="1"/>
    <col min="2826" max="2826" width="2.7109375" style="259" customWidth="1"/>
    <col min="2827" max="3069" width="9.140625" style="259"/>
    <col min="3070" max="3070" width="22.42578125" style="259" customWidth="1"/>
    <col min="3071" max="3071" width="75.28515625" style="259" customWidth="1"/>
    <col min="3072" max="3072" width="12.28515625" style="259" customWidth="1"/>
    <col min="3073" max="3073" width="15.140625" style="259" customWidth="1"/>
    <col min="3074" max="3074" width="12.85546875" style="259" customWidth="1"/>
    <col min="3075" max="3078" width="9.140625" style="259"/>
    <col min="3079" max="3079" width="15.140625" style="259" customWidth="1"/>
    <col min="3080" max="3080" width="3.140625" style="259" customWidth="1"/>
    <col min="3081" max="3081" width="15.140625" style="259" customWidth="1"/>
    <col min="3082" max="3082" width="2.7109375" style="259" customWidth="1"/>
    <col min="3083" max="3325" width="9.140625" style="259"/>
    <col min="3326" max="3326" width="22.42578125" style="259" customWidth="1"/>
    <col min="3327" max="3327" width="75.28515625" style="259" customWidth="1"/>
    <col min="3328" max="3328" width="12.28515625" style="259" customWidth="1"/>
    <col min="3329" max="3329" width="15.140625" style="259" customWidth="1"/>
    <col min="3330" max="3330" width="12.85546875" style="259" customWidth="1"/>
    <col min="3331" max="3334" width="9.140625" style="259"/>
    <col min="3335" max="3335" width="15.140625" style="259" customWidth="1"/>
    <col min="3336" max="3336" width="3.140625" style="259" customWidth="1"/>
    <col min="3337" max="3337" width="15.140625" style="259" customWidth="1"/>
    <col min="3338" max="3338" width="2.7109375" style="259" customWidth="1"/>
    <col min="3339" max="3581" width="9.140625" style="259"/>
    <col min="3582" max="3582" width="22.42578125" style="259" customWidth="1"/>
    <col min="3583" max="3583" width="75.28515625" style="259" customWidth="1"/>
    <col min="3584" max="3584" width="12.28515625" style="259" customWidth="1"/>
    <col min="3585" max="3585" width="15.140625" style="259" customWidth="1"/>
    <col min="3586" max="3586" width="12.85546875" style="259" customWidth="1"/>
    <col min="3587" max="3590" width="9.140625" style="259"/>
    <col min="3591" max="3591" width="15.140625" style="259" customWidth="1"/>
    <col min="3592" max="3592" width="3.140625" style="259" customWidth="1"/>
    <col min="3593" max="3593" width="15.140625" style="259" customWidth="1"/>
    <col min="3594" max="3594" width="2.7109375" style="259" customWidth="1"/>
    <col min="3595" max="3837" width="9.140625" style="259"/>
    <col min="3838" max="3838" width="22.42578125" style="259" customWidth="1"/>
    <col min="3839" max="3839" width="75.28515625" style="259" customWidth="1"/>
    <col min="3840" max="3840" width="12.28515625" style="259" customWidth="1"/>
    <col min="3841" max="3841" width="15.140625" style="259" customWidth="1"/>
    <col min="3842" max="3842" width="12.85546875" style="259" customWidth="1"/>
    <col min="3843" max="3846" width="9.140625" style="259"/>
    <col min="3847" max="3847" width="15.140625" style="259" customWidth="1"/>
    <col min="3848" max="3848" width="3.140625" style="259" customWidth="1"/>
    <col min="3849" max="3849" width="15.140625" style="259" customWidth="1"/>
    <col min="3850" max="3850" width="2.7109375" style="259" customWidth="1"/>
    <col min="3851" max="4093" width="9.140625" style="259"/>
    <col min="4094" max="4094" width="22.42578125" style="259" customWidth="1"/>
    <col min="4095" max="4095" width="75.28515625" style="259" customWidth="1"/>
    <col min="4096" max="4096" width="12.28515625" style="259" customWidth="1"/>
    <col min="4097" max="4097" width="15.140625" style="259" customWidth="1"/>
    <col min="4098" max="4098" width="12.85546875" style="259" customWidth="1"/>
    <col min="4099" max="4102" width="9.140625" style="259"/>
    <col min="4103" max="4103" width="15.140625" style="259" customWidth="1"/>
    <col min="4104" max="4104" width="3.140625" style="259" customWidth="1"/>
    <col min="4105" max="4105" width="15.140625" style="259" customWidth="1"/>
    <col min="4106" max="4106" width="2.7109375" style="259" customWidth="1"/>
    <col min="4107" max="4349" width="9.140625" style="259"/>
    <col min="4350" max="4350" width="22.42578125" style="259" customWidth="1"/>
    <col min="4351" max="4351" width="75.28515625" style="259" customWidth="1"/>
    <col min="4352" max="4352" width="12.28515625" style="259" customWidth="1"/>
    <col min="4353" max="4353" width="15.140625" style="259" customWidth="1"/>
    <col min="4354" max="4354" width="12.85546875" style="259" customWidth="1"/>
    <col min="4355" max="4358" width="9.140625" style="259"/>
    <col min="4359" max="4359" width="15.140625" style="259" customWidth="1"/>
    <col min="4360" max="4360" width="3.140625" style="259" customWidth="1"/>
    <col min="4361" max="4361" width="15.140625" style="259" customWidth="1"/>
    <col min="4362" max="4362" width="2.7109375" style="259" customWidth="1"/>
    <col min="4363" max="4605" width="9.140625" style="259"/>
    <col min="4606" max="4606" width="22.42578125" style="259" customWidth="1"/>
    <col min="4607" max="4607" width="75.28515625" style="259" customWidth="1"/>
    <col min="4608" max="4608" width="12.28515625" style="259" customWidth="1"/>
    <col min="4609" max="4609" width="15.140625" style="259" customWidth="1"/>
    <col min="4610" max="4610" width="12.85546875" style="259" customWidth="1"/>
    <col min="4611" max="4614" width="9.140625" style="259"/>
    <col min="4615" max="4615" width="15.140625" style="259" customWidth="1"/>
    <col min="4616" max="4616" width="3.140625" style="259" customWidth="1"/>
    <col min="4617" max="4617" width="15.140625" style="259" customWidth="1"/>
    <col min="4618" max="4618" width="2.7109375" style="259" customWidth="1"/>
    <col min="4619" max="4861" width="9.140625" style="259"/>
    <col min="4862" max="4862" width="22.42578125" style="259" customWidth="1"/>
    <col min="4863" max="4863" width="75.28515625" style="259" customWidth="1"/>
    <col min="4864" max="4864" width="12.28515625" style="259" customWidth="1"/>
    <col min="4865" max="4865" width="15.140625" style="259" customWidth="1"/>
    <col min="4866" max="4866" width="12.85546875" style="259" customWidth="1"/>
    <col min="4867" max="4870" width="9.140625" style="259"/>
    <col min="4871" max="4871" width="15.140625" style="259" customWidth="1"/>
    <col min="4872" max="4872" width="3.140625" style="259" customWidth="1"/>
    <col min="4873" max="4873" width="15.140625" style="259" customWidth="1"/>
    <col min="4874" max="4874" width="2.7109375" style="259" customWidth="1"/>
    <col min="4875" max="5117" width="9.140625" style="259"/>
    <col min="5118" max="5118" width="22.42578125" style="259" customWidth="1"/>
    <col min="5119" max="5119" width="75.28515625" style="259" customWidth="1"/>
    <col min="5120" max="5120" width="12.28515625" style="259" customWidth="1"/>
    <col min="5121" max="5121" width="15.140625" style="259" customWidth="1"/>
    <col min="5122" max="5122" width="12.85546875" style="259" customWidth="1"/>
    <col min="5123" max="5126" width="9.140625" style="259"/>
    <col min="5127" max="5127" width="15.140625" style="259" customWidth="1"/>
    <col min="5128" max="5128" width="3.140625" style="259" customWidth="1"/>
    <col min="5129" max="5129" width="15.140625" style="259" customWidth="1"/>
    <col min="5130" max="5130" width="2.7109375" style="259" customWidth="1"/>
    <col min="5131" max="5373" width="9.140625" style="259"/>
    <col min="5374" max="5374" width="22.42578125" style="259" customWidth="1"/>
    <col min="5375" max="5375" width="75.28515625" style="259" customWidth="1"/>
    <col min="5376" max="5376" width="12.28515625" style="259" customWidth="1"/>
    <col min="5377" max="5377" width="15.140625" style="259" customWidth="1"/>
    <col min="5378" max="5378" width="12.85546875" style="259" customWidth="1"/>
    <col min="5379" max="5382" width="9.140625" style="259"/>
    <col min="5383" max="5383" width="15.140625" style="259" customWidth="1"/>
    <col min="5384" max="5384" width="3.140625" style="259" customWidth="1"/>
    <col min="5385" max="5385" width="15.140625" style="259" customWidth="1"/>
    <col min="5386" max="5386" width="2.7109375" style="259" customWidth="1"/>
    <col min="5387" max="5629" width="9.140625" style="259"/>
    <col min="5630" max="5630" width="22.42578125" style="259" customWidth="1"/>
    <col min="5631" max="5631" width="75.28515625" style="259" customWidth="1"/>
    <col min="5632" max="5632" width="12.28515625" style="259" customWidth="1"/>
    <col min="5633" max="5633" width="15.140625" style="259" customWidth="1"/>
    <col min="5634" max="5634" width="12.85546875" style="259" customWidth="1"/>
    <col min="5635" max="5638" width="9.140625" style="259"/>
    <col min="5639" max="5639" width="15.140625" style="259" customWidth="1"/>
    <col min="5640" max="5640" width="3.140625" style="259" customWidth="1"/>
    <col min="5641" max="5641" width="15.140625" style="259" customWidth="1"/>
    <col min="5642" max="5642" width="2.7109375" style="259" customWidth="1"/>
    <col min="5643" max="5885" width="9.140625" style="259"/>
    <col min="5886" max="5886" width="22.42578125" style="259" customWidth="1"/>
    <col min="5887" max="5887" width="75.28515625" style="259" customWidth="1"/>
    <col min="5888" max="5888" width="12.28515625" style="259" customWidth="1"/>
    <col min="5889" max="5889" width="15.140625" style="259" customWidth="1"/>
    <col min="5890" max="5890" width="12.85546875" style="259" customWidth="1"/>
    <col min="5891" max="5894" width="9.140625" style="259"/>
    <col min="5895" max="5895" width="15.140625" style="259" customWidth="1"/>
    <col min="5896" max="5896" width="3.140625" style="259" customWidth="1"/>
    <col min="5897" max="5897" width="15.140625" style="259" customWidth="1"/>
    <col min="5898" max="5898" width="2.7109375" style="259" customWidth="1"/>
    <col min="5899" max="6141" width="9.140625" style="259"/>
    <col min="6142" max="6142" width="22.42578125" style="259" customWidth="1"/>
    <col min="6143" max="6143" width="75.28515625" style="259" customWidth="1"/>
    <col min="6144" max="6144" width="12.28515625" style="259" customWidth="1"/>
    <col min="6145" max="6145" width="15.140625" style="259" customWidth="1"/>
    <col min="6146" max="6146" width="12.85546875" style="259" customWidth="1"/>
    <col min="6147" max="6150" width="9.140625" style="259"/>
    <col min="6151" max="6151" width="15.140625" style="259" customWidth="1"/>
    <col min="6152" max="6152" width="3.140625" style="259" customWidth="1"/>
    <col min="6153" max="6153" width="15.140625" style="259" customWidth="1"/>
    <col min="6154" max="6154" width="2.7109375" style="259" customWidth="1"/>
    <col min="6155" max="6397" width="9.140625" style="259"/>
    <col min="6398" max="6398" width="22.42578125" style="259" customWidth="1"/>
    <col min="6399" max="6399" width="75.28515625" style="259" customWidth="1"/>
    <col min="6400" max="6400" width="12.28515625" style="259" customWidth="1"/>
    <col min="6401" max="6401" width="15.140625" style="259" customWidth="1"/>
    <col min="6402" max="6402" width="12.85546875" style="259" customWidth="1"/>
    <col min="6403" max="6406" width="9.140625" style="259"/>
    <col min="6407" max="6407" width="15.140625" style="259" customWidth="1"/>
    <col min="6408" max="6408" width="3.140625" style="259" customWidth="1"/>
    <col min="6409" max="6409" width="15.140625" style="259" customWidth="1"/>
    <col min="6410" max="6410" width="2.7109375" style="259" customWidth="1"/>
    <col min="6411" max="6653" width="9.140625" style="259"/>
    <col min="6654" max="6654" width="22.42578125" style="259" customWidth="1"/>
    <col min="6655" max="6655" width="75.28515625" style="259" customWidth="1"/>
    <col min="6656" max="6656" width="12.28515625" style="259" customWidth="1"/>
    <col min="6657" max="6657" width="15.140625" style="259" customWidth="1"/>
    <col min="6658" max="6658" width="12.85546875" style="259" customWidth="1"/>
    <col min="6659" max="6662" width="9.140625" style="259"/>
    <col min="6663" max="6663" width="15.140625" style="259" customWidth="1"/>
    <col min="6664" max="6664" width="3.140625" style="259" customWidth="1"/>
    <col min="6665" max="6665" width="15.140625" style="259" customWidth="1"/>
    <col min="6666" max="6666" width="2.7109375" style="259" customWidth="1"/>
    <col min="6667" max="6909" width="9.140625" style="259"/>
    <col min="6910" max="6910" width="22.42578125" style="259" customWidth="1"/>
    <col min="6911" max="6911" width="75.28515625" style="259" customWidth="1"/>
    <col min="6912" max="6912" width="12.28515625" style="259" customWidth="1"/>
    <col min="6913" max="6913" width="15.140625" style="259" customWidth="1"/>
    <col min="6914" max="6914" width="12.85546875" style="259" customWidth="1"/>
    <col min="6915" max="6918" width="9.140625" style="259"/>
    <col min="6919" max="6919" width="15.140625" style="259" customWidth="1"/>
    <col min="6920" max="6920" width="3.140625" style="259" customWidth="1"/>
    <col min="6921" max="6921" width="15.140625" style="259" customWidth="1"/>
    <col min="6922" max="6922" width="2.7109375" style="259" customWidth="1"/>
    <col min="6923" max="7165" width="9.140625" style="259"/>
    <col min="7166" max="7166" width="22.42578125" style="259" customWidth="1"/>
    <col min="7167" max="7167" width="75.28515625" style="259" customWidth="1"/>
    <col min="7168" max="7168" width="12.28515625" style="259" customWidth="1"/>
    <col min="7169" max="7169" width="15.140625" style="259" customWidth="1"/>
    <col min="7170" max="7170" width="12.85546875" style="259" customWidth="1"/>
    <col min="7171" max="7174" width="9.140625" style="259"/>
    <col min="7175" max="7175" width="15.140625" style="259" customWidth="1"/>
    <col min="7176" max="7176" width="3.140625" style="259" customWidth="1"/>
    <col min="7177" max="7177" width="15.140625" style="259" customWidth="1"/>
    <col min="7178" max="7178" width="2.7109375" style="259" customWidth="1"/>
    <col min="7179" max="7421" width="9.140625" style="259"/>
    <col min="7422" max="7422" width="22.42578125" style="259" customWidth="1"/>
    <col min="7423" max="7423" width="75.28515625" style="259" customWidth="1"/>
    <col min="7424" max="7424" width="12.28515625" style="259" customWidth="1"/>
    <col min="7425" max="7425" width="15.140625" style="259" customWidth="1"/>
    <col min="7426" max="7426" width="12.85546875" style="259" customWidth="1"/>
    <col min="7427" max="7430" width="9.140625" style="259"/>
    <col min="7431" max="7431" width="15.140625" style="259" customWidth="1"/>
    <col min="7432" max="7432" width="3.140625" style="259" customWidth="1"/>
    <col min="7433" max="7433" width="15.140625" style="259" customWidth="1"/>
    <col min="7434" max="7434" width="2.7109375" style="259" customWidth="1"/>
    <col min="7435" max="7677" width="9.140625" style="259"/>
    <col min="7678" max="7678" width="22.42578125" style="259" customWidth="1"/>
    <col min="7679" max="7679" width="75.28515625" style="259" customWidth="1"/>
    <col min="7680" max="7680" width="12.28515625" style="259" customWidth="1"/>
    <col min="7681" max="7681" width="15.140625" style="259" customWidth="1"/>
    <col min="7682" max="7682" width="12.85546875" style="259" customWidth="1"/>
    <col min="7683" max="7686" width="9.140625" style="259"/>
    <col min="7687" max="7687" width="15.140625" style="259" customWidth="1"/>
    <col min="7688" max="7688" width="3.140625" style="259" customWidth="1"/>
    <col min="7689" max="7689" width="15.140625" style="259" customWidth="1"/>
    <col min="7690" max="7690" width="2.7109375" style="259" customWidth="1"/>
    <col min="7691" max="7933" width="9.140625" style="259"/>
    <col min="7934" max="7934" width="22.42578125" style="259" customWidth="1"/>
    <col min="7935" max="7935" width="75.28515625" style="259" customWidth="1"/>
    <col min="7936" max="7936" width="12.28515625" style="259" customWidth="1"/>
    <col min="7937" max="7937" width="15.140625" style="259" customWidth="1"/>
    <col min="7938" max="7938" width="12.85546875" style="259" customWidth="1"/>
    <col min="7939" max="7942" width="9.140625" style="259"/>
    <col min="7943" max="7943" width="15.140625" style="259" customWidth="1"/>
    <col min="7944" max="7944" width="3.140625" style="259" customWidth="1"/>
    <col min="7945" max="7945" width="15.140625" style="259" customWidth="1"/>
    <col min="7946" max="7946" width="2.7109375" style="259" customWidth="1"/>
    <col min="7947" max="8189" width="9.140625" style="259"/>
    <col min="8190" max="8190" width="22.42578125" style="259" customWidth="1"/>
    <col min="8191" max="8191" width="75.28515625" style="259" customWidth="1"/>
    <col min="8192" max="8192" width="12.28515625" style="259" customWidth="1"/>
    <col min="8193" max="8193" width="15.140625" style="259" customWidth="1"/>
    <col min="8194" max="8194" width="12.85546875" style="259" customWidth="1"/>
    <col min="8195" max="8198" width="9.140625" style="259"/>
    <col min="8199" max="8199" width="15.140625" style="259" customWidth="1"/>
    <col min="8200" max="8200" width="3.140625" style="259" customWidth="1"/>
    <col min="8201" max="8201" width="15.140625" style="259" customWidth="1"/>
    <col min="8202" max="8202" width="2.7109375" style="259" customWidth="1"/>
    <col min="8203" max="8445" width="9.140625" style="259"/>
    <col min="8446" max="8446" width="22.42578125" style="259" customWidth="1"/>
    <col min="8447" max="8447" width="75.28515625" style="259" customWidth="1"/>
    <col min="8448" max="8448" width="12.28515625" style="259" customWidth="1"/>
    <col min="8449" max="8449" width="15.140625" style="259" customWidth="1"/>
    <col min="8450" max="8450" width="12.85546875" style="259" customWidth="1"/>
    <col min="8451" max="8454" width="9.140625" style="259"/>
    <col min="8455" max="8455" width="15.140625" style="259" customWidth="1"/>
    <col min="8456" max="8456" width="3.140625" style="259" customWidth="1"/>
    <col min="8457" max="8457" width="15.140625" style="259" customWidth="1"/>
    <col min="8458" max="8458" width="2.7109375" style="259" customWidth="1"/>
    <col min="8459" max="8701" width="9.140625" style="259"/>
    <col min="8702" max="8702" width="22.42578125" style="259" customWidth="1"/>
    <col min="8703" max="8703" width="75.28515625" style="259" customWidth="1"/>
    <col min="8704" max="8704" width="12.28515625" style="259" customWidth="1"/>
    <col min="8705" max="8705" width="15.140625" style="259" customWidth="1"/>
    <col min="8706" max="8706" width="12.85546875" style="259" customWidth="1"/>
    <col min="8707" max="8710" width="9.140625" style="259"/>
    <col min="8711" max="8711" width="15.140625" style="259" customWidth="1"/>
    <col min="8712" max="8712" width="3.140625" style="259" customWidth="1"/>
    <col min="8713" max="8713" width="15.140625" style="259" customWidth="1"/>
    <col min="8714" max="8714" width="2.7109375" style="259" customWidth="1"/>
    <col min="8715" max="8957" width="9.140625" style="259"/>
    <col min="8958" max="8958" width="22.42578125" style="259" customWidth="1"/>
    <col min="8959" max="8959" width="75.28515625" style="259" customWidth="1"/>
    <col min="8960" max="8960" width="12.28515625" style="259" customWidth="1"/>
    <col min="8961" max="8961" width="15.140625" style="259" customWidth="1"/>
    <col min="8962" max="8962" width="12.85546875" style="259" customWidth="1"/>
    <col min="8963" max="8966" width="9.140625" style="259"/>
    <col min="8967" max="8967" width="15.140625" style="259" customWidth="1"/>
    <col min="8968" max="8968" width="3.140625" style="259" customWidth="1"/>
    <col min="8969" max="8969" width="15.140625" style="259" customWidth="1"/>
    <col min="8970" max="8970" width="2.7109375" style="259" customWidth="1"/>
    <col min="8971" max="9213" width="9.140625" style="259"/>
    <col min="9214" max="9214" width="22.42578125" style="259" customWidth="1"/>
    <col min="9215" max="9215" width="75.28515625" style="259" customWidth="1"/>
    <col min="9216" max="9216" width="12.28515625" style="259" customWidth="1"/>
    <col min="9217" max="9217" width="15.140625" style="259" customWidth="1"/>
    <col min="9218" max="9218" width="12.85546875" style="259" customWidth="1"/>
    <col min="9219" max="9222" width="9.140625" style="259"/>
    <col min="9223" max="9223" width="15.140625" style="259" customWidth="1"/>
    <col min="9224" max="9224" width="3.140625" style="259" customWidth="1"/>
    <col min="9225" max="9225" width="15.140625" style="259" customWidth="1"/>
    <col min="9226" max="9226" width="2.7109375" style="259" customWidth="1"/>
    <col min="9227" max="9469" width="9.140625" style="259"/>
    <col min="9470" max="9470" width="22.42578125" style="259" customWidth="1"/>
    <col min="9471" max="9471" width="75.28515625" style="259" customWidth="1"/>
    <col min="9472" max="9472" width="12.28515625" style="259" customWidth="1"/>
    <col min="9473" max="9473" width="15.140625" style="259" customWidth="1"/>
    <col min="9474" max="9474" width="12.85546875" style="259" customWidth="1"/>
    <col min="9475" max="9478" width="9.140625" style="259"/>
    <col min="9479" max="9479" width="15.140625" style="259" customWidth="1"/>
    <col min="9480" max="9480" width="3.140625" style="259" customWidth="1"/>
    <col min="9481" max="9481" width="15.140625" style="259" customWidth="1"/>
    <col min="9482" max="9482" width="2.7109375" style="259" customWidth="1"/>
    <col min="9483" max="9725" width="9.140625" style="259"/>
    <col min="9726" max="9726" width="22.42578125" style="259" customWidth="1"/>
    <col min="9727" max="9727" width="75.28515625" style="259" customWidth="1"/>
    <col min="9728" max="9728" width="12.28515625" style="259" customWidth="1"/>
    <col min="9729" max="9729" width="15.140625" style="259" customWidth="1"/>
    <col min="9730" max="9730" width="12.85546875" style="259" customWidth="1"/>
    <col min="9731" max="9734" width="9.140625" style="259"/>
    <col min="9735" max="9735" width="15.140625" style="259" customWidth="1"/>
    <col min="9736" max="9736" width="3.140625" style="259" customWidth="1"/>
    <col min="9737" max="9737" width="15.140625" style="259" customWidth="1"/>
    <col min="9738" max="9738" width="2.7109375" style="259" customWidth="1"/>
    <col min="9739" max="9981" width="9.140625" style="259"/>
    <col min="9982" max="9982" width="22.42578125" style="259" customWidth="1"/>
    <col min="9983" max="9983" width="75.28515625" style="259" customWidth="1"/>
    <col min="9984" max="9984" width="12.28515625" style="259" customWidth="1"/>
    <col min="9985" max="9985" width="15.140625" style="259" customWidth="1"/>
    <col min="9986" max="9986" width="12.85546875" style="259" customWidth="1"/>
    <col min="9987" max="9990" width="9.140625" style="259"/>
    <col min="9991" max="9991" width="15.140625" style="259" customWidth="1"/>
    <col min="9992" max="9992" width="3.140625" style="259" customWidth="1"/>
    <col min="9993" max="9993" width="15.140625" style="259" customWidth="1"/>
    <col min="9994" max="9994" width="2.7109375" style="259" customWidth="1"/>
    <col min="9995" max="10237" width="9.140625" style="259"/>
    <col min="10238" max="10238" width="22.42578125" style="259" customWidth="1"/>
    <col min="10239" max="10239" width="75.28515625" style="259" customWidth="1"/>
    <col min="10240" max="10240" width="12.28515625" style="259" customWidth="1"/>
    <col min="10241" max="10241" width="15.140625" style="259" customWidth="1"/>
    <col min="10242" max="10242" width="12.85546875" style="259" customWidth="1"/>
    <col min="10243" max="10246" width="9.140625" style="259"/>
    <col min="10247" max="10247" width="15.140625" style="259" customWidth="1"/>
    <col min="10248" max="10248" width="3.140625" style="259" customWidth="1"/>
    <col min="10249" max="10249" width="15.140625" style="259" customWidth="1"/>
    <col min="10250" max="10250" width="2.7109375" style="259" customWidth="1"/>
    <col min="10251" max="10493" width="9.140625" style="259"/>
    <col min="10494" max="10494" width="22.42578125" style="259" customWidth="1"/>
    <col min="10495" max="10495" width="75.28515625" style="259" customWidth="1"/>
    <col min="10496" max="10496" width="12.28515625" style="259" customWidth="1"/>
    <col min="10497" max="10497" width="15.140625" style="259" customWidth="1"/>
    <col min="10498" max="10498" width="12.85546875" style="259" customWidth="1"/>
    <col min="10499" max="10502" width="9.140625" style="259"/>
    <col min="10503" max="10503" width="15.140625" style="259" customWidth="1"/>
    <col min="10504" max="10504" width="3.140625" style="259" customWidth="1"/>
    <col min="10505" max="10505" width="15.140625" style="259" customWidth="1"/>
    <col min="10506" max="10506" width="2.7109375" style="259" customWidth="1"/>
    <col min="10507" max="10749" width="9.140625" style="259"/>
    <col min="10750" max="10750" width="22.42578125" style="259" customWidth="1"/>
    <col min="10751" max="10751" width="75.28515625" style="259" customWidth="1"/>
    <col min="10752" max="10752" width="12.28515625" style="259" customWidth="1"/>
    <col min="10753" max="10753" width="15.140625" style="259" customWidth="1"/>
    <col min="10754" max="10754" width="12.85546875" style="259" customWidth="1"/>
    <col min="10755" max="10758" width="9.140625" style="259"/>
    <col min="10759" max="10759" width="15.140625" style="259" customWidth="1"/>
    <col min="10760" max="10760" width="3.140625" style="259" customWidth="1"/>
    <col min="10761" max="10761" width="15.140625" style="259" customWidth="1"/>
    <col min="10762" max="10762" width="2.7109375" style="259" customWidth="1"/>
    <col min="10763" max="11005" width="9.140625" style="259"/>
    <col min="11006" max="11006" width="22.42578125" style="259" customWidth="1"/>
    <col min="11007" max="11007" width="75.28515625" style="259" customWidth="1"/>
    <col min="11008" max="11008" width="12.28515625" style="259" customWidth="1"/>
    <col min="11009" max="11009" width="15.140625" style="259" customWidth="1"/>
    <col min="11010" max="11010" width="12.85546875" style="259" customWidth="1"/>
    <col min="11011" max="11014" width="9.140625" style="259"/>
    <col min="11015" max="11015" width="15.140625" style="259" customWidth="1"/>
    <col min="11016" max="11016" width="3.140625" style="259" customWidth="1"/>
    <col min="11017" max="11017" width="15.140625" style="259" customWidth="1"/>
    <col min="11018" max="11018" width="2.7109375" style="259" customWidth="1"/>
    <col min="11019" max="11261" width="9.140625" style="259"/>
    <col min="11262" max="11262" width="22.42578125" style="259" customWidth="1"/>
    <col min="11263" max="11263" width="75.28515625" style="259" customWidth="1"/>
    <col min="11264" max="11264" width="12.28515625" style="259" customWidth="1"/>
    <col min="11265" max="11265" width="15.140625" style="259" customWidth="1"/>
    <col min="11266" max="11266" width="12.85546875" style="259" customWidth="1"/>
    <col min="11267" max="11270" width="9.140625" style="259"/>
    <col min="11271" max="11271" width="15.140625" style="259" customWidth="1"/>
    <col min="11272" max="11272" width="3.140625" style="259" customWidth="1"/>
    <col min="11273" max="11273" width="15.140625" style="259" customWidth="1"/>
    <col min="11274" max="11274" width="2.7109375" style="259" customWidth="1"/>
    <col min="11275" max="11517" width="9.140625" style="259"/>
    <col min="11518" max="11518" width="22.42578125" style="259" customWidth="1"/>
    <col min="11519" max="11519" width="75.28515625" style="259" customWidth="1"/>
    <col min="11520" max="11520" width="12.28515625" style="259" customWidth="1"/>
    <col min="11521" max="11521" width="15.140625" style="259" customWidth="1"/>
    <col min="11522" max="11522" width="12.85546875" style="259" customWidth="1"/>
    <col min="11523" max="11526" width="9.140625" style="259"/>
    <col min="11527" max="11527" width="15.140625" style="259" customWidth="1"/>
    <col min="11528" max="11528" width="3.140625" style="259" customWidth="1"/>
    <col min="11529" max="11529" width="15.140625" style="259" customWidth="1"/>
    <col min="11530" max="11530" width="2.7109375" style="259" customWidth="1"/>
    <col min="11531" max="11773" width="9.140625" style="259"/>
    <col min="11774" max="11774" width="22.42578125" style="259" customWidth="1"/>
    <col min="11775" max="11775" width="75.28515625" style="259" customWidth="1"/>
    <col min="11776" max="11776" width="12.28515625" style="259" customWidth="1"/>
    <col min="11777" max="11777" width="15.140625" style="259" customWidth="1"/>
    <col min="11778" max="11778" width="12.85546875" style="259" customWidth="1"/>
    <col min="11779" max="11782" width="9.140625" style="259"/>
    <col min="11783" max="11783" width="15.140625" style="259" customWidth="1"/>
    <col min="11784" max="11784" width="3.140625" style="259" customWidth="1"/>
    <col min="11785" max="11785" width="15.140625" style="259" customWidth="1"/>
    <col min="11786" max="11786" width="2.7109375" style="259" customWidth="1"/>
    <col min="11787" max="12029" width="9.140625" style="259"/>
    <col min="12030" max="12030" width="22.42578125" style="259" customWidth="1"/>
    <col min="12031" max="12031" width="75.28515625" style="259" customWidth="1"/>
    <col min="12032" max="12032" width="12.28515625" style="259" customWidth="1"/>
    <col min="12033" max="12033" width="15.140625" style="259" customWidth="1"/>
    <col min="12034" max="12034" width="12.85546875" style="259" customWidth="1"/>
    <col min="12035" max="12038" width="9.140625" style="259"/>
    <col min="12039" max="12039" width="15.140625" style="259" customWidth="1"/>
    <col min="12040" max="12040" width="3.140625" style="259" customWidth="1"/>
    <col min="12041" max="12041" width="15.140625" style="259" customWidth="1"/>
    <col min="12042" max="12042" width="2.7109375" style="259" customWidth="1"/>
    <col min="12043" max="12285" width="9.140625" style="259"/>
    <col min="12286" max="12286" width="22.42578125" style="259" customWidth="1"/>
    <col min="12287" max="12287" width="75.28515625" style="259" customWidth="1"/>
    <col min="12288" max="12288" width="12.28515625" style="259" customWidth="1"/>
    <col min="12289" max="12289" width="15.140625" style="259" customWidth="1"/>
    <col min="12290" max="12290" width="12.85546875" style="259" customWidth="1"/>
    <col min="12291" max="12294" width="9.140625" style="259"/>
    <col min="12295" max="12295" width="15.140625" style="259" customWidth="1"/>
    <col min="12296" max="12296" width="3.140625" style="259" customWidth="1"/>
    <col min="12297" max="12297" width="15.140625" style="259" customWidth="1"/>
    <col min="12298" max="12298" width="2.7109375" style="259" customWidth="1"/>
    <col min="12299" max="12541" width="9.140625" style="259"/>
    <col min="12542" max="12542" width="22.42578125" style="259" customWidth="1"/>
    <col min="12543" max="12543" width="75.28515625" style="259" customWidth="1"/>
    <col min="12544" max="12544" width="12.28515625" style="259" customWidth="1"/>
    <col min="12545" max="12545" width="15.140625" style="259" customWidth="1"/>
    <col min="12546" max="12546" width="12.85546875" style="259" customWidth="1"/>
    <col min="12547" max="12550" width="9.140625" style="259"/>
    <col min="12551" max="12551" width="15.140625" style="259" customWidth="1"/>
    <col min="12552" max="12552" width="3.140625" style="259" customWidth="1"/>
    <col min="12553" max="12553" width="15.140625" style="259" customWidth="1"/>
    <col min="12554" max="12554" width="2.7109375" style="259" customWidth="1"/>
    <col min="12555" max="12797" width="9.140625" style="259"/>
    <col min="12798" max="12798" width="22.42578125" style="259" customWidth="1"/>
    <col min="12799" max="12799" width="75.28515625" style="259" customWidth="1"/>
    <col min="12800" max="12800" width="12.28515625" style="259" customWidth="1"/>
    <col min="12801" max="12801" width="15.140625" style="259" customWidth="1"/>
    <col min="12802" max="12802" width="12.85546875" style="259" customWidth="1"/>
    <col min="12803" max="12806" width="9.140625" style="259"/>
    <col min="12807" max="12807" width="15.140625" style="259" customWidth="1"/>
    <col min="12808" max="12808" width="3.140625" style="259" customWidth="1"/>
    <col min="12809" max="12809" width="15.140625" style="259" customWidth="1"/>
    <col min="12810" max="12810" width="2.7109375" style="259" customWidth="1"/>
    <col min="12811" max="13053" width="9.140625" style="259"/>
    <col min="13054" max="13054" width="22.42578125" style="259" customWidth="1"/>
    <col min="13055" max="13055" width="75.28515625" style="259" customWidth="1"/>
    <col min="13056" max="13056" width="12.28515625" style="259" customWidth="1"/>
    <col min="13057" max="13057" width="15.140625" style="259" customWidth="1"/>
    <col min="13058" max="13058" width="12.85546875" style="259" customWidth="1"/>
    <col min="13059" max="13062" width="9.140625" style="259"/>
    <col min="13063" max="13063" width="15.140625" style="259" customWidth="1"/>
    <col min="13064" max="13064" width="3.140625" style="259" customWidth="1"/>
    <col min="13065" max="13065" width="15.140625" style="259" customWidth="1"/>
    <col min="13066" max="13066" width="2.7109375" style="259" customWidth="1"/>
    <col min="13067" max="13309" width="9.140625" style="259"/>
    <col min="13310" max="13310" width="22.42578125" style="259" customWidth="1"/>
    <col min="13311" max="13311" width="75.28515625" style="259" customWidth="1"/>
    <col min="13312" max="13312" width="12.28515625" style="259" customWidth="1"/>
    <col min="13313" max="13313" width="15.140625" style="259" customWidth="1"/>
    <col min="13314" max="13314" width="12.85546875" style="259" customWidth="1"/>
    <col min="13315" max="13318" width="9.140625" style="259"/>
    <col min="13319" max="13319" width="15.140625" style="259" customWidth="1"/>
    <col min="13320" max="13320" width="3.140625" style="259" customWidth="1"/>
    <col min="13321" max="13321" width="15.140625" style="259" customWidth="1"/>
    <col min="13322" max="13322" width="2.7109375" style="259" customWidth="1"/>
    <col min="13323" max="13565" width="9.140625" style="259"/>
    <col min="13566" max="13566" width="22.42578125" style="259" customWidth="1"/>
    <col min="13567" max="13567" width="75.28515625" style="259" customWidth="1"/>
    <col min="13568" max="13568" width="12.28515625" style="259" customWidth="1"/>
    <col min="13569" max="13569" width="15.140625" style="259" customWidth="1"/>
    <col min="13570" max="13570" width="12.85546875" style="259" customWidth="1"/>
    <col min="13571" max="13574" width="9.140625" style="259"/>
    <col min="13575" max="13575" width="15.140625" style="259" customWidth="1"/>
    <col min="13576" max="13576" width="3.140625" style="259" customWidth="1"/>
    <col min="13577" max="13577" width="15.140625" style="259" customWidth="1"/>
    <col min="13578" max="13578" width="2.7109375" style="259" customWidth="1"/>
    <col min="13579" max="13821" width="9.140625" style="259"/>
    <col min="13822" max="13822" width="22.42578125" style="259" customWidth="1"/>
    <col min="13823" max="13823" width="75.28515625" style="259" customWidth="1"/>
    <col min="13824" max="13824" width="12.28515625" style="259" customWidth="1"/>
    <col min="13825" max="13825" width="15.140625" style="259" customWidth="1"/>
    <col min="13826" max="13826" width="12.85546875" style="259" customWidth="1"/>
    <col min="13827" max="13830" width="9.140625" style="259"/>
    <col min="13831" max="13831" width="15.140625" style="259" customWidth="1"/>
    <col min="13832" max="13832" width="3.140625" style="259" customWidth="1"/>
    <col min="13833" max="13833" width="15.140625" style="259" customWidth="1"/>
    <col min="13834" max="13834" width="2.7109375" style="259" customWidth="1"/>
    <col min="13835" max="14077" width="9.140625" style="259"/>
    <col min="14078" max="14078" width="22.42578125" style="259" customWidth="1"/>
    <col min="14079" max="14079" width="75.28515625" style="259" customWidth="1"/>
    <col min="14080" max="14080" width="12.28515625" style="259" customWidth="1"/>
    <col min="14081" max="14081" width="15.140625" style="259" customWidth="1"/>
    <col min="14082" max="14082" width="12.85546875" style="259" customWidth="1"/>
    <col min="14083" max="14086" width="9.140625" style="259"/>
    <col min="14087" max="14087" width="15.140625" style="259" customWidth="1"/>
    <col min="14088" max="14088" width="3.140625" style="259" customWidth="1"/>
    <col min="14089" max="14089" width="15.140625" style="259" customWidth="1"/>
    <col min="14090" max="14090" width="2.7109375" style="259" customWidth="1"/>
    <col min="14091" max="14333" width="9.140625" style="259"/>
    <col min="14334" max="14334" width="22.42578125" style="259" customWidth="1"/>
    <col min="14335" max="14335" width="75.28515625" style="259" customWidth="1"/>
    <col min="14336" max="14336" width="12.28515625" style="259" customWidth="1"/>
    <col min="14337" max="14337" width="15.140625" style="259" customWidth="1"/>
    <col min="14338" max="14338" width="12.85546875" style="259" customWidth="1"/>
    <col min="14339" max="14342" width="9.140625" style="259"/>
    <col min="14343" max="14343" width="15.140625" style="259" customWidth="1"/>
    <col min="14344" max="14344" width="3.140625" style="259" customWidth="1"/>
    <col min="14345" max="14345" width="15.140625" style="259" customWidth="1"/>
    <col min="14346" max="14346" width="2.7109375" style="259" customWidth="1"/>
    <col min="14347" max="14589" width="9.140625" style="259"/>
    <col min="14590" max="14590" width="22.42578125" style="259" customWidth="1"/>
    <col min="14591" max="14591" width="75.28515625" style="259" customWidth="1"/>
    <col min="14592" max="14592" width="12.28515625" style="259" customWidth="1"/>
    <col min="14593" max="14593" width="15.140625" style="259" customWidth="1"/>
    <col min="14594" max="14594" width="12.85546875" style="259" customWidth="1"/>
    <col min="14595" max="14598" width="9.140625" style="259"/>
    <col min="14599" max="14599" width="15.140625" style="259" customWidth="1"/>
    <col min="14600" max="14600" width="3.140625" style="259" customWidth="1"/>
    <col min="14601" max="14601" width="15.140625" style="259" customWidth="1"/>
    <col min="14602" max="14602" width="2.7109375" style="259" customWidth="1"/>
    <col min="14603" max="14845" width="9.140625" style="259"/>
    <col min="14846" max="14846" width="22.42578125" style="259" customWidth="1"/>
    <col min="14847" max="14847" width="75.28515625" style="259" customWidth="1"/>
    <col min="14848" max="14848" width="12.28515625" style="259" customWidth="1"/>
    <col min="14849" max="14849" width="15.140625" style="259" customWidth="1"/>
    <col min="14850" max="14850" width="12.85546875" style="259" customWidth="1"/>
    <col min="14851" max="14854" width="9.140625" style="259"/>
    <col min="14855" max="14855" width="15.140625" style="259" customWidth="1"/>
    <col min="14856" max="14856" width="3.140625" style="259" customWidth="1"/>
    <col min="14857" max="14857" width="15.140625" style="259" customWidth="1"/>
    <col min="14858" max="14858" width="2.7109375" style="259" customWidth="1"/>
    <col min="14859" max="15101" width="9.140625" style="259"/>
    <col min="15102" max="15102" width="22.42578125" style="259" customWidth="1"/>
    <col min="15103" max="15103" width="75.28515625" style="259" customWidth="1"/>
    <col min="15104" max="15104" width="12.28515625" style="259" customWidth="1"/>
    <col min="15105" max="15105" width="15.140625" style="259" customWidth="1"/>
    <col min="15106" max="15106" width="12.85546875" style="259" customWidth="1"/>
    <col min="15107" max="15110" width="9.140625" style="259"/>
    <col min="15111" max="15111" width="15.140625" style="259" customWidth="1"/>
    <col min="15112" max="15112" width="3.140625" style="259" customWidth="1"/>
    <col min="15113" max="15113" width="15.140625" style="259" customWidth="1"/>
    <col min="15114" max="15114" width="2.7109375" style="259" customWidth="1"/>
    <col min="15115" max="15357" width="9.140625" style="259"/>
    <col min="15358" max="15358" width="22.42578125" style="259" customWidth="1"/>
    <col min="15359" max="15359" width="75.28515625" style="259" customWidth="1"/>
    <col min="15360" max="15360" width="12.28515625" style="259" customWidth="1"/>
    <col min="15361" max="15361" width="15.140625" style="259" customWidth="1"/>
    <col min="15362" max="15362" width="12.85546875" style="259" customWidth="1"/>
    <col min="15363" max="15366" width="9.140625" style="259"/>
    <col min="15367" max="15367" width="15.140625" style="259" customWidth="1"/>
    <col min="15368" max="15368" width="3.140625" style="259" customWidth="1"/>
    <col min="15369" max="15369" width="15.140625" style="259" customWidth="1"/>
    <col min="15370" max="15370" width="2.7109375" style="259" customWidth="1"/>
    <col min="15371" max="15613" width="9.140625" style="259"/>
    <col min="15614" max="15614" width="22.42578125" style="259" customWidth="1"/>
    <col min="15615" max="15615" width="75.28515625" style="259" customWidth="1"/>
    <col min="15616" max="15616" width="12.28515625" style="259" customWidth="1"/>
    <col min="15617" max="15617" width="15.140625" style="259" customWidth="1"/>
    <col min="15618" max="15618" width="12.85546875" style="259" customWidth="1"/>
    <col min="15619" max="15622" width="9.140625" style="259"/>
    <col min="15623" max="15623" width="15.140625" style="259" customWidth="1"/>
    <col min="15624" max="15624" width="3.140625" style="259" customWidth="1"/>
    <col min="15625" max="15625" width="15.140625" style="259" customWidth="1"/>
    <col min="15626" max="15626" width="2.7109375" style="259" customWidth="1"/>
    <col min="15627" max="15869" width="9.140625" style="259"/>
    <col min="15870" max="15870" width="22.42578125" style="259" customWidth="1"/>
    <col min="15871" max="15871" width="75.28515625" style="259" customWidth="1"/>
    <col min="15872" max="15872" width="12.28515625" style="259" customWidth="1"/>
    <col min="15873" max="15873" width="15.140625" style="259" customWidth="1"/>
    <col min="15874" max="15874" width="12.85546875" style="259" customWidth="1"/>
    <col min="15875" max="15878" width="9.140625" style="259"/>
    <col min="15879" max="15879" width="15.140625" style="259" customWidth="1"/>
    <col min="15880" max="15880" width="3.140625" style="259" customWidth="1"/>
    <col min="15881" max="15881" width="15.140625" style="259" customWidth="1"/>
    <col min="15882" max="15882" width="2.7109375" style="259" customWidth="1"/>
    <col min="15883" max="16125" width="9.140625" style="259"/>
    <col min="16126" max="16126" width="22.42578125" style="259" customWidth="1"/>
    <col min="16127" max="16127" width="75.28515625" style="259" customWidth="1"/>
    <col min="16128" max="16128" width="12.28515625" style="259" customWidth="1"/>
    <col min="16129" max="16129" width="15.140625" style="259" customWidth="1"/>
    <col min="16130" max="16130" width="12.85546875" style="259" customWidth="1"/>
    <col min="16131" max="16134" width="9.140625" style="259"/>
    <col min="16135" max="16135" width="15.140625" style="259" customWidth="1"/>
    <col min="16136" max="16136" width="3.140625" style="259" customWidth="1"/>
    <col min="16137" max="16137" width="15.140625" style="259" customWidth="1"/>
    <col min="16138" max="16138" width="2.7109375" style="259" customWidth="1"/>
    <col min="16139" max="16384" width="9.140625" style="259"/>
  </cols>
  <sheetData>
    <row r="1" spans="1:6">
      <c r="A1" s="266"/>
    </row>
    <row r="2" spans="1:6">
      <c r="A2" s="266" t="s">
        <v>648</v>
      </c>
    </row>
    <row r="4" spans="1:6">
      <c r="A4" s="268" t="s">
        <v>722</v>
      </c>
    </row>
    <row r="5" spans="1:6" ht="13.5" thickBot="1">
      <c r="B5" s="268" t="s">
        <v>723</v>
      </c>
      <c r="F5" s="309"/>
    </row>
    <row r="6" spans="1:6" ht="13.5" thickBot="1">
      <c r="A6" s="269" t="s">
        <v>651</v>
      </c>
      <c r="B6" s="270" t="s">
        <v>652</v>
      </c>
      <c r="F6" s="309"/>
    </row>
    <row r="7" spans="1:6">
      <c r="A7" s="271" t="s">
        <v>653</v>
      </c>
      <c r="B7" s="272">
        <v>0</v>
      </c>
      <c r="F7" s="309"/>
    </row>
    <row r="8" spans="1:6">
      <c r="A8" s="273" t="s">
        <v>654</v>
      </c>
      <c r="B8" s="274">
        <v>0</v>
      </c>
      <c r="F8" s="309"/>
    </row>
    <row r="9" spans="1:6">
      <c r="A9" s="273" t="s">
        <v>655</v>
      </c>
      <c r="B9" s="274">
        <v>0</v>
      </c>
      <c r="F9" s="309"/>
    </row>
    <row r="10" spans="1:6">
      <c r="A10" s="273" t="s">
        <v>656</v>
      </c>
      <c r="B10" s="274">
        <v>0</v>
      </c>
      <c r="F10" s="309"/>
    </row>
    <row r="11" spans="1:6">
      <c r="A11" s="273" t="s">
        <v>657</v>
      </c>
      <c r="B11" s="274">
        <v>0</v>
      </c>
      <c r="F11" s="309"/>
    </row>
    <row r="12" spans="1:6" ht="13.5" thickBot="1">
      <c r="A12" s="275" t="s">
        <v>658</v>
      </c>
      <c r="B12" s="276">
        <v>0</v>
      </c>
      <c r="F12" s="309"/>
    </row>
    <row r="13" spans="1:6">
      <c r="A13" s="277"/>
      <c r="B13" s="278"/>
      <c r="C13" s="278"/>
      <c r="D13" s="278"/>
      <c r="E13" s="278"/>
      <c r="F13" s="309"/>
    </row>
    <row r="14" spans="1:6" ht="13.5" thickBot="1"/>
    <row r="15" spans="1:6" ht="13.5" thickBot="1">
      <c r="A15" s="269" t="s">
        <v>659</v>
      </c>
      <c r="B15" s="279" t="s">
        <v>660</v>
      </c>
      <c r="C15" s="279" t="s">
        <v>661</v>
      </c>
      <c r="D15" s="279" t="s">
        <v>662</v>
      </c>
      <c r="E15" s="270" t="s">
        <v>663</v>
      </c>
    </row>
    <row r="16" spans="1:6">
      <c r="A16" s="280" t="s">
        <v>664</v>
      </c>
      <c r="B16" s="281">
        <v>0</v>
      </c>
      <c r="C16" s="281">
        <v>0</v>
      </c>
      <c r="D16" s="281">
        <v>0</v>
      </c>
      <c r="E16" s="272">
        <v>0</v>
      </c>
    </row>
    <row r="17" spans="1:5">
      <c r="A17" s="273" t="s">
        <v>665</v>
      </c>
      <c r="B17" s="281">
        <v>0</v>
      </c>
      <c r="C17" s="281">
        <v>0</v>
      </c>
      <c r="D17" s="281">
        <v>0</v>
      </c>
      <c r="E17" s="282">
        <v>0</v>
      </c>
    </row>
    <row r="18" spans="1:5" ht="13.5" thickBot="1">
      <c r="A18" s="273" t="s">
        <v>666</v>
      </c>
      <c r="B18" s="281">
        <v>0</v>
      </c>
      <c r="C18" s="281">
        <v>0</v>
      </c>
      <c r="D18" s="281">
        <v>0</v>
      </c>
      <c r="E18" s="283">
        <v>0</v>
      </c>
    </row>
    <row r="19" spans="1:5" ht="13.5" thickBot="1">
      <c r="A19" s="284" t="s">
        <v>667</v>
      </c>
      <c r="B19" s="238" t="s">
        <v>660</v>
      </c>
      <c r="C19" s="238" t="s">
        <v>661</v>
      </c>
      <c r="D19" s="238" t="s">
        <v>662</v>
      </c>
      <c r="E19" s="285" t="s">
        <v>663</v>
      </c>
    </row>
    <row r="20" spans="1:5">
      <c r="A20" s="280" t="s">
        <v>668</v>
      </c>
      <c r="B20" s="281">
        <v>0</v>
      </c>
      <c r="C20" s="281">
        <v>0</v>
      </c>
      <c r="D20" s="281">
        <v>0</v>
      </c>
      <c r="E20" s="272">
        <v>0</v>
      </c>
    </row>
    <row r="21" spans="1:5">
      <c r="A21" s="286" t="s">
        <v>669</v>
      </c>
      <c r="B21" s="281">
        <v>0</v>
      </c>
      <c r="C21" s="281">
        <v>0</v>
      </c>
      <c r="D21" s="281">
        <v>0</v>
      </c>
      <c r="E21" s="282">
        <v>0</v>
      </c>
    </row>
    <row r="22" spans="1:5" ht="13.5" thickBot="1">
      <c r="A22" s="286" t="s">
        <v>670</v>
      </c>
      <c r="B22" s="281">
        <v>0</v>
      </c>
      <c r="C22" s="281">
        <v>0</v>
      </c>
      <c r="D22" s="281">
        <v>0</v>
      </c>
      <c r="E22" s="283">
        <v>0</v>
      </c>
    </row>
    <row r="23" spans="1:5">
      <c r="A23" s="284" t="s">
        <v>671</v>
      </c>
      <c r="B23" s="238" t="s">
        <v>660</v>
      </c>
      <c r="C23" s="238" t="s">
        <v>661</v>
      </c>
      <c r="D23" s="238" t="s">
        <v>662</v>
      </c>
      <c r="E23" s="285" t="s">
        <v>663</v>
      </c>
    </row>
    <row r="24" spans="1:5">
      <c r="A24" s="273" t="s">
        <v>672</v>
      </c>
      <c r="B24" s="281">
        <v>0</v>
      </c>
      <c r="C24" s="281">
        <v>0</v>
      </c>
      <c r="D24" s="281">
        <v>0</v>
      </c>
      <c r="E24" s="287">
        <v>0</v>
      </c>
    </row>
    <row r="25" spans="1:5">
      <c r="A25" s="286" t="s">
        <v>673</v>
      </c>
      <c r="B25" s="281">
        <v>0</v>
      </c>
      <c r="C25" s="281">
        <v>0</v>
      </c>
      <c r="D25" s="281">
        <v>0</v>
      </c>
      <c r="E25" s="287">
        <v>0</v>
      </c>
    </row>
    <row r="26" spans="1:5" ht="13.5" thickBot="1">
      <c r="A26" s="288" t="s">
        <v>674</v>
      </c>
      <c r="B26" s="281">
        <v>0</v>
      </c>
      <c r="C26" s="281">
        <v>0</v>
      </c>
      <c r="D26" s="289"/>
      <c r="E26" s="290"/>
    </row>
    <row r="27" spans="1:5">
      <c r="A27" s="284" t="s">
        <v>675</v>
      </c>
      <c r="B27" s="238" t="s">
        <v>660</v>
      </c>
      <c r="C27" s="238" t="s">
        <v>661</v>
      </c>
      <c r="D27" s="238" t="s">
        <v>662</v>
      </c>
      <c r="E27" s="285" t="s">
        <v>663</v>
      </c>
    </row>
    <row r="28" spans="1:5">
      <c r="A28" s="273" t="s">
        <v>676</v>
      </c>
      <c r="B28" s="281">
        <v>0</v>
      </c>
      <c r="C28" s="281">
        <v>0</v>
      </c>
      <c r="D28" s="281">
        <v>0</v>
      </c>
      <c r="E28" s="287">
        <v>0</v>
      </c>
    </row>
    <row r="29" spans="1:5">
      <c r="A29" s="286" t="s">
        <v>677</v>
      </c>
      <c r="B29" s="281">
        <v>0</v>
      </c>
      <c r="C29" s="281">
        <v>0</v>
      </c>
      <c r="D29" s="281">
        <v>0</v>
      </c>
      <c r="E29" s="287">
        <v>0</v>
      </c>
    </row>
    <row r="30" spans="1:5" ht="13.5" thickBot="1">
      <c r="A30" s="275" t="s">
        <v>678</v>
      </c>
      <c r="B30" s="281">
        <v>0</v>
      </c>
      <c r="C30" s="281">
        <v>0</v>
      </c>
      <c r="D30" s="281">
        <v>0</v>
      </c>
      <c r="E30" s="287">
        <v>0</v>
      </c>
    </row>
    <row r="31" spans="1:5">
      <c r="A31" s="284" t="s">
        <v>679</v>
      </c>
      <c r="B31" s="238" t="s">
        <v>660</v>
      </c>
      <c r="C31" s="238" t="s">
        <v>661</v>
      </c>
      <c r="D31" s="238" t="s">
        <v>662</v>
      </c>
      <c r="E31" s="285" t="s">
        <v>663</v>
      </c>
    </row>
    <row r="32" spans="1:5" ht="12.75" customHeight="1">
      <c r="A32" s="273" t="s">
        <v>680</v>
      </c>
      <c r="B32" s="281">
        <v>0</v>
      </c>
      <c r="C32" s="281">
        <v>0</v>
      </c>
      <c r="D32" s="281">
        <v>0</v>
      </c>
      <c r="E32" s="287">
        <v>0</v>
      </c>
    </row>
    <row r="33" spans="1:5" ht="12.75" customHeight="1">
      <c r="A33" s="273" t="s">
        <v>681</v>
      </c>
      <c r="B33" s="281">
        <v>0</v>
      </c>
      <c r="C33" s="281">
        <v>0</v>
      </c>
      <c r="D33" s="281">
        <v>0</v>
      </c>
      <c r="E33" s="287">
        <v>0</v>
      </c>
    </row>
    <row r="34" spans="1:5" ht="12.75" customHeight="1">
      <c r="A34" s="273" t="s">
        <v>682</v>
      </c>
      <c r="B34" s="281">
        <v>0</v>
      </c>
      <c r="C34" s="281">
        <v>0</v>
      </c>
      <c r="D34" s="281">
        <v>0</v>
      </c>
      <c r="E34" s="287">
        <v>0</v>
      </c>
    </row>
    <row r="35" spans="1:5">
      <c r="A35" s="284" t="s">
        <v>683</v>
      </c>
      <c r="B35" s="238" t="s">
        <v>660</v>
      </c>
      <c r="C35" s="238" t="s">
        <v>661</v>
      </c>
      <c r="D35" s="238" t="s">
        <v>662</v>
      </c>
      <c r="E35" s="285" t="s">
        <v>663</v>
      </c>
    </row>
    <row r="36" spans="1:5" ht="12.75" customHeight="1">
      <c r="A36" s="273" t="s">
        <v>684</v>
      </c>
      <c r="B36" s="281">
        <v>0</v>
      </c>
      <c r="C36" s="281">
        <v>0</v>
      </c>
      <c r="D36" s="281">
        <v>0</v>
      </c>
      <c r="E36" s="287">
        <v>0</v>
      </c>
    </row>
    <row r="37" spans="1:5" ht="12.75" customHeight="1">
      <c r="A37" s="273" t="s">
        <v>685</v>
      </c>
      <c r="B37" s="281">
        <v>0</v>
      </c>
      <c r="C37" s="281">
        <v>0</v>
      </c>
      <c r="D37" s="281">
        <v>0</v>
      </c>
      <c r="E37" s="287">
        <v>0</v>
      </c>
    </row>
    <row r="38" spans="1:5">
      <c r="A38" s="284" t="s">
        <v>718</v>
      </c>
      <c r="B38" s="238" t="s">
        <v>660</v>
      </c>
      <c r="C38" s="238" t="s">
        <v>661</v>
      </c>
      <c r="D38" s="238" t="s">
        <v>687</v>
      </c>
      <c r="E38" s="285"/>
    </row>
    <row r="39" spans="1:5" ht="12.75" customHeight="1">
      <c r="A39" s="273" t="s">
        <v>688</v>
      </c>
      <c r="B39" s="281">
        <v>0</v>
      </c>
      <c r="C39" s="281">
        <v>0</v>
      </c>
      <c r="D39" s="281">
        <v>0</v>
      </c>
      <c r="E39" s="291"/>
    </row>
    <row r="40" spans="1:5" ht="12.75" customHeight="1">
      <c r="A40" s="273" t="s">
        <v>689</v>
      </c>
      <c r="B40" s="281">
        <v>0</v>
      </c>
      <c r="C40" s="281">
        <v>0</v>
      </c>
      <c r="D40" s="281">
        <v>0</v>
      </c>
      <c r="E40" s="292"/>
    </row>
    <row r="41" spans="1:5">
      <c r="A41" s="284" t="s">
        <v>690</v>
      </c>
      <c r="B41" s="238" t="s">
        <v>660</v>
      </c>
      <c r="C41" s="238" t="s">
        <v>691</v>
      </c>
      <c r="D41" s="238" t="s">
        <v>687</v>
      </c>
      <c r="E41" s="285"/>
    </row>
    <row r="42" spans="1:5">
      <c r="A42" s="286" t="s">
        <v>692</v>
      </c>
      <c r="B42" s="281">
        <v>0</v>
      </c>
      <c r="C42" s="281">
        <v>0</v>
      </c>
      <c r="D42" s="281">
        <v>0</v>
      </c>
      <c r="E42" s="293"/>
    </row>
    <row r="43" spans="1:5">
      <c r="A43" s="284" t="s">
        <v>693</v>
      </c>
      <c r="B43" s="238" t="s">
        <v>660</v>
      </c>
      <c r="C43" s="238" t="s">
        <v>691</v>
      </c>
      <c r="D43" s="238" t="s">
        <v>687</v>
      </c>
      <c r="E43" s="285"/>
    </row>
    <row r="44" spans="1:5">
      <c r="A44" s="273" t="s">
        <v>694</v>
      </c>
      <c r="B44" s="281">
        <v>0</v>
      </c>
      <c r="C44" s="281">
        <v>0</v>
      </c>
      <c r="D44" s="281">
        <v>0</v>
      </c>
      <c r="E44" s="291"/>
    </row>
    <row r="45" spans="1:5">
      <c r="A45" s="286" t="s">
        <v>695</v>
      </c>
      <c r="B45" s="281">
        <v>0</v>
      </c>
      <c r="C45" s="281">
        <v>0</v>
      </c>
      <c r="D45" s="281">
        <v>0</v>
      </c>
      <c r="E45" s="292"/>
    </row>
    <row r="46" spans="1:5">
      <c r="A46" s="284" t="s">
        <v>696</v>
      </c>
      <c r="B46" s="238"/>
      <c r="C46" s="238"/>
      <c r="D46" s="238"/>
      <c r="E46" s="285"/>
    </row>
    <row r="47" spans="1:5">
      <c r="A47" s="273" t="s">
        <v>697</v>
      </c>
      <c r="B47" s="281">
        <v>0</v>
      </c>
      <c r="C47" s="294"/>
      <c r="D47" s="295"/>
      <c r="E47" s="296"/>
    </row>
    <row r="48" spans="1:5">
      <c r="A48" s="286" t="s">
        <v>698</v>
      </c>
      <c r="B48" s="281">
        <v>0</v>
      </c>
      <c r="C48" s="297"/>
      <c r="D48" s="298"/>
      <c r="E48" s="299"/>
    </row>
    <row r="49" spans="1:5" ht="13.5" thickBot="1">
      <c r="A49" s="275" t="s">
        <v>699</v>
      </c>
      <c r="B49" s="281">
        <v>0</v>
      </c>
      <c r="C49" s="300"/>
      <c r="D49" s="301"/>
      <c r="E49" s="302"/>
    </row>
    <row r="50" spans="1:5">
      <c r="A50" s="284" t="s">
        <v>700</v>
      </c>
      <c r="B50" s="238" t="s">
        <v>701</v>
      </c>
      <c r="C50" s="238" t="s">
        <v>702</v>
      </c>
      <c r="D50" s="238" t="s">
        <v>703</v>
      </c>
      <c r="E50" s="285" t="s">
        <v>704</v>
      </c>
    </row>
    <row r="51" spans="1:5" ht="12.75" customHeight="1">
      <c r="A51" s="273" t="s">
        <v>705</v>
      </c>
      <c r="B51" s="281">
        <v>0</v>
      </c>
      <c r="C51" s="281">
        <v>0</v>
      </c>
      <c r="D51" s="281">
        <v>0</v>
      </c>
      <c r="E51" s="287">
        <v>0</v>
      </c>
    </row>
    <row r="52" spans="1:5">
      <c r="A52" s="284" t="s">
        <v>706</v>
      </c>
      <c r="B52" s="238" t="s">
        <v>707</v>
      </c>
      <c r="C52" s="238" t="s">
        <v>708</v>
      </c>
      <c r="D52" s="238" t="s">
        <v>709</v>
      </c>
      <c r="E52" s="285" t="s">
        <v>710</v>
      </c>
    </row>
    <row r="53" spans="1:5">
      <c r="A53" s="286" t="s">
        <v>711</v>
      </c>
      <c r="B53" s="281">
        <v>0</v>
      </c>
      <c r="C53" s="281">
        <v>0</v>
      </c>
      <c r="D53" s="281">
        <v>0</v>
      </c>
      <c r="E53" s="287">
        <v>0</v>
      </c>
    </row>
    <row r="54" spans="1:5">
      <c r="A54" s="284" t="s">
        <v>712</v>
      </c>
      <c r="B54" s="238" t="s">
        <v>707</v>
      </c>
      <c r="C54" s="238" t="s">
        <v>713</v>
      </c>
      <c r="D54" s="238"/>
      <c r="E54" s="285"/>
    </row>
    <row r="55" spans="1:5">
      <c r="A55" s="286" t="s">
        <v>711</v>
      </c>
      <c r="B55" s="281">
        <v>0</v>
      </c>
      <c r="C55" s="281">
        <v>0</v>
      </c>
      <c r="D55" s="294"/>
      <c r="E55" s="296"/>
    </row>
    <row r="56" spans="1:5" ht="13.5" thickBot="1">
      <c r="A56" s="304" t="s">
        <v>714</v>
      </c>
      <c r="B56" s="305">
        <v>0</v>
      </c>
      <c r="C56" s="306">
        <v>0</v>
      </c>
      <c r="D56" s="307"/>
      <c r="E56" s="308"/>
    </row>
    <row r="58" spans="1:5">
      <c r="A58" s="267" t="s">
        <v>715</v>
      </c>
    </row>
    <row r="59" spans="1:5">
      <c r="A59" s="267" t="s">
        <v>719</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B0D24-3947-49AD-92E0-DEC63FF61D27}">
  <dimension ref="A1:B33"/>
  <sheetViews>
    <sheetView topLeftCell="A23" workbookViewId="0">
      <selection activeCell="B41" sqref="B41"/>
    </sheetView>
  </sheetViews>
  <sheetFormatPr defaultRowHeight="12.75"/>
  <cols>
    <col min="1" max="1" width="15.85546875" style="317" customWidth="1"/>
    <col min="2" max="2" width="69.85546875" style="310" customWidth="1"/>
    <col min="3" max="16384" width="9.140625" style="310"/>
  </cols>
  <sheetData>
    <row r="1" spans="1:2">
      <c r="A1" s="238" t="s">
        <v>724</v>
      </c>
      <c r="B1" s="238"/>
    </row>
    <row r="2" spans="1:2" ht="25.5">
      <c r="A2" s="311">
        <v>1</v>
      </c>
      <c r="B2" s="312" t="s">
        <v>725</v>
      </c>
    </row>
    <row r="3" spans="1:2">
      <c r="A3" s="313">
        <f>A2+1</f>
        <v>2</v>
      </c>
      <c r="B3" s="314" t="s">
        <v>726</v>
      </c>
    </row>
    <row r="4" spans="1:2" ht="38.25">
      <c r="A4" s="313">
        <f t="shared" ref="A4:A33" si="0">A3+1</f>
        <v>3</v>
      </c>
      <c r="B4" s="314" t="s">
        <v>727</v>
      </c>
    </row>
    <row r="5" spans="1:2" ht="38.25">
      <c r="A5" s="313">
        <f t="shared" si="0"/>
        <v>4</v>
      </c>
      <c r="B5" s="314" t="s">
        <v>728</v>
      </c>
    </row>
    <row r="6" spans="1:2" ht="25.5">
      <c r="A6" s="313">
        <f t="shared" si="0"/>
        <v>5</v>
      </c>
      <c r="B6" s="314" t="s">
        <v>729</v>
      </c>
    </row>
    <row r="7" spans="1:2">
      <c r="A7" s="313">
        <f t="shared" si="0"/>
        <v>6</v>
      </c>
      <c r="B7" s="314" t="s">
        <v>730</v>
      </c>
    </row>
    <row r="8" spans="1:2">
      <c r="A8" s="313">
        <f t="shared" si="0"/>
        <v>7</v>
      </c>
      <c r="B8" s="314" t="s">
        <v>731</v>
      </c>
    </row>
    <row r="9" spans="1:2" ht="38.25">
      <c r="A9" s="313">
        <f t="shared" si="0"/>
        <v>8</v>
      </c>
      <c r="B9" s="314" t="s">
        <v>732</v>
      </c>
    </row>
    <row r="10" spans="1:2" ht="38.25">
      <c r="A10" s="313">
        <f t="shared" si="0"/>
        <v>9</v>
      </c>
      <c r="B10" s="314" t="s">
        <v>733</v>
      </c>
    </row>
    <row r="11" spans="1:2" ht="38.25">
      <c r="A11" s="313">
        <f t="shared" si="0"/>
        <v>10</v>
      </c>
      <c r="B11" s="314" t="s">
        <v>734</v>
      </c>
    </row>
    <row r="12" spans="1:2" ht="25.5">
      <c r="A12" s="313">
        <f t="shared" si="0"/>
        <v>11</v>
      </c>
      <c r="B12" s="314" t="s">
        <v>735</v>
      </c>
    </row>
    <row r="13" spans="1:2" ht="63.75">
      <c r="A13" s="313">
        <f t="shared" si="0"/>
        <v>12</v>
      </c>
      <c r="B13" s="314" t="s">
        <v>736</v>
      </c>
    </row>
    <row r="14" spans="1:2">
      <c r="A14" s="313">
        <f t="shared" si="0"/>
        <v>13</v>
      </c>
      <c r="B14" s="314" t="s">
        <v>737</v>
      </c>
    </row>
    <row r="15" spans="1:2" ht="76.5">
      <c r="A15" s="313">
        <f t="shared" si="0"/>
        <v>14</v>
      </c>
      <c r="B15" s="314" t="s">
        <v>738</v>
      </c>
    </row>
    <row r="16" spans="1:2" ht="51">
      <c r="A16" s="313">
        <f t="shared" si="0"/>
        <v>15</v>
      </c>
      <c r="B16" s="314" t="s">
        <v>739</v>
      </c>
    </row>
    <row r="17" spans="1:2" ht="25.5">
      <c r="A17" s="313">
        <f t="shared" si="0"/>
        <v>16</v>
      </c>
      <c r="B17" s="314" t="s">
        <v>740</v>
      </c>
    </row>
    <row r="18" spans="1:2" ht="51">
      <c r="A18" s="313">
        <f t="shared" si="0"/>
        <v>17</v>
      </c>
      <c r="B18" s="314" t="s">
        <v>741</v>
      </c>
    </row>
    <row r="19" spans="1:2" ht="25.5">
      <c r="A19" s="313">
        <f t="shared" si="0"/>
        <v>18</v>
      </c>
      <c r="B19" s="314" t="s">
        <v>742</v>
      </c>
    </row>
    <row r="20" spans="1:2" ht="38.25">
      <c r="A20" s="313">
        <f t="shared" si="0"/>
        <v>19</v>
      </c>
      <c r="B20" s="314" t="s">
        <v>743</v>
      </c>
    </row>
    <row r="21" spans="1:2" ht="26.25" thickBot="1">
      <c r="A21" s="315">
        <f t="shared" si="0"/>
        <v>20</v>
      </c>
      <c r="B21" s="316" t="s">
        <v>744</v>
      </c>
    </row>
    <row r="22" spans="1:2" ht="25.5">
      <c r="A22" s="311">
        <f t="shared" si="0"/>
        <v>21</v>
      </c>
      <c r="B22" s="312" t="s">
        <v>745</v>
      </c>
    </row>
    <row r="23" spans="1:2" ht="25.5">
      <c r="A23" s="313">
        <f t="shared" si="0"/>
        <v>22</v>
      </c>
      <c r="B23" s="314" t="s">
        <v>746</v>
      </c>
    </row>
    <row r="24" spans="1:2" ht="25.5">
      <c r="A24" s="313">
        <f t="shared" si="0"/>
        <v>23</v>
      </c>
      <c r="B24" s="314" t="s">
        <v>747</v>
      </c>
    </row>
    <row r="25" spans="1:2" ht="25.5">
      <c r="A25" s="313">
        <f t="shared" si="0"/>
        <v>24</v>
      </c>
      <c r="B25" s="314" t="s">
        <v>748</v>
      </c>
    </row>
    <row r="26" spans="1:2" ht="51">
      <c r="A26" s="313">
        <f t="shared" si="0"/>
        <v>25</v>
      </c>
      <c r="B26" s="314" t="s">
        <v>749</v>
      </c>
    </row>
    <row r="27" spans="1:2" ht="25.5">
      <c r="A27" s="313">
        <f t="shared" si="0"/>
        <v>26</v>
      </c>
      <c r="B27" s="314" t="s">
        <v>750</v>
      </c>
    </row>
    <row r="28" spans="1:2" ht="25.5">
      <c r="A28" s="313">
        <f t="shared" si="0"/>
        <v>27</v>
      </c>
      <c r="B28" s="314" t="s">
        <v>751</v>
      </c>
    </row>
    <row r="29" spans="1:2">
      <c r="A29" s="313">
        <f t="shared" si="0"/>
        <v>28</v>
      </c>
      <c r="B29" s="314" t="s">
        <v>752</v>
      </c>
    </row>
    <row r="30" spans="1:2" ht="25.5">
      <c r="A30" s="313">
        <f t="shared" si="0"/>
        <v>29</v>
      </c>
      <c r="B30" s="314" t="s">
        <v>753</v>
      </c>
    </row>
    <row r="31" spans="1:2" ht="25.5">
      <c r="A31" s="313">
        <f t="shared" si="0"/>
        <v>30</v>
      </c>
      <c r="B31" s="314" t="s">
        <v>754</v>
      </c>
    </row>
    <row r="32" spans="1:2" ht="38.25">
      <c r="A32" s="313">
        <f t="shared" si="0"/>
        <v>31</v>
      </c>
      <c r="B32" s="314" t="s">
        <v>755</v>
      </c>
    </row>
    <row r="33" spans="1:2" ht="39" thickBot="1">
      <c r="A33" s="315">
        <f t="shared" si="0"/>
        <v>32</v>
      </c>
      <c r="B33" s="316" t="s">
        <v>756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F7CEC-486C-4260-8E58-D21B208D8DCC}">
  <dimension ref="A1:B34"/>
  <sheetViews>
    <sheetView workbookViewId="0">
      <selection activeCell="B36" sqref="B36"/>
    </sheetView>
  </sheetViews>
  <sheetFormatPr defaultRowHeight="12.75"/>
  <cols>
    <col min="1" max="1" width="25.28515625" style="226" customWidth="1"/>
    <col min="2" max="2" width="82.85546875" style="226" customWidth="1"/>
    <col min="3" max="256" width="9.140625" style="198"/>
    <col min="257" max="257" width="25.28515625" style="198" customWidth="1"/>
    <col min="258" max="258" width="82.85546875" style="198" customWidth="1"/>
    <col min="259" max="512" width="9.140625" style="198"/>
    <col min="513" max="513" width="25.28515625" style="198" customWidth="1"/>
    <col min="514" max="514" width="82.85546875" style="198" customWidth="1"/>
    <col min="515" max="768" width="9.140625" style="198"/>
    <col min="769" max="769" width="25.28515625" style="198" customWidth="1"/>
    <col min="770" max="770" width="82.85546875" style="198" customWidth="1"/>
    <col min="771" max="1024" width="9.140625" style="198"/>
    <col min="1025" max="1025" width="25.28515625" style="198" customWidth="1"/>
    <col min="1026" max="1026" width="82.85546875" style="198" customWidth="1"/>
    <col min="1027" max="1280" width="9.140625" style="198"/>
    <col min="1281" max="1281" width="25.28515625" style="198" customWidth="1"/>
    <col min="1282" max="1282" width="82.85546875" style="198" customWidth="1"/>
    <col min="1283" max="1536" width="9.140625" style="198"/>
    <col min="1537" max="1537" width="25.28515625" style="198" customWidth="1"/>
    <col min="1538" max="1538" width="82.85546875" style="198" customWidth="1"/>
    <col min="1539" max="1792" width="9.140625" style="198"/>
    <col min="1793" max="1793" width="25.28515625" style="198" customWidth="1"/>
    <col min="1794" max="1794" width="82.85546875" style="198" customWidth="1"/>
    <col min="1795" max="2048" width="9.140625" style="198"/>
    <col min="2049" max="2049" width="25.28515625" style="198" customWidth="1"/>
    <col min="2050" max="2050" width="82.85546875" style="198" customWidth="1"/>
    <col min="2051" max="2304" width="9.140625" style="198"/>
    <col min="2305" max="2305" width="25.28515625" style="198" customWidth="1"/>
    <col min="2306" max="2306" width="82.85546875" style="198" customWidth="1"/>
    <col min="2307" max="2560" width="9.140625" style="198"/>
    <col min="2561" max="2561" width="25.28515625" style="198" customWidth="1"/>
    <col min="2562" max="2562" width="82.85546875" style="198" customWidth="1"/>
    <col min="2563" max="2816" width="9.140625" style="198"/>
    <col min="2817" max="2817" width="25.28515625" style="198" customWidth="1"/>
    <col min="2818" max="2818" width="82.85546875" style="198" customWidth="1"/>
    <col min="2819" max="3072" width="9.140625" style="198"/>
    <col min="3073" max="3073" width="25.28515625" style="198" customWidth="1"/>
    <col min="3074" max="3074" width="82.85546875" style="198" customWidth="1"/>
    <col min="3075" max="3328" width="9.140625" style="198"/>
    <col min="3329" max="3329" width="25.28515625" style="198" customWidth="1"/>
    <col min="3330" max="3330" width="82.85546875" style="198" customWidth="1"/>
    <col min="3331" max="3584" width="9.140625" style="198"/>
    <col min="3585" max="3585" width="25.28515625" style="198" customWidth="1"/>
    <col min="3586" max="3586" width="82.85546875" style="198" customWidth="1"/>
    <col min="3587" max="3840" width="9.140625" style="198"/>
    <col min="3841" max="3841" width="25.28515625" style="198" customWidth="1"/>
    <col min="3842" max="3842" width="82.85546875" style="198" customWidth="1"/>
    <col min="3843" max="4096" width="9.140625" style="198"/>
    <col min="4097" max="4097" width="25.28515625" style="198" customWidth="1"/>
    <col min="4098" max="4098" width="82.85546875" style="198" customWidth="1"/>
    <col min="4099" max="4352" width="9.140625" style="198"/>
    <col min="4353" max="4353" width="25.28515625" style="198" customWidth="1"/>
    <col min="4354" max="4354" width="82.85546875" style="198" customWidth="1"/>
    <col min="4355" max="4608" width="9.140625" style="198"/>
    <col min="4609" max="4609" width="25.28515625" style="198" customWidth="1"/>
    <col min="4610" max="4610" width="82.85546875" style="198" customWidth="1"/>
    <col min="4611" max="4864" width="9.140625" style="198"/>
    <col min="4865" max="4865" width="25.28515625" style="198" customWidth="1"/>
    <col min="4866" max="4866" width="82.85546875" style="198" customWidth="1"/>
    <col min="4867" max="5120" width="9.140625" style="198"/>
    <col min="5121" max="5121" width="25.28515625" style="198" customWidth="1"/>
    <col min="5122" max="5122" width="82.85546875" style="198" customWidth="1"/>
    <col min="5123" max="5376" width="9.140625" style="198"/>
    <col min="5377" max="5377" width="25.28515625" style="198" customWidth="1"/>
    <col min="5378" max="5378" width="82.85546875" style="198" customWidth="1"/>
    <col min="5379" max="5632" width="9.140625" style="198"/>
    <col min="5633" max="5633" width="25.28515625" style="198" customWidth="1"/>
    <col min="5634" max="5634" width="82.85546875" style="198" customWidth="1"/>
    <col min="5635" max="5888" width="9.140625" style="198"/>
    <col min="5889" max="5889" width="25.28515625" style="198" customWidth="1"/>
    <col min="5890" max="5890" width="82.85546875" style="198" customWidth="1"/>
    <col min="5891" max="6144" width="9.140625" style="198"/>
    <col min="6145" max="6145" width="25.28515625" style="198" customWidth="1"/>
    <col min="6146" max="6146" width="82.85546875" style="198" customWidth="1"/>
    <col min="6147" max="6400" width="9.140625" style="198"/>
    <col min="6401" max="6401" width="25.28515625" style="198" customWidth="1"/>
    <col min="6402" max="6402" width="82.85546875" style="198" customWidth="1"/>
    <col min="6403" max="6656" width="9.140625" style="198"/>
    <col min="6657" max="6657" width="25.28515625" style="198" customWidth="1"/>
    <col min="6658" max="6658" width="82.85546875" style="198" customWidth="1"/>
    <col min="6659" max="6912" width="9.140625" style="198"/>
    <col min="6913" max="6913" width="25.28515625" style="198" customWidth="1"/>
    <col min="6914" max="6914" width="82.85546875" style="198" customWidth="1"/>
    <col min="6915" max="7168" width="9.140625" style="198"/>
    <col min="7169" max="7169" width="25.28515625" style="198" customWidth="1"/>
    <col min="7170" max="7170" width="82.85546875" style="198" customWidth="1"/>
    <col min="7171" max="7424" width="9.140625" style="198"/>
    <col min="7425" max="7425" width="25.28515625" style="198" customWidth="1"/>
    <col min="7426" max="7426" width="82.85546875" style="198" customWidth="1"/>
    <col min="7427" max="7680" width="9.140625" style="198"/>
    <col min="7681" max="7681" width="25.28515625" style="198" customWidth="1"/>
    <col min="7682" max="7682" width="82.85546875" style="198" customWidth="1"/>
    <col min="7683" max="7936" width="9.140625" style="198"/>
    <col min="7937" max="7937" width="25.28515625" style="198" customWidth="1"/>
    <col min="7938" max="7938" width="82.85546875" style="198" customWidth="1"/>
    <col min="7939" max="8192" width="9.140625" style="198"/>
    <col min="8193" max="8193" width="25.28515625" style="198" customWidth="1"/>
    <col min="8194" max="8194" width="82.85546875" style="198" customWidth="1"/>
    <col min="8195" max="8448" width="9.140625" style="198"/>
    <col min="8449" max="8449" width="25.28515625" style="198" customWidth="1"/>
    <col min="8450" max="8450" width="82.85546875" style="198" customWidth="1"/>
    <col min="8451" max="8704" width="9.140625" style="198"/>
    <col min="8705" max="8705" width="25.28515625" style="198" customWidth="1"/>
    <col min="8706" max="8706" width="82.85546875" style="198" customWidth="1"/>
    <col min="8707" max="8960" width="9.140625" style="198"/>
    <col min="8961" max="8961" width="25.28515625" style="198" customWidth="1"/>
    <col min="8962" max="8962" width="82.85546875" style="198" customWidth="1"/>
    <col min="8963" max="9216" width="9.140625" style="198"/>
    <col min="9217" max="9217" width="25.28515625" style="198" customWidth="1"/>
    <col min="9218" max="9218" width="82.85546875" style="198" customWidth="1"/>
    <col min="9219" max="9472" width="9.140625" style="198"/>
    <col min="9473" max="9473" width="25.28515625" style="198" customWidth="1"/>
    <col min="9474" max="9474" width="82.85546875" style="198" customWidth="1"/>
    <col min="9475" max="9728" width="9.140625" style="198"/>
    <col min="9729" max="9729" width="25.28515625" style="198" customWidth="1"/>
    <col min="9730" max="9730" width="82.85546875" style="198" customWidth="1"/>
    <col min="9731" max="9984" width="9.140625" style="198"/>
    <col min="9985" max="9985" width="25.28515625" style="198" customWidth="1"/>
    <col min="9986" max="9986" width="82.85546875" style="198" customWidth="1"/>
    <col min="9987" max="10240" width="9.140625" style="198"/>
    <col min="10241" max="10241" width="25.28515625" style="198" customWidth="1"/>
    <col min="10242" max="10242" width="82.85546875" style="198" customWidth="1"/>
    <col min="10243" max="10496" width="9.140625" style="198"/>
    <col min="10497" max="10497" width="25.28515625" style="198" customWidth="1"/>
    <col min="10498" max="10498" width="82.85546875" style="198" customWidth="1"/>
    <col min="10499" max="10752" width="9.140625" style="198"/>
    <col min="10753" max="10753" width="25.28515625" style="198" customWidth="1"/>
    <col min="10754" max="10754" width="82.85546875" style="198" customWidth="1"/>
    <col min="10755" max="11008" width="9.140625" style="198"/>
    <col min="11009" max="11009" width="25.28515625" style="198" customWidth="1"/>
    <col min="11010" max="11010" width="82.85546875" style="198" customWidth="1"/>
    <col min="11011" max="11264" width="9.140625" style="198"/>
    <col min="11265" max="11265" width="25.28515625" style="198" customWidth="1"/>
    <col min="11266" max="11266" width="82.85546875" style="198" customWidth="1"/>
    <col min="11267" max="11520" width="9.140625" style="198"/>
    <col min="11521" max="11521" width="25.28515625" style="198" customWidth="1"/>
    <col min="11522" max="11522" width="82.85546875" style="198" customWidth="1"/>
    <col min="11523" max="11776" width="9.140625" style="198"/>
    <col min="11777" max="11777" width="25.28515625" style="198" customWidth="1"/>
    <col min="11778" max="11778" width="82.85546875" style="198" customWidth="1"/>
    <col min="11779" max="12032" width="9.140625" style="198"/>
    <col min="12033" max="12033" width="25.28515625" style="198" customWidth="1"/>
    <col min="12034" max="12034" width="82.85546875" style="198" customWidth="1"/>
    <col min="12035" max="12288" width="9.140625" style="198"/>
    <col min="12289" max="12289" width="25.28515625" style="198" customWidth="1"/>
    <col min="12290" max="12290" width="82.85546875" style="198" customWidth="1"/>
    <col min="12291" max="12544" width="9.140625" style="198"/>
    <col min="12545" max="12545" width="25.28515625" style="198" customWidth="1"/>
    <col min="12546" max="12546" width="82.85546875" style="198" customWidth="1"/>
    <col min="12547" max="12800" width="9.140625" style="198"/>
    <col min="12801" max="12801" width="25.28515625" style="198" customWidth="1"/>
    <col min="12802" max="12802" width="82.85546875" style="198" customWidth="1"/>
    <col min="12803" max="13056" width="9.140625" style="198"/>
    <col min="13057" max="13057" width="25.28515625" style="198" customWidth="1"/>
    <col min="13058" max="13058" width="82.85546875" style="198" customWidth="1"/>
    <col min="13059" max="13312" width="9.140625" style="198"/>
    <col min="13313" max="13313" width="25.28515625" style="198" customWidth="1"/>
    <col min="13314" max="13314" width="82.85546875" style="198" customWidth="1"/>
    <col min="13315" max="13568" width="9.140625" style="198"/>
    <col min="13569" max="13569" width="25.28515625" style="198" customWidth="1"/>
    <col min="13570" max="13570" width="82.85546875" style="198" customWidth="1"/>
    <col min="13571" max="13824" width="9.140625" style="198"/>
    <col min="13825" max="13825" width="25.28515625" style="198" customWidth="1"/>
    <col min="13826" max="13826" width="82.85546875" style="198" customWidth="1"/>
    <col min="13827" max="14080" width="9.140625" style="198"/>
    <col min="14081" max="14081" width="25.28515625" style="198" customWidth="1"/>
    <col min="14082" max="14082" width="82.85546875" style="198" customWidth="1"/>
    <col min="14083" max="14336" width="9.140625" style="198"/>
    <col min="14337" max="14337" width="25.28515625" style="198" customWidth="1"/>
    <col min="14338" max="14338" width="82.85546875" style="198" customWidth="1"/>
    <col min="14339" max="14592" width="9.140625" style="198"/>
    <col min="14593" max="14593" width="25.28515625" style="198" customWidth="1"/>
    <col min="14594" max="14594" width="82.85546875" style="198" customWidth="1"/>
    <col min="14595" max="14848" width="9.140625" style="198"/>
    <col min="14849" max="14849" width="25.28515625" style="198" customWidth="1"/>
    <col min="14850" max="14850" width="82.85546875" style="198" customWidth="1"/>
    <col min="14851" max="15104" width="9.140625" style="198"/>
    <col min="15105" max="15105" width="25.28515625" style="198" customWidth="1"/>
    <col min="15106" max="15106" width="82.85546875" style="198" customWidth="1"/>
    <col min="15107" max="15360" width="9.140625" style="198"/>
    <col min="15361" max="15361" width="25.28515625" style="198" customWidth="1"/>
    <col min="15362" max="15362" width="82.85546875" style="198" customWidth="1"/>
    <col min="15363" max="15616" width="9.140625" style="198"/>
    <col min="15617" max="15617" width="25.28515625" style="198" customWidth="1"/>
    <col min="15618" max="15618" width="82.85546875" style="198" customWidth="1"/>
    <col min="15619" max="15872" width="9.140625" style="198"/>
    <col min="15873" max="15873" width="25.28515625" style="198" customWidth="1"/>
    <col min="15874" max="15874" width="82.85546875" style="198" customWidth="1"/>
    <col min="15875" max="16128" width="9.140625" style="198"/>
    <col min="16129" max="16129" width="25.28515625" style="198" customWidth="1"/>
    <col min="16130" max="16130" width="82.85546875" style="198" customWidth="1"/>
    <col min="16131" max="16384" width="9.140625" style="198"/>
  </cols>
  <sheetData>
    <row r="1" spans="1:2">
      <c r="A1" s="196" t="s">
        <v>574</v>
      </c>
      <c r="B1" s="197" t="s">
        <v>575</v>
      </c>
    </row>
    <row r="2" spans="1:2">
      <c r="A2" s="199" t="s">
        <v>576</v>
      </c>
      <c r="B2" s="200"/>
    </row>
    <row r="3" spans="1:2">
      <c r="A3" s="199" t="s">
        <v>47</v>
      </c>
      <c r="B3" s="200"/>
    </row>
    <row r="4" spans="1:2" ht="13.5" thickBot="1">
      <c r="A4" s="201" t="s">
        <v>577</v>
      </c>
      <c r="B4" s="202"/>
    </row>
    <row r="5" spans="1:2">
      <c r="A5" s="203" t="s">
        <v>578</v>
      </c>
      <c r="B5" s="204"/>
    </row>
    <row r="6" spans="1:2">
      <c r="A6" s="205"/>
      <c r="B6" s="206"/>
    </row>
    <row r="7" spans="1:2">
      <c r="A7" s="325" t="s">
        <v>579</v>
      </c>
      <c r="B7" s="326"/>
    </row>
    <row r="8" spans="1:2">
      <c r="A8" s="326"/>
      <c r="B8" s="326"/>
    </row>
    <row r="9" spans="1:2">
      <c r="A9" s="326"/>
      <c r="B9" s="326"/>
    </row>
    <row r="10" spans="1:2">
      <c r="A10" s="326"/>
      <c r="B10" s="326"/>
    </row>
    <row r="11" spans="1:2">
      <c r="A11" s="326"/>
      <c r="B11" s="326"/>
    </row>
    <row r="12" spans="1:2">
      <c r="A12" s="326"/>
      <c r="B12" s="326"/>
    </row>
    <row r="13" spans="1:2">
      <c r="A13" s="207"/>
      <c r="B13" s="208"/>
    </row>
    <row r="14" spans="1:2" ht="15">
      <c r="A14" s="209" t="s">
        <v>580</v>
      </c>
      <c r="B14" s="210" t="s">
        <v>581</v>
      </c>
    </row>
    <row r="15" spans="1:2" ht="15">
      <c r="A15" s="209"/>
      <c r="B15" s="210"/>
    </row>
    <row r="16" spans="1:2" ht="25.5">
      <c r="A16" s="211"/>
      <c r="B16" s="212" t="s">
        <v>582</v>
      </c>
    </row>
    <row r="17" spans="1:2" ht="13.5" thickBot="1">
      <c r="A17" s="213" t="s">
        <v>583</v>
      </c>
      <c r="B17" s="214">
        <v>0</v>
      </c>
    </row>
    <row r="18" spans="1:2" ht="15.75" thickTop="1">
      <c r="A18" s="215"/>
      <c r="B18" s="216" t="s">
        <v>757</v>
      </c>
    </row>
    <row r="19" spans="1:2" ht="15.75" thickBot="1">
      <c r="A19" s="217"/>
      <c r="B19" s="218"/>
    </row>
    <row r="20" spans="1:2" ht="13.5" thickTop="1">
      <c r="A20" s="211"/>
      <c r="B20" s="212" t="s">
        <v>584</v>
      </c>
    </row>
    <row r="21" spans="1:2" ht="13.5" thickBot="1">
      <c r="A21" s="213" t="s">
        <v>585</v>
      </c>
      <c r="B21" s="214">
        <v>0</v>
      </c>
    </row>
    <row r="22" spans="1:2" ht="15.75" thickTop="1">
      <c r="A22" s="215"/>
      <c r="B22" s="216" t="s">
        <v>758</v>
      </c>
    </row>
    <row r="23" spans="1:2" ht="15">
      <c r="A23" s="219"/>
      <c r="B23" s="220"/>
    </row>
    <row r="24" spans="1:2" ht="15">
      <c r="A24" s="221"/>
      <c r="B24" s="220"/>
    </row>
    <row r="25" spans="1:2">
      <c r="A25" s="211" t="s">
        <v>171</v>
      </c>
      <c r="B25" s="212" t="s">
        <v>586</v>
      </c>
    </row>
    <row r="26" spans="1:2" ht="13.5" thickBot="1">
      <c r="A26" s="222" t="s">
        <v>592</v>
      </c>
      <c r="B26" s="223">
        <f>B17+B21</f>
        <v>0</v>
      </c>
    </row>
    <row r="27" spans="1:2" ht="13.5" thickTop="1">
      <c r="A27" s="207"/>
      <c r="B27" s="208"/>
    </row>
    <row r="28" spans="1:2">
      <c r="A28" s="207"/>
      <c r="B28" s="208"/>
    </row>
    <row r="29" spans="1:2" ht="13.5" thickBot="1">
      <c r="A29" s="207"/>
      <c r="B29" s="208"/>
    </row>
    <row r="30" spans="1:2" ht="13.5" thickBot="1">
      <c r="A30" s="224" t="s">
        <v>587</v>
      </c>
      <c r="B30" s="225"/>
    </row>
    <row r="31" spans="1:2" ht="13.5" thickBot="1">
      <c r="A31" s="224" t="s">
        <v>588</v>
      </c>
      <c r="B31" s="225"/>
    </row>
    <row r="32" spans="1:2" ht="13.5" thickBot="1">
      <c r="A32" s="224" t="s">
        <v>589</v>
      </c>
      <c r="B32" s="225"/>
    </row>
    <row r="33" spans="1:2" ht="13.5" thickBot="1">
      <c r="A33" s="224" t="s">
        <v>590</v>
      </c>
      <c r="B33" s="225"/>
    </row>
    <row r="34" spans="1:2" ht="13.5" thickBot="1">
      <c r="A34" s="224" t="s">
        <v>591</v>
      </c>
      <c r="B34" s="225"/>
    </row>
  </sheetData>
  <mergeCells count="1">
    <mergeCell ref="A7:B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7D52D-81B5-4A92-8F4F-EBBED52F4927}">
  <dimension ref="A1:N312"/>
  <sheetViews>
    <sheetView workbookViewId="0">
      <selection activeCell="C9" sqref="C9"/>
    </sheetView>
  </sheetViews>
  <sheetFormatPr defaultRowHeight="12.75"/>
  <cols>
    <col min="1" max="16384" width="9.140625" style="198"/>
  </cols>
  <sheetData>
    <row r="1" spans="1:14" ht="13.5" thickBot="1"/>
    <row r="2" spans="1:14">
      <c r="A2" s="227" t="s">
        <v>34</v>
      </c>
      <c r="B2" s="227" t="s">
        <v>12</v>
      </c>
    </row>
    <row r="3" spans="1:14" ht="13.5" thickBot="1">
      <c r="A3" s="228" t="s">
        <v>45</v>
      </c>
      <c r="B3" s="228"/>
    </row>
    <row r="4" spans="1:14">
      <c r="A4" s="198" t="s">
        <v>561</v>
      </c>
    </row>
    <row r="5" spans="1:14">
      <c r="A5" s="198" t="s">
        <v>562</v>
      </c>
    </row>
    <row r="6" spans="1:14">
      <c r="A6" s="198" t="s">
        <v>557</v>
      </c>
      <c r="N6"/>
    </row>
    <row r="7" spans="1:14">
      <c r="A7" s="198" t="s">
        <v>111</v>
      </c>
      <c r="N7"/>
    </row>
    <row r="8" spans="1:14">
      <c r="A8" s="198" t="s">
        <v>555</v>
      </c>
      <c r="N8"/>
    </row>
    <row r="9" spans="1:14">
      <c r="A9" s="198" t="s">
        <v>112</v>
      </c>
      <c r="N9"/>
    </row>
    <row r="10" spans="1:14">
      <c r="A10" s="198" t="s">
        <v>63</v>
      </c>
      <c r="N10"/>
    </row>
    <row r="11" spans="1:14">
      <c r="A11" s="198" t="s">
        <v>113</v>
      </c>
      <c r="N11"/>
    </row>
    <row r="12" spans="1:14">
      <c r="A12" s="198" t="s">
        <v>762</v>
      </c>
      <c r="N12"/>
    </row>
    <row r="13" spans="1:14">
      <c r="A13" s="198" t="s">
        <v>64</v>
      </c>
      <c r="N13"/>
    </row>
    <row r="14" spans="1:14">
      <c r="A14" s="198" t="s">
        <v>114</v>
      </c>
      <c r="N14"/>
    </row>
    <row r="15" spans="1:14">
      <c r="A15" s="198" t="s">
        <v>115</v>
      </c>
      <c r="N15"/>
    </row>
    <row r="16" spans="1:14">
      <c r="A16" s="198" t="s">
        <v>760</v>
      </c>
      <c r="N16"/>
    </row>
    <row r="17" spans="1:14">
      <c r="A17" s="198" t="s">
        <v>767</v>
      </c>
      <c r="N17"/>
    </row>
    <row r="18" spans="1:14">
      <c r="A18" s="198" t="s">
        <v>116</v>
      </c>
      <c r="N18"/>
    </row>
    <row r="19" spans="1:14">
      <c r="A19" s="198" t="s">
        <v>559</v>
      </c>
      <c r="N19"/>
    </row>
    <row r="20" spans="1:14">
      <c r="A20" s="198" t="s">
        <v>117</v>
      </c>
      <c r="N20"/>
    </row>
    <row r="21" spans="1:14">
      <c r="A21" s="198" t="s">
        <v>766</v>
      </c>
      <c r="N21"/>
    </row>
    <row r="22" spans="1:14">
      <c r="A22" s="198" t="s">
        <v>765</v>
      </c>
      <c r="N22"/>
    </row>
    <row r="23" spans="1:14">
      <c r="A23" s="198" t="s">
        <v>56</v>
      </c>
      <c r="N23"/>
    </row>
    <row r="24" spans="1:14">
      <c r="A24" s="198" t="s">
        <v>556</v>
      </c>
      <c r="N24"/>
    </row>
    <row r="25" spans="1:14">
      <c r="A25" s="198" t="s">
        <v>763</v>
      </c>
      <c r="N25"/>
    </row>
    <row r="26" spans="1:14">
      <c r="A26" s="198" t="s">
        <v>552</v>
      </c>
      <c r="N26"/>
    </row>
    <row r="27" spans="1:14">
      <c r="A27" s="198" t="s">
        <v>118</v>
      </c>
      <c r="N27"/>
    </row>
    <row r="28" spans="1:14">
      <c r="A28" s="198" t="s">
        <v>120</v>
      </c>
      <c r="N28"/>
    </row>
    <row r="29" spans="1:14">
      <c r="A29" s="198" t="s">
        <v>122</v>
      </c>
      <c r="N29"/>
    </row>
    <row r="30" spans="1:14">
      <c r="A30" s="198" t="s">
        <v>121</v>
      </c>
      <c r="L30"/>
      <c r="N30"/>
    </row>
    <row r="31" spans="1:14">
      <c r="A31" s="198" t="s">
        <v>761</v>
      </c>
      <c r="L31"/>
      <c r="N31"/>
    </row>
    <row r="32" spans="1:14">
      <c r="A32" s="198" t="s">
        <v>764</v>
      </c>
      <c r="L32"/>
      <c r="N32"/>
    </row>
    <row r="33" spans="1:14">
      <c r="A33" s="198" t="s">
        <v>553</v>
      </c>
      <c r="L33"/>
      <c r="N33"/>
    </row>
    <row r="34" spans="1:14">
      <c r="A34" s="198" t="s">
        <v>759</v>
      </c>
      <c r="D34"/>
      <c r="L34"/>
      <c r="N34"/>
    </row>
    <row r="35" spans="1:14">
      <c r="A35" s="198" t="s">
        <v>554</v>
      </c>
      <c r="D35"/>
      <c r="L35"/>
      <c r="N35"/>
    </row>
    <row r="36" spans="1:14">
      <c r="D36"/>
      <c r="L36"/>
      <c r="N36"/>
    </row>
    <row r="37" spans="1:14">
      <c r="D37"/>
      <c r="L37"/>
      <c r="N37"/>
    </row>
    <row r="38" spans="1:14">
      <c r="D38"/>
      <c r="L38"/>
      <c r="N38"/>
    </row>
    <row r="39" spans="1:14">
      <c r="D39"/>
      <c r="L39"/>
      <c r="N39"/>
    </row>
    <row r="40" spans="1:14">
      <c r="D40"/>
      <c r="L40"/>
      <c r="N40"/>
    </row>
    <row r="41" spans="1:14">
      <c r="D41"/>
      <c r="L41"/>
      <c r="N41"/>
    </row>
    <row r="42" spans="1:14">
      <c r="D42"/>
      <c r="L42"/>
      <c r="N42"/>
    </row>
    <row r="43" spans="1:14">
      <c r="D43"/>
      <c r="L43"/>
      <c r="N43"/>
    </row>
    <row r="44" spans="1:14">
      <c r="D44"/>
      <c r="L44"/>
      <c r="N44"/>
    </row>
    <row r="45" spans="1:14">
      <c r="D45"/>
      <c r="L45"/>
      <c r="N45"/>
    </row>
    <row r="46" spans="1:14">
      <c r="D46"/>
      <c r="L46"/>
      <c r="N46"/>
    </row>
    <row r="47" spans="1:14">
      <c r="D47"/>
      <c r="L47"/>
      <c r="N47"/>
    </row>
    <row r="48" spans="1:14">
      <c r="D48"/>
      <c r="L48"/>
      <c r="N48"/>
    </row>
    <row r="49" spans="4:14">
      <c r="D49"/>
      <c r="L49"/>
      <c r="N49"/>
    </row>
    <row r="50" spans="4:14">
      <c r="D50"/>
      <c r="L50"/>
      <c r="N50"/>
    </row>
    <row r="51" spans="4:14">
      <c r="D51"/>
      <c r="L51"/>
      <c r="N51"/>
    </row>
    <row r="52" spans="4:14">
      <c r="D52"/>
      <c r="L52"/>
      <c r="N52"/>
    </row>
    <row r="53" spans="4:14">
      <c r="D53"/>
      <c r="L53"/>
      <c r="N53"/>
    </row>
    <row r="54" spans="4:14">
      <c r="D54"/>
      <c r="L54"/>
      <c r="N54"/>
    </row>
    <row r="55" spans="4:14">
      <c r="D55"/>
      <c r="L55"/>
      <c r="N55"/>
    </row>
    <row r="56" spans="4:14">
      <c r="D56"/>
      <c r="L56"/>
      <c r="N56"/>
    </row>
    <row r="57" spans="4:14">
      <c r="D57"/>
      <c r="L57"/>
      <c r="N57"/>
    </row>
    <row r="58" spans="4:14">
      <c r="D58"/>
      <c r="L58"/>
      <c r="N58"/>
    </row>
    <row r="59" spans="4:14">
      <c r="D59"/>
      <c r="L59"/>
      <c r="N59"/>
    </row>
    <row r="60" spans="4:14">
      <c r="D60"/>
      <c r="L60"/>
      <c r="N60"/>
    </row>
    <row r="61" spans="4:14">
      <c r="D61"/>
      <c r="L61"/>
      <c r="N61"/>
    </row>
    <row r="62" spans="4:14">
      <c r="D62"/>
      <c r="L62"/>
      <c r="N62"/>
    </row>
    <row r="63" spans="4:14">
      <c r="D63"/>
      <c r="L63"/>
      <c r="N63"/>
    </row>
    <row r="64" spans="4:14">
      <c r="D64"/>
      <c r="L64"/>
      <c r="N64"/>
    </row>
    <row r="65" spans="4:14">
      <c r="D65"/>
      <c r="L65"/>
      <c r="N65"/>
    </row>
    <row r="66" spans="4:14">
      <c r="D66"/>
      <c r="L66"/>
      <c r="N66"/>
    </row>
    <row r="67" spans="4:14">
      <c r="D67"/>
      <c r="L67"/>
      <c r="N67"/>
    </row>
    <row r="68" spans="4:14">
      <c r="D68"/>
      <c r="L68"/>
      <c r="N68"/>
    </row>
    <row r="69" spans="4:14">
      <c r="D69"/>
      <c r="L69"/>
      <c r="N69"/>
    </row>
    <row r="70" spans="4:14">
      <c r="D70"/>
      <c r="L70"/>
      <c r="N70"/>
    </row>
    <row r="71" spans="4:14">
      <c r="D71"/>
      <c r="L71"/>
      <c r="N71"/>
    </row>
    <row r="72" spans="4:14">
      <c r="D72"/>
      <c r="L72"/>
      <c r="N72"/>
    </row>
    <row r="73" spans="4:14">
      <c r="D73"/>
      <c r="L73"/>
      <c r="N73"/>
    </row>
    <row r="74" spans="4:14">
      <c r="D74"/>
      <c r="L74"/>
      <c r="N74"/>
    </row>
    <row r="75" spans="4:14">
      <c r="D75"/>
      <c r="L75"/>
      <c r="N75"/>
    </row>
    <row r="76" spans="4:14">
      <c r="D76"/>
      <c r="L76"/>
      <c r="N76"/>
    </row>
    <row r="77" spans="4:14">
      <c r="D77"/>
      <c r="L77"/>
      <c r="N77"/>
    </row>
    <row r="78" spans="4:14">
      <c r="D78"/>
      <c r="L78"/>
      <c r="N78"/>
    </row>
    <row r="79" spans="4:14">
      <c r="D79"/>
      <c r="L79"/>
      <c r="N79"/>
    </row>
    <row r="80" spans="4:14">
      <c r="D80"/>
      <c r="L80"/>
      <c r="N80"/>
    </row>
    <row r="81" spans="4:14">
      <c r="D81"/>
      <c r="L81"/>
      <c r="N81"/>
    </row>
    <row r="82" spans="4:14">
      <c r="D82"/>
      <c r="L82"/>
      <c r="N82"/>
    </row>
    <row r="83" spans="4:14">
      <c r="D83"/>
      <c r="L83"/>
      <c r="N83"/>
    </row>
    <row r="84" spans="4:14">
      <c r="D84"/>
      <c r="L84"/>
      <c r="N84"/>
    </row>
    <row r="85" spans="4:14">
      <c r="D85"/>
      <c r="L85"/>
      <c r="N85"/>
    </row>
    <row r="86" spans="4:14">
      <c r="D86"/>
      <c r="L86"/>
      <c r="N86"/>
    </row>
    <row r="87" spans="4:14">
      <c r="D87"/>
      <c r="L87"/>
      <c r="N87"/>
    </row>
    <row r="88" spans="4:14">
      <c r="D88"/>
      <c r="L88"/>
      <c r="N88"/>
    </row>
    <row r="89" spans="4:14">
      <c r="D89"/>
      <c r="L89"/>
      <c r="N89"/>
    </row>
    <row r="90" spans="4:14">
      <c r="D90"/>
      <c r="L90"/>
      <c r="N90"/>
    </row>
    <row r="91" spans="4:14">
      <c r="D91"/>
      <c r="L91"/>
      <c r="N91"/>
    </row>
    <row r="92" spans="4:14">
      <c r="D92"/>
      <c r="L92"/>
      <c r="N92"/>
    </row>
    <row r="93" spans="4:14">
      <c r="D93"/>
      <c r="L93"/>
      <c r="N93"/>
    </row>
    <row r="94" spans="4:14">
      <c r="D94"/>
      <c r="L94"/>
      <c r="N94"/>
    </row>
    <row r="95" spans="4:14">
      <c r="D95"/>
      <c r="L95"/>
      <c r="N95"/>
    </row>
    <row r="96" spans="4:14">
      <c r="D96"/>
      <c r="L96"/>
      <c r="N96"/>
    </row>
    <row r="97" spans="4:14">
      <c r="D97"/>
      <c r="L97"/>
      <c r="N97"/>
    </row>
    <row r="98" spans="4:14">
      <c r="D98"/>
      <c r="L98"/>
      <c r="N98"/>
    </row>
    <row r="99" spans="4:14">
      <c r="D99"/>
      <c r="L99"/>
      <c r="N99"/>
    </row>
    <row r="100" spans="4:14">
      <c r="D100"/>
      <c r="L100"/>
      <c r="N100"/>
    </row>
    <row r="101" spans="4:14">
      <c r="D101"/>
      <c r="L101"/>
      <c r="N101"/>
    </row>
    <row r="102" spans="4:14">
      <c r="D102"/>
      <c r="L102"/>
      <c r="N102"/>
    </row>
    <row r="103" spans="4:14">
      <c r="D103"/>
      <c r="L103"/>
      <c r="N103"/>
    </row>
    <row r="104" spans="4:14">
      <c r="D104"/>
      <c r="L104"/>
      <c r="N104"/>
    </row>
    <row r="105" spans="4:14">
      <c r="D105"/>
      <c r="L105"/>
      <c r="N105"/>
    </row>
    <row r="106" spans="4:14">
      <c r="D106"/>
      <c r="L106"/>
      <c r="N106"/>
    </row>
    <row r="107" spans="4:14">
      <c r="D107"/>
      <c r="L107"/>
      <c r="N107"/>
    </row>
    <row r="108" spans="4:14">
      <c r="D108"/>
      <c r="L108"/>
      <c r="N108"/>
    </row>
    <row r="109" spans="4:14">
      <c r="D109"/>
      <c r="L109"/>
      <c r="N109"/>
    </row>
    <row r="110" spans="4:14">
      <c r="D110"/>
      <c r="L110"/>
      <c r="N110"/>
    </row>
    <row r="111" spans="4:14">
      <c r="D111"/>
      <c r="L111"/>
      <c r="N111"/>
    </row>
    <row r="112" spans="4:14">
      <c r="D112"/>
      <c r="L112"/>
      <c r="N112"/>
    </row>
    <row r="113" spans="4:14">
      <c r="D113"/>
      <c r="L113"/>
      <c r="N113"/>
    </row>
    <row r="114" spans="4:14">
      <c r="D114"/>
      <c r="L114"/>
      <c r="N114"/>
    </row>
    <row r="115" spans="4:14">
      <c r="D115"/>
      <c r="L115"/>
      <c r="N115"/>
    </row>
    <row r="116" spans="4:14">
      <c r="D116"/>
      <c r="L116"/>
      <c r="N116"/>
    </row>
    <row r="117" spans="4:14">
      <c r="D117"/>
      <c r="L117"/>
      <c r="N117"/>
    </row>
    <row r="118" spans="4:14">
      <c r="D118"/>
      <c r="L118"/>
      <c r="N118"/>
    </row>
    <row r="119" spans="4:14">
      <c r="D119"/>
      <c r="L119"/>
      <c r="N119"/>
    </row>
    <row r="120" spans="4:14">
      <c r="D120"/>
      <c r="L120"/>
      <c r="N120"/>
    </row>
    <row r="121" spans="4:14">
      <c r="D121"/>
      <c r="L121"/>
      <c r="N121"/>
    </row>
    <row r="122" spans="4:14">
      <c r="D122"/>
      <c r="L122"/>
      <c r="N122"/>
    </row>
    <row r="123" spans="4:14">
      <c r="D123"/>
      <c r="L123"/>
      <c r="N123"/>
    </row>
    <row r="124" spans="4:14">
      <c r="D124"/>
      <c r="L124"/>
      <c r="N124"/>
    </row>
    <row r="125" spans="4:14">
      <c r="D125"/>
      <c r="L125"/>
      <c r="N125"/>
    </row>
    <row r="126" spans="4:14">
      <c r="D126"/>
      <c r="L126"/>
      <c r="N126"/>
    </row>
    <row r="127" spans="4:14">
      <c r="D127"/>
      <c r="L127"/>
      <c r="N127"/>
    </row>
    <row r="128" spans="4:14">
      <c r="D128"/>
      <c r="L128"/>
      <c r="N128"/>
    </row>
    <row r="129" spans="4:14">
      <c r="D129"/>
      <c r="L129"/>
      <c r="N129"/>
    </row>
    <row r="130" spans="4:14">
      <c r="D130"/>
      <c r="L130"/>
      <c r="N130"/>
    </row>
    <row r="131" spans="4:14">
      <c r="D131"/>
      <c r="L131"/>
      <c r="N131"/>
    </row>
    <row r="132" spans="4:14">
      <c r="D132"/>
      <c r="L132"/>
      <c r="N132"/>
    </row>
    <row r="133" spans="4:14">
      <c r="D133"/>
      <c r="L133"/>
      <c r="N133"/>
    </row>
    <row r="134" spans="4:14">
      <c r="D134"/>
      <c r="L134"/>
      <c r="N134"/>
    </row>
    <row r="135" spans="4:14">
      <c r="D135"/>
      <c r="L135"/>
      <c r="N135"/>
    </row>
    <row r="136" spans="4:14">
      <c r="D136"/>
      <c r="L136"/>
      <c r="N136"/>
    </row>
    <row r="137" spans="4:14">
      <c r="D137"/>
      <c r="L137"/>
      <c r="N137"/>
    </row>
    <row r="138" spans="4:14">
      <c r="D138"/>
      <c r="L138"/>
      <c r="N138"/>
    </row>
    <row r="139" spans="4:14">
      <c r="D139"/>
      <c r="L139"/>
      <c r="N139"/>
    </row>
    <row r="140" spans="4:14">
      <c r="D140"/>
      <c r="L140"/>
      <c r="N140"/>
    </row>
    <row r="141" spans="4:14">
      <c r="D141"/>
      <c r="L141"/>
      <c r="N141"/>
    </row>
    <row r="142" spans="4:14">
      <c r="D142"/>
      <c r="L142"/>
      <c r="N142"/>
    </row>
    <row r="143" spans="4:14">
      <c r="D143"/>
      <c r="L143"/>
      <c r="N143"/>
    </row>
    <row r="144" spans="4:14">
      <c r="D144"/>
      <c r="L144"/>
      <c r="N144"/>
    </row>
    <row r="145" spans="4:14">
      <c r="D145"/>
      <c r="L145"/>
      <c r="N145"/>
    </row>
    <row r="146" spans="4:14">
      <c r="D146"/>
      <c r="L146"/>
      <c r="N146"/>
    </row>
    <row r="147" spans="4:14">
      <c r="D147"/>
      <c r="L147"/>
      <c r="N147"/>
    </row>
    <row r="148" spans="4:14">
      <c r="D148"/>
      <c r="L148"/>
      <c r="N148"/>
    </row>
    <row r="149" spans="4:14">
      <c r="D149"/>
      <c r="L149"/>
      <c r="N149"/>
    </row>
    <row r="150" spans="4:14">
      <c r="D150"/>
      <c r="L150"/>
      <c r="N150"/>
    </row>
    <row r="151" spans="4:14">
      <c r="D151"/>
      <c r="L151"/>
      <c r="N151"/>
    </row>
    <row r="152" spans="4:14">
      <c r="D152"/>
      <c r="L152"/>
      <c r="N152"/>
    </row>
    <row r="153" spans="4:14">
      <c r="D153"/>
      <c r="L153"/>
      <c r="N153"/>
    </row>
    <row r="154" spans="4:14">
      <c r="D154"/>
      <c r="L154"/>
      <c r="N154"/>
    </row>
    <row r="155" spans="4:14">
      <c r="D155"/>
      <c r="L155"/>
      <c r="N155"/>
    </row>
    <row r="156" spans="4:14">
      <c r="D156"/>
      <c r="L156"/>
      <c r="N156"/>
    </row>
    <row r="157" spans="4:14">
      <c r="D157"/>
      <c r="L157"/>
      <c r="N157"/>
    </row>
    <row r="158" spans="4:14">
      <c r="D158"/>
      <c r="L158"/>
      <c r="N158"/>
    </row>
    <row r="159" spans="4:14">
      <c r="D159"/>
      <c r="L159"/>
      <c r="N159"/>
    </row>
    <row r="160" spans="4:14">
      <c r="D160"/>
      <c r="L160"/>
      <c r="N160"/>
    </row>
    <row r="161" spans="4:14">
      <c r="D161"/>
      <c r="L161"/>
      <c r="N161"/>
    </row>
    <row r="162" spans="4:14">
      <c r="D162"/>
      <c r="L162"/>
      <c r="N162"/>
    </row>
    <row r="163" spans="4:14">
      <c r="D163"/>
      <c r="L163"/>
      <c r="N163"/>
    </row>
    <row r="164" spans="4:14">
      <c r="D164"/>
      <c r="L164"/>
      <c r="N164"/>
    </row>
    <row r="165" spans="4:14">
      <c r="D165"/>
      <c r="L165"/>
      <c r="N165"/>
    </row>
    <row r="166" spans="4:14">
      <c r="D166"/>
      <c r="L166"/>
      <c r="N166"/>
    </row>
    <row r="167" spans="4:14">
      <c r="D167"/>
      <c r="L167"/>
      <c r="N167"/>
    </row>
    <row r="168" spans="4:14">
      <c r="D168"/>
      <c r="L168"/>
      <c r="N168"/>
    </row>
    <row r="169" spans="4:14">
      <c r="D169"/>
      <c r="L169"/>
      <c r="N169"/>
    </row>
    <row r="170" spans="4:14">
      <c r="D170"/>
      <c r="L170"/>
      <c r="N170"/>
    </row>
    <row r="171" spans="4:14">
      <c r="D171"/>
      <c r="L171"/>
      <c r="N171"/>
    </row>
    <row r="172" spans="4:14">
      <c r="D172"/>
      <c r="L172"/>
      <c r="N172"/>
    </row>
    <row r="173" spans="4:14">
      <c r="D173"/>
      <c r="L173"/>
      <c r="N173"/>
    </row>
    <row r="174" spans="4:14">
      <c r="D174"/>
      <c r="L174"/>
      <c r="N174"/>
    </row>
    <row r="175" spans="4:14">
      <c r="D175"/>
      <c r="L175"/>
      <c r="N175"/>
    </row>
    <row r="176" spans="4:14">
      <c r="D176"/>
      <c r="L176"/>
      <c r="N176"/>
    </row>
    <row r="177" spans="4:14">
      <c r="D177"/>
      <c r="L177"/>
      <c r="N177"/>
    </row>
    <row r="178" spans="4:14">
      <c r="D178"/>
      <c r="L178"/>
      <c r="N178"/>
    </row>
    <row r="179" spans="4:14">
      <c r="D179"/>
      <c r="L179"/>
      <c r="N179"/>
    </row>
    <row r="180" spans="4:14">
      <c r="D180"/>
      <c r="L180"/>
      <c r="N180"/>
    </row>
    <row r="181" spans="4:14">
      <c r="D181"/>
      <c r="L181"/>
      <c r="N181"/>
    </row>
    <row r="182" spans="4:14">
      <c r="D182"/>
      <c r="L182"/>
      <c r="N182"/>
    </row>
    <row r="183" spans="4:14">
      <c r="D183"/>
      <c r="L183"/>
      <c r="N183"/>
    </row>
    <row r="184" spans="4:14">
      <c r="D184"/>
      <c r="L184"/>
      <c r="N184"/>
    </row>
    <row r="185" spans="4:14">
      <c r="D185"/>
      <c r="L185"/>
      <c r="N185"/>
    </row>
    <row r="186" spans="4:14">
      <c r="D186"/>
      <c r="L186"/>
      <c r="N186"/>
    </row>
    <row r="187" spans="4:14">
      <c r="D187"/>
      <c r="L187"/>
      <c r="N187"/>
    </row>
    <row r="188" spans="4:14">
      <c r="D188"/>
      <c r="L188"/>
      <c r="N188"/>
    </row>
    <row r="189" spans="4:14">
      <c r="D189"/>
      <c r="L189"/>
      <c r="N189"/>
    </row>
    <row r="190" spans="4:14">
      <c r="D190"/>
      <c r="L190"/>
      <c r="N190"/>
    </row>
    <row r="191" spans="4:14">
      <c r="D191"/>
      <c r="L191"/>
      <c r="N191"/>
    </row>
    <row r="192" spans="4:14">
      <c r="D192"/>
      <c r="L192"/>
      <c r="N192"/>
    </row>
    <row r="193" spans="4:14">
      <c r="D193"/>
      <c r="L193"/>
      <c r="N193"/>
    </row>
    <row r="194" spans="4:14">
      <c r="D194"/>
      <c r="L194"/>
      <c r="N194"/>
    </row>
    <row r="195" spans="4:14">
      <c r="D195"/>
      <c r="L195"/>
      <c r="N195"/>
    </row>
    <row r="196" spans="4:14">
      <c r="D196"/>
      <c r="L196"/>
      <c r="N196"/>
    </row>
    <row r="197" spans="4:14">
      <c r="D197"/>
      <c r="L197"/>
      <c r="N197"/>
    </row>
    <row r="198" spans="4:14">
      <c r="D198"/>
      <c r="L198"/>
      <c r="N198"/>
    </row>
    <row r="199" spans="4:14">
      <c r="D199"/>
      <c r="L199"/>
      <c r="N199"/>
    </row>
    <row r="200" spans="4:14">
      <c r="D200"/>
      <c r="L200"/>
      <c r="N200"/>
    </row>
    <row r="201" spans="4:14">
      <c r="D201"/>
      <c r="L201"/>
      <c r="N201"/>
    </row>
    <row r="202" spans="4:14">
      <c r="D202"/>
      <c r="L202"/>
      <c r="N202"/>
    </row>
    <row r="203" spans="4:14">
      <c r="D203"/>
      <c r="L203"/>
      <c r="N203"/>
    </row>
    <row r="204" spans="4:14">
      <c r="D204"/>
      <c r="L204"/>
      <c r="N204"/>
    </row>
    <row r="205" spans="4:14">
      <c r="D205"/>
      <c r="L205"/>
      <c r="N205"/>
    </row>
    <row r="206" spans="4:14">
      <c r="D206"/>
      <c r="L206"/>
      <c r="N206"/>
    </row>
    <row r="207" spans="4:14">
      <c r="D207"/>
      <c r="L207"/>
      <c r="N207"/>
    </row>
    <row r="208" spans="4:14">
      <c r="D208"/>
      <c r="L208"/>
      <c r="N208"/>
    </row>
    <row r="209" spans="4:14">
      <c r="D209"/>
      <c r="L209"/>
      <c r="N209"/>
    </row>
    <row r="210" spans="4:14">
      <c r="D210"/>
      <c r="L210"/>
      <c r="N210"/>
    </row>
    <row r="211" spans="4:14">
      <c r="D211"/>
      <c r="L211"/>
      <c r="N211"/>
    </row>
    <row r="212" spans="4:14">
      <c r="D212"/>
      <c r="L212"/>
      <c r="N212"/>
    </row>
    <row r="213" spans="4:14">
      <c r="D213"/>
      <c r="L213"/>
      <c r="N213"/>
    </row>
    <row r="214" spans="4:14">
      <c r="D214"/>
      <c r="L214"/>
      <c r="N214"/>
    </row>
    <row r="215" spans="4:14">
      <c r="D215"/>
      <c r="L215"/>
      <c r="N215"/>
    </row>
    <row r="216" spans="4:14">
      <c r="D216"/>
      <c r="L216"/>
      <c r="N216"/>
    </row>
    <row r="217" spans="4:14">
      <c r="D217"/>
      <c r="L217"/>
      <c r="N217"/>
    </row>
    <row r="218" spans="4:14">
      <c r="D218"/>
      <c r="L218"/>
      <c r="N218"/>
    </row>
    <row r="219" spans="4:14">
      <c r="D219"/>
      <c r="L219"/>
      <c r="N219"/>
    </row>
    <row r="220" spans="4:14">
      <c r="D220"/>
      <c r="L220"/>
      <c r="N220"/>
    </row>
    <row r="221" spans="4:14">
      <c r="D221"/>
      <c r="L221"/>
      <c r="N221"/>
    </row>
    <row r="222" spans="4:14">
      <c r="D222"/>
      <c r="L222"/>
      <c r="N222"/>
    </row>
    <row r="223" spans="4:14">
      <c r="D223"/>
      <c r="L223"/>
      <c r="N223"/>
    </row>
    <row r="224" spans="4:14">
      <c r="D224"/>
      <c r="L224"/>
      <c r="N224"/>
    </row>
    <row r="225" spans="4:14">
      <c r="D225"/>
      <c r="L225"/>
      <c r="N225"/>
    </row>
    <row r="226" spans="4:14">
      <c r="D226"/>
      <c r="L226"/>
      <c r="N226"/>
    </row>
    <row r="227" spans="4:14">
      <c r="D227"/>
      <c r="L227"/>
      <c r="N227"/>
    </row>
    <row r="228" spans="4:14">
      <c r="D228"/>
      <c r="L228"/>
      <c r="N228"/>
    </row>
    <row r="229" spans="4:14">
      <c r="D229"/>
      <c r="L229"/>
      <c r="N229"/>
    </row>
    <row r="230" spans="4:14">
      <c r="D230"/>
      <c r="L230"/>
      <c r="N230"/>
    </row>
    <row r="231" spans="4:14">
      <c r="D231"/>
      <c r="L231"/>
      <c r="N231"/>
    </row>
    <row r="232" spans="4:14">
      <c r="D232"/>
      <c r="L232"/>
      <c r="N232"/>
    </row>
    <row r="233" spans="4:14">
      <c r="D233"/>
      <c r="L233"/>
      <c r="N233"/>
    </row>
    <row r="234" spans="4:14">
      <c r="D234"/>
      <c r="L234"/>
      <c r="N234"/>
    </row>
    <row r="235" spans="4:14">
      <c r="D235"/>
      <c r="L235"/>
      <c r="N235"/>
    </row>
    <row r="236" spans="4:14">
      <c r="D236"/>
      <c r="L236"/>
      <c r="N236"/>
    </row>
    <row r="237" spans="4:14">
      <c r="D237"/>
      <c r="L237"/>
      <c r="N237"/>
    </row>
    <row r="238" spans="4:14">
      <c r="D238"/>
      <c r="L238"/>
      <c r="N238"/>
    </row>
    <row r="239" spans="4:14">
      <c r="D239"/>
      <c r="L239"/>
      <c r="N239"/>
    </row>
    <row r="240" spans="4:14">
      <c r="D240"/>
      <c r="L240"/>
      <c r="N240"/>
    </row>
    <row r="241" spans="4:14">
      <c r="D241"/>
      <c r="L241"/>
      <c r="N241"/>
    </row>
    <row r="242" spans="4:14">
      <c r="D242"/>
      <c r="L242"/>
      <c r="N242"/>
    </row>
    <row r="243" spans="4:14">
      <c r="D243"/>
      <c r="L243"/>
      <c r="N243"/>
    </row>
    <row r="244" spans="4:14">
      <c r="D244"/>
      <c r="L244"/>
      <c r="N244"/>
    </row>
    <row r="245" spans="4:14">
      <c r="D245"/>
      <c r="L245"/>
      <c r="N245"/>
    </row>
    <row r="246" spans="4:14">
      <c r="D246"/>
      <c r="L246"/>
      <c r="N246"/>
    </row>
    <row r="247" spans="4:14">
      <c r="D247"/>
      <c r="L247"/>
      <c r="N247"/>
    </row>
    <row r="248" spans="4:14">
      <c r="D248"/>
      <c r="L248"/>
      <c r="N248"/>
    </row>
    <row r="249" spans="4:14">
      <c r="D249"/>
      <c r="L249"/>
      <c r="N249"/>
    </row>
    <row r="250" spans="4:14">
      <c r="D250"/>
      <c r="L250"/>
      <c r="N250"/>
    </row>
    <row r="251" spans="4:14">
      <c r="D251"/>
      <c r="L251"/>
      <c r="N251"/>
    </row>
    <row r="252" spans="4:14">
      <c r="D252"/>
      <c r="L252"/>
      <c r="N252"/>
    </row>
    <row r="253" spans="4:14">
      <c r="D253"/>
      <c r="L253"/>
      <c r="N253"/>
    </row>
    <row r="254" spans="4:14">
      <c r="D254"/>
      <c r="L254"/>
      <c r="N254"/>
    </row>
    <row r="255" spans="4:14">
      <c r="D255"/>
      <c r="L255"/>
      <c r="N255"/>
    </row>
    <row r="256" spans="4:14">
      <c r="D256"/>
      <c r="L256"/>
      <c r="N256"/>
    </row>
    <row r="257" spans="4:14">
      <c r="D257"/>
      <c r="L257"/>
      <c r="N257"/>
    </row>
    <row r="258" spans="4:14">
      <c r="D258"/>
      <c r="L258"/>
      <c r="N258"/>
    </row>
    <row r="259" spans="4:14">
      <c r="D259"/>
      <c r="L259"/>
      <c r="N259"/>
    </row>
    <row r="260" spans="4:14">
      <c r="D260"/>
      <c r="L260"/>
      <c r="N260"/>
    </row>
    <row r="261" spans="4:14">
      <c r="D261"/>
      <c r="L261"/>
      <c r="N261"/>
    </row>
    <row r="262" spans="4:14">
      <c r="D262"/>
      <c r="L262"/>
      <c r="N262"/>
    </row>
    <row r="263" spans="4:14">
      <c r="D263"/>
      <c r="L263"/>
      <c r="N263"/>
    </row>
    <row r="264" spans="4:14">
      <c r="D264"/>
      <c r="L264"/>
      <c r="N264"/>
    </row>
    <row r="265" spans="4:14">
      <c r="D265"/>
      <c r="L265"/>
      <c r="N265"/>
    </row>
    <row r="266" spans="4:14">
      <c r="D266"/>
      <c r="L266"/>
      <c r="N266"/>
    </row>
    <row r="267" spans="4:14">
      <c r="D267"/>
      <c r="L267"/>
      <c r="N267"/>
    </row>
    <row r="268" spans="4:14">
      <c r="D268"/>
      <c r="L268"/>
      <c r="N268"/>
    </row>
    <row r="269" spans="4:14">
      <c r="D269"/>
      <c r="L269"/>
      <c r="N269"/>
    </row>
    <row r="270" spans="4:14">
      <c r="D270"/>
      <c r="L270"/>
      <c r="N270"/>
    </row>
    <row r="271" spans="4:14">
      <c r="D271"/>
      <c r="L271"/>
      <c r="N271"/>
    </row>
    <row r="272" spans="4:14">
      <c r="D272"/>
      <c r="L272"/>
      <c r="N272"/>
    </row>
    <row r="273" spans="4:14">
      <c r="D273"/>
      <c r="L273"/>
      <c r="N273"/>
    </row>
    <row r="274" spans="4:14">
      <c r="D274"/>
      <c r="L274"/>
      <c r="N274"/>
    </row>
    <row r="275" spans="4:14">
      <c r="D275"/>
      <c r="L275"/>
      <c r="N275"/>
    </row>
    <row r="276" spans="4:14">
      <c r="D276"/>
      <c r="L276"/>
      <c r="N276"/>
    </row>
    <row r="277" spans="4:14">
      <c r="D277"/>
      <c r="L277"/>
      <c r="N277"/>
    </row>
    <row r="278" spans="4:14">
      <c r="D278"/>
      <c r="L278"/>
      <c r="N278"/>
    </row>
    <row r="279" spans="4:14">
      <c r="D279"/>
      <c r="L279"/>
      <c r="N279"/>
    </row>
    <row r="280" spans="4:14">
      <c r="D280"/>
      <c r="L280"/>
      <c r="N280"/>
    </row>
    <row r="281" spans="4:14">
      <c r="D281"/>
      <c r="L281"/>
      <c r="N281"/>
    </row>
    <row r="282" spans="4:14">
      <c r="D282"/>
      <c r="L282"/>
      <c r="N282"/>
    </row>
    <row r="283" spans="4:14">
      <c r="D283"/>
      <c r="L283"/>
      <c r="N283"/>
    </row>
    <row r="284" spans="4:14">
      <c r="D284"/>
      <c r="L284"/>
      <c r="N284"/>
    </row>
    <row r="285" spans="4:14">
      <c r="D285"/>
      <c r="L285"/>
      <c r="N285"/>
    </row>
    <row r="286" spans="4:14">
      <c r="D286"/>
      <c r="L286"/>
      <c r="N286"/>
    </row>
    <row r="287" spans="4:14">
      <c r="D287"/>
      <c r="L287"/>
      <c r="N287"/>
    </row>
    <row r="288" spans="4:14">
      <c r="D288"/>
      <c r="L288"/>
      <c r="N288"/>
    </row>
    <row r="289" spans="4:14">
      <c r="D289"/>
      <c r="L289"/>
      <c r="N289"/>
    </row>
    <row r="290" spans="4:14">
      <c r="D290"/>
      <c r="L290"/>
      <c r="N290"/>
    </row>
    <row r="291" spans="4:14">
      <c r="D291"/>
      <c r="L291"/>
      <c r="N291"/>
    </row>
    <row r="292" spans="4:14">
      <c r="D292"/>
      <c r="L292"/>
      <c r="N292"/>
    </row>
    <row r="293" spans="4:14">
      <c r="D293"/>
      <c r="L293"/>
      <c r="N293"/>
    </row>
    <row r="294" spans="4:14">
      <c r="D294"/>
      <c r="L294"/>
      <c r="N294"/>
    </row>
    <row r="295" spans="4:14">
      <c r="D295"/>
      <c r="L295"/>
      <c r="N295"/>
    </row>
    <row r="296" spans="4:14">
      <c r="D296"/>
      <c r="L296"/>
      <c r="N296"/>
    </row>
    <row r="297" spans="4:14">
      <c r="D297"/>
      <c r="L297"/>
      <c r="N297"/>
    </row>
    <row r="298" spans="4:14">
      <c r="D298"/>
      <c r="L298"/>
      <c r="N298"/>
    </row>
    <row r="299" spans="4:14">
      <c r="D299"/>
      <c r="L299"/>
      <c r="N299"/>
    </row>
    <row r="300" spans="4:14">
      <c r="D300"/>
      <c r="L300"/>
      <c r="N300"/>
    </row>
    <row r="301" spans="4:14">
      <c r="D301"/>
      <c r="L301"/>
      <c r="N301"/>
    </row>
    <row r="302" spans="4:14">
      <c r="D302"/>
      <c r="L302"/>
      <c r="N302"/>
    </row>
    <row r="303" spans="4:14">
      <c r="D303"/>
      <c r="L303"/>
      <c r="N303"/>
    </row>
    <row r="304" spans="4:14">
      <c r="D304"/>
      <c r="L304"/>
      <c r="N304"/>
    </row>
    <row r="305" spans="4:14">
      <c r="D305"/>
      <c r="L305"/>
      <c r="N305"/>
    </row>
    <row r="306" spans="4:14">
      <c r="D306"/>
      <c r="L306"/>
      <c r="N306"/>
    </row>
    <row r="307" spans="4:14">
      <c r="D307"/>
      <c r="L307"/>
      <c r="N307"/>
    </row>
    <row r="308" spans="4:14">
      <c r="D308"/>
      <c r="L308"/>
      <c r="N308"/>
    </row>
    <row r="309" spans="4:14">
      <c r="D309"/>
      <c r="L309"/>
      <c r="N309"/>
    </row>
    <row r="310" spans="4:14">
      <c r="D310"/>
      <c r="L310"/>
      <c r="N310"/>
    </row>
    <row r="311" spans="4:14">
      <c r="D311"/>
      <c r="L311"/>
      <c r="N311"/>
    </row>
    <row r="312" spans="4:14">
      <c r="D312"/>
      <c r="L312"/>
      <c r="N312"/>
    </row>
  </sheetData>
  <sortState xmlns:xlrd2="http://schemas.microsoft.com/office/spreadsheetml/2017/richdata2" ref="D1:D312">
    <sortCondition ref="D1:D312"/>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B6B061-6E91-4E17-97F8-4A08305EF130}">
  <sheetPr codeName="Blad3"/>
  <dimension ref="A1:AA312"/>
  <sheetViews>
    <sheetView showZeros="0" tabSelected="1" zoomScale="85" zoomScaleNormal="85" workbookViewId="0">
      <pane ySplit="3" topLeftCell="A4" activePane="bottomLeft" state="frozen"/>
      <selection activeCell="A4" sqref="A4"/>
      <selection pane="bottomLeft" activeCell="E39" sqref="E39"/>
    </sheetView>
  </sheetViews>
  <sheetFormatPr defaultRowHeight="12.75"/>
  <cols>
    <col min="1" max="1" width="9.85546875" style="18" bestFit="1" customWidth="1"/>
    <col min="2" max="2" width="14.5703125" style="19" bestFit="1" customWidth="1"/>
    <col min="3" max="3" width="8.7109375" style="182" bestFit="1" customWidth="1"/>
    <col min="4" max="4" width="8.7109375" style="182" customWidth="1"/>
    <col min="5" max="5" width="17.42578125" style="22" bestFit="1" customWidth="1"/>
    <col min="6" max="7" width="17.42578125" style="22" customWidth="1"/>
    <col min="8" max="8" width="16.42578125" style="22" bestFit="1" customWidth="1"/>
    <col min="9" max="9" width="10.140625" style="22" bestFit="1" customWidth="1"/>
    <col min="10" max="10" width="23" style="18" customWidth="1"/>
    <col min="11" max="11" width="11.5703125" style="18" customWidth="1"/>
    <col min="12" max="13" width="9.85546875" style="41" customWidth="1"/>
    <col min="14" max="14" width="7.140625" style="46" customWidth="1"/>
    <col min="15" max="15" width="9.85546875" style="19" customWidth="1"/>
    <col min="16" max="17" width="9" style="53" customWidth="1"/>
    <col min="18" max="18" width="6" style="23" customWidth="1"/>
    <col min="19" max="19" width="6.85546875" style="23" customWidth="1"/>
    <col min="20" max="20" width="9.85546875" style="23" customWidth="1"/>
    <col min="21" max="22" width="8.7109375" style="41" customWidth="1"/>
    <col min="23" max="23" width="11" style="48" customWidth="1"/>
    <col min="24" max="24" width="9.85546875" style="48" customWidth="1"/>
    <col min="25" max="25" width="22.42578125" style="18" customWidth="1"/>
    <col min="26" max="26" width="11" style="19" customWidth="1"/>
    <col min="27" max="16384" width="9.140625" style="18"/>
  </cols>
  <sheetData>
    <row r="1" spans="1:26" ht="26.25" thickTop="1">
      <c r="A1" s="91" t="s">
        <v>34</v>
      </c>
      <c r="B1" s="83" t="s">
        <v>88</v>
      </c>
      <c r="C1" s="83" t="s">
        <v>92</v>
      </c>
      <c r="D1" s="83" t="s">
        <v>92</v>
      </c>
      <c r="E1" s="88" t="s">
        <v>93</v>
      </c>
      <c r="F1" s="88" t="s">
        <v>94</v>
      </c>
      <c r="G1" s="88" t="s">
        <v>95</v>
      </c>
      <c r="H1" s="88" t="s">
        <v>91</v>
      </c>
      <c r="I1" s="88" t="s">
        <v>35</v>
      </c>
      <c r="J1" s="88" t="s">
        <v>36</v>
      </c>
      <c r="K1" s="88" t="s">
        <v>37</v>
      </c>
      <c r="L1" s="86" t="s">
        <v>76</v>
      </c>
      <c r="M1" s="86" t="s">
        <v>38</v>
      </c>
      <c r="N1" s="73" t="s">
        <v>38</v>
      </c>
      <c r="O1" s="83" t="s">
        <v>39</v>
      </c>
      <c r="P1" s="84" t="s">
        <v>126</v>
      </c>
      <c r="Q1" s="84" t="s">
        <v>172</v>
      </c>
      <c r="R1" s="85" t="s">
        <v>41</v>
      </c>
      <c r="S1" s="85" t="s">
        <v>54</v>
      </c>
      <c r="T1" s="85" t="s">
        <v>12</v>
      </c>
      <c r="U1" s="86" t="s">
        <v>42</v>
      </c>
      <c r="V1" s="86" t="s">
        <v>172</v>
      </c>
      <c r="W1" s="87" t="s">
        <v>97</v>
      </c>
      <c r="X1" s="87" t="s">
        <v>44</v>
      </c>
      <c r="Y1" s="89" t="s">
        <v>43</v>
      </c>
      <c r="Z1" s="90" t="s">
        <v>169</v>
      </c>
    </row>
    <row r="2" spans="1:26" ht="13.5" thickBot="1">
      <c r="A2" s="81" t="s">
        <v>45</v>
      </c>
      <c r="B2" s="75"/>
      <c r="C2" s="75" t="s">
        <v>46</v>
      </c>
      <c r="D2" s="75" t="s">
        <v>49</v>
      </c>
      <c r="E2" s="82"/>
      <c r="F2" s="82"/>
      <c r="G2" s="82"/>
      <c r="H2" s="82"/>
      <c r="I2" s="82" t="s">
        <v>46</v>
      </c>
      <c r="J2" s="82" t="s">
        <v>47</v>
      </c>
      <c r="K2" s="82" t="s">
        <v>48</v>
      </c>
      <c r="L2" s="77" t="s">
        <v>87</v>
      </c>
      <c r="M2" s="77" t="s">
        <v>90</v>
      </c>
      <c r="N2" s="74" t="s">
        <v>89</v>
      </c>
      <c r="O2" s="75" t="s">
        <v>49</v>
      </c>
      <c r="P2" s="75" t="s">
        <v>50</v>
      </c>
      <c r="Q2" s="75" t="s">
        <v>50</v>
      </c>
      <c r="R2" s="76" t="s">
        <v>51</v>
      </c>
      <c r="S2" s="76"/>
      <c r="T2" s="76" t="s">
        <v>96</v>
      </c>
      <c r="U2" s="77" t="s">
        <v>52</v>
      </c>
      <c r="V2" s="77" t="s">
        <v>42</v>
      </c>
      <c r="W2" s="78" t="s">
        <v>11</v>
      </c>
      <c r="X2" s="78"/>
      <c r="Y2" s="79"/>
      <c r="Z2" s="80"/>
    </row>
    <row r="3" spans="1:26" s="195" customFormat="1" ht="13.5" thickTop="1">
      <c r="A3" s="190"/>
      <c r="B3" s="191"/>
      <c r="C3" s="191"/>
      <c r="D3" s="191"/>
      <c r="E3" s="190"/>
      <c r="F3" s="190"/>
      <c r="G3" s="190"/>
      <c r="H3" s="190"/>
      <c r="I3" s="190"/>
      <c r="J3" s="190"/>
      <c r="K3" s="190"/>
      <c r="L3" s="43"/>
      <c r="M3" s="43"/>
      <c r="N3" s="43"/>
      <c r="O3" s="191"/>
      <c r="P3" s="191"/>
      <c r="Q3" s="191"/>
      <c r="R3" s="192"/>
      <c r="S3" s="192"/>
      <c r="T3" s="192"/>
      <c r="U3" s="43"/>
      <c r="V3" s="43"/>
      <c r="W3" s="193"/>
      <c r="X3" s="194"/>
      <c r="Y3" s="190"/>
      <c r="Z3" s="191"/>
    </row>
    <row r="4" spans="1:26">
      <c r="A4" s="20"/>
      <c r="B4" s="30"/>
      <c r="C4" s="184">
        <v>1</v>
      </c>
      <c r="D4" s="184" t="s">
        <v>75</v>
      </c>
      <c r="E4" s="22" t="s">
        <v>177</v>
      </c>
      <c r="H4" s="20"/>
      <c r="I4" s="20"/>
      <c r="J4" s="20"/>
      <c r="K4" s="20"/>
      <c r="L4" s="42"/>
      <c r="M4" s="42"/>
      <c r="N4" s="43"/>
      <c r="O4" s="30"/>
      <c r="P4" s="30"/>
      <c r="Q4" s="30"/>
      <c r="R4" s="21"/>
      <c r="T4" s="21"/>
      <c r="U4" s="42"/>
      <c r="V4" s="42"/>
      <c r="W4" s="47"/>
      <c r="X4" s="49"/>
      <c r="Y4" s="20"/>
      <c r="Z4" s="30"/>
    </row>
    <row r="5" spans="1:26">
      <c r="A5" s="22" t="s">
        <v>552</v>
      </c>
      <c r="B5" s="19" t="s">
        <v>128</v>
      </c>
      <c r="C5" s="184">
        <v>1</v>
      </c>
      <c r="D5" s="184" t="s">
        <v>75</v>
      </c>
      <c r="E5" s="22" t="s">
        <v>177</v>
      </c>
      <c r="F5" s="22" t="s">
        <v>178</v>
      </c>
      <c r="G5" s="22" t="s">
        <v>560</v>
      </c>
      <c r="H5" s="22" t="s">
        <v>77</v>
      </c>
      <c r="I5" s="22" t="s">
        <v>179</v>
      </c>
      <c r="J5" s="18" t="s">
        <v>180</v>
      </c>
      <c r="K5" s="18" t="s">
        <v>509</v>
      </c>
      <c r="L5" s="41">
        <v>37.69</v>
      </c>
      <c r="M5" s="37">
        <v>37.69</v>
      </c>
      <c r="N5" s="44">
        <v>0</v>
      </c>
      <c r="O5" s="19" t="s">
        <v>552</v>
      </c>
      <c r="P5" s="19">
        <v>260</v>
      </c>
      <c r="Q5" s="19">
        <v>255</v>
      </c>
    </row>
    <row r="6" spans="1:26">
      <c r="A6" s="22" t="s">
        <v>552</v>
      </c>
      <c r="B6" s="19" t="s">
        <v>128</v>
      </c>
      <c r="C6" s="184">
        <v>1</v>
      </c>
      <c r="D6" s="184" t="s">
        <v>75</v>
      </c>
      <c r="E6" s="22" t="s">
        <v>177</v>
      </c>
      <c r="F6" s="22" t="s">
        <v>178</v>
      </c>
      <c r="G6" s="22" t="s">
        <v>560</v>
      </c>
      <c r="H6" s="22" t="s">
        <v>77</v>
      </c>
      <c r="I6" s="22" t="s">
        <v>181</v>
      </c>
      <c r="J6" s="18" t="s">
        <v>180</v>
      </c>
      <c r="K6" s="18" t="s">
        <v>509</v>
      </c>
      <c r="L6" s="41">
        <v>6.1575216010360965</v>
      </c>
      <c r="M6" s="37">
        <v>6.1575216010360965</v>
      </c>
      <c r="N6" s="44">
        <v>0</v>
      </c>
      <c r="O6" s="19" t="s">
        <v>552</v>
      </c>
      <c r="P6" s="19">
        <v>260</v>
      </c>
      <c r="Q6" s="19">
        <v>255</v>
      </c>
    </row>
    <row r="7" spans="1:26">
      <c r="A7" s="22" t="s">
        <v>552</v>
      </c>
      <c r="B7" s="19" t="s">
        <v>128</v>
      </c>
      <c r="C7" s="184">
        <v>1</v>
      </c>
      <c r="D7" s="184" t="s">
        <v>75</v>
      </c>
      <c r="E7" s="22" t="s">
        <v>177</v>
      </c>
      <c r="F7" s="22" t="s">
        <v>178</v>
      </c>
      <c r="G7" s="22" t="s">
        <v>560</v>
      </c>
      <c r="H7" s="22" t="s">
        <v>77</v>
      </c>
      <c r="I7" s="22" t="s">
        <v>182</v>
      </c>
      <c r="J7" s="18" t="s">
        <v>180</v>
      </c>
      <c r="K7" s="18" t="s">
        <v>509</v>
      </c>
      <c r="L7" s="41">
        <v>10.486781747167718</v>
      </c>
      <c r="M7" s="37">
        <v>10.486781747167718</v>
      </c>
      <c r="N7" s="44">
        <v>0</v>
      </c>
      <c r="O7" s="19" t="s">
        <v>552</v>
      </c>
      <c r="P7" s="19">
        <v>260</v>
      </c>
      <c r="Q7" s="19">
        <v>255</v>
      </c>
    </row>
    <row r="8" spans="1:26">
      <c r="A8" s="22" t="s">
        <v>552</v>
      </c>
      <c r="B8" s="19" t="s">
        <v>128</v>
      </c>
      <c r="C8" s="184">
        <v>1</v>
      </c>
      <c r="D8" s="184" t="s">
        <v>75</v>
      </c>
      <c r="E8" s="22" t="s">
        <v>177</v>
      </c>
      <c r="F8" s="22" t="s">
        <v>178</v>
      </c>
      <c r="G8" s="22" t="s">
        <v>560</v>
      </c>
      <c r="H8" s="22" t="s">
        <v>77</v>
      </c>
      <c r="I8" s="22" t="s">
        <v>183</v>
      </c>
      <c r="J8" s="18" t="s">
        <v>180</v>
      </c>
      <c r="K8" s="18" t="s">
        <v>509</v>
      </c>
      <c r="L8" s="41">
        <v>8.2399767061726266</v>
      </c>
      <c r="M8" s="37">
        <v>8.2399767061726266</v>
      </c>
      <c r="N8" s="44">
        <v>0</v>
      </c>
      <c r="O8" s="19" t="s">
        <v>552</v>
      </c>
      <c r="P8" s="19">
        <v>260</v>
      </c>
      <c r="Q8" s="19">
        <v>255</v>
      </c>
    </row>
    <row r="9" spans="1:26">
      <c r="A9" s="22" t="s">
        <v>552</v>
      </c>
      <c r="B9" s="19" t="s">
        <v>128</v>
      </c>
      <c r="C9" s="184">
        <v>1</v>
      </c>
      <c r="D9" s="184" t="s">
        <v>75</v>
      </c>
      <c r="E9" s="22" t="s">
        <v>177</v>
      </c>
      <c r="F9" s="22" t="s">
        <v>178</v>
      </c>
      <c r="G9" s="22" t="s">
        <v>560</v>
      </c>
      <c r="H9" s="26" t="s">
        <v>77</v>
      </c>
      <c r="I9" s="22" t="s">
        <v>184</v>
      </c>
      <c r="J9" s="18" t="s">
        <v>180</v>
      </c>
      <c r="K9" s="18" t="s">
        <v>509</v>
      </c>
      <c r="L9" s="41">
        <v>5.8030916766013707</v>
      </c>
      <c r="M9" s="37">
        <v>5.8030916766013707</v>
      </c>
      <c r="N9" s="44">
        <v>0</v>
      </c>
      <c r="O9" s="19" t="s">
        <v>552</v>
      </c>
      <c r="P9" s="19">
        <v>260</v>
      </c>
      <c r="Q9" s="19">
        <v>255</v>
      </c>
    </row>
    <row r="10" spans="1:26">
      <c r="A10" s="22" t="s">
        <v>552</v>
      </c>
      <c r="B10" s="19" t="s">
        <v>128</v>
      </c>
      <c r="C10" s="184">
        <v>1</v>
      </c>
      <c r="D10" s="184" t="s">
        <v>75</v>
      </c>
      <c r="E10" s="22" t="s">
        <v>177</v>
      </c>
      <c r="F10" s="22" t="s">
        <v>178</v>
      </c>
      <c r="G10" s="22" t="s">
        <v>560</v>
      </c>
      <c r="H10" s="26" t="s">
        <v>77</v>
      </c>
      <c r="I10" s="22" t="s">
        <v>185</v>
      </c>
      <c r="J10" s="18" t="s">
        <v>180</v>
      </c>
      <c r="K10" s="18" t="s">
        <v>509</v>
      </c>
      <c r="L10" s="41">
        <v>4.3542719435759567</v>
      </c>
      <c r="M10" s="37">
        <v>4.3542719435759567</v>
      </c>
      <c r="N10" s="44">
        <v>0</v>
      </c>
      <c r="O10" s="19" t="s">
        <v>552</v>
      </c>
      <c r="P10" s="19">
        <v>260</v>
      </c>
      <c r="Q10" s="19">
        <v>255</v>
      </c>
    </row>
    <row r="11" spans="1:26">
      <c r="A11" s="22" t="s">
        <v>552</v>
      </c>
      <c r="B11" s="19" t="s">
        <v>128</v>
      </c>
      <c r="C11" s="184">
        <v>1</v>
      </c>
      <c r="D11" s="184" t="s">
        <v>75</v>
      </c>
      <c r="E11" s="22" t="s">
        <v>177</v>
      </c>
      <c r="F11" s="22" t="s">
        <v>178</v>
      </c>
      <c r="G11" s="22" t="s">
        <v>560</v>
      </c>
      <c r="H11" s="26" t="s">
        <v>77</v>
      </c>
      <c r="I11" s="22" t="s">
        <v>186</v>
      </c>
      <c r="J11" s="18" t="s">
        <v>180</v>
      </c>
      <c r="K11" s="18" t="s">
        <v>509</v>
      </c>
      <c r="L11" s="41">
        <v>6.6718977937368686</v>
      </c>
      <c r="M11" s="37">
        <v>6.6718977937368686</v>
      </c>
      <c r="N11" s="44">
        <v>0</v>
      </c>
      <c r="O11" s="19" t="s">
        <v>552</v>
      </c>
      <c r="P11" s="19">
        <v>260</v>
      </c>
      <c r="Q11" s="19">
        <v>255</v>
      </c>
    </row>
    <row r="12" spans="1:26">
      <c r="A12" s="22" t="s">
        <v>552</v>
      </c>
      <c r="B12" s="19" t="s">
        <v>128</v>
      </c>
      <c r="C12" s="184">
        <v>1</v>
      </c>
      <c r="D12" s="184" t="s">
        <v>75</v>
      </c>
      <c r="E12" s="22" t="s">
        <v>177</v>
      </c>
      <c r="F12" s="22" t="s">
        <v>178</v>
      </c>
      <c r="G12" s="22" t="s">
        <v>560</v>
      </c>
      <c r="H12" s="26" t="s">
        <v>77</v>
      </c>
      <c r="I12" s="22" t="s">
        <v>187</v>
      </c>
      <c r="J12" s="18" t="s">
        <v>180</v>
      </c>
      <c r="K12" s="18" t="s">
        <v>509</v>
      </c>
      <c r="L12" s="41">
        <v>1.1309733552923571</v>
      </c>
      <c r="M12" s="37">
        <v>1.1309733552923571</v>
      </c>
      <c r="N12" s="44">
        <v>0</v>
      </c>
      <c r="O12" s="19" t="s">
        <v>552</v>
      </c>
      <c r="P12" s="19">
        <v>260</v>
      </c>
      <c r="Q12" s="19">
        <v>255</v>
      </c>
    </row>
    <row r="13" spans="1:26">
      <c r="A13" s="22" t="s">
        <v>552</v>
      </c>
      <c r="B13" s="19" t="s">
        <v>128</v>
      </c>
      <c r="C13" s="184">
        <v>1</v>
      </c>
      <c r="D13" s="184" t="s">
        <v>75</v>
      </c>
      <c r="E13" s="22" t="s">
        <v>177</v>
      </c>
      <c r="F13" s="22" t="s">
        <v>178</v>
      </c>
      <c r="G13" s="22" t="s">
        <v>560</v>
      </c>
      <c r="H13" s="26" t="s">
        <v>77</v>
      </c>
      <c r="I13" s="22" t="s">
        <v>188</v>
      </c>
      <c r="J13" s="18" t="s">
        <v>180</v>
      </c>
      <c r="K13" s="18" t="s">
        <v>509</v>
      </c>
      <c r="L13" s="41">
        <v>1.130973355292352</v>
      </c>
      <c r="M13" s="37">
        <v>1.130973355292352</v>
      </c>
      <c r="N13" s="44">
        <v>0</v>
      </c>
      <c r="O13" s="19" t="s">
        <v>552</v>
      </c>
      <c r="P13" s="19">
        <v>260</v>
      </c>
      <c r="Q13" s="19">
        <v>255</v>
      </c>
    </row>
    <row r="14" spans="1:26">
      <c r="A14" s="22" t="s">
        <v>552</v>
      </c>
      <c r="B14" s="19" t="s">
        <v>128</v>
      </c>
      <c r="C14" s="184">
        <v>1</v>
      </c>
      <c r="D14" s="184" t="s">
        <v>75</v>
      </c>
      <c r="E14" s="22" t="s">
        <v>177</v>
      </c>
      <c r="F14" s="22" t="s">
        <v>178</v>
      </c>
      <c r="G14" s="22" t="s">
        <v>560</v>
      </c>
      <c r="H14" s="26" t="s">
        <v>77</v>
      </c>
      <c r="I14" s="22" t="s">
        <v>189</v>
      </c>
      <c r="J14" s="18" t="s">
        <v>180</v>
      </c>
      <c r="K14" s="18" t="s">
        <v>509</v>
      </c>
      <c r="L14" s="41">
        <v>1.1309733552923467</v>
      </c>
      <c r="M14" s="37">
        <v>1.1309733552923467</v>
      </c>
      <c r="N14" s="44">
        <v>0</v>
      </c>
      <c r="O14" s="19" t="s">
        <v>552</v>
      </c>
      <c r="P14" s="19">
        <v>260</v>
      </c>
      <c r="Q14" s="19">
        <v>255</v>
      </c>
    </row>
    <row r="15" spans="1:26">
      <c r="A15" s="22" t="s">
        <v>552</v>
      </c>
      <c r="B15" s="19" t="s">
        <v>128</v>
      </c>
      <c r="C15" s="184">
        <v>1</v>
      </c>
      <c r="D15" s="184" t="s">
        <v>75</v>
      </c>
      <c r="E15" s="22" t="s">
        <v>177</v>
      </c>
      <c r="F15" s="22" t="s">
        <v>178</v>
      </c>
      <c r="G15" s="22" t="s">
        <v>560</v>
      </c>
      <c r="H15" s="26" t="s">
        <v>77</v>
      </c>
      <c r="I15" s="22" t="s">
        <v>190</v>
      </c>
      <c r="J15" s="18" t="s">
        <v>180</v>
      </c>
      <c r="K15" s="18" t="s">
        <v>509</v>
      </c>
      <c r="L15" s="41">
        <v>6.7765072285774357</v>
      </c>
      <c r="M15" s="37">
        <v>6.7765072285774357</v>
      </c>
      <c r="N15" s="44">
        <v>0</v>
      </c>
      <c r="O15" s="19" t="s">
        <v>552</v>
      </c>
      <c r="P15" s="19">
        <v>260</v>
      </c>
      <c r="Q15" s="19">
        <v>255</v>
      </c>
    </row>
    <row r="16" spans="1:26">
      <c r="A16" s="22" t="s">
        <v>552</v>
      </c>
      <c r="B16" s="19" t="s">
        <v>128</v>
      </c>
      <c r="C16" s="184">
        <v>1</v>
      </c>
      <c r="D16" s="184" t="s">
        <v>75</v>
      </c>
      <c r="E16" s="22" t="s">
        <v>177</v>
      </c>
      <c r="F16" s="22" t="s">
        <v>178</v>
      </c>
      <c r="G16" s="22" t="s">
        <v>560</v>
      </c>
      <c r="H16" s="26" t="s">
        <v>77</v>
      </c>
      <c r="I16" s="22" t="s">
        <v>191</v>
      </c>
      <c r="J16" s="18" t="s">
        <v>180</v>
      </c>
      <c r="K16" s="18" t="s">
        <v>509</v>
      </c>
      <c r="L16" s="41">
        <v>4.8793962624484042</v>
      </c>
      <c r="M16" s="37">
        <v>4.8793962624484042</v>
      </c>
      <c r="N16" s="44">
        <v>0</v>
      </c>
      <c r="O16" s="19" t="s">
        <v>552</v>
      </c>
      <c r="P16" s="19">
        <v>260</v>
      </c>
      <c r="Q16" s="19">
        <v>255</v>
      </c>
    </row>
    <row r="17" spans="1:17">
      <c r="A17" s="22" t="s">
        <v>552</v>
      </c>
      <c r="B17" s="19" t="s">
        <v>128</v>
      </c>
      <c r="C17" s="184">
        <v>1</v>
      </c>
      <c r="D17" s="184" t="s">
        <v>75</v>
      </c>
      <c r="E17" s="22" t="s">
        <v>177</v>
      </c>
      <c r="F17" s="22" t="s">
        <v>178</v>
      </c>
      <c r="G17" s="22" t="s">
        <v>560</v>
      </c>
      <c r="H17" s="26" t="s">
        <v>77</v>
      </c>
      <c r="I17" s="22" t="s">
        <v>192</v>
      </c>
      <c r="J17" s="18" t="s">
        <v>180</v>
      </c>
      <c r="K17" s="18" t="s">
        <v>509</v>
      </c>
      <c r="L17" s="41">
        <v>4.8156731296133497</v>
      </c>
      <c r="M17" s="37">
        <v>4.8156731296133497</v>
      </c>
      <c r="N17" s="44">
        <v>0</v>
      </c>
      <c r="O17" s="19" t="s">
        <v>552</v>
      </c>
      <c r="P17" s="19">
        <v>260</v>
      </c>
      <c r="Q17" s="19">
        <v>255</v>
      </c>
    </row>
    <row r="18" spans="1:17">
      <c r="A18" s="22" t="s">
        <v>552</v>
      </c>
      <c r="B18" s="19" t="s">
        <v>128</v>
      </c>
      <c r="C18" s="184">
        <v>1</v>
      </c>
      <c r="D18" s="184" t="s">
        <v>75</v>
      </c>
      <c r="E18" s="22" t="s">
        <v>177</v>
      </c>
      <c r="F18" s="22" t="s">
        <v>178</v>
      </c>
      <c r="G18" s="22" t="s">
        <v>560</v>
      </c>
      <c r="H18" s="26" t="s">
        <v>77</v>
      </c>
      <c r="I18" s="22" t="s">
        <v>193</v>
      </c>
      <c r="J18" s="18" t="s">
        <v>180</v>
      </c>
      <c r="K18" s="18" t="s">
        <v>509</v>
      </c>
      <c r="L18" s="41">
        <v>4.7600000000000033</v>
      </c>
      <c r="M18" s="37">
        <v>4.7600000000000033</v>
      </c>
      <c r="N18" s="44">
        <v>0</v>
      </c>
      <c r="O18" s="19" t="s">
        <v>552</v>
      </c>
      <c r="P18" s="19">
        <v>260</v>
      </c>
      <c r="Q18" s="19">
        <v>255</v>
      </c>
    </row>
    <row r="19" spans="1:17">
      <c r="A19" s="22" t="s">
        <v>552</v>
      </c>
      <c r="B19" s="19" t="s">
        <v>128</v>
      </c>
      <c r="C19" s="184">
        <v>1</v>
      </c>
      <c r="D19" s="184" t="s">
        <v>75</v>
      </c>
      <c r="E19" s="22" t="s">
        <v>177</v>
      </c>
      <c r="F19" s="22" t="s">
        <v>178</v>
      </c>
      <c r="G19" s="22" t="s">
        <v>560</v>
      </c>
      <c r="H19" s="26" t="s">
        <v>77</v>
      </c>
      <c r="I19" s="22" t="s">
        <v>194</v>
      </c>
      <c r="J19" s="18" t="s">
        <v>195</v>
      </c>
      <c r="K19" s="18" t="s">
        <v>509</v>
      </c>
      <c r="L19" s="41">
        <v>193.59886742961126</v>
      </c>
      <c r="M19" s="37">
        <v>193.59886742961126</v>
      </c>
      <c r="N19" s="44">
        <v>0</v>
      </c>
      <c r="O19" s="19" t="s">
        <v>552</v>
      </c>
      <c r="P19" s="19">
        <v>260</v>
      </c>
      <c r="Q19" s="19">
        <v>255</v>
      </c>
    </row>
    <row r="20" spans="1:17">
      <c r="A20" s="22" t="s">
        <v>552</v>
      </c>
      <c r="B20" s="19" t="s">
        <v>128</v>
      </c>
      <c r="C20" s="184">
        <v>1</v>
      </c>
      <c r="D20" s="184" t="s">
        <v>75</v>
      </c>
      <c r="E20" s="22" t="s">
        <v>177</v>
      </c>
      <c r="F20" s="22" t="s">
        <v>178</v>
      </c>
      <c r="G20" s="22" t="s">
        <v>560</v>
      </c>
      <c r="H20" s="26" t="s">
        <v>77</v>
      </c>
      <c r="I20" s="22" t="s">
        <v>196</v>
      </c>
      <c r="J20" s="18" t="s">
        <v>180</v>
      </c>
      <c r="K20" s="18" t="s">
        <v>509</v>
      </c>
      <c r="L20" s="41">
        <v>5.8939078935014981</v>
      </c>
      <c r="M20" s="37">
        <v>5.8939078935014981</v>
      </c>
      <c r="N20" s="44">
        <v>0</v>
      </c>
      <c r="O20" s="19" t="s">
        <v>552</v>
      </c>
      <c r="P20" s="19">
        <v>260</v>
      </c>
      <c r="Q20" s="19">
        <v>255</v>
      </c>
    </row>
    <row r="21" spans="1:17">
      <c r="A21" s="22" t="s">
        <v>552</v>
      </c>
      <c r="B21" s="19" t="s">
        <v>128</v>
      </c>
      <c r="C21" s="184">
        <v>1</v>
      </c>
      <c r="D21" s="184" t="s">
        <v>75</v>
      </c>
      <c r="E21" s="22" t="s">
        <v>177</v>
      </c>
      <c r="F21" s="22" t="s">
        <v>178</v>
      </c>
      <c r="G21" s="22" t="s">
        <v>560</v>
      </c>
      <c r="H21" s="26" t="s">
        <v>77</v>
      </c>
      <c r="I21" s="22" t="s">
        <v>197</v>
      </c>
      <c r="J21" s="18" t="s">
        <v>180</v>
      </c>
      <c r="K21" s="18" t="s">
        <v>509</v>
      </c>
      <c r="L21" s="41">
        <v>5.7030929217980662</v>
      </c>
      <c r="M21" s="37">
        <v>5.7030929217980662</v>
      </c>
      <c r="N21" s="44">
        <v>0</v>
      </c>
      <c r="O21" s="19" t="s">
        <v>552</v>
      </c>
      <c r="P21" s="19">
        <v>260</v>
      </c>
      <c r="Q21" s="19">
        <v>255</v>
      </c>
    </row>
    <row r="22" spans="1:17">
      <c r="A22" s="22" t="s">
        <v>118</v>
      </c>
      <c r="B22" s="19" t="s">
        <v>74</v>
      </c>
      <c r="C22" s="184">
        <v>1</v>
      </c>
      <c r="D22" s="184" t="s">
        <v>75</v>
      </c>
      <c r="E22" s="22" t="s">
        <v>177</v>
      </c>
      <c r="F22" s="22" t="s">
        <v>178</v>
      </c>
      <c r="G22" s="22" t="s">
        <v>560</v>
      </c>
      <c r="H22" s="26" t="s">
        <v>77</v>
      </c>
      <c r="I22" s="22" t="s">
        <v>198</v>
      </c>
      <c r="J22" s="18" t="s">
        <v>199</v>
      </c>
      <c r="K22" s="18" t="s">
        <v>507</v>
      </c>
      <c r="L22" s="41">
        <v>4.255857455372472</v>
      </c>
      <c r="M22" s="37">
        <v>4.255857455372472</v>
      </c>
      <c r="N22" s="44">
        <v>0</v>
      </c>
      <c r="O22" s="19" t="s">
        <v>118</v>
      </c>
      <c r="P22" s="19">
        <v>260</v>
      </c>
      <c r="Q22" s="19">
        <v>255</v>
      </c>
    </row>
    <row r="23" spans="1:17">
      <c r="A23" s="22" t="s">
        <v>56</v>
      </c>
      <c r="B23" s="19" t="s">
        <v>125</v>
      </c>
      <c r="C23" s="184">
        <v>1</v>
      </c>
      <c r="D23" s="184" t="s">
        <v>75</v>
      </c>
      <c r="E23" s="22" t="s">
        <v>177</v>
      </c>
      <c r="F23" s="22" t="s">
        <v>178</v>
      </c>
      <c r="G23" s="22" t="s">
        <v>560</v>
      </c>
      <c r="H23" s="26" t="s">
        <v>77</v>
      </c>
      <c r="I23" s="22" t="s">
        <v>200</v>
      </c>
      <c r="J23" s="18" t="s">
        <v>201</v>
      </c>
      <c r="K23" s="18" t="s">
        <v>509</v>
      </c>
      <c r="L23" s="41">
        <v>0.33919999999999667</v>
      </c>
      <c r="M23" s="37">
        <v>0</v>
      </c>
      <c r="N23" s="44">
        <v>0.33919999999999667</v>
      </c>
      <c r="O23" s="19" t="s">
        <v>56</v>
      </c>
      <c r="P23" s="19">
        <v>0</v>
      </c>
      <c r="Q23" s="19">
        <v>0</v>
      </c>
    </row>
    <row r="24" spans="1:17">
      <c r="A24" s="22" t="s">
        <v>56</v>
      </c>
      <c r="B24" s="19" t="s">
        <v>125</v>
      </c>
      <c r="C24" s="184">
        <v>1</v>
      </c>
      <c r="D24" s="184" t="s">
        <v>75</v>
      </c>
      <c r="E24" s="22" t="s">
        <v>177</v>
      </c>
      <c r="F24" s="22" t="s">
        <v>178</v>
      </c>
      <c r="G24" s="22" t="s">
        <v>560</v>
      </c>
      <c r="H24" s="26" t="s">
        <v>77</v>
      </c>
      <c r="I24" s="22" t="s">
        <v>202</v>
      </c>
      <c r="J24" s="18" t="s">
        <v>203</v>
      </c>
      <c r="K24" s="18" t="s">
        <v>509</v>
      </c>
      <c r="L24" s="41">
        <v>0.56371545454140037</v>
      </c>
      <c r="M24" s="37">
        <v>0</v>
      </c>
      <c r="N24" s="44">
        <v>0.56371545454140037</v>
      </c>
      <c r="O24" s="19" t="s">
        <v>56</v>
      </c>
      <c r="P24" s="19">
        <v>0</v>
      </c>
      <c r="Q24" s="19">
        <v>0</v>
      </c>
    </row>
    <row r="25" spans="1:17">
      <c r="A25" s="22" t="s">
        <v>117</v>
      </c>
      <c r="B25" s="19" t="s">
        <v>128</v>
      </c>
      <c r="C25" s="184">
        <v>1</v>
      </c>
      <c r="D25" s="184" t="s">
        <v>75</v>
      </c>
      <c r="E25" s="22" t="s">
        <v>177</v>
      </c>
      <c r="F25" s="22" t="s">
        <v>178</v>
      </c>
      <c r="G25" s="22" t="s">
        <v>560</v>
      </c>
      <c r="H25" s="26" t="s">
        <v>77</v>
      </c>
      <c r="I25" s="22" t="s">
        <v>204</v>
      </c>
      <c r="J25" s="18" t="s">
        <v>67</v>
      </c>
      <c r="K25" s="18" t="s">
        <v>509</v>
      </c>
      <c r="L25" s="41">
        <v>3.77914995332991</v>
      </c>
      <c r="M25" s="37">
        <v>3.77914995332991</v>
      </c>
      <c r="N25" s="44">
        <v>0</v>
      </c>
      <c r="O25" s="19" t="s">
        <v>117</v>
      </c>
      <c r="P25" s="19">
        <v>260</v>
      </c>
      <c r="Q25" s="19">
        <v>255</v>
      </c>
    </row>
    <row r="26" spans="1:17">
      <c r="A26" s="22" t="s">
        <v>113</v>
      </c>
      <c r="B26" s="19" t="s">
        <v>128</v>
      </c>
      <c r="C26" s="184">
        <v>1</v>
      </c>
      <c r="D26" s="184" t="s">
        <v>75</v>
      </c>
      <c r="E26" s="22" t="s">
        <v>177</v>
      </c>
      <c r="F26" s="22" t="s">
        <v>178</v>
      </c>
      <c r="G26" s="22" t="s">
        <v>560</v>
      </c>
      <c r="H26" s="26" t="s">
        <v>77</v>
      </c>
      <c r="I26" s="22" t="s">
        <v>205</v>
      </c>
      <c r="J26" s="18" t="s">
        <v>206</v>
      </c>
      <c r="K26" s="18" t="s">
        <v>506</v>
      </c>
      <c r="L26" s="41">
        <v>16.648414929564769</v>
      </c>
      <c r="M26" s="37">
        <v>16.648414929564769</v>
      </c>
      <c r="N26" s="44">
        <v>0</v>
      </c>
      <c r="O26" s="19" t="s">
        <v>113</v>
      </c>
      <c r="P26" s="19">
        <v>260</v>
      </c>
      <c r="Q26" s="19">
        <v>255</v>
      </c>
    </row>
    <row r="27" spans="1:17">
      <c r="A27" s="22" t="s">
        <v>122</v>
      </c>
      <c r="B27" s="19" t="s">
        <v>128</v>
      </c>
      <c r="C27" s="184">
        <v>1</v>
      </c>
      <c r="D27" s="184" t="s">
        <v>75</v>
      </c>
      <c r="E27" s="22" t="s">
        <v>177</v>
      </c>
      <c r="F27" s="22" t="s">
        <v>178</v>
      </c>
      <c r="G27" s="22" t="s">
        <v>560</v>
      </c>
      <c r="H27" s="26" t="s">
        <v>77</v>
      </c>
      <c r="I27" s="22" t="s">
        <v>207</v>
      </c>
      <c r="J27" s="18" t="s">
        <v>208</v>
      </c>
      <c r="K27" s="18" t="s">
        <v>506</v>
      </c>
      <c r="L27" s="41">
        <v>16.414773232125089</v>
      </c>
      <c r="M27" s="37">
        <v>16.414773232125089</v>
      </c>
      <c r="N27" s="44">
        <v>0</v>
      </c>
      <c r="O27" s="19" t="s">
        <v>122</v>
      </c>
      <c r="P27" s="19">
        <v>260</v>
      </c>
      <c r="Q27" s="19">
        <v>255</v>
      </c>
    </row>
    <row r="28" spans="1:17">
      <c r="A28" s="22" t="s">
        <v>56</v>
      </c>
      <c r="B28" s="19" t="s">
        <v>125</v>
      </c>
      <c r="C28" s="184">
        <v>1</v>
      </c>
      <c r="D28" s="184" t="s">
        <v>75</v>
      </c>
      <c r="E28" s="22" t="s">
        <v>177</v>
      </c>
      <c r="F28" s="22" t="s">
        <v>178</v>
      </c>
      <c r="G28" s="22" t="s">
        <v>560</v>
      </c>
      <c r="H28" s="26" t="s">
        <v>77</v>
      </c>
      <c r="I28" s="22" t="s">
        <v>209</v>
      </c>
      <c r="J28" s="18" t="s">
        <v>210</v>
      </c>
      <c r="K28" s="18" t="s">
        <v>509</v>
      </c>
      <c r="L28" s="41">
        <v>33.817819253805425</v>
      </c>
      <c r="M28" s="37">
        <v>0</v>
      </c>
      <c r="N28" s="44">
        <v>33.817819253805425</v>
      </c>
      <c r="O28" s="19" t="s">
        <v>56</v>
      </c>
      <c r="P28" s="19">
        <v>0</v>
      </c>
      <c r="Q28" s="19">
        <v>0</v>
      </c>
    </row>
    <row r="29" spans="1:17">
      <c r="A29" s="22" t="s">
        <v>56</v>
      </c>
      <c r="B29" s="19" t="s">
        <v>125</v>
      </c>
      <c r="C29" s="184">
        <v>1</v>
      </c>
      <c r="D29" s="184" t="s">
        <v>75</v>
      </c>
      <c r="E29" s="22" t="s">
        <v>177</v>
      </c>
      <c r="F29" s="22" t="s">
        <v>178</v>
      </c>
      <c r="G29" s="22" t="s">
        <v>560</v>
      </c>
      <c r="H29" s="26" t="s">
        <v>77</v>
      </c>
      <c r="I29" s="22" t="s">
        <v>211</v>
      </c>
      <c r="J29" s="18" t="s">
        <v>212</v>
      </c>
      <c r="K29" s="18" t="s">
        <v>509</v>
      </c>
      <c r="L29" s="41">
        <v>5.4089098082891685</v>
      </c>
      <c r="M29" s="37">
        <v>0</v>
      </c>
      <c r="N29" s="44">
        <v>5.4089098082891685</v>
      </c>
      <c r="O29" s="19" t="s">
        <v>56</v>
      </c>
      <c r="P29" s="19">
        <v>0</v>
      </c>
      <c r="Q29" s="19">
        <v>0</v>
      </c>
    </row>
    <row r="30" spans="1:17">
      <c r="A30" s="22" t="s">
        <v>56</v>
      </c>
      <c r="B30" s="19" t="s">
        <v>125</v>
      </c>
      <c r="C30" s="184">
        <v>1</v>
      </c>
      <c r="D30" s="184" t="s">
        <v>75</v>
      </c>
      <c r="E30" s="22" t="s">
        <v>177</v>
      </c>
      <c r="F30" s="22" t="s">
        <v>178</v>
      </c>
      <c r="G30" s="22" t="s">
        <v>560</v>
      </c>
      <c r="H30" s="26" t="s">
        <v>77</v>
      </c>
      <c r="I30" s="22" t="s">
        <v>213</v>
      </c>
      <c r="J30" s="18" t="s">
        <v>214</v>
      </c>
      <c r="L30" s="41">
        <v>7.9456600637311405</v>
      </c>
      <c r="M30" s="37">
        <v>0</v>
      </c>
      <c r="N30" s="44">
        <v>7.9456600637311405</v>
      </c>
      <c r="O30" s="19" t="s">
        <v>56</v>
      </c>
      <c r="P30" s="19">
        <v>0</v>
      </c>
      <c r="Q30" s="19">
        <v>0</v>
      </c>
    </row>
    <row r="31" spans="1:17">
      <c r="A31" s="22" t="s">
        <v>56</v>
      </c>
      <c r="B31" s="19" t="s">
        <v>125</v>
      </c>
      <c r="C31" s="184">
        <v>1</v>
      </c>
      <c r="D31" s="184" t="s">
        <v>75</v>
      </c>
      <c r="E31" s="22" t="s">
        <v>177</v>
      </c>
      <c r="F31" s="22" t="s">
        <v>178</v>
      </c>
      <c r="G31" s="22" t="s">
        <v>560</v>
      </c>
      <c r="H31" s="26" t="s">
        <v>77</v>
      </c>
      <c r="I31" s="22" t="s">
        <v>215</v>
      </c>
      <c r="J31" s="18" t="s">
        <v>216</v>
      </c>
      <c r="L31" s="41">
        <v>7.7102570869969993</v>
      </c>
      <c r="M31" s="37">
        <v>0</v>
      </c>
      <c r="N31" s="44">
        <v>7.7102570869969993</v>
      </c>
      <c r="P31" s="19"/>
      <c r="Q31" s="19">
        <v>0</v>
      </c>
    </row>
    <row r="32" spans="1:17">
      <c r="A32" s="22" t="s">
        <v>56</v>
      </c>
      <c r="B32" s="19" t="s">
        <v>125</v>
      </c>
      <c r="C32" s="184">
        <v>1</v>
      </c>
      <c r="D32" s="184" t="s">
        <v>75</v>
      </c>
      <c r="E32" s="22" t="s">
        <v>177</v>
      </c>
      <c r="F32" s="22" t="s">
        <v>178</v>
      </c>
      <c r="G32" s="22" t="s">
        <v>560</v>
      </c>
      <c r="H32" s="26" t="s">
        <v>77</v>
      </c>
      <c r="I32" s="22" t="s">
        <v>217</v>
      </c>
      <c r="J32" s="18" t="s">
        <v>218</v>
      </c>
      <c r="L32" s="41">
        <v>61.708490062837953</v>
      </c>
      <c r="M32" s="37">
        <v>0</v>
      </c>
      <c r="N32" s="44">
        <v>61.708490062837953</v>
      </c>
      <c r="O32" s="19" t="s">
        <v>56</v>
      </c>
      <c r="P32" s="19">
        <v>0</v>
      </c>
      <c r="Q32" s="19">
        <v>0</v>
      </c>
    </row>
    <row r="33" spans="1:17">
      <c r="A33" s="22" t="s">
        <v>56</v>
      </c>
      <c r="B33" s="19" t="s">
        <v>125</v>
      </c>
      <c r="C33" s="184">
        <v>1</v>
      </c>
      <c r="D33" s="184" t="s">
        <v>75</v>
      </c>
      <c r="E33" s="22" t="s">
        <v>177</v>
      </c>
      <c r="F33" s="22" t="s">
        <v>178</v>
      </c>
      <c r="G33" s="22" t="s">
        <v>560</v>
      </c>
      <c r="H33" s="26" t="s">
        <v>77</v>
      </c>
      <c r="I33" s="22" t="s">
        <v>219</v>
      </c>
      <c r="J33" s="18" t="s">
        <v>220</v>
      </c>
      <c r="L33" s="41">
        <v>25.664640888131167</v>
      </c>
      <c r="M33" s="37">
        <v>0</v>
      </c>
      <c r="N33" s="44">
        <v>25.664640888131167</v>
      </c>
      <c r="O33" s="19" t="s">
        <v>56</v>
      </c>
      <c r="P33" s="19">
        <v>0</v>
      </c>
      <c r="Q33" s="19">
        <v>0</v>
      </c>
    </row>
    <row r="34" spans="1:17">
      <c r="A34" s="22" t="s">
        <v>553</v>
      </c>
      <c r="B34" s="19" t="s">
        <v>127</v>
      </c>
      <c r="C34" s="184">
        <v>1</v>
      </c>
      <c r="D34" s="184" t="s">
        <v>75</v>
      </c>
      <c r="E34" s="22" t="s">
        <v>177</v>
      </c>
      <c r="F34" s="22" t="s">
        <v>178</v>
      </c>
      <c r="G34" s="22" t="s">
        <v>560</v>
      </c>
      <c r="H34" s="26" t="s">
        <v>77</v>
      </c>
      <c r="I34" s="22" t="s">
        <v>221</v>
      </c>
      <c r="J34" s="18" t="s">
        <v>222</v>
      </c>
      <c r="K34" s="18" t="s">
        <v>509</v>
      </c>
      <c r="L34" s="41">
        <v>25.853603036821724</v>
      </c>
      <c r="M34" s="37">
        <v>25.853603036821724</v>
      </c>
      <c r="N34" s="44">
        <v>0</v>
      </c>
      <c r="O34" s="19" t="s">
        <v>553</v>
      </c>
      <c r="P34" s="19">
        <v>260</v>
      </c>
      <c r="Q34" s="19">
        <v>255</v>
      </c>
    </row>
    <row r="35" spans="1:17">
      <c r="A35" s="22" t="s">
        <v>553</v>
      </c>
      <c r="B35" s="19" t="s">
        <v>127</v>
      </c>
      <c r="C35" s="184">
        <v>1</v>
      </c>
      <c r="D35" s="184" t="s">
        <v>75</v>
      </c>
      <c r="E35" s="22" t="s">
        <v>177</v>
      </c>
      <c r="F35" s="22" t="s">
        <v>178</v>
      </c>
      <c r="G35" s="22" t="s">
        <v>560</v>
      </c>
      <c r="H35" s="26" t="s">
        <v>77</v>
      </c>
      <c r="I35" s="22" t="s">
        <v>223</v>
      </c>
      <c r="J35" s="18" t="s">
        <v>222</v>
      </c>
      <c r="K35" s="18" t="s">
        <v>509</v>
      </c>
      <c r="L35" s="41">
        <v>25.458562083312948</v>
      </c>
      <c r="M35" s="37">
        <v>25.458562083312948</v>
      </c>
      <c r="N35" s="44">
        <v>0</v>
      </c>
      <c r="O35" s="19" t="s">
        <v>553</v>
      </c>
      <c r="P35" s="19">
        <v>260</v>
      </c>
      <c r="Q35" s="19">
        <v>255</v>
      </c>
    </row>
    <row r="36" spans="1:17">
      <c r="A36" s="22" t="s">
        <v>56</v>
      </c>
      <c r="B36" s="19" t="s">
        <v>125</v>
      </c>
      <c r="C36" s="184">
        <v>1</v>
      </c>
      <c r="D36" s="184" t="s">
        <v>75</v>
      </c>
      <c r="E36" s="22" t="s">
        <v>177</v>
      </c>
      <c r="F36" s="22" t="s">
        <v>178</v>
      </c>
      <c r="G36" s="22" t="s">
        <v>560</v>
      </c>
      <c r="H36" s="26" t="s">
        <v>77</v>
      </c>
      <c r="I36" s="22" t="s">
        <v>224</v>
      </c>
      <c r="J36" s="18" t="s">
        <v>66</v>
      </c>
      <c r="L36" s="41">
        <v>1.409999999999997</v>
      </c>
      <c r="M36" s="37">
        <v>0</v>
      </c>
      <c r="N36" s="44">
        <v>1.409999999999997</v>
      </c>
      <c r="O36" s="19" t="s">
        <v>56</v>
      </c>
      <c r="P36" s="19">
        <v>0</v>
      </c>
      <c r="Q36" s="19">
        <v>0</v>
      </c>
    </row>
    <row r="37" spans="1:17">
      <c r="A37" s="22" t="s">
        <v>118</v>
      </c>
      <c r="B37" s="19" t="s">
        <v>74</v>
      </c>
      <c r="C37" s="184">
        <v>1</v>
      </c>
      <c r="D37" s="184" t="s">
        <v>75</v>
      </c>
      <c r="E37" s="22" t="s">
        <v>177</v>
      </c>
      <c r="F37" s="22" t="s">
        <v>178</v>
      </c>
      <c r="G37" s="22" t="s">
        <v>560</v>
      </c>
      <c r="H37" s="26" t="s">
        <v>77</v>
      </c>
      <c r="I37" s="22" t="s">
        <v>225</v>
      </c>
      <c r="J37" s="18" t="s">
        <v>226</v>
      </c>
      <c r="K37" s="18" t="s">
        <v>507</v>
      </c>
      <c r="L37" s="41">
        <v>11.011280387494033</v>
      </c>
      <c r="M37" s="37">
        <v>11.011280387494033</v>
      </c>
      <c r="N37" s="44">
        <v>0</v>
      </c>
      <c r="O37" s="19" t="s">
        <v>118</v>
      </c>
      <c r="P37" s="19">
        <v>260</v>
      </c>
      <c r="Q37" s="19">
        <v>255</v>
      </c>
    </row>
    <row r="38" spans="1:17">
      <c r="A38" s="22" t="s">
        <v>118</v>
      </c>
      <c r="B38" s="19" t="s">
        <v>74</v>
      </c>
      <c r="C38" s="184">
        <v>1</v>
      </c>
      <c r="D38" s="184" t="s">
        <v>75</v>
      </c>
      <c r="E38" s="22" t="s">
        <v>177</v>
      </c>
      <c r="F38" s="22" t="s">
        <v>178</v>
      </c>
      <c r="G38" s="22" t="s">
        <v>560</v>
      </c>
      <c r="H38" s="26" t="s">
        <v>77</v>
      </c>
      <c r="I38" s="22" t="s">
        <v>227</v>
      </c>
      <c r="J38" s="18" t="s">
        <v>32</v>
      </c>
      <c r="K38" s="18" t="s">
        <v>507</v>
      </c>
      <c r="L38" s="41">
        <v>1.7699371240014476</v>
      </c>
      <c r="M38" s="37">
        <v>1.7699371240014476</v>
      </c>
      <c r="N38" s="44">
        <v>0</v>
      </c>
      <c r="O38" s="19" t="s">
        <v>118</v>
      </c>
      <c r="P38" s="19">
        <v>260</v>
      </c>
      <c r="Q38" s="19">
        <v>255</v>
      </c>
    </row>
    <row r="39" spans="1:17">
      <c r="A39" s="22" t="s">
        <v>118</v>
      </c>
      <c r="B39" s="19" t="s">
        <v>74</v>
      </c>
      <c r="C39" s="184">
        <v>1</v>
      </c>
      <c r="D39" s="184" t="s">
        <v>75</v>
      </c>
      <c r="E39" s="22" t="s">
        <v>177</v>
      </c>
      <c r="F39" s="22" t="s">
        <v>178</v>
      </c>
      <c r="G39" s="22" t="s">
        <v>560</v>
      </c>
      <c r="H39" s="26" t="s">
        <v>77</v>
      </c>
      <c r="I39" s="22" t="s">
        <v>228</v>
      </c>
      <c r="J39" s="18" t="s">
        <v>32</v>
      </c>
      <c r="K39" s="18" t="s">
        <v>507</v>
      </c>
      <c r="L39" s="41">
        <v>1.5604454322996599</v>
      </c>
      <c r="M39" s="37">
        <v>1.5604454322996599</v>
      </c>
      <c r="N39" s="44">
        <v>0</v>
      </c>
      <c r="O39" s="19" t="s">
        <v>118</v>
      </c>
      <c r="P39" s="19">
        <v>260</v>
      </c>
      <c r="Q39" s="19">
        <v>255</v>
      </c>
    </row>
    <row r="40" spans="1:17">
      <c r="A40" s="22" t="s">
        <v>118</v>
      </c>
      <c r="B40" s="19" t="s">
        <v>74</v>
      </c>
      <c r="C40" s="184">
        <v>1</v>
      </c>
      <c r="D40" s="184" t="s">
        <v>75</v>
      </c>
      <c r="E40" s="22" t="s">
        <v>177</v>
      </c>
      <c r="F40" s="22" t="s">
        <v>178</v>
      </c>
      <c r="G40" s="22" t="s">
        <v>560</v>
      </c>
      <c r="H40" s="26" t="s">
        <v>77</v>
      </c>
      <c r="I40" s="22" t="s">
        <v>229</v>
      </c>
      <c r="J40" s="18" t="s">
        <v>230</v>
      </c>
      <c r="K40" s="18" t="s">
        <v>507</v>
      </c>
      <c r="L40" s="41">
        <v>13.959615732119723</v>
      </c>
      <c r="M40" s="37">
        <v>13.959615732119723</v>
      </c>
      <c r="N40" s="44">
        <v>0</v>
      </c>
      <c r="O40" s="19" t="s">
        <v>118</v>
      </c>
      <c r="P40" s="19">
        <v>260</v>
      </c>
      <c r="Q40" s="19">
        <v>255</v>
      </c>
    </row>
    <row r="41" spans="1:17">
      <c r="A41" s="22" t="s">
        <v>118</v>
      </c>
      <c r="B41" s="19" t="s">
        <v>74</v>
      </c>
      <c r="C41" s="184">
        <v>1</v>
      </c>
      <c r="D41" s="184" t="s">
        <v>75</v>
      </c>
      <c r="E41" s="22" t="s">
        <v>177</v>
      </c>
      <c r="F41" s="22" t="s">
        <v>178</v>
      </c>
      <c r="G41" s="22" t="s">
        <v>560</v>
      </c>
      <c r="H41" s="26" t="s">
        <v>77</v>
      </c>
      <c r="I41" s="22" t="s">
        <v>231</v>
      </c>
      <c r="J41" s="18" t="s">
        <v>32</v>
      </c>
      <c r="K41" s="18" t="s">
        <v>507</v>
      </c>
      <c r="L41" s="41">
        <v>1.7191140991920111</v>
      </c>
      <c r="M41" s="37">
        <v>1.7191140991920111</v>
      </c>
      <c r="N41" s="44">
        <v>0</v>
      </c>
      <c r="O41" s="19" t="s">
        <v>118</v>
      </c>
      <c r="P41" s="19">
        <v>260</v>
      </c>
      <c r="Q41" s="19">
        <v>255</v>
      </c>
    </row>
    <row r="42" spans="1:17">
      <c r="A42" s="22" t="s">
        <v>118</v>
      </c>
      <c r="B42" s="19" t="s">
        <v>74</v>
      </c>
      <c r="C42" s="184">
        <v>1</v>
      </c>
      <c r="D42" s="184" t="s">
        <v>75</v>
      </c>
      <c r="E42" s="22" t="s">
        <v>177</v>
      </c>
      <c r="F42" s="22" t="s">
        <v>178</v>
      </c>
      <c r="G42" s="22" t="s">
        <v>560</v>
      </c>
      <c r="H42" s="26" t="s">
        <v>77</v>
      </c>
      <c r="I42" s="22" t="s">
        <v>232</v>
      </c>
      <c r="J42" s="18" t="s">
        <v>32</v>
      </c>
      <c r="K42" s="18" t="s">
        <v>507</v>
      </c>
      <c r="L42" s="41">
        <v>1.5599999999999881</v>
      </c>
      <c r="M42" s="37">
        <v>1.5599999999999881</v>
      </c>
      <c r="N42" s="44">
        <v>0</v>
      </c>
      <c r="O42" s="19" t="s">
        <v>118</v>
      </c>
      <c r="P42" s="19">
        <v>260</v>
      </c>
      <c r="Q42" s="19">
        <v>255</v>
      </c>
    </row>
    <row r="43" spans="1:17">
      <c r="A43" s="22" t="s">
        <v>115</v>
      </c>
      <c r="B43" s="19" t="s">
        <v>127</v>
      </c>
      <c r="C43" s="184">
        <v>1</v>
      </c>
      <c r="D43" s="184" t="s">
        <v>75</v>
      </c>
      <c r="E43" s="22" t="s">
        <v>177</v>
      </c>
      <c r="F43" s="22" t="s">
        <v>178</v>
      </c>
      <c r="G43" s="22" t="s">
        <v>560</v>
      </c>
      <c r="H43" s="26" t="s">
        <v>233</v>
      </c>
      <c r="I43" s="22" t="s">
        <v>234</v>
      </c>
      <c r="J43" s="18" t="s">
        <v>235</v>
      </c>
      <c r="K43" s="18" t="s">
        <v>506</v>
      </c>
      <c r="L43" s="41">
        <v>28.031841541219556</v>
      </c>
      <c r="M43" s="37">
        <v>28.031841541219556</v>
      </c>
      <c r="N43" s="44">
        <v>0</v>
      </c>
      <c r="O43" s="19" t="s">
        <v>115</v>
      </c>
      <c r="P43" s="19">
        <v>260</v>
      </c>
      <c r="Q43" s="19">
        <v>255</v>
      </c>
    </row>
    <row r="44" spans="1:17">
      <c r="A44" s="22" t="s">
        <v>115</v>
      </c>
      <c r="B44" s="19" t="s">
        <v>127</v>
      </c>
      <c r="C44" s="184">
        <v>1</v>
      </c>
      <c r="D44" s="184" t="s">
        <v>75</v>
      </c>
      <c r="E44" s="22" t="s">
        <v>177</v>
      </c>
      <c r="F44" s="22" t="s">
        <v>178</v>
      </c>
      <c r="G44" s="22" t="s">
        <v>560</v>
      </c>
      <c r="H44" s="26" t="s">
        <v>233</v>
      </c>
      <c r="I44" s="22" t="s">
        <v>236</v>
      </c>
      <c r="J44" s="18" t="s">
        <v>235</v>
      </c>
      <c r="K44" s="18" t="s">
        <v>506</v>
      </c>
      <c r="L44" s="41">
        <v>20.916707572898158</v>
      </c>
      <c r="M44" s="37">
        <v>20.916707572898158</v>
      </c>
      <c r="N44" s="44">
        <v>0</v>
      </c>
      <c r="O44" s="19" t="s">
        <v>115</v>
      </c>
      <c r="P44" s="19">
        <v>260</v>
      </c>
      <c r="Q44" s="19">
        <v>255</v>
      </c>
    </row>
    <row r="45" spans="1:17">
      <c r="A45" s="22" t="s">
        <v>122</v>
      </c>
      <c r="B45" s="19" t="s">
        <v>128</v>
      </c>
      <c r="C45" s="184">
        <v>1</v>
      </c>
      <c r="D45" s="184" t="s">
        <v>75</v>
      </c>
      <c r="E45" s="22" t="s">
        <v>177</v>
      </c>
      <c r="F45" s="22" t="s">
        <v>178</v>
      </c>
      <c r="G45" s="22" t="s">
        <v>560</v>
      </c>
      <c r="H45" s="26" t="s">
        <v>233</v>
      </c>
      <c r="I45" s="22" t="s">
        <v>237</v>
      </c>
      <c r="J45" s="18" t="s">
        <v>208</v>
      </c>
      <c r="K45" s="18" t="s">
        <v>506</v>
      </c>
      <c r="L45" s="41">
        <v>15.62443413181528</v>
      </c>
      <c r="M45" s="37">
        <v>15.62443413181528</v>
      </c>
      <c r="N45" s="44">
        <v>0</v>
      </c>
      <c r="O45" s="19" t="s">
        <v>122</v>
      </c>
      <c r="P45" s="19">
        <v>260</v>
      </c>
      <c r="Q45" s="19">
        <v>255</v>
      </c>
    </row>
    <row r="46" spans="1:17">
      <c r="A46" s="22" t="s">
        <v>553</v>
      </c>
      <c r="B46" s="19" t="s">
        <v>127</v>
      </c>
      <c r="C46" s="184">
        <v>1</v>
      </c>
      <c r="D46" s="184" t="s">
        <v>75</v>
      </c>
      <c r="E46" s="22" t="s">
        <v>177</v>
      </c>
      <c r="F46" s="22" t="s">
        <v>178</v>
      </c>
      <c r="G46" s="22" t="s">
        <v>560</v>
      </c>
      <c r="H46" s="26" t="s">
        <v>233</v>
      </c>
      <c r="I46" s="22" t="s">
        <v>238</v>
      </c>
      <c r="J46" s="18" t="s">
        <v>239</v>
      </c>
      <c r="K46" s="18" t="s">
        <v>506</v>
      </c>
      <c r="L46" s="41">
        <v>6.4261013189943963</v>
      </c>
      <c r="M46" s="37">
        <v>6.4261013189943963</v>
      </c>
      <c r="N46" s="44">
        <v>0</v>
      </c>
      <c r="O46" s="19" t="s">
        <v>553</v>
      </c>
      <c r="P46" s="19">
        <v>260</v>
      </c>
      <c r="Q46" s="19">
        <v>255</v>
      </c>
    </row>
    <row r="47" spans="1:17">
      <c r="A47" s="22" t="s">
        <v>553</v>
      </c>
      <c r="B47" s="19" t="s">
        <v>127</v>
      </c>
      <c r="C47" s="184">
        <v>1</v>
      </c>
      <c r="D47" s="184" t="s">
        <v>75</v>
      </c>
      <c r="E47" s="22" t="s">
        <v>177</v>
      </c>
      <c r="F47" s="22" t="s">
        <v>178</v>
      </c>
      <c r="G47" s="22" t="s">
        <v>560</v>
      </c>
      <c r="H47" s="26" t="s">
        <v>233</v>
      </c>
      <c r="I47" s="22" t="s">
        <v>240</v>
      </c>
      <c r="J47" s="18" t="s">
        <v>239</v>
      </c>
      <c r="K47" s="18" t="s">
        <v>506</v>
      </c>
      <c r="L47" s="41">
        <v>6.4744607172649591</v>
      </c>
      <c r="M47" s="37">
        <v>6.4744607172649591</v>
      </c>
      <c r="N47" s="44">
        <v>0</v>
      </c>
      <c r="O47" s="19" t="s">
        <v>553</v>
      </c>
      <c r="P47" s="19">
        <v>260</v>
      </c>
      <c r="Q47" s="19">
        <v>255</v>
      </c>
    </row>
    <row r="48" spans="1:17">
      <c r="A48" s="22" t="s">
        <v>113</v>
      </c>
      <c r="B48" s="19" t="s">
        <v>128</v>
      </c>
      <c r="C48" s="184">
        <v>1</v>
      </c>
      <c r="D48" s="184" t="s">
        <v>75</v>
      </c>
      <c r="E48" s="22" t="s">
        <v>177</v>
      </c>
      <c r="F48" s="22" t="s">
        <v>178</v>
      </c>
      <c r="G48" s="22" t="s">
        <v>560</v>
      </c>
      <c r="H48" s="26" t="s">
        <v>233</v>
      </c>
      <c r="I48" s="22" t="s">
        <v>241</v>
      </c>
      <c r="J48" s="18" t="s">
        <v>242</v>
      </c>
      <c r="K48" s="18" t="s">
        <v>506</v>
      </c>
      <c r="L48" s="41">
        <v>21.473273150065914</v>
      </c>
      <c r="M48" s="37">
        <v>21.473273150065914</v>
      </c>
      <c r="N48" s="44">
        <v>0</v>
      </c>
      <c r="O48" s="19" t="s">
        <v>113</v>
      </c>
      <c r="P48" s="19">
        <v>260</v>
      </c>
      <c r="Q48" s="19">
        <v>255</v>
      </c>
    </row>
    <row r="49" spans="1:17">
      <c r="A49" s="22" t="s">
        <v>759</v>
      </c>
      <c r="B49" s="19" t="s">
        <v>127</v>
      </c>
      <c r="C49" s="184">
        <v>1</v>
      </c>
      <c r="D49" s="184" t="s">
        <v>75</v>
      </c>
      <c r="E49" s="22" t="s">
        <v>177</v>
      </c>
      <c r="F49" s="22" t="s">
        <v>178</v>
      </c>
      <c r="G49" s="22" t="s">
        <v>560</v>
      </c>
      <c r="H49" s="26" t="s">
        <v>233</v>
      </c>
      <c r="I49" s="22" t="s">
        <v>243</v>
      </c>
      <c r="J49" s="18" t="s">
        <v>222</v>
      </c>
      <c r="K49" s="18" t="s">
        <v>506</v>
      </c>
      <c r="L49" s="41">
        <v>14.377864283569384</v>
      </c>
      <c r="M49" s="37">
        <v>14.377864283569384</v>
      </c>
      <c r="N49" s="44">
        <v>0</v>
      </c>
      <c r="O49" s="19" t="s">
        <v>553</v>
      </c>
      <c r="P49" s="19">
        <v>260</v>
      </c>
      <c r="Q49" s="19">
        <v>255</v>
      </c>
    </row>
    <row r="50" spans="1:17">
      <c r="A50" s="22" t="s">
        <v>553</v>
      </c>
      <c r="B50" s="19" t="s">
        <v>127</v>
      </c>
      <c r="C50" s="184">
        <v>1</v>
      </c>
      <c r="D50" s="184" t="s">
        <v>75</v>
      </c>
      <c r="E50" s="22" t="s">
        <v>177</v>
      </c>
      <c r="F50" s="22" t="s">
        <v>178</v>
      </c>
      <c r="G50" s="22" t="s">
        <v>560</v>
      </c>
      <c r="H50" s="26" t="s">
        <v>233</v>
      </c>
      <c r="I50" s="22" t="s">
        <v>244</v>
      </c>
      <c r="J50" s="18" t="s">
        <v>245</v>
      </c>
      <c r="K50" s="18" t="s">
        <v>506</v>
      </c>
      <c r="L50" s="41">
        <v>14.897775629764352</v>
      </c>
      <c r="M50" s="37">
        <v>14.897775629764352</v>
      </c>
      <c r="N50" s="44">
        <v>0</v>
      </c>
      <c r="O50" s="19" t="s">
        <v>553</v>
      </c>
      <c r="P50" s="19">
        <v>260</v>
      </c>
      <c r="Q50" s="19">
        <v>255</v>
      </c>
    </row>
    <row r="51" spans="1:17">
      <c r="A51" s="22" t="s">
        <v>554</v>
      </c>
      <c r="B51" s="19" t="s">
        <v>127</v>
      </c>
      <c r="C51" s="184">
        <v>1</v>
      </c>
      <c r="D51" s="184" t="s">
        <v>75</v>
      </c>
      <c r="E51" s="22" t="s">
        <v>177</v>
      </c>
      <c r="F51" s="22" t="s">
        <v>178</v>
      </c>
      <c r="G51" s="22" t="s">
        <v>560</v>
      </c>
      <c r="H51" s="26" t="s">
        <v>233</v>
      </c>
      <c r="I51" s="22" t="s">
        <v>246</v>
      </c>
      <c r="J51" s="18" t="s">
        <v>235</v>
      </c>
      <c r="K51" s="18" t="s">
        <v>57</v>
      </c>
      <c r="L51" s="41">
        <v>2.4</v>
      </c>
      <c r="M51" s="37">
        <v>2.4</v>
      </c>
      <c r="N51" s="44">
        <v>0</v>
      </c>
      <c r="O51" s="19" t="s">
        <v>554</v>
      </c>
      <c r="P51" s="19">
        <v>260</v>
      </c>
      <c r="Q51" s="19">
        <v>255</v>
      </c>
    </row>
    <row r="52" spans="1:17">
      <c r="A52" s="22" t="s">
        <v>561</v>
      </c>
      <c r="B52" s="19" t="s">
        <v>128</v>
      </c>
      <c r="C52" s="184">
        <v>1</v>
      </c>
      <c r="D52" s="184" t="s">
        <v>75</v>
      </c>
      <c r="E52" s="22" t="s">
        <v>177</v>
      </c>
      <c r="F52" s="22" t="s">
        <v>178</v>
      </c>
      <c r="G52" s="22" t="s">
        <v>560</v>
      </c>
      <c r="H52" s="26" t="s">
        <v>233</v>
      </c>
      <c r="I52" s="22" t="s">
        <v>247</v>
      </c>
      <c r="J52" s="18" t="s">
        <v>248</v>
      </c>
      <c r="K52" s="18" t="s">
        <v>506</v>
      </c>
      <c r="L52" s="41">
        <v>29.086251113812033</v>
      </c>
      <c r="M52" s="37">
        <v>29.086251113812033</v>
      </c>
      <c r="N52" s="44">
        <v>0</v>
      </c>
      <c r="O52" s="19" t="s">
        <v>561</v>
      </c>
      <c r="P52" s="19">
        <v>260</v>
      </c>
      <c r="Q52" s="19">
        <v>255</v>
      </c>
    </row>
    <row r="53" spans="1:17">
      <c r="A53" s="22" t="s">
        <v>112</v>
      </c>
      <c r="B53" s="19" t="s">
        <v>128</v>
      </c>
      <c r="C53" s="184">
        <v>1</v>
      </c>
      <c r="D53" s="184" t="s">
        <v>75</v>
      </c>
      <c r="E53" s="22" t="s">
        <v>177</v>
      </c>
      <c r="F53" s="22" t="s">
        <v>178</v>
      </c>
      <c r="G53" s="22" t="s">
        <v>560</v>
      </c>
      <c r="H53" s="26" t="s">
        <v>233</v>
      </c>
      <c r="I53" s="22" t="s">
        <v>249</v>
      </c>
      <c r="J53" s="18" t="s">
        <v>250</v>
      </c>
      <c r="K53" s="18" t="s">
        <v>100</v>
      </c>
      <c r="L53" s="41">
        <v>20.512605630963087</v>
      </c>
      <c r="M53" s="37">
        <v>20.512605630963087</v>
      </c>
      <c r="N53" s="44">
        <v>0</v>
      </c>
      <c r="O53" s="19" t="s">
        <v>112</v>
      </c>
      <c r="P53" s="19">
        <v>260</v>
      </c>
      <c r="Q53" s="19">
        <v>255</v>
      </c>
    </row>
    <row r="54" spans="1:17">
      <c r="A54" s="22" t="s">
        <v>760</v>
      </c>
      <c r="B54" s="19" t="s">
        <v>127</v>
      </c>
      <c r="C54" s="184">
        <v>1</v>
      </c>
      <c r="D54" s="184" t="s">
        <v>75</v>
      </c>
      <c r="E54" s="22" t="s">
        <v>177</v>
      </c>
      <c r="F54" s="22" t="s">
        <v>178</v>
      </c>
      <c r="G54" s="22" t="s">
        <v>560</v>
      </c>
      <c r="H54" s="26" t="s">
        <v>233</v>
      </c>
      <c r="I54" s="22" t="s">
        <v>251</v>
      </c>
      <c r="J54" s="18" t="s">
        <v>110</v>
      </c>
      <c r="K54" s="18" t="s">
        <v>506</v>
      </c>
      <c r="L54" s="41">
        <v>20.811370253340289</v>
      </c>
      <c r="M54" s="37">
        <v>20.811370253340289</v>
      </c>
      <c r="N54" s="44">
        <v>0</v>
      </c>
      <c r="O54" s="19" t="s">
        <v>115</v>
      </c>
      <c r="P54" s="19">
        <v>260</v>
      </c>
      <c r="Q54" s="19">
        <v>255</v>
      </c>
    </row>
    <row r="55" spans="1:17">
      <c r="A55" s="22" t="s">
        <v>113</v>
      </c>
      <c r="B55" s="19" t="s">
        <v>128</v>
      </c>
      <c r="C55" s="184">
        <v>1</v>
      </c>
      <c r="D55" s="184" t="s">
        <v>75</v>
      </c>
      <c r="E55" s="22" t="s">
        <v>177</v>
      </c>
      <c r="F55" s="22" t="s">
        <v>178</v>
      </c>
      <c r="G55" s="22" t="s">
        <v>560</v>
      </c>
      <c r="H55" s="26" t="s">
        <v>233</v>
      </c>
      <c r="I55" s="22" t="s">
        <v>252</v>
      </c>
      <c r="J55" s="18" t="s">
        <v>253</v>
      </c>
      <c r="K55" s="18" t="s">
        <v>506</v>
      </c>
      <c r="L55" s="41">
        <v>16.767207801602193</v>
      </c>
      <c r="M55" s="37">
        <v>16.767207801602193</v>
      </c>
      <c r="N55" s="44">
        <v>0</v>
      </c>
      <c r="O55" s="19" t="s">
        <v>113</v>
      </c>
      <c r="P55" s="19">
        <v>260</v>
      </c>
      <c r="Q55" s="19">
        <v>255</v>
      </c>
    </row>
    <row r="56" spans="1:17">
      <c r="A56" s="22" t="s">
        <v>553</v>
      </c>
      <c r="B56" s="19" t="s">
        <v>127</v>
      </c>
      <c r="C56" s="184">
        <v>1</v>
      </c>
      <c r="D56" s="184" t="s">
        <v>75</v>
      </c>
      <c r="E56" s="22" t="s">
        <v>177</v>
      </c>
      <c r="F56" s="22" t="s">
        <v>178</v>
      </c>
      <c r="G56" s="22" t="s">
        <v>560</v>
      </c>
      <c r="H56" s="26" t="s">
        <v>233</v>
      </c>
      <c r="I56" s="22" t="s">
        <v>254</v>
      </c>
      <c r="J56" s="18" t="s">
        <v>239</v>
      </c>
      <c r="K56" s="18" t="s">
        <v>506</v>
      </c>
      <c r="L56" s="41">
        <v>7.8843033099744968</v>
      </c>
      <c r="M56" s="37">
        <v>7.8843033099744968</v>
      </c>
      <c r="N56" s="44">
        <v>0</v>
      </c>
      <c r="O56" s="19" t="s">
        <v>553</v>
      </c>
      <c r="P56" s="19">
        <v>260</v>
      </c>
      <c r="Q56" s="19">
        <v>255</v>
      </c>
    </row>
    <row r="57" spans="1:17">
      <c r="A57" s="22" t="s">
        <v>113</v>
      </c>
      <c r="B57" s="19" t="s">
        <v>128</v>
      </c>
      <c r="C57" s="184">
        <v>1</v>
      </c>
      <c r="D57" s="184" t="s">
        <v>75</v>
      </c>
      <c r="E57" s="22" t="s">
        <v>177</v>
      </c>
      <c r="F57" s="22" t="s">
        <v>178</v>
      </c>
      <c r="G57" s="22" t="s">
        <v>560</v>
      </c>
      <c r="H57" s="26" t="s">
        <v>233</v>
      </c>
      <c r="I57" s="22" t="s">
        <v>255</v>
      </c>
      <c r="J57" s="18" t="s">
        <v>256</v>
      </c>
      <c r="K57" s="18" t="s">
        <v>506</v>
      </c>
      <c r="L57" s="41">
        <v>143.93794975534334</v>
      </c>
      <c r="M57" s="37">
        <v>143.93794975534334</v>
      </c>
      <c r="N57" s="44">
        <v>0</v>
      </c>
      <c r="P57" s="19"/>
      <c r="Q57" s="19">
        <v>0</v>
      </c>
    </row>
    <row r="58" spans="1:17">
      <c r="A58" s="22" t="s">
        <v>553</v>
      </c>
      <c r="B58" s="19" t="s">
        <v>127</v>
      </c>
      <c r="C58" s="184">
        <v>1</v>
      </c>
      <c r="D58" s="184" t="s">
        <v>75</v>
      </c>
      <c r="E58" s="22" t="s">
        <v>177</v>
      </c>
      <c r="F58" s="22" t="s">
        <v>178</v>
      </c>
      <c r="G58" s="22" t="s">
        <v>560</v>
      </c>
      <c r="H58" s="26" t="s">
        <v>233</v>
      </c>
      <c r="I58" s="22" t="s">
        <v>257</v>
      </c>
      <c r="J58" s="18" t="s">
        <v>239</v>
      </c>
      <c r="K58" s="18" t="s">
        <v>506</v>
      </c>
      <c r="L58" s="41">
        <v>7.8843033099742259</v>
      </c>
      <c r="M58" s="37">
        <v>7.8843033099742259</v>
      </c>
      <c r="N58" s="45">
        <v>0</v>
      </c>
      <c r="O58" s="19" t="s">
        <v>553</v>
      </c>
      <c r="P58" s="19">
        <v>260</v>
      </c>
      <c r="Q58" s="19">
        <v>255</v>
      </c>
    </row>
    <row r="59" spans="1:17">
      <c r="A59" s="22" t="s">
        <v>553</v>
      </c>
      <c r="B59" s="19" t="s">
        <v>127</v>
      </c>
      <c r="C59" s="184">
        <v>1</v>
      </c>
      <c r="D59" s="184" t="s">
        <v>75</v>
      </c>
      <c r="E59" s="22" t="s">
        <v>177</v>
      </c>
      <c r="F59" s="22" t="s">
        <v>178</v>
      </c>
      <c r="G59" s="22" t="s">
        <v>560</v>
      </c>
      <c r="H59" s="26" t="s">
        <v>233</v>
      </c>
      <c r="I59" s="22" t="s">
        <v>258</v>
      </c>
      <c r="J59" s="18" t="s">
        <v>259</v>
      </c>
      <c r="K59" s="18" t="s">
        <v>506</v>
      </c>
      <c r="L59" s="41">
        <v>1.8012947149005778</v>
      </c>
      <c r="M59" s="37">
        <v>1.8012947149005778</v>
      </c>
      <c r="N59" s="45">
        <v>0</v>
      </c>
      <c r="O59" s="19" t="s">
        <v>553</v>
      </c>
      <c r="P59" s="19">
        <v>260</v>
      </c>
      <c r="Q59" s="19">
        <v>255</v>
      </c>
    </row>
    <row r="60" spans="1:17">
      <c r="A60" s="22" t="s">
        <v>553</v>
      </c>
      <c r="B60" s="19" t="s">
        <v>127</v>
      </c>
      <c r="C60" s="184">
        <v>1</v>
      </c>
      <c r="D60" s="184" t="s">
        <v>75</v>
      </c>
      <c r="E60" s="22" t="s">
        <v>177</v>
      </c>
      <c r="F60" s="22" t="s">
        <v>178</v>
      </c>
      <c r="G60" s="22" t="s">
        <v>560</v>
      </c>
      <c r="H60" s="26" t="s">
        <v>233</v>
      </c>
      <c r="I60" s="22" t="s">
        <v>260</v>
      </c>
      <c r="J60" s="18" t="s">
        <v>259</v>
      </c>
      <c r="K60" s="18" t="s">
        <v>506</v>
      </c>
      <c r="L60" s="41">
        <v>1.8012947149004128</v>
      </c>
      <c r="M60" s="37">
        <v>1.8012947149004128</v>
      </c>
      <c r="N60" s="44">
        <v>0</v>
      </c>
      <c r="O60" s="19" t="s">
        <v>553</v>
      </c>
      <c r="P60" s="19">
        <v>260</v>
      </c>
      <c r="Q60" s="19">
        <v>255</v>
      </c>
    </row>
    <row r="61" spans="1:17">
      <c r="A61" s="22" t="s">
        <v>555</v>
      </c>
      <c r="B61" s="19" t="s">
        <v>128</v>
      </c>
      <c r="C61" s="184">
        <v>1</v>
      </c>
      <c r="D61" s="184" t="s">
        <v>75</v>
      </c>
      <c r="E61" s="22" t="s">
        <v>177</v>
      </c>
      <c r="F61" s="22" t="s">
        <v>178</v>
      </c>
      <c r="G61" s="22" t="s">
        <v>560</v>
      </c>
      <c r="H61" s="26" t="s">
        <v>233</v>
      </c>
      <c r="I61" s="22" t="s">
        <v>261</v>
      </c>
      <c r="J61" s="18" t="s">
        <v>30</v>
      </c>
      <c r="K61" s="18" t="s">
        <v>510</v>
      </c>
      <c r="L61" s="41">
        <v>8.5732153043043997</v>
      </c>
      <c r="M61" s="37">
        <v>8.5732153043043997</v>
      </c>
      <c r="N61" s="46">
        <v>0</v>
      </c>
      <c r="O61" s="19" t="s">
        <v>555</v>
      </c>
      <c r="P61" s="19">
        <v>260</v>
      </c>
      <c r="Q61" s="19">
        <v>255</v>
      </c>
    </row>
    <row r="62" spans="1:17">
      <c r="A62" s="22" t="s">
        <v>556</v>
      </c>
      <c r="B62" s="19" t="s">
        <v>128</v>
      </c>
      <c r="C62" s="184">
        <v>1</v>
      </c>
      <c r="D62" s="184" t="s">
        <v>75</v>
      </c>
      <c r="E62" s="22" t="s">
        <v>177</v>
      </c>
      <c r="F62" s="22" t="s">
        <v>178</v>
      </c>
      <c r="G62" s="22" t="s">
        <v>560</v>
      </c>
      <c r="H62" s="26" t="s">
        <v>233</v>
      </c>
      <c r="I62" s="22" t="s">
        <v>262</v>
      </c>
      <c r="J62" s="18" t="s">
        <v>33</v>
      </c>
      <c r="K62" s="18" t="s">
        <v>506</v>
      </c>
      <c r="L62" s="41">
        <v>4.7082315787495634</v>
      </c>
      <c r="M62" s="37">
        <v>4.7082315787495634</v>
      </c>
      <c r="N62" s="44">
        <v>0</v>
      </c>
      <c r="O62" s="19" t="s">
        <v>556</v>
      </c>
      <c r="P62" s="19">
        <v>260</v>
      </c>
      <c r="Q62" s="19">
        <v>255</v>
      </c>
    </row>
    <row r="63" spans="1:17">
      <c r="A63" s="22" t="s">
        <v>56</v>
      </c>
      <c r="B63" s="19" t="s">
        <v>125</v>
      </c>
      <c r="C63" s="184">
        <v>1</v>
      </c>
      <c r="D63" s="184" t="s">
        <v>75</v>
      </c>
      <c r="E63" s="22" t="s">
        <v>177</v>
      </c>
      <c r="F63" s="22" t="s">
        <v>178</v>
      </c>
      <c r="G63" s="22" t="s">
        <v>560</v>
      </c>
      <c r="H63" s="26" t="s">
        <v>233</v>
      </c>
      <c r="I63" s="22" t="s">
        <v>263</v>
      </c>
      <c r="J63" s="18" t="s">
        <v>201</v>
      </c>
      <c r="L63" s="41">
        <v>0.33919999999999406</v>
      </c>
      <c r="M63" s="37">
        <v>0</v>
      </c>
      <c r="N63" s="44">
        <v>0.33919999999999406</v>
      </c>
      <c r="O63" s="19" t="s">
        <v>56</v>
      </c>
      <c r="P63" s="19">
        <v>0</v>
      </c>
      <c r="Q63" s="19">
        <v>0</v>
      </c>
    </row>
    <row r="64" spans="1:17">
      <c r="A64" s="22" t="s">
        <v>56</v>
      </c>
      <c r="B64" s="19" t="s">
        <v>125</v>
      </c>
      <c r="C64" s="184">
        <v>1</v>
      </c>
      <c r="D64" s="184" t="s">
        <v>75</v>
      </c>
      <c r="E64" s="22" t="s">
        <v>177</v>
      </c>
      <c r="F64" s="22" t="s">
        <v>178</v>
      </c>
      <c r="G64" s="22" t="s">
        <v>560</v>
      </c>
      <c r="H64" s="26" t="s">
        <v>233</v>
      </c>
      <c r="I64" s="22" t="s">
        <v>264</v>
      </c>
      <c r="J64" s="18" t="s">
        <v>203</v>
      </c>
      <c r="L64" s="41">
        <v>0.56514732742949425</v>
      </c>
      <c r="M64" s="37">
        <v>0</v>
      </c>
      <c r="N64" s="44">
        <v>0.56514732742949425</v>
      </c>
      <c r="O64" s="19" t="s">
        <v>56</v>
      </c>
      <c r="P64" s="19">
        <v>0</v>
      </c>
      <c r="Q64" s="19">
        <v>0</v>
      </c>
    </row>
    <row r="65" spans="1:17">
      <c r="A65" s="22" t="s">
        <v>56</v>
      </c>
      <c r="B65" s="19" t="s">
        <v>125</v>
      </c>
      <c r="C65" s="184">
        <v>1</v>
      </c>
      <c r="D65" s="184" t="s">
        <v>75</v>
      </c>
      <c r="E65" s="22" t="s">
        <v>177</v>
      </c>
      <c r="F65" s="22" t="s">
        <v>178</v>
      </c>
      <c r="G65" s="22" t="s">
        <v>560</v>
      </c>
      <c r="H65" s="26" t="s">
        <v>233</v>
      </c>
      <c r="I65" s="22" t="s">
        <v>265</v>
      </c>
      <c r="J65" s="18" t="s">
        <v>67</v>
      </c>
      <c r="K65" s="18" t="s">
        <v>507</v>
      </c>
      <c r="L65" s="41">
        <v>3.7791499533298922</v>
      </c>
      <c r="M65" s="37">
        <v>0</v>
      </c>
      <c r="N65" s="44">
        <v>3.7791499533298922</v>
      </c>
      <c r="O65" s="19" t="s">
        <v>56</v>
      </c>
      <c r="P65" s="19">
        <v>0</v>
      </c>
      <c r="Q65" s="19">
        <v>0</v>
      </c>
    </row>
    <row r="66" spans="1:17">
      <c r="A66" s="22" t="s">
        <v>760</v>
      </c>
      <c r="B66" s="19" t="s">
        <v>127</v>
      </c>
      <c r="C66" s="184">
        <v>1</v>
      </c>
      <c r="D66" s="184" t="s">
        <v>75</v>
      </c>
      <c r="E66" s="22" t="s">
        <v>177</v>
      </c>
      <c r="F66" s="22" t="s">
        <v>178</v>
      </c>
      <c r="G66" s="22" t="s">
        <v>560</v>
      </c>
      <c r="H66" s="26" t="s">
        <v>233</v>
      </c>
      <c r="I66" s="22" t="s">
        <v>266</v>
      </c>
      <c r="J66" s="18" t="s">
        <v>235</v>
      </c>
      <c r="K66" s="18" t="s">
        <v>506</v>
      </c>
      <c r="L66" s="41">
        <v>20.172098291490677</v>
      </c>
      <c r="M66" s="37">
        <v>20.172098291490677</v>
      </c>
      <c r="N66" s="44">
        <v>0</v>
      </c>
      <c r="O66" s="19" t="s">
        <v>115</v>
      </c>
      <c r="P66" s="19">
        <v>260</v>
      </c>
      <c r="Q66" s="19">
        <v>255</v>
      </c>
    </row>
    <row r="67" spans="1:17">
      <c r="A67" s="22" t="s">
        <v>118</v>
      </c>
      <c r="B67" s="19" t="s">
        <v>74</v>
      </c>
      <c r="C67" s="184">
        <v>1</v>
      </c>
      <c r="D67" s="184" t="s">
        <v>75</v>
      </c>
      <c r="E67" s="22" t="s">
        <v>177</v>
      </c>
      <c r="F67" s="22" t="s">
        <v>178</v>
      </c>
      <c r="G67" s="22" t="s">
        <v>560</v>
      </c>
      <c r="H67" s="26" t="s">
        <v>233</v>
      </c>
      <c r="I67" s="22" t="s">
        <v>267</v>
      </c>
      <c r="J67" s="18" t="s">
        <v>226</v>
      </c>
      <c r="K67" s="18" t="s">
        <v>507</v>
      </c>
      <c r="L67" s="41">
        <v>5.5619768640546239</v>
      </c>
      <c r="M67" s="37">
        <v>5.5619768640546239</v>
      </c>
      <c r="N67" s="44">
        <v>0</v>
      </c>
      <c r="O67" s="19" t="s">
        <v>118</v>
      </c>
      <c r="P67" s="19">
        <v>260</v>
      </c>
      <c r="Q67" s="19">
        <v>255</v>
      </c>
    </row>
    <row r="68" spans="1:17">
      <c r="A68" s="22" t="s">
        <v>118</v>
      </c>
      <c r="B68" s="19" t="s">
        <v>74</v>
      </c>
      <c r="C68" s="184">
        <v>1</v>
      </c>
      <c r="D68" s="184" t="s">
        <v>75</v>
      </c>
      <c r="E68" s="22" t="s">
        <v>177</v>
      </c>
      <c r="F68" s="22" t="s">
        <v>178</v>
      </c>
      <c r="G68" s="22" t="s">
        <v>560</v>
      </c>
      <c r="H68" s="26" t="s">
        <v>233</v>
      </c>
      <c r="I68" s="22" t="s">
        <v>268</v>
      </c>
      <c r="J68" s="18" t="s">
        <v>32</v>
      </c>
      <c r="K68" s="18" t="s">
        <v>507</v>
      </c>
      <c r="L68" s="41">
        <v>1.51</v>
      </c>
      <c r="M68" s="37">
        <v>1.51</v>
      </c>
      <c r="N68" s="44">
        <v>0</v>
      </c>
      <c r="O68" s="19" t="s">
        <v>118</v>
      </c>
      <c r="P68" s="19">
        <v>260</v>
      </c>
      <c r="Q68" s="19">
        <v>255</v>
      </c>
    </row>
    <row r="69" spans="1:17">
      <c r="A69" s="22" t="s">
        <v>118</v>
      </c>
      <c r="B69" s="19" t="s">
        <v>74</v>
      </c>
      <c r="C69" s="184">
        <v>1</v>
      </c>
      <c r="D69" s="184" t="s">
        <v>75</v>
      </c>
      <c r="E69" s="22" t="s">
        <v>177</v>
      </c>
      <c r="F69" s="22" t="s">
        <v>178</v>
      </c>
      <c r="G69" s="22" t="s">
        <v>560</v>
      </c>
      <c r="H69" s="26" t="s">
        <v>233</v>
      </c>
      <c r="I69" s="22" t="s">
        <v>269</v>
      </c>
      <c r="J69" s="18" t="s">
        <v>32</v>
      </c>
      <c r="K69" s="18" t="s">
        <v>507</v>
      </c>
      <c r="L69" s="41">
        <v>1.5105431849039936</v>
      </c>
      <c r="M69" s="37">
        <v>1.5105431849039936</v>
      </c>
      <c r="N69" s="44">
        <v>0</v>
      </c>
      <c r="O69" s="19" t="s">
        <v>118</v>
      </c>
      <c r="P69" s="19">
        <v>260</v>
      </c>
      <c r="Q69" s="19">
        <v>255</v>
      </c>
    </row>
    <row r="70" spans="1:17">
      <c r="A70" s="22" t="s">
        <v>56</v>
      </c>
      <c r="B70" s="19" t="s">
        <v>125</v>
      </c>
      <c r="C70" s="184">
        <v>1</v>
      </c>
      <c r="D70" s="184" t="s">
        <v>75</v>
      </c>
      <c r="E70" s="22" t="s">
        <v>177</v>
      </c>
      <c r="F70" s="22" t="s">
        <v>178</v>
      </c>
      <c r="G70" s="22" t="s">
        <v>560</v>
      </c>
      <c r="H70" s="26" t="s">
        <v>233</v>
      </c>
      <c r="I70" s="22" t="s">
        <v>270</v>
      </c>
      <c r="J70" s="18" t="s">
        <v>210</v>
      </c>
      <c r="L70" s="41">
        <v>68.080544421148147</v>
      </c>
      <c r="M70" s="37">
        <v>0</v>
      </c>
      <c r="N70" s="44">
        <v>68.080544421148147</v>
      </c>
      <c r="O70" s="19" t="s">
        <v>56</v>
      </c>
      <c r="P70" s="19">
        <v>0</v>
      </c>
      <c r="Q70" s="19">
        <v>0</v>
      </c>
    </row>
    <row r="71" spans="1:17">
      <c r="A71" s="22" t="s">
        <v>553</v>
      </c>
      <c r="B71" s="19" t="s">
        <v>127</v>
      </c>
      <c r="C71" s="184">
        <v>1</v>
      </c>
      <c r="D71" s="184" t="s">
        <v>75</v>
      </c>
      <c r="E71" s="22" t="s">
        <v>177</v>
      </c>
      <c r="F71" s="22" t="s">
        <v>178</v>
      </c>
      <c r="G71" s="22" t="s">
        <v>560</v>
      </c>
      <c r="H71" s="26" t="s">
        <v>233</v>
      </c>
      <c r="I71" s="22" t="s">
        <v>271</v>
      </c>
      <c r="J71" s="18" t="s">
        <v>235</v>
      </c>
      <c r="K71" s="18" t="s">
        <v>506</v>
      </c>
      <c r="L71" s="41">
        <v>12.623321824798257</v>
      </c>
      <c r="M71" s="37">
        <v>12.623321824798257</v>
      </c>
      <c r="N71" s="44">
        <v>0</v>
      </c>
      <c r="O71" s="19" t="s">
        <v>553</v>
      </c>
      <c r="P71" s="19">
        <v>260</v>
      </c>
      <c r="Q71" s="19">
        <v>255</v>
      </c>
    </row>
    <row r="72" spans="1:17">
      <c r="A72" s="22" t="s">
        <v>553</v>
      </c>
      <c r="B72" s="19" t="s">
        <v>127</v>
      </c>
      <c r="C72" s="184">
        <v>1</v>
      </c>
      <c r="D72" s="184" t="s">
        <v>75</v>
      </c>
      <c r="E72" s="22" t="s">
        <v>177</v>
      </c>
      <c r="F72" s="22" t="s">
        <v>178</v>
      </c>
      <c r="G72" s="22" t="s">
        <v>560</v>
      </c>
      <c r="H72" s="26" t="s">
        <v>233</v>
      </c>
      <c r="I72" s="22" t="s">
        <v>272</v>
      </c>
      <c r="J72" s="18" t="s">
        <v>235</v>
      </c>
      <c r="K72" s="18" t="s">
        <v>506</v>
      </c>
      <c r="L72" s="41">
        <v>13.339911445194419</v>
      </c>
      <c r="M72" s="37">
        <v>13.339911445194419</v>
      </c>
      <c r="N72" s="44">
        <v>0</v>
      </c>
      <c r="O72" s="19" t="s">
        <v>553</v>
      </c>
      <c r="P72" s="19">
        <v>260</v>
      </c>
      <c r="Q72" s="19">
        <v>255</v>
      </c>
    </row>
    <row r="73" spans="1:17">
      <c r="A73" s="22" t="s">
        <v>553</v>
      </c>
      <c r="B73" s="19" t="s">
        <v>127</v>
      </c>
      <c r="C73" s="184">
        <v>1</v>
      </c>
      <c r="D73" s="184" t="s">
        <v>75</v>
      </c>
      <c r="E73" s="22" t="s">
        <v>177</v>
      </c>
      <c r="F73" s="22" t="s">
        <v>178</v>
      </c>
      <c r="G73" s="22" t="s">
        <v>560</v>
      </c>
      <c r="H73" s="26" t="s">
        <v>233</v>
      </c>
      <c r="I73" s="22" t="s">
        <v>273</v>
      </c>
      <c r="J73" s="18" t="s">
        <v>274</v>
      </c>
      <c r="K73" s="18" t="s">
        <v>506</v>
      </c>
      <c r="L73" s="41">
        <v>11.147091579365563</v>
      </c>
      <c r="M73" s="37">
        <v>11.147091579365563</v>
      </c>
      <c r="N73" s="44">
        <v>0</v>
      </c>
      <c r="O73" s="19" t="s">
        <v>553</v>
      </c>
      <c r="P73" s="19">
        <v>260</v>
      </c>
      <c r="Q73" s="19">
        <v>255</v>
      </c>
    </row>
    <row r="74" spans="1:17">
      <c r="A74" s="22" t="s">
        <v>115</v>
      </c>
      <c r="B74" s="19" t="s">
        <v>127</v>
      </c>
      <c r="C74" s="184">
        <v>1</v>
      </c>
      <c r="D74" s="184" t="s">
        <v>75</v>
      </c>
      <c r="E74" s="22" t="s">
        <v>177</v>
      </c>
      <c r="F74" s="22" t="s">
        <v>178</v>
      </c>
      <c r="G74" s="22" t="s">
        <v>560</v>
      </c>
      <c r="H74" s="26" t="s">
        <v>233</v>
      </c>
      <c r="I74" s="22" t="s">
        <v>275</v>
      </c>
      <c r="J74" s="18" t="s">
        <v>235</v>
      </c>
      <c r="K74" s="18" t="s">
        <v>506</v>
      </c>
      <c r="L74" s="41">
        <v>13.3373709954263</v>
      </c>
      <c r="M74" s="37">
        <v>13.3373709954263</v>
      </c>
      <c r="N74" s="44">
        <v>0</v>
      </c>
      <c r="O74" s="19" t="s">
        <v>115</v>
      </c>
      <c r="P74" s="19">
        <v>260</v>
      </c>
      <c r="Q74" s="19">
        <v>255</v>
      </c>
    </row>
    <row r="75" spans="1:17">
      <c r="A75" s="22" t="s">
        <v>115</v>
      </c>
      <c r="B75" s="19" t="s">
        <v>127</v>
      </c>
      <c r="C75" s="184">
        <v>1</v>
      </c>
      <c r="D75" s="184" t="s">
        <v>75</v>
      </c>
      <c r="E75" s="22" t="s">
        <v>177</v>
      </c>
      <c r="F75" s="22" t="s">
        <v>178</v>
      </c>
      <c r="G75" s="22" t="s">
        <v>560</v>
      </c>
      <c r="H75" s="26" t="s">
        <v>233</v>
      </c>
      <c r="I75" s="22" t="s">
        <v>276</v>
      </c>
      <c r="J75" s="18" t="s">
        <v>235</v>
      </c>
      <c r="K75" s="18" t="s">
        <v>506</v>
      </c>
      <c r="L75" s="41">
        <v>13.007005791561747</v>
      </c>
      <c r="M75" s="37">
        <v>13.007005791561747</v>
      </c>
      <c r="N75" s="44">
        <v>0</v>
      </c>
      <c r="O75" s="19" t="s">
        <v>115</v>
      </c>
      <c r="P75" s="19">
        <v>260</v>
      </c>
      <c r="Q75" s="19">
        <v>255</v>
      </c>
    </row>
    <row r="76" spans="1:17">
      <c r="A76" s="22" t="s">
        <v>759</v>
      </c>
      <c r="B76" s="19" t="s">
        <v>127</v>
      </c>
      <c r="C76" s="184">
        <v>1</v>
      </c>
      <c r="D76" s="184" t="s">
        <v>75</v>
      </c>
      <c r="E76" s="22" t="s">
        <v>177</v>
      </c>
      <c r="F76" s="22" t="s">
        <v>178</v>
      </c>
      <c r="G76" s="22" t="s">
        <v>560</v>
      </c>
      <c r="H76" s="26" t="s">
        <v>233</v>
      </c>
      <c r="I76" s="22" t="s">
        <v>277</v>
      </c>
      <c r="J76" s="18" t="s">
        <v>222</v>
      </c>
      <c r="K76" s="18" t="s">
        <v>506</v>
      </c>
      <c r="L76" s="41">
        <v>11.125123857350994</v>
      </c>
      <c r="M76" s="37">
        <v>11.125123857350994</v>
      </c>
      <c r="N76" s="44">
        <v>0</v>
      </c>
      <c r="O76" s="19" t="s">
        <v>553</v>
      </c>
      <c r="P76" s="19">
        <v>260</v>
      </c>
      <c r="Q76" s="19">
        <v>255</v>
      </c>
    </row>
    <row r="77" spans="1:17">
      <c r="A77" s="22" t="s">
        <v>56</v>
      </c>
      <c r="B77" s="19" t="s">
        <v>125</v>
      </c>
      <c r="C77" s="184">
        <v>1</v>
      </c>
      <c r="D77" s="184" t="s">
        <v>75</v>
      </c>
      <c r="E77" s="22" t="s">
        <v>177</v>
      </c>
      <c r="F77" s="22" t="s">
        <v>178</v>
      </c>
      <c r="G77" s="22" t="s">
        <v>560</v>
      </c>
      <c r="H77" s="26" t="s">
        <v>233</v>
      </c>
      <c r="I77" s="22" t="s">
        <v>278</v>
      </c>
      <c r="J77" s="18" t="s">
        <v>235</v>
      </c>
      <c r="K77" s="18" t="s">
        <v>506</v>
      </c>
      <c r="L77" s="41">
        <v>20.475887264430085</v>
      </c>
      <c r="M77" s="37">
        <v>0</v>
      </c>
      <c r="N77" s="44">
        <v>20.475887264430085</v>
      </c>
      <c r="O77" s="19" t="s">
        <v>56</v>
      </c>
      <c r="P77" s="19">
        <v>0</v>
      </c>
      <c r="Q77" s="19">
        <v>0</v>
      </c>
    </row>
    <row r="78" spans="1:17">
      <c r="A78" s="22" t="s">
        <v>759</v>
      </c>
      <c r="B78" s="19" t="s">
        <v>127</v>
      </c>
      <c r="C78" s="184">
        <v>1</v>
      </c>
      <c r="D78" s="184" t="s">
        <v>75</v>
      </c>
      <c r="E78" s="22" t="s">
        <v>177</v>
      </c>
      <c r="F78" s="22" t="s">
        <v>178</v>
      </c>
      <c r="G78" s="22" t="s">
        <v>560</v>
      </c>
      <c r="H78" s="26" t="s">
        <v>233</v>
      </c>
      <c r="I78" s="22" t="s">
        <v>279</v>
      </c>
      <c r="J78" s="18" t="s">
        <v>0</v>
      </c>
      <c r="K78" s="18" t="s">
        <v>506</v>
      </c>
      <c r="L78" s="41">
        <v>18.756463353712078</v>
      </c>
      <c r="M78" s="37">
        <v>18.756463353712078</v>
      </c>
      <c r="N78" s="44">
        <v>0</v>
      </c>
      <c r="O78" s="19" t="s">
        <v>553</v>
      </c>
      <c r="P78" s="19">
        <v>260</v>
      </c>
      <c r="Q78" s="19">
        <v>255</v>
      </c>
    </row>
    <row r="79" spans="1:17">
      <c r="A79" s="22" t="s">
        <v>56</v>
      </c>
      <c r="B79" s="19" t="s">
        <v>125</v>
      </c>
      <c r="C79" s="184">
        <v>1</v>
      </c>
      <c r="D79" s="184" t="s">
        <v>75</v>
      </c>
      <c r="E79" s="22" t="s">
        <v>177</v>
      </c>
      <c r="F79" s="22" t="s">
        <v>178</v>
      </c>
      <c r="G79" s="22" t="s">
        <v>560</v>
      </c>
      <c r="H79" s="26" t="s">
        <v>233</v>
      </c>
      <c r="I79" s="22" t="s">
        <v>280</v>
      </c>
      <c r="J79" s="18" t="s">
        <v>281</v>
      </c>
      <c r="K79" s="18" t="s">
        <v>100</v>
      </c>
      <c r="L79" s="41">
        <v>11.568552642545209</v>
      </c>
      <c r="M79" s="37">
        <v>0</v>
      </c>
      <c r="N79" s="44">
        <v>11.568552642545209</v>
      </c>
      <c r="O79" s="19" t="s">
        <v>56</v>
      </c>
      <c r="P79" s="19">
        <v>0</v>
      </c>
      <c r="Q79" s="19">
        <v>0</v>
      </c>
    </row>
    <row r="80" spans="1:17">
      <c r="A80" s="22" t="s">
        <v>118</v>
      </c>
      <c r="B80" s="19" t="s">
        <v>74</v>
      </c>
      <c r="C80" s="184">
        <v>1</v>
      </c>
      <c r="D80" s="184" t="s">
        <v>75</v>
      </c>
      <c r="E80" s="22" t="s">
        <v>177</v>
      </c>
      <c r="F80" s="22" t="s">
        <v>178</v>
      </c>
      <c r="G80" s="22" t="s">
        <v>560</v>
      </c>
      <c r="H80" s="26" t="s">
        <v>233</v>
      </c>
      <c r="I80" s="22" t="s">
        <v>282</v>
      </c>
      <c r="J80" s="18" t="s">
        <v>230</v>
      </c>
      <c r="K80" s="18" t="s">
        <v>507</v>
      </c>
      <c r="L80" s="41">
        <v>7.6815033478681993</v>
      </c>
      <c r="M80" s="37">
        <v>7.6815033478681993</v>
      </c>
      <c r="N80" s="44">
        <v>0</v>
      </c>
      <c r="O80" s="19" t="s">
        <v>118</v>
      </c>
      <c r="P80" s="19">
        <v>260</v>
      </c>
      <c r="Q80" s="19">
        <v>255</v>
      </c>
    </row>
    <row r="81" spans="1:17">
      <c r="A81" s="22" t="s">
        <v>118</v>
      </c>
      <c r="B81" s="19" t="s">
        <v>74</v>
      </c>
      <c r="C81" s="184">
        <v>1</v>
      </c>
      <c r="D81" s="184" t="s">
        <v>75</v>
      </c>
      <c r="E81" s="22" t="s">
        <v>177</v>
      </c>
      <c r="F81" s="22" t="s">
        <v>178</v>
      </c>
      <c r="G81" s="22" t="s">
        <v>560</v>
      </c>
      <c r="H81" s="26" t="s">
        <v>233</v>
      </c>
      <c r="I81" s="22" t="s">
        <v>283</v>
      </c>
      <c r="J81" s="18" t="s">
        <v>32</v>
      </c>
      <c r="K81" s="18" t="s">
        <v>507</v>
      </c>
      <c r="L81" s="41">
        <v>1.4793762518372522</v>
      </c>
      <c r="M81" s="37">
        <v>1.4793762518372522</v>
      </c>
      <c r="N81" s="44">
        <v>0</v>
      </c>
      <c r="O81" s="19" t="s">
        <v>118</v>
      </c>
      <c r="P81" s="19">
        <v>260</v>
      </c>
      <c r="Q81" s="19">
        <v>255</v>
      </c>
    </row>
    <row r="82" spans="1:17">
      <c r="A82" s="22" t="s">
        <v>118</v>
      </c>
      <c r="B82" s="19" t="s">
        <v>74</v>
      </c>
      <c r="C82" s="184">
        <v>1</v>
      </c>
      <c r="D82" s="184" t="s">
        <v>75</v>
      </c>
      <c r="E82" s="22" t="s">
        <v>177</v>
      </c>
      <c r="F82" s="22" t="s">
        <v>178</v>
      </c>
      <c r="G82" s="22" t="s">
        <v>560</v>
      </c>
      <c r="H82" s="26" t="s">
        <v>233</v>
      </c>
      <c r="I82" s="22" t="s">
        <v>284</v>
      </c>
      <c r="J82" s="18" t="s">
        <v>32</v>
      </c>
      <c r="K82" s="18" t="s">
        <v>507</v>
      </c>
      <c r="L82" s="41">
        <v>1.4276118379249236</v>
      </c>
      <c r="M82" s="37">
        <v>1.4276118379249236</v>
      </c>
      <c r="N82" s="44">
        <v>0</v>
      </c>
      <c r="O82" s="19" t="s">
        <v>118</v>
      </c>
      <c r="P82" s="19">
        <v>260</v>
      </c>
      <c r="Q82" s="19">
        <v>255</v>
      </c>
    </row>
    <row r="83" spans="1:17">
      <c r="A83" s="22" t="s">
        <v>115</v>
      </c>
      <c r="B83" s="19" t="s">
        <v>127</v>
      </c>
      <c r="C83" s="184">
        <v>1</v>
      </c>
      <c r="D83" s="184" t="s">
        <v>75</v>
      </c>
      <c r="E83" s="22" t="s">
        <v>177</v>
      </c>
      <c r="F83" s="22" t="s">
        <v>178</v>
      </c>
      <c r="G83" s="22" t="s">
        <v>560</v>
      </c>
      <c r="H83" s="26" t="s">
        <v>285</v>
      </c>
      <c r="I83" s="22" t="s">
        <v>286</v>
      </c>
      <c r="J83" s="18" t="s">
        <v>235</v>
      </c>
      <c r="K83" s="18" t="s">
        <v>506</v>
      </c>
      <c r="L83" s="41">
        <v>28.59201926929644</v>
      </c>
      <c r="M83" s="37">
        <v>28.59201926929644</v>
      </c>
      <c r="N83" s="44">
        <v>0</v>
      </c>
      <c r="O83" s="19" t="s">
        <v>115</v>
      </c>
      <c r="P83" s="19">
        <v>260</v>
      </c>
      <c r="Q83" s="19">
        <v>255</v>
      </c>
    </row>
    <row r="84" spans="1:17">
      <c r="A84" s="22" t="s">
        <v>115</v>
      </c>
      <c r="B84" s="19" t="s">
        <v>127</v>
      </c>
      <c r="C84" s="184">
        <v>1</v>
      </c>
      <c r="D84" s="184" t="s">
        <v>75</v>
      </c>
      <c r="E84" s="22" t="s">
        <v>177</v>
      </c>
      <c r="F84" s="22" t="s">
        <v>178</v>
      </c>
      <c r="G84" s="22" t="s">
        <v>560</v>
      </c>
      <c r="H84" s="26" t="s">
        <v>285</v>
      </c>
      <c r="I84" s="22" t="s">
        <v>287</v>
      </c>
      <c r="J84" s="18" t="s">
        <v>235</v>
      </c>
      <c r="K84" s="18" t="s">
        <v>506</v>
      </c>
      <c r="L84" s="41">
        <v>28.988782611515852</v>
      </c>
      <c r="M84" s="37">
        <v>28.988782611515852</v>
      </c>
      <c r="N84" s="44">
        <v>0</v>
      </c>
      <c r="O84" s="19" t="s">
        <v>115</v>
      </c>
      <c r="P84" s="19">
        <v>260</v>
      </c>
      <c r="Q84" s="19">
        <v>255</v>
      </c>
    </row>
    <row r="85" spans="1:17">
      <c r="A85" s="22" t="s">
        <v>553</v>
      </c>
      <c r="B85" s="19" t="s">
        <v>127</v>
      </c>
      <c r="C85" s="184">
        <v>1</v>
      </c>
      <c r="D85" s="184" t="s">
        <v>75</v>
      </c>
      <c r="E85" s="22" t="s">
        <v>177</v>
      </c>
      <c r="F85" s="22" t="s">
        <v>178</v>
      </c>
      <c r="G85" s="22" t="s">
        <v>560</v>
      </c>
      <c r="H85" s="26" t="s">
        <v>285</v>
      </c>
      <c r="I85" s="22" t="s">
        <v>288</v>
      </c>
      <c r="J85" s="18" t="s">
        <v>274</v>
      </c>
      <c r="K85" s="18" t="s">
        <v>506</v>
      </c>
      <c r="L85" s="41">
        <v>14.329611928936881</v>
      </c>
      <c r="M85" s="37">
        <v>14.329611928936881</v>
      </c>
      <c r="N85" s="44">
        <v>0</v>
      </c>
      <c r="O85" s="19" t="s">
        <v>553</v>
      </c>
      <c r="P85" s="19">
        <v>260</v>
      </c>
      <c r="Q85" s="19">
        <v>255</v>
      </c>
    </row>
    <row r="86" spans="1:17">
      <c r="A86" s="22" t="s">
        <v>553</v>
      </c>
      <c r="B86" s="19" t="s">
        <v>127</v>
      </c>
      <c r="C86" s="184">
        <v>1</v>
      </c>
      <c r="D86" s="184" t="s">
        <v>75</v>
      </c>
      <c r="E86" s="22" t="s">
        <v>177</v>
      </c>
      <c r="F86" s="22" t="s">
        <v>178</v>
      </c>
      <c r="G86" s="22" t="s">
        <v>560</v>
      </c>
      <c r="H86" s="26" t="s">
        <v>285</v>
      </c>
      <c r="I86" s="22" t="s">
        <v>289</v>
      </c>
      <c r="J86" s="18" t="s">
        <v>235</v>
      </c>
      <c r="K86" s="18" t="s">
        <v>506</v>
      </c>
      <c r="L86" s="41">
        <v>13.312047763220777</v>
      </c>
      <c r="M86" s="37">
        <v>13.312047763220777</v>
      </c>
      <c r="N86" s="44">
        <v>0</v>
      </c>
      <c r="O86" s="19" t="s">
        <v>553</v>
      </c>
      <c r="P86" s="19">
        <v>260</v>
      </c>
      <c r="Q86" s="19">
        <v>255</v>
      </c>
    </row>
    <row r="87" spans="1:17">
      <c r="A87" s="22" t="s">
        <v>553</v>
      </c>
      <c r="B87" s="19" t="s">
        <v>127</v>
      </c>
      <c r="C87" s="184">
        <v>1</v>
      </c>
      <c r="D87" s="184" t="s">
        <v>75</v>
      </c>
      <c r="E87" s="22" t="s">
        <v>177</v>
      </c>
      <c r="F87" s="22" t="s">
        <v>178</v>
      </c>
      <c r="G87" s="22" t="s">
        <v>560</v>
      </c>
      <c r="H87" s="26" t="s">
        <v>285</v>
      </c>
      <c r="I87" s="22" t="s">
        <v>290</v>
      </c>
      <c r="J87" s="18" t="s">
        <v>235</v>
      </c>
      <c r="K87" s="18" t="s">
        <v>506</v>
      </c>
      <c r="L87" s="41">
        <v>14.298513101842584</v>
      </c>
      <c r="M87" s="37">
        <v>14.298513101842584</v>
      </c>
      <c r="N87" s="44">
        <v>0</v>
      </c>
      <c r="O87" s="19" t="s">
        <v>553</v>
      </c>
      <c r="P87" s="19">
        <v>260</v>
      </c>
      <c r="Q87" s="19">
        <v>255</v>
      </c>
    </row>
    <row r="88" spans="1:17">
      <c r="A88" s="22" t="s">
        <v>115</v>
      </c>
      <c r="B88" s="19" t="s">
        <v>127</v>
      </c>
      <c r="C88" s="184">
        <v>1</v>
      </c>
      <c r="D88" s="184" t="s">
        <v>75</v>
      </c>
      <c r="E88" s="22" t="s">
        <v>177</v>
      </c>
      <c r="F88" s="22" t="s">
        <v>178</v>
      </c>
      <c r="G88" s="22" t="s">
        <v>560</v>
      </c>
      <c r="H88" s="26" t="s">
        <v>285</v>
      </c>
      <c r="I88" s="22" t="s">
        <v>291</v>
      </c>
      <c r="J88" s="18" t="s">
        <v>235</v>
      </c>
      <c r="K88" s="18" t="s">
        <v>506</v>
      </c>
      <c r="L88" s="41">
        <v>20.84874156816625</v>
      </c>
      <c r="M88" s="37">
        <v>20.84874156816625</v>
      </c>
      <c r="N88" s="44">
        <v>0</v>
      </c>
      <c r="O88" s="19" t="s">
        <v>115</v>
      </c>
      <c r="P88" s="19">
        <v>260</v>
      </c>
      <c r="Q88" s="19">
        <v>255</v>
      </c>
    </row>
    <row r="89" spans="1:17">
      <c r="A89" s="22" t="s">
        <v>553</v>
      </c>
      <c r="B89" s="19" t="s">
        <v>127</v>
      </c>
      <c r="C89" s="184">
        <v>1</v>
      </c>
      <c r="D89" s="184" t="s">
        <v>75</v>
      </c>
      <c r="E89" s="22" t="s">
        <v>177</v>
      </c>
      <c r="F89" s="22" t="s">
        <v>178</v>
      </c>
      <c r="G89" s="22" t="s">
        <v>560</v>
      </c>
      <c r="H89" s="26" t="s">
        <v>285</v>
      </c>
      <c r="I89" s="22" t="s">
        <v>292</v>
      </c>
      <c r="J89" s="18" t="s">
        <v>274</v>
      </c>
      <c r="K89" s="18" t="s">
        <v>506</v>
      </c>
      <c r="L89" s="41">
        <v>14.329913489961806</v>
      </c>
      <c r="M89" s="37">
        <v>14.329913489961806</v>
      </c>
      <c r="N89" s="44">
        <v>0</v>
      </c>
      <c r="O89" s="19" t="s">
        <v>553</v>
      </c>
      <c r="P89" s="19">
        <v>260</v>
      </c>
      <c r="Q89" s="19">
        <v>255</v>
      </c>
    </row>
    <row r="90" spans="1:17">
      <c r="A90" s="22" t="s">
        <v>561</v>
      </c>
      <c r="B90" s="19" t="s">
        <v>128</v>
      </c>
      <c r="C90" s="184">
        <v>1</v>
      </c>
      <c r="D90" s="184" t="s">
        <v>75</v>
      </c>
      <c r="E90" s="22" t="s">
        <v>177</v>
      </c>
      <c r="F90" s="22" t="s">
        <v>178</v>
      </c>
      <c r="G90" s="22" t="s">
        <v>560</v>
      </c>
      <c r="H90" s="26" t="s">
        <v>285</v>
      </c>
      <c r="I90" s="22" t="s">
        <v>293</v>
      </c>
      <c r="J90" s="18" t="s">
        <v>248</v>
      </c>
      <c r="K90" s="18" t="s">
        <v>506</v>
      </c>
      <c r="L90" s="41">
        <v>29.110332864304581</v>
      </c>
      <c r="M90" s="37">
        <v>29.110332864304581</v>
      </c>
      <c r="N90" s="44">
        <v>0</v>
      </c>
      <c r="O90" s="19" t="s">
        <v>561</v>
      </c>
      <c r="P90" s="19">
        <v>260</v>
      </c>
      <c r="Q90" s="19">
        <v>255</v>
      </c>
    </row>
    <row r="91" spans="1:17">
      <c r="A91" s="22" t="s">
        <v>112</v>
      </c>
      <c r="B91" s="19" t="s">
        <v>128</v>
      </c>
      <c r="C91" s="184">
        <v>1</v>
      </c>
      <c r="D91" s="184" t="s">
        <v>75</v>
      </c>
      <c r="E91" s="22" t="s">
        <v>177</v>
      </c>
      <c r="F91" s="22" t="s">
        <v>178</v>
      </c>
      <c r="G91" s="22" t="s">
        <v>560</v>
      </c>
      <c r="H91" s="26" t="s">
        <v>285</v>
      </c>
      <c r="I91" s="22" t="s">
        <v>294</v>
      </c>
      <c r="J91" s="18" t="s">
        <v>250</v>
      </c>
      <c r="K91" s="18" t="s">
        <v>100</v>
      </c>
      <c r="L91" s="41">
        <v>20.004484409904222</v>
      </c>
      <c r="M91" s="37">
        <v>20.004484409904222</v>
      </c>
      <c r="N91" s="44">
        <v>0</v>
      </c>
      <c r="O91" s="19" t="s">
        <v>112</v>
      </c>
      <c r="P91" s="19">
        <v>260</v>
      </c>
      <c r="Q91" s="19">
        <v>255</v>
      </c>
    </row>
    <row r="92" spans="1:17">
      <c r="A92" s="22" t="s">
        <v>553</v>
      </c>
      <c r="B92" s="19" t="s">
        <v>127</v>
      </c>
      <c r="C92" s="184">
        <v>1</v>
      </c>
      <c r="D92" s="184" t="s">
        <v>75</v>
      </c>
      <c r="E92" s="22" t="s">
        <v>177</v>
      </c>
      <c r="F92" s="22" t="s">
        <v>178</v>
      </c>
      <c r="G92" s="22" t="s">
        <v>560</v>
      </c>
      <c r="H92" s="26" t="s">
        <v>285</v>
      </c>
      <c r="I92" s="22" t="s">
        <v>295</v>
      </c>
      <c r="J92" s="18" t="s">
        <v>296</v>
      </c>
      <c r="K92" s="18" t="s">
        <v>506</v>
      </c>
      <c r="L92" s="41">
        <v>19.216521713437444</v>
      </c>
      <c r="M92" s="37">
        <v>19.216521713437444</v>
      </c>
      <c r="N92" s="44">
        <v>0</v>
      </c>
      <c r="O92" s="19" t="s">
        <v>553</v>
      </c>
      <c r="P92" s="19">
        <v>260</v>
      </c>
      <c r="Q92" s="19">
        <v>255</v>
      </c>
    </row>
    <row r="93" spans="1:17">
      <c r="A93" s="22" t="s">
        <v>113</v>
      </c>
      <c r="B93" s="19" t="s">
        <v>128</v>
      </c>
      <c r="C93" s="184">
        <v>1</v>
      </c>
      <c r="D93" s="184" t="s">
        <v>75</v>
      </c>
      <c r="E93" s="22" t="s">
        <v>177</v>
      </c>
      <c r="F93" s="22" t="s">
        <v>178</v>
      </c>
      <c r="G93" s="22" t="s">
        <v>560</v>
      </c>
      <c r="H93" s="26" t="s">
        <v>285</v>
      </c>
      <c r="I93" s="22" t="s">
        <v>297</v>
      </c>
      <c r="J93" s="18" t="s">
        <v>253</v>
      </c>
      <c r="K93" s="18" t="s">
        <v>506</v>
      </c>
      <c r="L93" s="41">
        <v>16.229119116554092</v>
      </c>
      <c r="M93" s="37">
        <v>16.229119116554092</v>
      </c>
      <c r="N93" s="44">
        <v>0</v>
      </c>
      <c r="O93" s="19" t="s">
        <v>113</v>
      </c>
      <c r="P93" s="19">
        <v>260</v>
      </c>
      <c r="Q93" s="19">
        <v>255</v>
      </c>
    </row>
    <row r="94" spans="1:17">
      <c r="A94" s="22" t="s">
        <v>553</v>
      </c>
      <c r="B94" s="19" t="s">
        <v>127</v>
      </c>
      <c r="C94" s="184">
        <v>1</v>
      </c>
      <c r="D94" s="184" t="s">
        <v>75</v>
      </c>
      <c r="E94" s="22" t="s">
        <v>177</v>
      </c>
      <c r="F94" s="22" t="s">
        <v>178</v>
      </c>
      <c r="G94" s="22" t="s">
        <v>560</v>
      </c>
      <c r="H94" s="26" t="s">
        <v>285</v>
      </c>
      <c r="I94" s="22" t="s">
        <v>298</v>
      </c>
      <c r="J94" s="18" t="s">
        <v>239</v>
      </c>
      <c r="K94" s="18" t="s">
        <v>506</v>
      </c>
      <c r="L94" s="41">
        <v>7.8651848511832014</v>
      </c>
      <c r="M94" s="37">
        <v>7.8651848511832014</v>
      </c>
      <c r="N94" s="44">
        <v>0</v>
      </c>
      <c r="O94" s="19" t="s">
        <v>553</v>
      </c>
      <c r="P94" s="19">
        <v>260</v>
      </c>
      <c r="Q94" s="19">
        <v>255</v>
      </c>
    </row>
    <row r="95" spans="1:17">
      <c r="A95" s="22" t="s">
        <v>113</v>
      </c>
      <c r="B95" s="19" t="s">
        <v>128</v>
      </c>
      <c r="C95" s="184">
        <v>1</v>
      </c>
      <c r="D95" s="184" t="s">
        <v>75</v>
      </c>
      <c r="E95" s="22" t="s">
        <v>177</v>
      </c>
      <c r="F95" s="22" t="s">
        <v>178</v>
      </c>
      <c r="G95" s="22" t="s">
        <v>560</v>
      </c>
      <c r="H95" s="26" t="s">
        <v>285</v>
      </c>
      <c r="I95" s="22" t="s">
        <v>299</v>
      </c>
      <c r="J95" s="18" t="s">
        <v>256</v>
      </c>
      <c r="K95" s="18" t="s">
        <v>506</v>
      </c>
      <c r="L95" s="41">
        <v>147.59515121130872</v>
      </c>
      <c r="M95" s="37">
        <v>147.59515121130872</v>
      </c>
      <c r="N95" s="46">
        <v>0</v>
      </c>
      <c r="O95" s="19" t="s">
        <v>113</v>
      </c>
      <c r="P95" s="19">
        <v>260</v>
      </c>
      <c r="Q95" s="19">
        <v>255</v>
      </c>
    </row>
    <row r="96" spans="1:17">
      <c r="A96" s="22" t="s">
        <v>553</v>
      </c>
      <c r="B96" s="19" t="s">
        <v>127</v>
      </c>
      <c r="C96" s="184">
        <v>1</v>
      </c>
      <c r="D96" s="184" t="s">
        <v>75</v>
      </c>
      <c r="E96" s="22" t="s">
        <v>177</v>
      </c>
      <c r="F96" s="22" t="s">
        <v>178</v>
      </c>
      <c r="G96" s="22" t="s">
        <v>560</v>
      </c>
      <c r="H96" s="26" t="s">
        <v>285</v>
      </c>
      <c r="I96" s="22" t="s">
        <v>300</v>
      </c>
      <c r="J96" s="18" t="s">
        <v>239</v>
      </c>
      <c r="K96" s="18" t="s">
        <v>506</v>
      </c>
      <c r="L96" s="41">
        <v>7.8843033099734683</v>
      </c>
      <c r="M96" s="37">
        <v>7.8843033099734683</v>
      </c>
      <c r="N96" s="44">
        <v>0</v>
      </c>
      <c r="O96" s="19" t="s">
        <v>553</v>
      </c>
      <c r="P96" s="19">
        <v>260</v>
      </c>
      <c r="Q96" s="19">
        <v>255</v>
      </c>
    </row>
    <row r="97" spans="1:17">
      <c r="A97" s="22" t="s">
        <v>553</v>
      </c>
      <c r="B97" s="19" t="s">
        <v>127</v>
      </c>
      <c r="C97" s="184">
        <v>1</v>
      </c>
      <c r="D97" s="184" t="s">
        <v>75</v>
      </c>
      <c r="E97" s="22" t="s">
        <v>177</v>
      </c>
      <c r="F97" s="22" t="s">
        <v>178</v>
      </c>
      <c r="G97" s="22" t="s">
        <v>560</v>
      </c>
      <c r="H97" s="26" t="s">
        <v>285</v>
      </c>
      <c r="I97" s="22" t="s">
        <v>301</v>
      </c>
      <c r="J97" s="18" t="s">
        <v>259</v>
      </c>
      <c r="K97" s="18" t="s">
        <v>506</v>
      </c>
      <c r="L97" s="41">
        <v>1.8012947149005805</v>
      </c>
      <c r="M97" s="37">
        <v>1.8012947149005805</v>
      </c>
      <c r="N97" s="44">
        <v>0</v>
      </c>
      <c r="O97" s="19" t="s">
        <v>553</v>
      </c>
      <c r="P97" s="19">
        <v>260</v>
      </c>
      <c r="Q97" s="19">
        <v>255</v>
      </c>
    </row>
    <row r="98" spans="1:17">
      <c r="A98" s="22" t="s">
        <v>553</v>
      </c>
      <c r="B98" s="19" t="s">
        <v>127</v>
      </c>
      <c r="C98" s="184">
        <v>1</v>
      </c>
      <c r="D98" s="184" t="s">
        <v>75</v>
      </c>
      <c r="E98" s="22" t="s">
        <v>177</v>
      </c>
      <c r="F98" s="22" t="s">
        <v>178</v>
      </c>
      <c r="G98" s="22" t="s">
        <v>560</v>
      </c>
      <c r="H98" s="26" t="s">
        <v>285</v>
      </c>
      <c r="I98" s="22" t="s">
        <v>302</v>
      </c>
      <c r="J98" s="18" t="s">
        <v>259</v>
      </c>
      <c r="K98" s="18" t="s">
        <v>506</v>
      </c>
      <c r="L98" s="41">
        <v>1.8012947149004208</v>
      </c>
      <c r="M98" s="37">
        <v>1.8012947149004208</v>
      </c>
      <c r="N98" s="46">
        <v>0</v>
      </c>
      <c r="O98" s="19" t="s">
        <v>553</v>
      </c>
      <c r="P98" s="19">
        <v>260</v>
      </c>
      <c r="Q98" s="19">
        <v>255</v>
      </c>
    </row>
    <row r="99" spans="1:17">
      <c r="A99" s="22" t="s">
        <v>113</v>
      </c>
      <c r="B99" s="19" t="s">
        <v>128</v>
      </c>
      <c r="C99" s="184">
        <v>1</v>
      </c>
      <c r="D99" s="184" t="s">
        <v>75</v>
      </c>
      <c r="E99" s="22" t="s">
        <v>177</v>
      </c>
      <c r="F99" s="22" t="s">
        <v>178</v>
      </c>
      <c r="G99" s="22" t="s">
        <v>560</v>
      </c>
      <c r="H99" s="26" t="s">
        <v>285</v>
      </c>
      <c r="I99" s="22" t="s">
        <v>303</v>
      </c>
      <c r="J99" s="18" t="s">
        <v>304</v>
      </c>
      <c r="K99" s="18" t="s">
        <v>506</v>
      </c>
      <c r="L99" s="41">
        <v>4.7017442774514002</v>
      </c>
      <c r="M99" s="37">
        <v>4.7017442774514002</v>
      </c>
      <c r="N99" s="44">
        <v>0</v>
      </c>
      <c r="O99" s="19" t="s">
        <v>113</v>
      </c>
      <c r="P99" s="19">
        <v>260</v>
      </c>
      <c r="Q99" s="19">
        <v>255</v>
      </c>
    </row>
    <row r="100" spans="1:17">
      <c r="A100" s="22" t="s">
        <v>56</v>
      </c>
      <c r="B100" s="19" t="s">
        <v>125</v>
      </c>
      <c r="C100" s="184">
        <v>1</v>
      </c>
      <c r="D100" s="184" t="s">
        <v>75</v>
      </c>
      <c r="E100" s="22" t="s">
        <v>177</v>
      </c>
      <c r="F100" s="22" t="s">
        <v>178</v>
      </c>
      <c r="G100" s="22" t="s">
        <v>560</v>
      </c>
      <c r="H100" s="26" t="s">
        <v>285</v>
      </c>
      <c r="I100" s="22" t="s">
        <v>305</v>
      </c>
      <c r="J100" s="18" t="s">
        <v>201</v>
      </c>
      <c r="L100" s="41">
        <v>0.33919999999999406</v>
      </c>
      <c r="M100" s="37">
        <v>0</v>
      </c>
      <c r="N100" s="44">
        <v>0.33919999999999406</v>
      </c>
      <c r="O100" s="19" t="s">
        <v>56</v>
      </c>
      <c r="P100" s="19">
        <v>0</v>
      </c>
      <c r="Q100" s="19">
        <v>0</v>
      </c>
    </row>
    <row r="101" spans="1:17">
      <c r="A101" s="22" t="s">
        <v>56</v>
      </c>
      <c r="B101" s="19" t="s">
        <v>125</v>
      </c>
      <c r="C101" s="184">
        <v>1</v>
      </c>
      <c r="D101" s="184" t="s">
        <v>75</v>
      </c>
      <c r="E101" s="22" t="s">
        <v>177</v>
      </c>
      <c r="F101" s="22" t="s">
        <v>178</v>
      </c>
      <c r="G101" s="22" t="s">
        <v>560</v>
      </c>
      <c r="H101" s="26" t="s">
        <v>285</v>
      </c>
      <c r="I101" s="26" t="s">
        <v>306</v>
      </c>
      <c r="J101" s="18" t="s">
        <v>203</v>
      </c>
      <c r="L101" s="41">
        <v>0.56514732742949425</v>
      </c>
      <c r="M101" s="37">
        <v>0</v>
      </c>
      <c r="N101" s="44">
        <v>0.56514732742949425</v>
      </c>
      <c r="O101" s="19" t="s">
        <v>56</v>
      </c>
      <c r="P101" s="19">
        <v>0</v>
      </c>
      <c r="Q101" s="19">
        <v>0</v>
      </c>
    </row>
    <row r="102" spans="1:17">
      <c r="A102" s="22" t="s">
        <v>56</v>
      </c>
      <c r="B102" s="19" t="s">
        <v>125</v>
      </c>
      <c r="C102" s="184">
        <v>1</v>
      </c>
      <c r="D102" s="184" t="s">
        <v>75</v>
      </c>
      <c r="E102" s="22" t="s">
        <v>177</v>
      </c>
      <c r="F102" s="22" t="s">
        <v>178</v>
      </c>
      <c r="G102" s="22" t="s">
        <v>560</v>
      </c>
      <c r="H102" s="26" t="s">
        <v>285</v>
      </c>
      <c r="I102" s="26" t="s">
        <v>307</v>
      </c>
      <c r="J102" s="18" t="s">
        <v>67</v>
      </c>
      <c r="L102" s="41">
        <v>3.7791499533298922</v>
      </c>
      <c r="M102" s="37">
        <v>0</v>
      </c>
      <c r="N102" s="44">
        <v>3.7791499533298922</v>
      </c>
      <c r="O102" s="19" t="s">
        <v>56</v>
      </c>
      <c r="P102" s="19">
        <v>0</v>
      </c>
      <c r="Q102" s="19">
        <v>0</v>
      </c>
    </row>
    <row r="103" spans="1:17">
      <c r="A103" s="22" t="s">
        <v>555</v>
      </c>
      <c r="B103" s="19" t="s">
        <v>128</v>
      </c>
      <c r="C103" s="184">
        <v>1</v>
      </c>
      <c r="D103" s="184" t="s">
        <v>75</v>
      </c>
      <c r="E103" s="22" t="s">
        <v>177</v>
      </c>
      <c r="F103" s="22" t="s">
        <v>178</v>
      </c>
      <c r="G103" s="22" t="s">
        <v>560</v>
      </c>
      <c r="H103" s="26" t="s">
        <v>285</v>
      </c>
      <c r="I103" s="26" t="s">
        <v>307</v>
      </c>
      <c r="J103" s="18" t="s">
        <v>30</v>
      </c>
      <c r="K103" s="18" t="s">
        <v>510</v>
      </c>
      <c r="L103" s="41">
        <v>4.4056881884335723</v>
      </c>
      <c r="M103" s="37">
        <v>4.4056881884335723</v>
      </c>
      <c r="N103" s="44">
        <v>0</v>
      </c>
      <c r="O103" s="19" t="s">
        <v>555</v>
      </c>
      <c r="P103" s="19">
        <v>260</v>
      </c>
      <c r="Q103" s="19">
        <v>255</v>
      </c>
    </row>
    <row r="104" spans="1:17">
      <c r="A104" s="22" t="s">
        <v>115</v>
      </c>
      <c r="B104" s="19" t="s">
        <v>127</v>
      </c>
      <c r="C104" s="184">
        <v>1</v>
      </c>
      <c r="D104" s="184" t="s">
        <v>75</v>
      </c>
      <c r="E104" s="22" t="s">
        <v>177</v>
      </c>
      <c r="F104" s="22" t="s">
        <v>178</v>
      </c>
      <c r="G104" s="22" t="s">
        <v>560</v>
      </c>
      <c r="H104" s="26" t="s">
        <v>285</v>
      </c>
      <c r="I104" s="22" t="s">
        <v>308</v>
      </c>
      <c r="J104" s="18" t="s">
        <v>235</v>
      </c>
      <c r="K104" s="18" t="s">
        <v>506</v>
      </c>
      <c r="L104" s="41">
        <v>23.961130995547247</v>
      </c>
      <c r="M104" s="37">
        <v>23.961130995547247</v>
      </c>
      <c r="N104" s="44">
        <v>0</v>
      </c>
      <c r="O104" s="19" t="s">
        <v>115</v>
      </c>
      <c r="P104" s="19">
        <v>260</v>
      </c>
      <c r="Q104" s="19">
        <v>255</v>
      </c>
    </row>
    <row r="105" spans="1:17">
      <c r="A105" s="22" t="s">
        <v>122</v>
      </c>
      <c r="B105" s="19" t="s">
        <v>128</v>
      </c>
      <c r="C105" s="184">
        <v>1</v>
      </c>
      <c r="D105" s="184" t="s">
        <v>75</v>
      </c>
      <c r="E105" s="22" t="s">
        <v>177</v>
      </c>
      <c r="F105" s="22" t="s">
        <v>178</v>
      </c>
      <c r="G105" s="22" t="s">
        <v>560</v>
      </c>
      <c r="H105" s="26" t="s">
        <v>285</v>
      </c>
      <c r="I105" s="22" t="s">
        <v>309</v>
      </c>
      <c r="J105" s="18" t="s">
        <v>208</v>
      </c>
      <c r="K105" s="18" t="s">
        <v>506</v>
      </c>
      <c r="L105" s="41">
        <v>15.495172147775392</v>
      </c>
      <c r="M105" s="37">
        <v>15.495172147775392</v>
      </c>
      <c r="N105" s="46">
        <v>0</v>
      </c>
      <c r="O105" s="19" t="s">
        <v>122</v>
      </c>
      <c r="P105" s="19">
        <v>260</v>
      </c>
      <c r="Q105" s="19">
        <v>255</v>
      </c>
    </row>
    <row r="106" spans="1:17">
      <c r="A106" s="22" t="s">
        <v>118</v>
      </c>
      <c r="B106" s="19" t="s">
        <v>74</v>
      </c>
      <c r="C106" s="184">
        <v>1</v>
      </c>
      <c r="D106" s="184" t="s">
        <v>75</v>
      </c>
      <c r="E106" s="22" t="s">
        <v>177</v>
      </c>
      <c r="F106" s="22" t="s">
        <v>178</v>
      </c>
      <c r="G106" s="22" t="s">
        <v>560</v>
      </c>
      <c r="H106" s="26" t="s">
        <v>285</v>
      </c>
      <c r="I106" s="26" t="s">
        <v>310</v>
      </c>
      <c r="J106" s="18" t="s">
        <v>230</v>
      </c>
      <c r="K106" s="18" t="s">
        <v>507</v>
      </c>
      <c r="L106" s="41">
        <v>6.4778086575613667</v>
      </c>
      <c r="M106" s="37">
        <v>6.4778086575613667</v>
      </c>
      <c r="N106" s="46">
        <v>0</v>
      </c>
      <c r="O106" s="19" t="s">
        <v>118</v>
      </c>
      <c r="P106" s="19">
        <v>260</v>
      </c>
      <c r="Q106" s="19">
        <v>255</v>
      </c>
    </row>
    <row r="107" spans="1:17">
      <c r="A107" s="22" t="s">
        <v>118</v>
      </c>
      <c r="B107" s="19" t="s">
        <v>74</v>
      </c>
      <c r="C107" s="184">
        <v>1</v>
      </c>
      <c r="D107" s="184" t="s">
        <v>75</v>
      </c>
      <c r="E107" s="22" t="s">
        <v>177</v>
      </c>
      <c r="F107" s="22" t="s">
        <v>178</v>
      </c>
      <c r="G107" s="22" t="s">
        <v>560</v>
      </c>
      <c r="H107" s="26" t="s">
        <v>285</v>
      </c>
      <c r="I107" s="26" t="s">
        <v>311</v>
      </c>
      <c r="J107" s="18" t="s">
        <v>32</v>
      </c>
      <c r="K107" s="18" t="s">
        <v>507</v>
      </c>
      <c r="L107" s="41">
        <v>2.2671999999999648</v>
      </c>
      <c r="M107" s="37">
        <v>2.2671999999999648</v>
      </c>
      <c r="N107" s="44">
        <v>0</v>
      </c>
      <c r="O107" s="19" t="s">
        <v>118</v>
      </c>
      <c r="P107" s="19">
        <v>260</v>
      </c>
      <c r="Q107" s="19">
        <v>255</v>
      </c>
    </row>
    <row r="108" spans="1:17">
      <c r="A108" s="22" t="s">
        <v>56</v>
      </c>
      <c r="B108" s="19" t="s">
        <v>125</v>
      </c>
      <c r="C108" s="184">
        <v>1</v>
      </c>
      <c r="D108" s="184" t="s">
        <v>75</v>
      </c>
      <c r="E108" s="22" t="s">
        <v>177</v>
      </c>
      <c r="F108" s="22" t="s">
        <v>178</v>
      </c>
      <c r="G108" s="22" t="s">
        <v>560</v>
      </c>
      <c r="H108" s="26" t="s">
        <v>285</v>
      </c>
      <c r="I108" s="26" t="s">
        <v>312</v>
      </c>
      <c r="J108" s="18" t="s">
        <v>313</v>
      </c>
      <c r="K108" s="18" t="s">
        <v>509</v>
      </c>
      <c r="L108" s="41">
        <v>57.897080139846061</v>
      </c>
      <c r="M108" s="37">
        <v>0</v>
      </c>
      <c r="N108" s="44">
        <v>57.897080139846061</v>
      </c>
      <c r="O108" s="19" t="s">
        <v>56</v>
      </c>
      <c r="P108" s="19">
        <v>0</v>
      </c>
      <c r="Q108" s="19">
        <v>0</v>
      </c>
    </row>
    <row r="109" spans="1:17">
      <c r="A109" s="22" t="s">
        <v>115</v>
      </c>
      <c r="B109" s="19" t="s">
        <v>127</v>
      </c>
      <c r="C109" s="184">
        <v>1</v>
      </c>
      <c r="D109" s="184" t="s">
        <v>75</v>
      </c>
      <c r="E109" s="22" t="s">
        <v>177</v>
      </c>
      <c r="F109" s="22" t="s">
        <v>178</v>
      </c>
      <c r="G109" s="22" t="s">
        <v>560</v>
      </c>
      <c r="H109" s="26" t="s">
        <v>285</v>
      </c>
      <c r="I109" s="26" t="s">
        <v>314</v>
      </c>
      <c r="J109" s="18" t="s">
        <v>235</v>
      </c>
      <c r="K109" s="18" t="s">
        <v>506</v>
      </c>
      <c r="L109" s="41">
        <v>18.68069767447399</v>
      </c>
      <c r="M109" s="37">
        <v>18.68069767447399</v>
      </c>
      <c r="N109" s="44">
        <v>0</v>
      </c>
      <c r="O109" s="19" t="s">
        <v>115</v>
      </c>
      <c r="P109" s="19">
        <v>260</v>
      </c>
      <c r="Q109" s="19">
        <v>255</v>
      </c>
    </row>
    <row r="110" spans="1:17">
      <c r="A110" s="22" t="s">
        <v>553</v>
      </c>
      <c r="B110" s="19" t="s">
        <v>127</v>
      </c>
      <c r="C110" s="184">
        <v>1</v>
      </c>
      <c r="D110" s="184" t="s">
        <v>75</v>
      </c>
      <c r="E110" s="22" t="s">
        <v>177</v>
      </c>
      <c r="F110" s="22" t="s">
        <v>178</v>
      </c>
      <c r="G110" s="22" t="s">
        <v>560</v>
      </c>
      <c r="H110" s="26" t="s">
        <v>285</v>
      </c>
      <c r="I110" s="22" t="s">
        <v>315</v>
      </c>
      <c r="J110" s="18" t="s">
        <v>296</v>
      </c>
      <c r="K110" s="18" t="s">
        <v>506</v>
      </c>
      <c r="L110" s="41">
        <v>22.471076269579925</v>
      </c>
      <c r="M110" s="37">
        <v>22.471076269579925</v>
      </c>
      <c r="N110" s="44">
        <v>0</v>
      </c>
      <c r="O110" s="19" t="s">
        <v>553</v>
      </c>
      <c r="P110" s="19">
        <v>260</v>
      </c>
      <c r="Q110" s="19">
        <v>255</v>
      </c>
    </row>
    <row r="111" spans="1:17">
      <c r="A111" s="22" t="s">
        <v>115</v>
      </c>
      <c r="B111" s="19" t="s">
        <v>127</v>
      </c>
      <c r="C111" s="184">
        <v>1</v>
      </c>
      <c r="D111" s="184" t="s">
        <v>75</v>
      </c>
      <c r="E111" s="22" t="s">
        <v>177</v>
      </c>
      <c r="F111" s="22" t="s">
        <v>178</v>
      </c>
      <c r="G111" s="22" t="s">
        <v>560</v>
      </c>
      <c r="H111" s="26" t="s">
        <v>285</v>
      </c>
      <c r="I111" s="22" t="s">
        <v>316</v>
      </c>
      <c r="J111" s="18" t="s">
        <v>317</v>
      </c>
      <c r="K111" s="18" t="s">
        <v>506</v>
      </c>
      <c r="L111" s="41">
        <v>20.019349480094458</v>
      </c>
      <c r="M111" s="37">
        <v>20.019349480094458</v>
      </c>
      <c r="N111" s="44">
        <v>0</v>
      </c>
      <c r="O111" s="19" t="s">
        <v>115</v>
      </c>
      <c r="P111" s="19">
        <v>260</v>
      </c>
      <c r="Q111" s="19">
        <v>255</v>
      </c>
    </row>
    <row r="112" spans="1:17">
      <c r="A112" s="22" t="s">
        <v>759</v>
      </c>
      <c r="B112" s="19" t="s">
        <v>127</v>
      </c>
      <c r="C112" s="184">
        <v>1</v>
      </c>
      <c r="D112" s="184" t="s">
        <v>75</v>
      </c>
      <c r="E112" s="22" t="s">
        <v>177</v>
      </c>
      <c r="F112" s="22" t="s">
        <v>178</v>
      </c>
      <c r="G112" s="22" t="s">
        <v>560</v>
      </c>
      <c r="H112" s="26" t="s">
        <v>285</v>
      </c>
      <c r="I112" s="22" t="s">
        <v>318</v>
      </c>
      <c r="J112" s="18" t="s">
        <v>319</v>
      </c>
      <c r="K112" s="18" t="s">
        <v>506</v>
      </c>
      <c r="L112" s="41">
        <v>17.639719806828825</v>
      </c>
      <c r="M112" s="37">
        <v>17.639719806828825</v>
      </c>
      <c r="N112" s="44">
        <v>0</v>
      </c>
      <c r="O112" s="19" t="s">
        <v>553</v>
      </c>
      <c r="P112" s="19">
        <v>260</v>
      </c>
      <c r="Q112" s="19">
        <v>255</v>
      </c>
    </row>
    <row r="113" spans="1:17">
      <c r="A113" s="22" t="s">
        <v>115</v>
      </c>
      <c r="B113" s="19" t="s">
        <v>127</v>
      </c>
      <c r="C113" s="184">
        <v>1</v>
      </c>
      <c r="D113" s="184" t="s">
        <v>75</v>
      </c>
      <c r="E113" s="22" t="s">
        <v>177</v>
      </c>
      <c r="F113" s="22" t="s">
        <v>178</v>
      </c>
      <c r="G113" s="22" t="s">
        <v>560</v>
      </c>
      <c r="H113" s="26" t="s">
        <v>285</v>
      </c>
      <c r="I113" s="26" t="s">
        <v>320</v>
      </c>
      <c r="J113" s="18" t="s">
        <v>235</v>
      </c>
      <c r="K113" s="18" t="s">
        <v>506</v>
      </c>
      <c r="L113" s="41">
        <v>19.718719713594329</v>
      </c>
      <c r="M113" s="37">
        <v>19.718719713594329</v>
      </c>
      <c r="N113" s="44">
        <v>0</v>
      </c>
      <c r="O113" s="19" t="s">
        <v>115</v>
      </c>
      <c r="P113" s="19">
        <v>260</v>
      </c>
      <c r="Q113" s="19">
        <v>255</v>
      </c>
    </row>
    <row r="114" spans="1:17">
      <c r="A114" s="22" t="s">
        <v>759</v>
      </c>
      <c r="B114" s="19" t="s">
        <v>127</v>
      </c>
      <c r="C114" s="184">
        <v>1</v>
      </c>
      <c r="D114" s="184" t="s">
        <v>75</v>
      </c>
      <c r="E114" s="22" t="s">
        <v>177</v>
      </c>
      <c r="F114" s="22" t="s">
        <v>178</v>
      </c>
      <c r="G114" s="22" t="s">
        <v>560</v>
      </c>
      <c r="H114" s="26" t="s">
        <v>285</v>
      </c>
      <c r="I114" s="22" t="s">
        <v>321</v>
      </c>
      <c r="J114" s="18" t="s">
        <v>0</v>
      </c>
      <c r="K114" s="18" t="s">
        <v>506</v>
      </c>
      <c r="L114" s="41">
        <v>18.774522731946277</v>
      </c>
      <c r="M114" s="37">
        <v>18.774522731946277</v>
      </c>
      <c r="N114" s="45">
        <v>0</v>
      </c>
      <c r="O114" s="19" t="s">
        <v>553</v>
      </c>
      <c r="P114" s="19">
        <v>260</v>
      </c>
      <c r="Q114" s="19">
        <v>255</v>
      </c>
    </row>
    <row r="115" spans="1:17">
      <c r="A115" s="22" t="s">
        <v>56</v>
      </c>
      <c r="B115" s="19" t="s">
        <v>125</v>
      </c>
      <c r="C115" s="184">
        <v>1</v>
      </c>
      <c r="D115" s="184" t="s">
        <v>75</v>
      </c>
      <c r="E115" s="22" t="s">
        <v>177</v>
      </c>
      <c r="F115" s="22" t="s">
        <v>178</v>
      </c>
      <c r="G115" s="22" t="s">
        <v>560</v>
      </c>
      <c r="H115" s="26" t="s">
        <v>285</v>
      </c>
      <c r="I115" s="26" t="s">
        <v>322</v>
      </c>
      <c r="J115" s="18" t="s">
        <v>323</v>
      </c>
      <c r="K115" s="18" t="s">
        <v>509</v>
      </c>
      <c r="L115" s="41">
        <v>8.3956178549170932</v>
      </c>
      <c r="M115" s="37">
        <v>0</v>
      </c>
      <c r="N115" s="45">
        <v>8.3956178549170932</v>
      </c>
      <c r="O115" s="19" t="s">
        <v>56</v>
      </c>
      <c r="P115" s="19">
        <v>0</v>
      </c>
      <c r="Q115" s="19">
        <v>0</v>
      </c>
    </row>
    <row r="116" spans="1:17">
      <c r="A116" s="22" t="s">
        <v>56</v>
      </c>
      <c r="B116" s="19" t="s">
        <v>125</v>
      </c>
      <c r="C116" s="184">
        <v>1</v>
      </c>
      <c r="D116" s="184" t="s">
        <v>75</v>
      </c>
      <c r="E116" s="22" t="s">
        <v>177</v>
      </c>
      <c r="F116" s="22" t="s">
        <v>178</v>
      </c>
      <c r="G116" s="22" t="s">
        <v>560</v>
      </c>
      <c r="H116" s="26" t="s">
        <v>285</v>
      </c>
      <c r="I116" s="26" t="s">
        <v>324</v>
      </c>
      <c r="J116" s="18" t="s">
        <v>325</v>
      </c>
      <c r="K116" s="18" t="s">
        <v>509</v>
      </c>
      <c r="L116" s="41">
        <v>3.1064148704596373</v>
      </c>
      <c r="M116" s="37">
        <v>0</v>
      </c>
      <c r="N116" s="44">
        <v>3.1064148704596373</v>
      </c>
      <c r="O116" s="19" t="s">
        <v>56</v>
      </c>
      <c r="P116" s="19">
        <v>0</v>
      </c>
      <c r="Q116" s="19">
        <v>0</v>
      </c>
    </row>
    <row r="117" spans="1:17">
      <c r="A117" s="22" t="s">
        <v>118</v>
      </c>
      <c r="B117" s="19" t="s">
        <v>74</v>
      </c>
      <c r="C117" s="184">
        <v>1</v>
      </c>
      <c r="D117" s="184" t="s">
        <v>75</v>
      </c>
      <c r="E117" s="22" t="s">
        <v>177</v>
      </c>
      <c r="F117" s="22" t="s">
        <v>178</v>
      </c>
      <c r="G117" s="22" t="s">
        <v>560</v>
      </c>
      <c r="H117" s="26" t="s">
        <v>285</v>
      </c>
      <c r="I117" s="26" t="s">
        <v>326</v>
      </c>
      <c r="J117" s="18" t="s">
        <v>230</v>
      </c>
      <c r="K117" s="18" t="s">
        <v>507</v>
      </c>
      <c r="L117" s="41">
        <v>7.6815033478682198</v>
      </c>
      <c r="M117" s="37">
        <v>7.6815033478682198</v>
      </c>
      <c r="N117" s="44">
        <v>0</v>
      </c>
      <c r="O117" s="19" t="s">
        <v>118</v>
      </c>
      <c r="P117" s="19">
        <v>260</v>
      </c>
      <c r="Q117" s="19">
        <v>255</v>
      </c>
    </row>
    <row r="118" spans="1:17">
      <c r="A118" s="22" t="s">
        <v>118</v>
      </c>
      <c r="B118" s="19" t="s">
        <v>74</v>
      </c>
      <c r="C118" s="184">
        <v>1</v>
      </c>
      <c r="D118" s="184" t="s">
        <v>75</v>
      </c>
      <c r="E118" s="22" t="s">
        <v>177</v>
      </c>
      <c r="F118" s="22" t="s">
        <v>178</v>
      </c>
      <c r="G118" s="22" t="s">
        <v>560</v>
      </c>
      <c r="H118" s="26" t="s">
        <v>285</v>
      </c>
      <c r="I118" s="26" t="s">
        <v>327</v>
      </c>
      <c r="J118" s="18" t="s">
        <v>32</v>
      </c>
      <c r="K118" s="18" t="s">
        <v>507</v>
      </c>
      <c r="L118" s="41">
        <v>1.4793762518372522</v>
      </c>
      <c r="M118" s="37">
        <v>1.4793762518372522</v>
      </c>
      <c r="N118" s="44">
        <v>0</v>
      </c>
      <c r="O118" s="19" t="s">
        <v>118</v>
      </c>
      <c r="P118" s="19">
        <v>260</v>
      </c>
      <c r="Q118" s="19">
        <v>255</v>
      </c>
    </row>
    <row r="119" spans="1:17">
      <c r="A119" s="22" t="s">
        <v>118</v>
      </c>
      <c r="B119" s="19" t="s">
        <v>74</v>
      </c>
      <c r="C119" s="184">
        <v>1</v>
      </c>
      <c r="D119" s="184" t="s">
        <v>75</v>
      </c>
      <c r="E119" s="22" t="s">
        <v>177</v>
      </c>
      <c r="F119" s="22" t="s">
        <v>178</v>
      </c>
      <c r="G119" s="22" t="s">
        <v>560</v>
      </c>
      <c r="H119" s="26" t="s">
        <v>285</v>
      </c>
      <c r="I119" s="22" t="s">
        <v>328</v>
      </c>
      <c r="J119" s="18" t="s">
        <v>32</v>
      </c>
      <c r="K119" s="18" t="s">
        <v>507</v>
      </c>
      <c r="L119" s="41">
        <v>1.4276118379249236</v>
      </c>
      <c r="M119" s="37">
        <v>1.4276118379249236</v>
      </c>
      <c r="N119" s="44">
        <v>0</v>
      </c>
      <c r="O119" s="19" t="s">
        <v>118</v>
      </c>
      <c r="P119" s="19">
        <v>260</v>
      </c>
      <c r="Q119" s="19">
        <v>255</v>
      </c>
    </row>
    <row r="120" spans="1:17">
      <c r="A120" s="22" t="s">
        <v>111</v>
      </c>
      <c r="B120" s="19" t="s">
        <v>128</v>
      </c>
      <c r="C120" s="184">
        <v>1</v>
      </c>
      <c r="D120" s="184" t="s">
        <v>61</v>
      </c>
      <c r="E120" s="22" t="s">
        <v>177</v>
      </c>
      <c r="F120" s="22" t="s">
        <v>178</v>
      </c>
      <c r="G120" s="22" t="s">
        <v>560</v>
      </c>
      <c r="H120" s="26" t="s">
        <v>77</v>
      </c>
      <c r="I120" s="22" t="s">
        <v>329</v>
      </c>
      <c r="J120" s="18" t="s">
        <v>330</v>
      </c>
      <c r="K120" s="18" t="s">
        <v>511</v>
      </c>
      <c r="L120" s="41">
        <v>3.1415926535897967</v>
      </c>
      <c r="M120" s="37">
        <v>3.1415926535897967</v>
      </c>
      <c r="N120" s="44">
        <v>0</v>
      </c>
      <c r="O120" s="19" t="s">
        <v>111</v>
      </c>
      <c r="P120" s="19">
        <v>260</v>
      </c>
      <c r="Q120" s="19">
        <v>255</v>
      </c>
    </row>
    <row r="121" spans="1:17">
      <c r="A121" s="22" t="s">
        <v>557</v>
      </c>
      <c r="B121" s="19" t="s">
        <v>128</v>
      </c>
      <c r="C121" s="184">
        <v>1</v>
      </c>
      <c r="D121" s="184" t="s">
        <v>61</v>
      </c>
      <c r="E121" s="22" t="s">
        <v>177</v>
      </c>
      <c r="F121" s="22" t="s">
        <v>178</v>
      </c>
      <c r="G121" s="22" t="s">
        <v>560</v>
      </c>
      <c r="H121" s="26" t="s">
        <v>77</v>
      </c>
      <c r="I121" s="22" t="s">
        <v>331</v>
      </c>
      <c r="J121" s="18" t="s">
        <v>332</v>
      </c>
      <c r="K121" s="18" t="s">
        <v>509</v>
      </c>
      <c r="L121" s="41">
        <v>12.148015422941938</v>
      </c>
      <c r="M121" s="37">
        <v>12.148015422941938</v>
      </c>
      <c r="N121" s="44">
        <v>0</v>
      </c>
      <c r="O121" s="19" t="s">
        <v>557</v>
      </c>
      <c r="P121" s="19">
        <v>260</v>
      </c>
      <c r="Q121" s="19">
        <v>255</v>
      </c>
    </row>
    <row r="122" spans="1:17">
      <c r="A122" s="22" t="s">
        <v>115</v>
      </c>
      <c r="B122" s="19" t="s">
        <v>127</v>
      </c>
      <c r="C122" s="184">
        <v>1</v>
      </c>
      <c r="D122" s="184" t="s">
        <v>61</v>
      </c>
      <c r="E122" s="22" t="s">
        <v>177</v>
      </c>
      <c r="F122" s="22" t="s">
        <v>178</v>
      </c>
      <c r="G122" s="22" t="s">
        <v>560</v>
      </c>
      <c r="H122" s="26" t="s">
        <v>77</v>
      </c>
      <c r="I122" s="22" t="s">
        <v>333</v>
      </c>
      <c r="J122" s="18" t="s">
        <v>180</v>
      </c>
      <c r="K122" s="18" t="s">
        <v>509</v>
      </c>
      <c r="L122" s="41">
        <v>8.9796339973148243</v>
      </c>
      <c r="M122" s="37">
        <v>8.9796339973148243</v>
      </c>
      <c r="N122" s="44">
        <v>0</v>
      </c>
      <c r="O122" s="19" t="s">
        <v>115</v>
      </c>
      <c r="P122" s="19">
        <v>260</v>
      </c>
      <c r="Q122" s="19">
        <v>255</v>
      </c>
    </row>
    <row r="123" spans="1:17">
      <c r="A123" s="22" t="s">
        <v>115</v>
      </c>
      <c r="B123" s="19" t="s">
        <v>127</v>
      </c>
      <c r="C123" s="184">
        <v>1</v>
      </c>
      <c r="D123" s="184" t="s">
        <v>61</v>
      </c>
      <c r="E123" s="22" t="s">
        <v>177</v>
      </c>
      <c r="F123" s="22" t="s">
        <v>178</v>
      </c>
      <c r="G123" s="22" t="s">
        <v>560</v>
      </c>
      <c r="H123" s="26" t="s">
        <v>77</v>
      </c>
      <c r="I123" s="26" t="s">
        <v>334</v>
      </c>
      <c r="J123" s="18" t="s">
        <v>180</v>
      </c>
      <c r="K123" s="18" t="s">
        <v>509</v>
      </c>
      <c r="L123" s="41">
        <v>4.8160017086791918</v>
      </c>
      <c r="M123" s="37">
        <v>4.8160017086791918</v>
      </c>
      <c r="N123" s="44">
        <v>0</v>
      </c>
      <c r="O123" s="19" t="s">
        <v>115</v>
      </c>
      <c r="P123" s="19">
        <v>260</v>
      </c>
      <c r="Q123" s="19">
        <v>255</v>
      </c>
    </row>
    <row r="124" spans="1:17">
      <c r="A124" s="22" t="s">
        <v>115</v>
      </c>
      <c r="B124" s="19" t="s">
        <v>127</v>
      </c>
      <c r="C124" s="184">
        <v>1</v>
      </c>
      <c r="D124" s="184" t="s">
        <v>61</v>
      </c>
      <c r="E124" s="22" t="s">
        <v>177</v>
      </c>
      <c r="F124" s="22" t="s">
        <v>178</v>
      </c>
      <c r="G124" s="22" t="s">
        <v>560</v>
      </c>
      <c r="H124" s="26" t="s">
        <v>77</v>
      </c>
      <c r="I124" s="22" t="s">
        <v>335</v>
      </c>
      <c r="J124" s="18" t="s">
        <v>180</v>
      </c>
      <c r="K124" s="18" t="s">
        <v>509</v>
      </c>
      <c r="L124" s="41">
        <v>4.82</v>
      </c>
      <c r="M124" s="37">
        <v>4.82</v>
      </c>
      <c r="N124" s="44">
        <v>0</v>
      </c>
      <c r="O124" s="19" t="s">
        <v>115</v>
      </c>
      <c r="P124" s="19">
        <v>260</v>
      </c>
      <c r="Q124" s="19">
        <v>255</v>
      </c>
    </row>
    <row r="125" spans="1:17">
      <c r="A125" s="22" t="s">
        <v>115</v>
      </c>
      <c r="B125" s="19" t="s">
        <v>127</v>
      </c>
      <c r="C125" s="184">
        <v>1</v>
      </c>
      <c r="D125" s="184" t="s">
        <v>61</v>
      </c>
      <c r="E125" s="22" t="s">
        <v>177</v>
      </c>
      <c r="F125" s="22" t="s">
        <v>178</v>
      </c>
      <c r="G125" s="22" t="s">
        <v>560</v>
      </c>
      <c r="H125" s="26" t="s">
        <v>77</v>
      </c>
      <c r="I125" s="22" t="s">
        <v>336</v>
      </c>
      <c r="J125" s="18" t="s">
        <v>180</v>
      </c>
      <c r="K125" s="18" t="s">
        <v>509</v>
      </c>
      <c r="L125" s="41">
        <v>1.1309733552922938</v>
      </c>
      <c r="M125" s="37">
        <v>1.1309733552922938</v>
      </c>
      <c r="N125" s="44">
        <v>0</v>
      </c>
      <c r="O125" s="19" t="s">
        <v>115</v>
      </c>
      <c r="P125" s="19">
        <v>260</v>
      </c>
      <c r="Q125" s="19">
        <v>255</v>
      </c>
    </row>
    <row r="126" spans="1:17">
      <c r="A126" s="22" t="s">
        <v>115</v>
      </c>
      <c r="B126" s="19" t="s">
        <v>127</v>
      </c>
      <c r="C126" s="184">
        <v>1</v>
      </c>
      <c r="D126" s="184" t="s">
        <v>61</v>
      </c>
      <c r="E126" s="22" t="s">
        <v>177</v>
      </c>
      <c r="F126" s="22" t="s">
        <v>178</v>
      </c>
      <c r="G126" s="22" t="s">
        <v>560</v>
      </c>
      <c r="H126" s="26" t="s">
        <v>77</v>
      </c>
      <c r="I126" s="22" t="s">
        <v>337</v>
      </c>
      <c r="J126" s="18" t="s">
        <v>338</v>
      </c>
      <c r="K126" s="18" t="s">
        <v>509</v>
      </c>
      <c r="L126" s="41">
        <v>1.1309733552922911</v>
      </c>
      <c r="M126" s="37">
        <v>1.1309733552922911</v>
      </c>
      <c r="N126" s="44">
        <v>0</v>
      </c>
      <c r="O126" s="19" t="s">
        <v>115</v>
      </c>
      <c r="P126" s="19">
        <v>260</v>
      </c>
      <c r="Q126" s="19">
        <v>255</v>
      </c>
    </row>
    <row r="127" spans="1:17">
      <c r="A127" s="22" t="s">
        <v>552</v>
      </c>
      <c r="B127" s="19" t="s">
        <v>128</v>
      </c>
      <c r="C127" s="184">
        <v>1</v>
      </c>
      <c r="D127" s="184" t="s">
        <v>61</v>
      </c>
      <c r="E127" s="22" t="s">
        <v>177</v>
      </c>
      <c r="F127" s="22" t="s">
        <v>178</v>
      </c>
      <c r="G127" s="22" t="s">
        <v>560</v>
      </c>
      <c r="H127" s="26" t="s">
        <v>77</v>
      </c>
      <c r="I127" s="22" t="s">
        <v>339</v>
      </c>
      <c r="J127" s="18" t="s">
        <v>340</v>
      </c>
      <c r="K127" s="18" t="s">
        <v>509</v>
      </c>
      <c r="L127" s="41">
        <v>9.4029174294456315</v>
      </c>
      <c r="M127" s="37">
        <v>9.4029174294456315</v>
      </c>
      <c r="N127" s="44">
        <v>0</v>
      </c>
      <c r="O127" s="19" t="s">
        <v>552</v>
      </c>
      <c r="P127" s="19">
        <v>260</v>
      </c>
      <c r="Q127" s="19">
        <v>255</v>
      </c>
    </row>
    <row r="128" spans="1:17">
      <c r="A128" s="22" t="s">
        <v>113</v>
      </c>
      <c r="B128" s="19" t="s">
        <v>128</v>
      </c>
      <c r="C128" s="184">
        <v>1</v>
      </c>
      <c r="D128" s="184" t="s">
        <v>61</v>
      </c>
      <c r="E128" s="22" t="s">
        <v>177</v>
      </c>
      <c r="F128" s="22" t="s">
        <v>178</v>
      </c>
      <c r="G128" s="22" t="s">
        <v>560</v>
      </c>
      <c r="H128" s="26" t="s">
        <v>77</v>
      </c>
      <c r="I128" s="22" t="s">
        <v>341</v>
      </c>
      <c r="J128" s="18" t="s">
        <v>253</v>
      </c>
      <c r="K128" s="18" t="s">
        <v>509</v>
      </c>
      <c r="L128" s="41">
        <v>21.586465405179787</v>
      </c>
      <c r="M128" s="37">
        <v>21.586465405179787</v>
      </c>
      <c r="N128" s="44">
        <v>0</v>
      </c>
      <c r="O128" s="19" t="s">
        <v>113</v>
      </c>
      <c r="P128" s="19">
        <v>260</v>
      </c>
      <c r="Q128" s="19">
        <v>255</v>
      </c>
    </row>
    <row r="129" spans="1:17">
      <c r="A129" s="22" t="s">
        <v>118</v>
      </c>
      <c r="B129" s="19" t="s">
        <v>74</v>
      </c>
      <c r="C129" s="184">
        <v>1</v>
      </c>
      <c r="D129" s="184" t="s">
        <v>61</v>
      </c>
      <c r="E129" s="22" t="s">
        <v>177</v>
      </c>
      <c r="F129" s="22" t="s">
        <v>178</v>
      </c>
      <c r="G129" s="22" t="s">
        <v>560</v>
      </c>
      <c r="H129" s="26" t="s">
        <v>77</v>
      </c>
      <c r="I129" s="22" t="s">
        <v>342</v>
      </c>
      <c r="J129" s="18" t="s">
        <v>226</v>
      </c>
      <c r="K129" s="18" t="s">
        <v>507</v>
      </c>
      <c r="L129" s="41">
        <v>1.869814592445602</v>
      </c>
      <c r="M129" s="37">
        <v>1.869814592445602</v>
      </c>
      <c r="N129" s="44">
        <v>0</v>
      </c>
      <c r="O129" s="19" t="s">
        <v>118</v>
      </c>
      <c r="P129" s="19">
        <v>260</v>
      </c>
      <c r="Q129" s="19">
        <v>255</v>
      </c>
    </row>
    <row r="130" spans="1:17">
      <c r="A130" s="22" t="s">
        <v>118</v>
      </c>
      <c r="B130" s="19" t="s">
        <v>74</v>
      </c>
      <c r="C130" s="184">
        <v>1</v>
      </c>
      <c r="D130" s="184" t="s">
        <v>61</v>
      </c>
      <c r="E130" s="22" t="s">
        <v>177</v>
      </c>
      <c r="F130" s="22" t="s">
        <v>178</v>
      </c>
      <c r="G130" s="22" t="s">
        <v>560</v>
      </c>
      <c r="H130" s="26" t="s">
        <v>77</v>
      </c>
      <c r="I130" s="22" t="s">
        <v>343</v>
      </c>
      <c r="J130" s="18" t="s">
        <v>32</v>
      </c>
      <c r="K130" s="18" t="s">
        <v>507</v>
      </c>
      <c r="L130" s="41">
        <v>1.9292380344120976</v>
      </c>
      <c r="M130" s="37">
        <v>1.9292380344120976</v>
      </c>
      <c r="N130" s="44">
        <v>0</v>
      </c>
      <c r="O130" s="19" t="s">
        <v>118</v>
      </c>
      <c r="P130" s="19">
        <v>260</v>
      </c>
      <c r="Q130" s="19">
        <v>255</v>
      </c>
    </row>
    <row r="131" spans="1:17">
      <c r="A131" s="22" t="s">
        <v>113</v>
      </c>
      <c r="B131" s="19" t="s">
        <v>128</v>
      </c>
      <c r="C131" s="184">
        <v>1</v>
      </c>
      <c r="D131" s="184" t="s">
        <v>61</v>
      </c>
      <c r="E131" s="22" t="s">
        <v>177</v>
      </c>
      <c r="F131" s="22" t="s">
        <v>178</v>
      </c>
      <c r="G131" s="22" t="s">
        <v>560</v>
      </c>
      <c r="H131" s="26" t="s">
        <v>77</v>
      </c>
      <c r="I131" s="22" t="s">
        <v>344</v>
      </c>
      <c r="J131" s="18" t="s">
        <v>30</v>
      </c>
      <c r="K131" s="18" t="s">
        <v>509</v>
      </c>
      <c r="L131" s="41">
        <v>11.805363358660454</v>
      </c>
      <c r="M131" s="37">
        <v>11.805363358660454</v>
      </c>
      <c r="N131" s="44">
        <v>0</v>
      </c>
      <c r="O131" s="19" t="s">
        <v>113</v>
      </c>
      <c r="P131" s="19">
        <v>260</v>
      </c>
      <c r="Q131" s="19">
        <v>255</v>
      </c>
    </row>
    <row r="132" spans="1:17">
      <c r="A132" s="22" t="s">
        <v>115</v>
      </c>
      <c r="B132" s="19" t="s">
        <v>127</v>
      </c>
      <c r="C132" s="184">
        <v>1</v>
      </c>
      <c r="D132" s="184" t="s">
        <v>61</v>
      </c>
      <c r="E132" s="22" t="s">
        <v>177</v>
      </c>
      <c r="F132" s="22" t="s">
        <v>178</v>
      </c>
      <c r="G132" s="22" t="s">
        <v>560</v>
      </c>
      <c r="H132" s="26" t="s">
        <v>77</v>
      </c>
      <c r="I132" s="26" t="s">
        <v>345</v>
      </c>
      <c r="J132" s="18" t="s">
        <v>346</v>
      </c>
      <c r="K132" s="18" t="s">
        <v>509</v>
      </c>
      <c r="L132" s="41">
        <v>105.61527613447598</v>
      </c>
      <c r="M132" s="37">
        <v>105.61527613447598</v>
      </c>
      <c r="N132" s="44">
        <v>0</v>
      </c>
      <c r="O132" s="19" t="s">
        <v>115</v>
      </c>
      <c r="P132" s="19">
        <v>260</v>
      </c>
      <c r="Q132" s="19">
        <v>255</v>
      </c>
    </row>
    <row r="133" spans="1:17">
      <c r="A133" s="22" t="s">
        <v>56</v>
      </c>
      <c r="B133" s="19" t="s">
        <v>125</v>
      </c>
      <c r="C133" s="184">
        <v>1</v>
      </c>
      <c r="D133" s="184" t="s">
        <v>61</v>
      </c>
      <c r="E133" s="22" t="s">
        <v>177</v>
      </c>
      <c r="F133" s="22" t="s">
        <v>178</v>
      </c>
      <c r="G133" s="22" t="s">
        <v>560</v>
      </c>
      <c r="H133" s="26" t="s">
        <v>77</v>
      </c>
      <c r="I133" s="22" t="s">
        <v>347</v>
      </c>
      <c r="J133" s="18" t="s">
        <v>201</v>
      </c>
      <c r="K133" s="18" t="s">
        <v>509</v>
      </c>
      <c r="L133" s="41">
        <v>0.11838154849018125</v>
      </c>
      <c r="M133" s="37">
        <v>0</v>
      </c>
      <c r="N133" s="44">
        <v>0.11838154849018125</v>
      </c>
      <c r="O133" s="19" t="s">
        <v>56</v>
      </c>
      <c r="P133" s="19">
        <v>0</v>
      </c>
      <c r="Q133" s="19">
        <v>0</v>
      </c>
    </row>
    <row r="134" spans="1:17">
      <c r="A134" s="22" t="s">
        <v>56</v>
      </c>
      <c r="B134" s="19" t="s">
        <v>125</v>
      </c>
      <c r="C134" s="184">
        <v>1</v>
      </c>
      <c r="D134" s="184" t="s">
        <v>61</v>
      </c>
      <c r="E134" s="22" t="s">
        <v>177</v>
      </c>
      <c r="F134" s="22" t="s">
        <v>178</v>
      </c>
      <c r="G134" s="22" t="s">
        <v>560</v>
      </c>
      <c r="H134" s="26" t="s">
        <v>77</v>
      </c>
      <c r="I134" s="22" t="s">
        <v>348</v>
      </c>
      <c r="J134" s="18" t="s">
        <v>203</v>
      </c>
      <c r="K134" s="18" t="s">
        <v>509</v>
      </c>
      <c r="L134" s="41">
        <v>0.48742776661310355</v>
      </c>
      <c r="M134" s="37">
        <v>0</v>
      </c>
      <c r="N134" s="44">
        <v>0.48742776661310355</v>
      </c>
      <c r="O134" s="19" t="s">
        <v>56</v>
      </c>
      <c r="P134" s="19">
        <v>0</v>
      </c>
      <c r="Q134" s="19">
        <v>0</v>
      </c>
    </row>
    <row r="135" spans="1:17">
      <c r="A135" s="22" t="s">
        <v>56</v>
      </c>
      <c r="B135" s="19" t="s">
        <v>125</v>
      </c>
      <c r="C135" s="184">
        <v>1</v>
      </c>
      <c r="D135" s="184" t="s">
        <v>61</v>
      </c>
      <c r="E135" s="22" t="s">
        <v>177</v>
      </c>
      <c r="F135" s="22" t="s">
        <v>178</v>
      </c>
      <c r="G135" s="22" t="s">
        <v>560</v>
      </c>
      <c r="H135" s="26" t="s">
        <v>77</v>
      </c>
      <c r="I135" s="22" t="s">
        <v>349</v>
      </c>
      <c r="J135" s="18" t="s">
        <v>350</v>
      </c>
      <c r="K135" s="18" t="s">
        <v>509</v>
      </c>
      <c r="L135" s="41">
        <v>3.7342211130320981</v>
      </c>
      <c r="M135" s="37">
        <v>0</v>
      </c>
      <c r="N135" s="44">
        <v>3.7342211130320981</v>
      </c>
      <c r="O135" s="19" t="s">
        <v>56</v>
      </c>
      <c r="P135" s="19">
        <v>0</v>
      </c>
      <c r="Q135" s="19">
        <v>0</v>
      </c>
    </row>
    <row r="136" spans="1:17">
      <c r="A136" s="22" t="s">
        <v>115</v>
      </c>
      <c r="B136" s="19" t="s">
        <v>127</v>
      </c>
      <c r="C136" s="184">
        <v>1</v>
      </c>
      <c r="D136" s="184" t="s">
        <v>61</v>
      </c>
      <c r="E136" s="22" t="s">
        <v>177</v>
      </c>
      <c r="F136" s="22" t="s">
        <v>178</v>
      </c>
      <c r="G136" s="22" t="s">
        <v>560</v>
      </c>
      <c r="H136" s="26" t="s">
        <v>77</v>
      </c>
      <c r="I136" s="22" t="s">
        <v>351</v>
      </c>
      <c r="J136" s="18" t="s">
        <v>180</v>
      </c>
      <c r="K136" s="18" t="s">
        <v>509</v>
      </c>
      <c r="L136" s="41">
        <v>9.93</v>
      </c>
      <c r="M136" s="37">
        <v>9.93</v>
      </c>
      <c r="N136" s="44">
        <v>0</v>
      </c>
      <c r="O136" s="19" t="s">
        <v>115</v>
      </c>
      <c r="P136" s="19">
        <v>260</v>
      </c>
      <c r="Q136" s="19">
        <v>255</v>
      </c>
    </row>
    <row r="137" spans="1:17">
      <c r="A137" s="22" t="s">
        <v>115</v>
      </c>
      <c r="B137" s="19" t="s">
        <v>127</v>
      </c>
      <c r="C137" s="184">
        <v>1</v>
      </c>
      <c r="D137" s="184" t="s">
        <v>61</v>
      </c>
      <c r="E137" s="22" t="s">
        <v>177</v>
      </c>
      <c r="F137" s="22" t="s">
        <v>178</v>
      </c>
      <c r="G137" s="22" t="s">
        <v>560</v>
      </c>
      <c r="H137" s="26" t="s">
        <v>77</v>
      </c>
      <c r="I137" s="22" t="s">
        <v>352</v>
      </c>
      <c r="J137" s="18" t="s">
        <v>180</v>
      </c>
      <c r="K137" s="18" t="s">
        <v>509</v>
      </c>
      <c r="L137" s="41">
        <v>4.1684430331793942</v>
      </c>
      <c r="M137" s="37">
        <v>4.1684430331793942</v>
      </c>
      <c r="N137" s="44">
        <v>0</v>
      </c>
      <c r="O137" s="19" t="s">
        <v>115</v>
      </c>
      <c r="P137" s="19">
        <v>260</v>
      </c>
      <c r="Q137" s="19">
        <v>255</v>
      </c>
    </row>
    <row r="138" spans="1:17">
      <c r="A138" s="22" t="s">
        <v>115</v>
      </c>
      <c r="B138" s="19" t="s">
        <v>127</v>
      </c>
      <c r="C138" s="184">
        <v>1</v>
      </c>
      <c r="D138" s="184" t="s">
        <v>61</v>
      </c>
      <c r="E138" s="22" t="s">
        <v>177</v>
      </c>
      <c r="F138" s="22" t="s">
        <v>178</v>
      </c>
      <c r="G138" s="22" t="s">
        <v>560</v>
      </c>
      <c r="H138" s="26" t="s">
        <v>77</v>
      </c>
      <c r="I138" s="22" t="s">
        <v>353</v>
      </c>
      <c r="J138" s="18" t="s">
        <v>338</v>
      </c>
      <c r="K138" s="18" t="s">
        <v>509</v>
      </c>
      <c r="L138" s="41">
        <v>4.8742591355644853</v>
      </c>
      <c r="M138" s="37">
        <v>4.8742591355644853</v>
      </c>
      <c r="N138" s="44">
        <v>0</v>
      </c>
      <c r="O138" s="19" t="s">
        <v>115</v>
      </c>
      <c r="P138" s="19">
        <v>260</v>
      </c>
      <c r="Q138" s="19">
        <v>255</v>
      </c>
    </row>
    <row r="139" spans="1:17">
      <c r="A139" s="22" t="s">
        <v>115</v>
      </c>
      <c r="B139" s="19" t="s">
        <v>127</v>
      </c>
      <c r="C139" s="184">
        <v>1</v>
      </c>
      <c r="D139" s="184" t="s">
        <v>61</v>
      </c>
      <c r="E139" s="22" t="s">
        <v>177</v>
      </c>
      <c r="F139" s="22" t="s">
        <v>178</v>
      </c>
      <c r="G139" s="22" t="s">
        <v>560</v>
      </c>
      <c r="H139" s="26" t="s">
        <v>77</v>
      </c>
      <c r="I139" s="22" t="s">
        <v>354</v>
      </c>
      <c r="J139" s="18" t="s">
        <v>180</v>
      </c>
      <c r="K139" s="18" t="s">
        <v>509</v>
      </c>
      <c r="L139" s="41">
        <v>5.0749885121864891</v>
      </c>
      <c r="M139" s="37">
        <v>5.0749885121864891</v>
      </c>
      <c r="N139" s="44">
        <v>0</v>
      </c>
      <c r="O139" s="19" t="s">
        <v>115</v>
      </c>
      <c r="P139" s="19">
        <v>260</v>
      </c>
      <c r="Q139" s="19">
        <v>255</v>
      </c>
    </row>
    <row r="140" spans="1:17">
      <c r="A140" s="22" t="s">
        <v>553</v>
      </c>
      <c r="B140" s="19" t="s">
        <v>127</v>
      </c>
      <c r="C140" s="184">
        <v>1</v>
      </c>
      <c r="D140" s="184" t="s">
        <v>61</v>
      </c>
      <c r="E140" s="22" t="s">
        <v>177</v>
      </c>
      <c r="F140" s="22" t="s">
        <v>178</v>
      </c>
      <c r="G140" s="22" t="s">
        <v>560</v>
      </c>
      <c r="H140" s="26" t="s">
        <v>77</v>
      </c>
      <c r="I140" s="22" t="s">
        <v>355</v>
      </c>
      <c r="J140" s="18" t="s">
        <v>356</v>
      </c>
      <c r="K140" s="18" t="s">
        <v>506</v>
      </c>
      <c r="L140" s="41">
        <v>5.0347926157239371</v>
      </c>
      <c r="M140" s="37">
        <v>5.0347926157239371</v>
      </c>
      <c r="N140" s="44">
        <v>0</v>
      </c>
      <c r="O140" s="19" t="s">
        <v>553</v>
      </c>
      <c r="P140" s="19">
        <v>260</v>
      </c>
      <c r="Q140" s="19">
        <v>255</v>
      </c>
    </row>
    <row r="141" spans="1:17">
      <c r="A141" s="22" t="s">
        <v>553</v>
      </c>
      <c r="B141" s="19" t="s">
        <v>127</v>
      </c>
      <c r="C141" s="184">
        <v>1</v>
      </c>
      <c r="D141" s="184" t="s">
        <v>61</v>
      </c>
      <c r="E141" s="22" t="s">
        <v>177</v>
      </c>
      <c r="F141" s="22" t="s">
        <v>178</v>
      </c>
      <c r="G141" s="22" t="s">
        <v>560</v>
      </c>
      <c r="H141" s="26" t="s">
        <v>77</v>
      </c>
      <c r="I141" s="22" t="s">
        <v>357</v>
      </c>
      <c r="J141" s="18" t="s">
        <v>358</v>
      </c>
      <c r="K141" s="18" t="s">
        <v>506</v>
      </c>
      <c r="L141" s="41">
        <v>30.599516441937183</v>
      </c>
      <c r="M141" s="37">
        <v>30.599516441937183</v>
      </c>
      <c r="N141" s="44">
        <v>0</v>
      </c>
      <c r="O141" s="19" t="s">
        <v>553</v>
      </c>
      <c r="P141" s="19">
        <v>260</v>
      </c>
      <c r="Q141" s="19">
        <v>255</v>
      </c>
    </row>
    <row r="142" spans="1:17">
      <c r="A142" s="22" t="s">
        <v>117</v>
      </c>
      <c r="B142" s="19" t="s">
        <v>128</v>
      </c>
      <c r="C142" s="184">
        <v>1</v>
      </c>
      <c r="D142" s="184" t="s">
        <v>61</v>
      </c>
      <c r="E142" s="22" t="s">
        <v>177</v>
      </c>
      <c r="F142" s="22" t="s">
        <v>178</v>
      </c>
      <c r="G142" s="22" t="s">
        <v>560</v>
      </c>
      <c r="H142" s="26" t="s">
        <v>77</v>
      </c>
      <c r="I142" s="22" t="s">
        <v>359</v>
      </c>
      <c r="J142" s="18" t="s">
        <v>67</v>
      </c>
      <c r="K142" s="18" t="s">
        <v>509</v>
      </c>
      <c r="L142" s="41">
        <v>5.2444889143126421</v>
      </c>
      <c r="M142" s="37">
        <v>5.2444889143126421</v>
      </c>
      <c r="N142" s="44">
        <v>0</v>
      </c>
      <c r="O142" s="19" t="s">
        <v>117</v>
      </c>
      <c r="P142" s="19">
        <v>260</v>
      </c>
      <c r="Q142" s="19">
        <v>255</v>
      </c>
    </row>
    <row r="143" spans="1:17">
      <c r="A143" s="22" t="s">
        <v>113</v>
      </c>
      <c r="B143" s="19" t="s">
        <v>128</v>
      </c>
      <c r="C143" s="184">
        <v>1</v>
      </c>
      <c r="D143" s="184" t="s">
        <v>61</v>
      </c>
      <c r="E143" s="22" t="s">
        <v>177</v>
      </c>
      <c r="F143" s="22" t="s">
        <v>178</v>
      </c>
      <c r="G143" s="22" t="s">
        <v>560</v>
      </c>
      <c r="H143" s="26" t="s">
        <v>77</v>
      </c>
      <c r="I143" s="22" t="s">
        <v>360</v>
      </c>
      <c r="J143" s="18" t="s">
        <v>253</v>
      </c>
      <c r="K143" s="18" t="s">
        <v>509</v>
      </c>
      <c r="L143" s="41">
        <v>44.459142289308822</v>
      </c>
      <c r="M143" s="37">
        <v>44.459142289308822</v>
      </c>
      <c r="N143" s="44">
        <v>0</v>
      </c>
      <c r="O143" s="19" t="s">
        <v>113</v>
      </c>
      <c r="P143" s="19">
        <v>260</v>
      </c>
      <c r="Q143" s="19">
        <v>255</v>
      </c>
    </row>
    <row r="144" spans="1:17">
      <c r="A144" s="22" t="s">
        <v>56</v>
      </c>
      <c r="B144" s="19" t="s">
        <v>125</v>
      </c>
      <c r="C144" s="184">
        <v>1</v>
      </c>
      <c r="D144" s="184" t="s">
        <v>61</v>
      </c>
      <c r="E144" s="22" t="s">
        <v>177</v>
      </c>
      <c r="F144" s="22" t="s">
        <v>178</v>
      </c>
      <c r="G144" s="22" t="s">
        <v>560</v>
      </c>
      <c r="H144" s="26" t="s">
        <v>77</v>
      </c>
      <c r="I144" s="22" t="s">
        <v>361</v>
      </c>
      <c r="J144" s="18" t="s">
        <v>350</v>
      </c>
      <c r="K144" s="18" t="s">
        <v>509</v>
      </c>
      <c r="L144" s="41">
        <v>3.0129180075031758</v>
      </c>
      <c r="M144" s="37">
        <v>0</v>
      </c>
      <c r="N144" s="44">
        <v>3.0129180075031758</v>
      </c>
      <c r="O144" s="19" t="s">
        <v>56</v>
      </c>
      <c r="P144" s="19">
        <v>0</v>
      </c>
      <c r="Q144" s="19">
        <v>0</v>
      </c>
    </row>
    <row r="145" spans="1:17">
      <c r="A145" s="22" t="s">
        <v>118</v>
      </c>
      <c r="B145" s="19" t="s">
        <v>74</v>
      </c>
      <c r="C145" s="184">
        <v>1</v>
      </c>
      <c r="D145" s="184" t="s">
        <v>61</v>
      </c>
      <c r="E145" s="22" t="s">
        <v>177</v>
      </c>
      <c r="F145" s="22" t="s">
        <v>178</v>
      </c>
      <c r="G145" s="22" t="s">
        <v>560</v>
      </c>
      <c r="H145" s="26" t="s">
        <v>77</v>
      </c>
      <c r="I145" s="22" t="s">
        <v>362</v>
      </c>
      <c r="J145" s="18" t="s">
        <v>230</v>
      </c>
      <c r="K145" s="18" t="s">
        <v>507</v>
      </c>
      <c r="L145" s="41">
        <v>5.2583070616461383</v>
      </c>
      <c r="M145" s="37">
        <v>5.2583070616461383</v>
      </c>
      <c r="N145" s="44">
        <v>0</v>
      </c>
      <c r="O145" s="19" t="s">
        <v>118</v>
      </c>
      <c r="P145" s="19">
        <v>260</v>
      </c>
      <c r="Q145" s="19">
        <v>255</v>
      </c>
    </row>
    <row r="146" spans="1:17">
      <c r="A146" s="22" t="s">
        <v>118</v>
      </c>
      <c r="B146" s="19" t="s">
        <v>74</v>
      </c>
      <c r="C146" s="184">
        <v>1</v>
      </c>
      <c r="D146" s="184" t="s">
        <v>61</v>
      </c>
      <c r="E146" s="22" t="s">
        <v>177</v>
      </c>
      <c r="F146" s="22" t="s">
        <v>178</v>
      </c>
      <c r="G146" s="22" t="s">
        <v>560</v>
      </c>
      <c r="H146" s="26" t="s">
        <v>77</v>
      </c>
      <c r="I146" s="22" t="s">
        <v>363</v>
      </c>
      <c r="J146" s="18" t="s">
        <v>32</v>
      </c>
      <c r="K146" s="18" t="s">
        <v>507</v>
      </c>
      <c r="L146" s="41">
        <v>1.5599999999999987</v>
      </c>
      <c r="M146" s="37">
        <v>1.5599999999999987</v>
      </c>
      <c r="N146" s="44">
        <v>0</v>
      </c>
      <c r="O146" s="19" t="s">
        <v>118</v>
      </c>
      <c r="P146" s="19">
        <v>260</v>
      </c>
      <c r="Q146" s="19">
        <v>255</v>
      </c>
    </row>
    <row r="147" spans="1:17">
      <c r="A147" s="22" t="s">
        <v>111</v>
      </c>
      <c r="B147" s="19" t="s">
        <v>128</v>
      </c>
      <c r="C147" s="184">
        <v>1</v>
      </c>
      <c r="D147" s="184" t="s">
        <v>61</v>
      </c>
      <c r="E147" s="22" t="s">
        <v>177</v>
      </c>
      <c r="F147" s="22" t="s">
        <v>178</v>
      </c>
      <c r="G147" s="22" t="s">
        <v>560</v>
      </c>
      <c r="H147" s="26" t="s">
        <v>77</v>
      </c>
      <c r="I147" s="22" t="s">
        <v>364</v>
      </c>
      <c r="J147" s="18" t="s">
        <v>58</v>
      </c>
      <c r="K147" s="18" t="s">
        <v>511</v>
      </c>
      <c r="L147" s="41">
        <v>82.229099090170905</v>
      </c>
      <c r="M147" s="37">
        <v>82.229099090170905</v>
      </c>
      <c r="N147" s="44">
        <v>0</v>
      </c>
      <c r="O147" s="19" t="s">
        <v>111</v>
      </c>
      <c r="P147" s="19">
        <v>260</v>
      </c>
      <c r="Q147" s="19">
        <v>255</v>
      </c>
    </row>
    <row r="148" spans="1:17">
      <c r="A148" s="22" t="s">
        <v>120</v>
      </c>
      <c r="B148" s="19" t="s">
        <v>128</v>
      </c>
      <c r="C148" s="184">
        <v>1</v>
      </c>
      <c r="D148" s="184" t="s">
        <v>61</v>
      </c>
      <c r="E148" s="22" t="s">
        <v>177</v>
      </c>
      <c r="F148" s="22" t="s">
        <v>178</v>
      </c>
      <c r="G148" s="22" t="s">
        <v>560</v>
      </c>
      <c r="H148" s="26" t="s">
        <v>77</v>
      </c>
      <c r="I148" s="22" t="s">
        <v>365</v>
      </c>
      <c r="J148" s="18" t="s">
        <v>208</v>
      </c>
      <c r="K148" s="18" t="s">
        <v>510</v>
      </c>
      <c r="L148" s="41">
        <v>15</v>
      </c>
      <c r="M148" s="37">
        <v>15</v>
      </c>
      <c r="N148" s="44">
        <v>0</v>
      </c>
      <c r="O148" s="19" t="s">
        <v>120</v>
      </c>
      <c r="P148" s="19">
        <v>260</v>
      </c>
      <c r="Q148" s="19">
        <v>255</v>
      </c>
    </row>
    <row r="149" spans="1:17">
      <c r="A149" s="22" t="s">
        <v>111</v>
      </c>
      <c r="B149" s="19" t="s">
        <v>128</v>
      </c>
      <c r="C149" s="184">
        <v>1</v>
      </c>
      <c r="D149" s="184" t="s">
        <v>61</v>
      </c>
      <c r="E149" s="22" t="s">
        <v>177</v>
      </c>
      <c r="F149" s="22" t="s">
        <v>178</v>
      </c>
      <c r="G149" s="22" t="s">
        <v>560</v>
      </c>
      <c r="H149" s="26" t="s">
        <v>77</v>
      </c>
      <c r="I149" s="22" t="s">
        <v>366</v>
      </c>
      <c r="J149" s="18" t="s">
        <v>330</v>
      </c>
      <c r="K149" s="18" t="s">
        <v>511</v>
      </c>
      <c r="L149" s="41">
        <v>3.1453636957394591</v>
      </c>
      <c r="M149" s="37">
        <v>3.1453636957394591</v>
      </c>
      <c r="N149" s="44">
        <v>0</v>
      </c>
      <c r="O149" s="19" t="s">
        <v>111</v>
      </c>
      <c r="P149" s="19">
        <v>260</v>
      </c>
      <c r="Q149" s="19">
        <v>255</v>
      </c>
    </row>
    <row r="150" spans="1:17">
      <c r="A150" s="22" t="s">
        <v>56</v>
      </c>
      <c r="B150" s="19" t="s">
        <v>125</v>
      </c>
      <c r="C150" s="184">
        <v>1</v>
      </c>
      <c r="D150" s="184" t="s">
        <v>61</v>
      </c>
      <c r="E150" s="22" t="s">
        <v>177</v>
      </c>
      <c r="F150" s="22" t="s">
        <v>178</v>
      </c>
      <c r="G150" s="22" t="s">
        <v>560</v>
      </c>
      <c r="H150" s="26" t="s">
        <v>77</v>
      </c>
      <c r="I150" s="22" t="s">
        <v>367</v>
      </c>
      <c r="J150" s="18" t="s">
        <v>66</v>
      </c>
      <c r="K150" s="18" t="s">
        <v>509</v>
      </c>
      <c r="L150" s="41">
        <v>0.70244294658689133</v>
      </c>
      <c r="M150" s="37">
        <v>0</v>
      </c>
      <c r="N150" s="44">
        <v>0.70244294658689133</v>
      </c>
      <c r="O150" s="19" t="s">
        <v>56</v>
      </c>
      <c r="P150" s="19">
        <v>0</v>
      </c>
      <c r="Q150" s="19">
        <v>0</v>
      </c>
    </row>
    <row r="151" spans="1:17">
      <c r="A151" s="22" t="s">
        <v>113</v>
      </c>
      <c r="B151" s="19" t="s">
        <v>128</v>
      </c>
      <c r="C151" s="184">
        <v>1</v>
      </c>
      <c r="D151" s="184" t="s">
        <v>61</v>
      </c>
      <c r="E151" s="22" t="s">
        <v>177</v>
      </c>
      <c r="F151" s="22" t="s">
        <v>178</v>
      </c>
      <c r="G151" s="22" t="s">
        <v>560</v>
      </c>
      <c r="H151" s="26" t="s">
        <v>77</v>
      </c>
      <c r="I151" s="26" t="s">
        <v>368</v>
      </c>
      <c r="J151" s="18" t="s">
        <v>369</v>
      </c>
      <c r="K151" s="18" t="s">
        <v>509</v>
      </c>
      <c r="L151" s="41">
        <v>13.066117612179594</v>
      </c>
      <c r="M151" s="37">
        <v>13.066117612179594</v>
      </c>
      <c r="N151" s="44">
        <v>0</v>
      </c>
      <c r="O151" s="19" t="s">
        <v>113</v>
      </c>
      <c r="P151" s="19">
        <v>260</v>
      </c>
      <c r="Q151" s="19">
        <v>255</v>
      </c>
    </row>
    <row r="152" spans="1:17">
      <c r="A152" s="22" t="s">
        <v>115</v>
      </c>
      <c r="B152" s="19" t="s">
        <v>127</v>
      </c>
      <c r="C152" s="184">
        <v>1</v>
      </c>
      <c r="D152" s="184" t="s">
        <v>61</v>
      </c>
      <c r="E152" s="22" t="s">
        <v>177</v>
      </c>
      <c r="F152" s="22" t="s">
        <v>178</v>
      </c>
      <c r="G152" s="22" t="s">
        <v>560</v>
      </c>
      <c r="H152" s="26" t="s">
        <v>77</v>
      </c>
      <c r="I152" s="22" t="s">
        <v>370</v>
      </c>
      <c r="J152" s="18" t="s">
        <v>371</v>
      </c>
      <c r="K152" s="18" t="s">
        <v>509</v>
      </c>
      <c r="L152" s="41">
        <v>9.9895858273585798</v>
      </c>
      <c r="M152" s="37">
        <v>9.9895858273585798</v>
      </c>
      <c r="N152" s="44">
        <v>0</v>
      </c>
      <c r="O152" s="19" t="s">
        <v>115</v>
      </c>
      <c r="P152" s="19">
        <v>260</v>
      </c>
      <c r="Q152" s="19">
        <v>255</v>
      </c>
    </row>
    <row r="153" spans="1:17">
      <c r="A153" s="22" t="s">
        <v>114</v>
      </c>
      <c r="B153" s="19" t="s">
        <v>127</v>
      </c>
      <c r="C153" s="184">
        <v>1</v>
      </c>
      <c r="D153" s="184" t="s">
        <v>61</v>
      </c>
      <c r="E153" s="22" t="s">
        <v>177</v>
      </c>
      <c r="F153" s="22" t="s">
        <v>178</v>
      </c>
      <c r="G153" s="22" t="s">
        <v>560</v>
      </c>
      <c r="H153" s="26" t="s">
        <v>77</v>
      </c>
      <c r="I153" s="22" t="s">
        <v>372</v>
      </c>
      <c r="J153" s="18" t="s">
        <v>373</v>
      </c>
      <c r="K153" s="18" t="s">
        <v>100</v>
      </c>
      <c r="L153" s="41">
        <v>130</v>
      </c>
      <c r="M153" s="37">
        <v>130</v>
      </c>
      <c r="N153" s="44">
        <v>0</v>
      </c>
      <c r="O153" s="19" t="s">
        <v>114</v>
      </c>
      <c r="P153" s="19">
        <v>260</v>
      </c>
      <c r="Q153" s="19">
        <v>255</v>
      </c>
    </row>
    <row r="154" spans="1:17">
      <c r="A154" s="22" t="s">
        <v>116</v>
      </c>
      <c r="B154" s="19" t="s">
        <v>127</v>
      </c>
      <c r="C154" s="184">
        <v>1</v>
      </c>
      <c r="D154" s="184" t="s">
        <v>61</v>
      </c>
      <c r="E154" s="22" t="s">
        <v>177</v>
      </c>
      <c r="F154" s="22" t="s">
        <v>178</v>
      </c>
      <c r="G154" s="22" t="s">
        <v>560</v>
      </c>
      <c r="H154" s="26" t="s">
        <v>77</v>
      </c>
      <c r="I154" s="22" t="s">
        <v>374</v>
      </c>
      <c r="J154" s="18" t="s">
        <v>0</v>
      </c>
      <c r="K154" s="18" t="s">
        <v>57</v>
      </c>
      <c r="L154" s="41">
        <v>21</v>
      </c>
      <c r="M154" s="37">
        <v>21</v>
      </c>
      <c r="N154" s="44">
        <v>0</v>
      </c>
      <c r="O154" s="19" t="s">
        <v>116</v>
      </c>
      <c r="P154" s="19">
        <v>260</v>
      </c>
      <c r="Q154" s="19">
        <v>255</v>
      </c>
    </row>
    <row r="155" spans="1:17">
      <c r="A155" s="22" t="s">
        <v>116</v>
      </c>
      <c r="B155" s="19" t="s">
        <v>127</v>
      </c>
      <c r="C155" s="184">
        <v>1</v>
      </c>
      <c r="D155" s="184" t="s">
        <v>61</v>
      </c>
      <c r="E155" s="22" t="s">
        <v>177</v>
      </c>
      <c r="F155" s="22" t="s">
        <v>178</v>
      </c>
      <c r="G155" s="22" t="s">
        <v>560</v>
      </c>
      <c r="H155" s="26" t="s">
        <v>77</v>
      </c>
      <c r="I155" s="26" t="s">
        <v>375</v>
      </c>
      <c r="J155" s="18" t="s">
        <v>0</v>
      </c>
      <c r="K155" s="18" t="s">
        <v>57</v>
      </c>
      <c r="L155" s="41">
        <v>26</v>
      </c>
      <c r="M155" s="37">
        <v>26</v>
      </c>
      <c r="N155" s="44">
        <v>0</v>
      </c>
      <c r="O155" s="19" t="s">
        <v>116</v>
      </c>
      <c r="P155" s="19">
        <v>260</v>
      </c>
      <c r="Q155" s="19">
        <v>255</v>
      </c>
    </row>
    <row r="156" spans="1:17">
      <c r="A156" s="22" t="s">
        <v>553</v>
      </c>
      <c r="B156" s="19" t="s">
        <v>127</v>
      </c>
      <c r="C156" s="184">
        <v>1</v>
      </c>
      <c r="D156" s="184" t="s">
        <v>61</v>
      </c>
      <c r="E156" s="22" t="s">
        <v>177</v>
      </c>
      <c r="F156" s="22" t="s">
        <v>178</v>
      </c>
      <c r="G156" s="22" t="s">
        <v>560</v>
      </c>
      <c r="H156" s="26" t="s">
        <v>77</v>
      </c>
      <c r="I156" s="22" t="s">
        <v>376</v>
      </c>
      <c r="J156" s="18" t="s">
        <v>358</v>
      </c>
      <c r="K156" s="18" t="s">
        <v>506</v>
      </c>
      <c r="L156" s="41">
        <v>70.135546628360572</v>
      </c>
      <c r="M156" s="37">
        <v>70.135546628360572</v>
      </c>
      <c r="N156" s="44">
        <v>0</v>
      </c>
      <c r="O156" s="19" t="s">
        <v>553</v>
      </c>
      <c r="P156" s="19">
        <v>260</v>
      </c>
      <c r="Q156" s="19">
        <v>255</v>
      </c>
    </row>
    <row r="157" spans="1:17">
      <c r="A157" s="22" t="s">
        <v>553</v>
      </c>
      <c r="B157" s="19" t="s">
        <v>127</v>
      </c>
      <c r="C157" s="184">
        <v>1</v>
      </c>
      <c r="D157" s="184" t="s">
        <v>61</v>
      </c>
      <c r="E157" s="22" t="s">
        <v>177</v>
      </c>
      <c r="F157" s="22" t="s">
        <v>178</v>
      </c>
      <c r="G157" s="22" t="s">
        <v>560</v>
      </c>
      <c r="H157" s="26" t="s">
        <v>77</v>
      </c>
      <c r="I157" s="22" t="s">
        <v>377</v>
      </c>
      <c r="J157" s="18" t="s">
        <v>358</v>
      </c>
      <c r="K157" s="18" t="s">
        <v>506</v>
      </c>
      <c r="L157" s="41">
        <v>57.393168484343924</v>
      </c>
      <c r="M157" s="37">
        <v>57.393168484343924</v>
      </c>
      <c r="N157" s="44">
        <v>0</v>
      </c>
      <c r="O157" s="19" t="s">
        <v>553</v>
      </c>
      <c r="P157" s="19">
        <v>260</v>
      </c>
      <c r="Q157" s="19">
        <v>255</v>
      </c>
    </row>
    <row r="158" spans="1:17">
      <c r="A158" s="22" t="s">
        <v>56</v>
      </c>
      <c r="B158" s="19" t="s">
        <v>125</v>
      </c>
      <c r="C158" s="184">
        <v>1</v>
      </c>
      <c r="D158" s="184" t="s">
        <v>61</v>
      </c>
      <c r="E158" s="22" t="s">
        <v>177</v>
      </c>
      <c r="F158" s="22" t="s">
        <v>178</v>
      </c>
      <c r="G158" s="22" t="s">
        <v>560</v>
      </c>
      <c r="H158" s="26" t="s">
        <v>77</v>
      </c>
      <c r="I158" s="22" t="s">
        <v>378</v>
      </c>
      <c r="J158" s="18" t="s">
        <v>379</v>
      </c>
      <c r="K158" s="18" t="s">
        <v>57</v>
      </c>
      <c r="L158" s="41">
        <v>5.4179972155998763</v>
      </c>
      <c r="M158" s="37">
        <v>0</v>
      </c>
      <c r="N158" s="44">
        <v>5.4179972155998763</v>
      </c>
      <c r="O158" s="19" t="s">
        <v>56</v>
      </c>
      <c r="P158" s="19">
        <v>0</v>
      </c>
      <c r="Q158" s="19">
        <v>0</v>
      </c>
    </row>
    <row r="159" spans="1:17">
      <c r="A159" s="22" t="s">
        <v>122</v>
      </c>
      <c r="B159" s="19" t="s">
        <v>128</v>
      </c>
      <c r="C159" s="184">
        <v>1</v>
      </c>
      <c r="D159" s="184" t="s">
        <v>61</v>
      </c>
      <c r="E159" s="22" t="s">
        <v>177</v>
      </c>
      <c r="F159" s="22" t="s">
        <v>178</v>
      </c>
      <c r="G159" s="22" t="s">
        <v>560</v>
      </c>
      <c r="H159" s="26" t="s">
        <v>77</v>
      </c>
      <c r="I159" s="22" t="s">
        <v>378</v>
      </c>
      <c r="J159" s="18" t="s">
        <v>208</v>
      </c>
      <c r="K159" s="18" t="s">
        <v>506</v>
      </c>
      <c r="L159" s="41">
        <v>13.363310650925763</v>
      </c>
      <c r="M159" s="37">
        <v>13.363310650925763</v>
      </c>
      <c r="N159" s="44">
        <v>0</v>
      </c>
      <c r="O159" s="19" t="s">
        <v>122</v>
      </c>
      <c r="P159" s="19">
        <v>260</v>
      </c>
      <c r="Q159" s="19">
        <v>255</v>
      </c>
    </row>
    <row r="160" spans="1:17">
      <c r="A160" s="22" t="s">
        <v>56</v>
      </c>
      <c r="B160" s="19" t="s">
        <v>125</v>
      </c>
      <c r="C160" s="184">
        <v>1</v>
      </c>
      <c r="D160" s="184" t="s">
        <v>61</v>
      </c>
      <c r="E160" s="22" t="s">
        <v>177</v>
      </c>
      <c r="F160" s="22" t="s">
        <v>178</v>
      </c>
      <c r="G160" s="22" t="s">
        <v>560</v>
      </c>
      <c r="H160" s="26" t="s">
        <v>77</v>
      </c>
      <c r="I160" s="22" t="s">
        <v>380</v>
      </c>
      <c r="J160" s="18" t="s">
        <v>201</v>
      </c>
      <c r="L160" s="41">
        <v>6.1710989995088408</v>
      </c>
      <c r="M160" s="37">
        <v>0</v>
      </c>
      <c r="N160" s="44">
        <v>6.1710989995088408</v>
      </c>
      <c r="O160" s="19" t="s">
        <v>56</v>
      </c>
      <c r="P160" s="19">
        <v>0</v>
      </c>
      <c r="Q160" s="19">
        <v>0</v>
      </c>
    </row>
    <row r="161" spans="1:17">
      <c r="A161" s="22" t="s">
        <v>759</v>
      </c>
      <c r="B161" s="19" t="s">
        <v>127</v>
      </c>
      <c r="C161" s="184">
        <v>1</v>
      </c>
      <c r="D161" s="184" t="s">
        <v>61</v>
      </c>
      <c r="E161" s="22" t="s">
        <v>177</v>
      </c>
      <c r="F161" s="22" t="s">
        <v>178</v>
      </c>
      <c r="G161" s="22" t="s">
        <v>560</v>
      </c>
      <c r="H161" s="26" t="s">
        <v>233</v>
      </c>
      <c r="I161" s="22" t="s">
        <v>381</v>
      </c>
      <c r="J161" s="18" t="s">
        <v>222</v>
      </c>
      <c r="K161" s="18" t="s">
        <v>506</v>
      </c>
      <c r="L161" s="41">
        <v>16.479883848894818</v>
      </c>
      <c r="M161" s="37">
        <v>16.479883848894818</v>
      </c>
      <c r="N161" s="44">
        <v>0</v>
      </c>
      <c r="O161" s="19" t="s">
        <v>553</v>
      </c>
      <c r="P161" s="19">
        <v>260</v>
      </c>
      <c r="Q161" s="19">
        <v>255</v>
      </c>
    </row>
    <row r="162" spans="1:17">
      <c r="A162" s="22" t="s">
        <v>759</v>
      </c>
      <c r="B162" s="19" t="s">
        <v>127</v>
      </c>
      <c r="C162" s="184">
        <v>1</v>
      </c>
      <c r="D162" s="184" t="s">
        <v>61</v>
      </c>
      <c r="E162" s="22" t="s">
        <v>177</v>
      </c>
      <c r="F162" s="22" t="s">
        <v>178</v>
      </c>
      <c r="G162" s="22" t="s">
        <v>560</v>
      </c>
      <c r="H162" s="26" t="s">
        <v>233</v>
      </c>
      <c r="I162" s="22" t="s">
        <v>382</v>
      </c>
      <c r="J162" s="18" t="s">
        <v>0</v>
      </c>
      <c r="K162" s="18" t="s">
        <v>506</v>
      </c>
      <c r="L162" s="41">
        <v>21.253165796685185</v>
      </c>
      <c r="M162" s="37">
        <v>21.253165796685185</v>
      </c>
      <c r="N162" s="44">
        <v>0</v>
      </c>
      <c r="O162" s="19" t="s">
        <v>553</v>
      </c>
      <c r="P162" s="19">
        <v>260</v>
      </c>
      <c r="Q162" s="19">
        <v>255</v>
      </c>
    </row>
    <row r="163" spans="1:17">
      <c r="A163" s="22" t="s">
        <v>115</v>
      </c>
      <c r="B163" s="19" t="s">
        <v>127</v>
      </c>
      <c r="C163" s="184">
        <v>1</v>
      </c>
      <c r="D163" s="184" t="s">
        <v>61</v>
      </c>
      <c r="E163" s="22" t="s">
        <v>177</v>
      </c>
      <c r="F163" s="22" t="s">
        <v>178</v>
      </c>
      <c r="G163" s="22" t="s">
        <v>560</v>
      </c>
      <c r="H163" s="26" t="s">
        <v>233</v>
      </c>
      <c r="I163" s="22" t="s">
        <v>383</v>
      </c>
      <c r="J163" s="18" t="s">
        <v>235</v>
      </c>
      <c r="K163" s="18" t="s">
        <v>506</v>
      </c>
      <c r="L163" s="41">
        <v>28.367207699768034</v>
      </c>
      <c r="M163" s="37">
        <v>28.367207699768034</v>
      </c>
      <c r="N163" s="44">
        <v>0</v>
      </c>
      <c r="O163" s="19" t="s">
        <v>115</v>
      </c>
      <c r="P163" s="19">
        <v>260</v>
      </c>
      <c r="Q163" s="19">
        <v>255</v>
      </c>
    </row>
    <row r="164" spans="1:17">
      <c r="A164" s="22" t="s">
        <v>115</v>
      </c>
      <c r="B164" s="19" t="s">
        <v>127</v>
      </c>
      <c r="C164" s="184">
        <v>1</v>
      </c>
      <c r="D164" s="184" t="s">
        <v>61</v>
      </c>
      <c r="E164" s="22" t="s">
        <v>177</v>
      </c>
      <c r="F164" s="22" t="s">
        <v>178</v>
      </c>
      <c r="G164" s="22" t="s">
        <v>560</v>
      </c>
      <c r="H164" s="26" t="s">
        <v>233</v>
      </c>
      <c r="I164" s="22" t="s">
        <v>384</v>
      </c>
      <c r="J164" s="18" t="s">
        <v>235</v>
      </c>
      <c r="K164" s="18" t="s">
        <v>506</v>
      </c>
      <c r="L164" s="41">
        <v>22.406224886168076</v>
      </c>
      <c r="M164" s="37">
        <v>22.406224886168076</v>
      </c>
      <c r="N164" s="44">
        <v>0</v>
      </c>
      <c r="O164" s="19" t="s">
        <v>115</v>
      </c>
      <c r="P164" s="19">
        <v>260</v>
      </c>
      <c r="Q164" s="19">
        <v>255</v>
      </c>
    </row>
    <row r="165" spans="1:17">
      <c r="A165" s="22" t="s">
        <v>115</v>
      </c>
      <c r="B165" s="19" t="s">
        <v>127</v>
      </c>
      <c r="C165" s="184">
        <v>1</v>
      </c>
      <c r="D165" s="184" t="s">
        <v>61</v>
      </c>
      <c r="E165" s="22" t="s">
        <v>177</v>
      </c>
      <c r="F165" s="22" t="s">
        <v>178</v>
      </c>
      <c r="G165" s="22" t="s">
        <v>560</v>
      </c>
      <c r="H165" s="26" t="s">
        <v>233</v>
      </c>
      <c r="I165" s="22" t="s">
        <v>385</v>
      </c>
      <c r="J165" s="18" t="s">
        <v>235</v>
      </c>
      <c r="K165" s="18" t="s">
        <v>506</v>
      </c>
      <c r="L165" s="41">
        <v>20.694267384310901</v>
      </c>
      <c r="M165" s="37">
        <v>20.694267384310901</v>
      </c>
      <c r="N165" s="44">
        <v>0</v>
      </c>
      <c r="O165" s="19" t="s">
        <v>115</v>
      </c>
      <c r="P165" s="19">
        <v>260</v>
      </c>
      <c r="Q165" s="19">
        <v>255</v>
      </c>
    </row>
    <row r="166" spans="1:17">
      <c r="A166" s="22" t="s">
        <v>115</v>
      </c>
      <c r="B166" s="19" t="s">
        <v>127</v>
      </c>
      <c r="C166" s="184">
        <v>1</v>
      </c>
      <c r="D166" s="184" t="s">
        <v>61</v>
      </c>
      <c r="E166" s="22" t="s">
        <v>177</v>
      </c>
      <c r="F166" s="22" t="s">
        <v>178</v>
      </c>
      <c r="G166" s="22" t="s">
        <v>560</v>
      </c>
      <c r="H166" s="26" t="s">
        <v>233</v>
      </c>
      <c r="I166" s="22" t="s">
        <v>386</v>
      </c>
      <c r="J166" s="18" t="s">
        <v>235</v>
      </c>
      <c r="K166" s="18" t="s">
        <v>506</v>
      </c>
      <c r="L166" s="41">
        <v>23.606694597764704</v>
      </c>
      <c r="M166" s="37">
        <v>23.606694597764704</v>
      </c>
      <c r="N166" s="44">
        <v>0</v>
      </c>
      <c r="O166" s="19" t="s">
        <v>115</v>
      </c>
      <c r="P166" s="19">
        <v>260</v>
      </c>
      <c r="Q166" s="19">
        <v>255</v>
      </c>
    </row>
    <row r="167" spans="1:17">
      <c r="A167" s="22" t="s">
        <v>114</v>
      </c>
      <c r="B167" s="19" t="s">
        <v>127</v>
      </c>
      <c r="C167" s="184">
        <v>1</v>
      </c>
      <c r="D167" s="184" t="s">
        <v>61</v>
      </c>
      <c r="E167" s="22" t="s">
        <v>177</v>
      </c>
      <c r="F167" s="22" t="s">
        <v>178</v>
      </c>
      <c r="G167" s="22" t="s">
        <v>560</v>
      </c>
      <c r="H167" s="26" t="s">
        <v>233</v>
      </c>
      <c r="I167" s="22" t="s">
        <v>387</v>
      </c>
      <c r="J167" s="18" t="s">
        <v>388</v>
      </c>
      <c r="K167" s="18" t="s">
        <v>100</v>
      </c>
      <c r="L167" s="41">
        <v>24.096521908820257</v>
      </c>
      <c r="M167" s="37">
        <v>24.096521908820257</v>
      </c>
      <c r="N167" s="44">
        <v>0</v>
      </c>
      <c r="O167" s="19" t="s">
        <v>114</v>
      </c>
      <c r="P167" s="19">
        <v>260</v>
      </c>
      <c r="Q167" s="19">
        <v>255</v>
      </c>
    </row>
    <row r="168" spans="1:17">
      <c r="A168" s="22" t="s">
        <v>112</v>
      </c>
      <c r="B168" s="19" t="s">
        <v>128</v>
      </c>
      <c r="C168" s="184">
        <v>1</v>
      </c>
      <c r="D168" s="184" t="s">
        <v>61</v>
      </c>
      <c r="E168" s="22" t="s">
        <v>177</v>
      </c>
      <c r="F168" s="22" t="s">
        <v>178</v>
      </c>
      <c r="G168" s="22" t="s">
        <v>560</v>
      </c>
      <c r="H168" s="26" t="s">
        <v>233</v>
      </c>
      <c r="I168" s="22" t="s">
        <v>389</v>
      </c>
      <c r="J168" s="18" t="s">
        <v>250</v>
      </c>
      <c r="K168" s="18" t="s">
        <v>100</v>
      </c>
      <c r="L168" s="41">
        <v>26.857215354286243</v>
      </c>
      <c r="M168" s="37">
        <v>26.857215354286243</v>
      </c>
      <c r="N168" s="44">
        <v>0</v>
      </c>
      <c r="O168" s="19" t="s">
        <v>112</v>
      </c>
      <c r="P168" s="19">
        <v>260</v>
      </c>
      <c r="Q168" s="19">
        <v>255</v>
      </c>
    </row>
    <row r="169" spans="1:17">
      <c r="A169" s="22" t="s">
        <v>555</v>
      </c>
      <c r="B169" s="19" t="s">
        <v>128</v>
      </c>
      <c r="C169" s="184">
        <v>1</v>
      </c>
      <c r="D169" s="184" t="s">
        <v>61</v>
      </c>
      <c r="E169" s="22" t="s">
        <v>177</v>
      </c>
      <c r="F169" s="22" t="s">
        <v>178</v>
      </c>
      <c r="G169" s="22" t="s">
        <v>560</v>
      </c>
      <c r="H169" s="26" t="s">
        <v>233</v>
      </c>
      <c r="I169" s="22" t="s">
        <v>390</v>
      </c>
      <c r="J169" s="18" t="s">
        <v>391</v>
      </c>
      <c r="K169" s="18" t="s">
        <v>510</v>
      </c>
      <c r="L169" s="41">
        <v>14.567807500862818</v>
      </c>
      <c r="M169" s="37">
        <v>14.567807500862818</v>
      </c>
      <c r="N169" s="44">
        <v>0</v>
      </c>
      <c r="O169" s="19" t="s">
        <v>555</v>
      </c>
      <c r="P169" s="19">
        <v>260</v>
      </c>
      <c r="Q169" s="19">
        <v>255</v>
      </c>
    </row>
    <row r="170" spans="1:17">
      <c r="A170" s="22" t="s">
        <v>120</v>
      </c>
      <c r="B170" s="19" t="s">
        <v>128</v>
      </c>
      <c r="C170" s="184">
        <v>1</v>
      </c>
      <c r="D170" s="184" t="s">
        <v>61</v>
      </c>
      <c r="E170" s="22" t="s">
        <v>177</v>
      </c>
      <c r="F170" s="22" t="s">
        <v>178</v>
      </c>
      <c r="G170" s="22" t="s">
        <v>560</v>
      </c>
      <c r="H170" s="26" t="s">
        <v>233</v>
      </c>
      <c r="I170" s="22" t="s">
        <v>392</v>
      </c>
      <c r="J170" s="18" t="s">
        <v>208</v>
      </c>
      <c r="K170" s="18" t="s">
        <v>510</v>
      </c>
      <c r="L170" s="41">
        <v>26</v>
      </c>
      <c r="M170" s="37">
        <v>26</v>
      </c>
      <c r="N170" s="44">
        <v>0</v>
      </c>
      <c r="O170" s="19" t="s">
        <v>120</v>
      </c>
      <c r="P170" s="19">
        <v>260</v>
      </c>
      <c r="Q170" s="19">
        <v>255</v>
      </c>
    </row>
    <row r="171" spans="1:17">
      <c r="A171" s="22" t="s">
        <v>56</v>
      </c>
      <c r="B171" s="19" t="s">
        <v>125</v>
      </c>
      <c r="C171" s="184">
        <v>1</v>
      </c>
      <c r="D171" s="184" t="s">
        <v>61</v>
      </c>
      <c r="E171" s="22" t="s">
        <v>177</v>
      </c>
      <c r="F171" s="22" t="s">
        <v>178</v>
      </c>
      <c r="G171" s="22" t="s">
        <v>560</v>
      </c>
      <c r="H171" s="26" t="s">
        <v>233</v>
      </c>
      <c r="I171" s="22" t="s">
        <v>393</v>
      </c>
      <c r="J171" s="18" t="s">
        <v>201</v>
      </c>
      <c r="L171" s="41">
        <v>0.11840427147625822</v>
      </c>
      <c r="M171" s="37">
        <v>0</v>
      </c>
      <c r="N171" s="44">
        <v>0.11840427147625822</v>
      </c>
      <c r="O171" s="19" t="s">
        <v>56</v>
      </c>
      <c r="P171" s="19">
        <v>0</v>
      </c>
      <c r="Q171" s="19">
        <v>0</v>
      </c>
    </row>
    <row r="172" spans="1:17">
      <c r="A172" s="22" t="s">
        <v>56</v>
      </c>
      <c r="B172" s="19" t="s">
        <v>125</v>
      </c>
      <c r="C172" s="184">
        <v>1</v>
      </c>
      <c r="D172" s="184" t="s">
        <v>61</v>
      </c>
      <c r="E172" s="22" t="s">
        <v>177</v>
      </c>
      <c r="F172" s="22" t="s">
        <v>178</v>
      </c>
      <c r="G172" s="22" t="s">
        <v>560</v>
      </c>
      <c r="H172" s="26" t="s">
        <v>233</v>
      </c>
      <c r="I172" s="22" t="s">
        <v>394</v>
      </c>
      <c r="J172" s="18" t="s">
        <v>203</v>
      </c>
      <c r="L172" s="41">
        <v>0.48744738350835931</v>
      </c>
      <c r="M172" s="37">
        <v>0</v>
      </c>
      <c r="N172" s="44">
        <v>0.48744738350835931</v>
      </c>
      <c r="O172" s="19" t="s">
        <v>56</v>
      </c>
      <c r="P172" s="19">
        <v>0</v>
      </c>
      <c r="Q172" s="19">
        <v>0</v>
      </c>
    </row>
    <row r="173" spans="1:17">
      <c r="A173" s="22" t="s">
        <v>118</v>
      </c>
      <c r="B173" s="19" t="s">
        <v>74</v>
      </c>
      <c r="C173" s="184">
        <v>1</v>
      </c>
      <c r="D173" s="184" t="s">
        <v>61</v>
      </c>
      <c r="E173" s="22" t="s">
        <v>177</v>
      </c>
      <c r="F173" s="22" t="s">
        <v>178</v>
      </c>
      <c r="G173" s="22" t="s">
        <v>560</v>
      </c>
      <c r="H173" s="26" t="s">
        <v>233</v>
      </c>
      <c r="I173" s="22" t="s">
        <v>395</v>
      </c>
      <c r="J173" s="18" t="s">
        <v>226</v>
      </c>
      <c r="K173" s="18" t="s">
        <v>507</v>
      </c>
      <c r="L173" s="41">
        <v>2.9972323160046508</v>
      </c>
      <c r="M173" s="37">
        <v>2.9972323160046508</v>
      </c>
      <c r="N173" s="44">
        <v>0</v>
      </c>
      <c r="O173" s="19" t="s">
        <v>118</v>
      </c>
      <c r="P173" s="19">
        <v>260</v>
      </c>
      <c r="Q173" s="19">
        <v>255</v>
      </c>
    </row>
    <row r="174" spans="1:17">
      <c r="A174" s="22" t="s">
        <v>118</v>
      </c>
      <c r="B174" s="19" t="s">
        <v>74</v>
      </c>
      <c r="C174" s="184">
        <v>1</v>
      </c>
      <c r="D174" s="184" t="s">
        <v>61</v>
      </c>
      <c r="E174" s="22" t="s">
        <v>177</v>
      </c>
      <c r="F174" s="22" t="s">
        <v>178</v>
      </c>
      <c r="G174" s="22" t="s">
        <v>560</v>
      </c>
      <c r="H174" s="26" t="s">
        <v>233</v>
      </c>
      <c r="I174" s="22" t="s">
        <v>396</v>
      </c>
      <c r="J174" s="18" t="s">
        <v>32</v>
      </c>
      <c r="K174" s="18" t="s">
        <v>507</v>
      </c>
      <c r="L174" s="41">
        <v>1.9395419725079552</v>
      </c>
      <c r="M174" s="37">
        <v>1.9395419725079552</v>
      </c>
      <c r="N174" s="44">
        <v>0</v>
      </c>
      <c r="P174" s="19"/>
      <c r="Q174" s="19">
        <v>0</v>
      </c>
    </row>
    <row r="175" spans="1:17">
      <c r="A175" s="22" t="s">
        <v>56</v>
      </c>
      <c r="B175" s="19" t="s">
        <v>125</v>
      </c>
      <c r="C175" s="184">
        <v>1</v>
      </c>
      <c r="D175" s="184" t="s">
        <v>61</v>
      </c>
      <c r="E175" s="22" t="s">
        <v>177</v>
      </c>
      <c r="F175" s="22" t="s">
        <v>178</v>
      </c>
      <c r="G175" s="22" t="s">
        <v>560</v>
      </c>
      <c r="H175" s="26" t="s">
        <v>233</v>
      </c>
      <c r="I175" s="22" t="s">
        <v>397</v>
      </c>
      <c r="J175" s="18" t="s">
        <v>66</v>
      </c>
      <c r="L175" s="41">
        <v>1.351595978964703</v>
      </c>
      <c r="M175" s="37">
        <v>0</v>
      </c>
      <c r="N175" s="44">
        <v>1.351595978964703</v>
      </c>
      <c r="O175" s="19" t="s">
        <v>56</v>
      </c>
      <c r="P175" s="19">
        <v>0</v>
      </c>
      <c r="Q175" s="19">
        <v>0</v>
      </c>
    </row>
    <row r="176" spans="1:17">
      <c r="A176" s="22" t="s">
        <v>56</v>
      </c>
      <c r="B176" s="19" t="s">
        <v>125</v>
      </c>
      <c r="C176" s="184">
        <v>1</v>
      </c>
      <c r="D176" s="184" t="s">
        <v>61</v>
      </c>
      <c r="E176" s="22" t="s">
        <v>177</v>
      </c>
      <c r="F176" s="22" t="s">
        <v>178</v>
      </c>
      <c r="G176" s="22" t="s">
        <v>560</v>
      </c>
      <c r="H176" s="26" t="s">
        <v>233</v>
      </c>
      <c r="I176" s="22" t="s">
        <v>398</v>
      </c>
      <c r="J176" s="18" t="s">
        <v>201</v>
      </c>
      <c r="L176" s="41">
        <v>1.5607802919902802</v>
      </c>
      <c r="M176" s="37">
        <v>0</v>
      </c>
      <c r="N176" s="44">
        <v>1.5607802919902802</v>
      </c>
      <c r="O176" s="19" t="s">
        <v>56</v>
      </c>
      <c r="P176" s="19">
        <v>0</v>
      </c>
      <c r="Q176" s="19">
        <v>0</v>
      </c>
    </row>
    <row r="177" spans="1:17">
      <c r="A177" s="22" t="s">
        <v>553</v>
      </c>
      <c r="B177" s="19" t="s">
        <v>127</v>
      </c>
      <c r="C177" s="184">
        <v>1</v>
      </c>
      <c r="D177" s="184" t="s">
        <v>61</v>
      </c>
      <c r="E177" s="22" t="s">
        <v>177</v>
      </c>
      <c r="F177" s="22" t="s">
        <v>178</v>
      </c>
      <c r="G177" s="22" t="s">
        <v>560</v>
      </c>
      <c r="H177" s="26" t="s">
        <v>233</v>
      </c>
      <c r="I177" s="22" t="s">
        <v>399</v>
      </c>
      <c r="J177" s="18" t="s">
        <v>239</v>
      </c>
      <c r="K177" s="18" t="s">
        <v>506</v>
      </c>
      <c r="L177" s="41">
        <v>7.8843033099725019</v>
      </c>
      <c r="M177" s="37">
        <v>7.8843033099725019</v>
      </c>
      <c r="N177" s="44">
        <v>0</v>
      </c>
      <c r="O177" s="19" t="s">
        <v>553</v>
      </c>
      <c r="P177" s="19">
        <v>260</v>
      </c>
      <c r="Q177" s="19">
        <v>255</v>
      </c>
    </row>
    <row r="178" spans="1:17">
      <c r="A178" s="22" t="s">
        <v>553</v>
      </c>
      <c r="B178" s="19" t="s">
        <v>127</v>
      </c>
      <c r="C178" s="184">
        <v>1</v>
      </c>
      <c r="D178" s="184" t="s">
        <v>61</v>
      </c>
      <c r="E178" s="22" t="s">
        <v>177</v>
      </c>
      <c r="F178" s="22" t="s">
        <v>178</v>
      </c>
      <c r="G178" s="22" t="s">
        <v>560</v>
      </c>
      <c r="H178" s="26" t="s">
        <v>233</v>
      </c>
      <c r="I178" s="22" t="s">
        <v>400</v>
      </c>
      <c r="J178" s="18" t="s">
        <v>401</v>
      </c>
      <c r="K178" s="18" t="s">
        <v>506</v>
      </c>
      <c r="L178" s="41">
        <v>9.6685851777389438</v>
      </c>
      <c r="M178" s="37">
        <v>9.6685851777389438</v>
      </c>
      <c r="N178" s="44">
        <v>0</v>
      </c>
      <c r="O178" s="19" t="s">
        <v>553</v>
      </c>
      <c r="P178" s="19">
        <v>260</v>
      </c>
      <c r="Q178" s="19">
        <v>255</v>
      </c>
    </row>
    <row r="179" spans="1:17">
      <c r="A179" s="22" t="s">
        <v>554</v>
      </c>
      <c r="B179" s="19" t="s">
        <v>127</v>
      </c>
      <c r="C179" s="184">
        <v>1</v>
      </c>
      <c r="D179" s="184" t="s">
        <v>61</v>
      </c>
      <c r="E179" s="22" t="s">
        <v>177</v>
      </c>
      <c r="F179" s="22" t="s">
        <v>178</v>
      </c>
      <c r="G179" s="22" t="s">
        <v>560</v>
      </c>
      <c r="H179" s="26" t="s">
        <v>233</v>
      </c>
      <c r="I179" s="22" t="s">
        <v>402</v>
      </c>
      <c r="J179" s="18" t="s">
        <v>235</v>
      </c>
      <c r="K179" s="18" t="s">
        <v>57</v>
      </c>
      <c r="L179" s="41">
        <v>2.4</v>
      </c>
      <c r="M179" s="37">
        <v>2.4</v>
      </c>
      <c r="N179" s="44">
        <v>0</v>
      </c>
      <c r="O179" s="19" t="s">
        <v>554</v>
      </c>
      <c r="P179" s="19">
        <v>260</v>
      </c>
      <c r="Q179" s="19">
        <v>255</v>
      </c>
    </row>
    <row r="180" spans="1:17">
      <c r="A180" s="22" t="s">
        <v>113</v>
      </c>
      <c r="B180" s="19" t="s">
        <v>128</v>
      </c>
      <c r="C180" s="184">
        <v>1</v>
      </c>
      <c r="D180" s="184" t="s">
        <v>61</v>
      </c>
      <c r="E180" s="22" t="s">
        <v>177</v>
      </c>
      <c r="F180" s="22" t="s">
        <v>178</v>
      </c>
      <c r="G180" s="22" t="s">
        <v>560</v>
      </c>
      <c r="H180" s="26" t="s">
        <v>233</v>
      </c>
      <c r="I180" s="22" t="s">
        <v>403</v>
      </c>
      <c r="J180" s="18" t="s">
        <v>256</v>
      </c>
      <c r="K180" s="18" t="s">
        <v>506</v>
      </c>
      <c r="L180" s="41">
        <v>179.4899377378261</v>
      </c>
      <c r="M180" s="37">
        <v>179.4899377378261</v>
      </c>
      <c r="N180" s="44">
        <v>0</v>
      </c>
      <c r="O180" s="19" t="s">
        <v>113</v>
      </c>
      <c r="P180" s="19">
        <v>260</v>
      </c>
      <c r="Q180" s="19">
        <v>255</v>
      </c>
    </row>
    <row r="181" spans="1:17">
      <c r="A181" s="22" t="s">
        <v>553</v>
      </c>
      <c r="B181" s="19" t="s">
        <v>127</v>
      </c>
      <c r="C181" s="184">
        <v>1</v>
      </c>
      <c r="D181" s="184" t="s">
        <v>61</v>
      </c>
      <c r="E181" s="22" t="s">
        <v>177</v>
      </c>
      <c r="F181" s="22" t="s">
        <v>178</v>
      </c>
      <c r="G181" s="22" t="s">
        <v>560</v>
      </c>
      <c r="H181" s="26" t="s">
        <v>233</v>
      </c>
      <c r="I181" s="22" t="s">
        <v>404</v>
      </c>
      <c r="J181" s="18" t="s">
        <v>274</v>
      </c>
      <c r="K181" s="18" t="s">
        <v>506</v>
      </c>
      <c r="L181" s="41">
        <v>7.8843033099724442</v>
      </c>
      <c r="M181" s="37">
        <v>7.8843033099724442</v>
      </c>
      <c r="N181" s="44">
        <v>0</v>
      </c>
      <c r="O181" s="19" t="s">
        <v>553</v>
      </c>
      <c r="P181" s="19">
        <v>260</v>
      </c>
      <c r="Q181" s="19">
        <v>255</v>
      </c>
    </row>
    <row r="182" spans="1:17">
      <c r="A182" s="22" t="s">
        <v>553</v>
      </c>
      <c r="B182" s="19" t="s">
        <v>127</v>
      </c>
      <c r="C182" s="184">
        <v>1</v>
      </c>
      <c r="D182" s="184" t="s">
        <v>61</v>
      </c>
      <c r="E182" s="22" t="s">
        <v>177</v>
      </c>
      <c r="F182" s="22" t="s">
        <v>178</v>
      </c>
      <c r="G182" s="22" t="s">
        <v>560</v>
      </c>
      <c r="H182" s="26" t="s">
        <v>233</v>
      </c>
      <c r="I182" s="22" t="s">
        <v>405</v>
      </c>
      <c r="J182" s="18" t="s">
        <v>239</v>
      </c>
      <c r="K182" s="18" t="s">
        <v>506</v>
      </c>
      <c r="L182" s="41">
        <v>7.8843033099744773</v>
      </c>
      <c r="M182" s="37">
        <v>7.8843033099744773</v>
      </c>
      <c r="N182" s="44">
        <v>0</v>
      </c>
      <c r="O182" s="19" t="s">
        <v>553</v>
      </c>
      <c r="P182" s="19">
        <v>260</v>
      </c>
      <c r="Q182" s="19">
        <v>255</v>
      </c>
    </row>
    <row r="183" spans="1:17">
      <c r="A183" s="22" t="s">
        <v>56</v>
      </c>
      <c r="B183" s="19" t="s">
        <v>125</v>
      </c>
      <c r="C183" s="184">
        <v>1</v>
      </c>
      <c r="D183" s="184" t="s">
        <v>61</v>
      </c>
      <c r="E183" s="22" t="s">
        <v>177</v>
      </c>
      <c r="F183" s="22" t="s">
        <v>178</v>
      </c>
      <c r="G183" s="22" t="s">
        <v>560</v>
      </c>
      <c r="H183" s="26" t="s">
        <v>233</v>
      </c>
      <c r="I183" s="22" t="s">
        <v>406</v>
      </c>
      <c r="J183" s="18" t="s">
        <v>67</v>
      </c>
      <c r="L183" s="41">
        <v>5.2444889143124689</v>
      </c>
      <c r="M183" s="37">
        <v>0</v>
      </c>
      <c r="N183" s="44">
        <v>5.2444889143124689</v>
      </c>
      <c r="O183" s="19" t="s">
        <v>56</v>
      </c>
      <c r="P183" s="19">
        <v>0</v>
      </c>
      <c r="Q183" s="19">
        <v>0</v>
      </c>
    </row>
    <row r="184" spans="1:17">
      <c r="A184" s="22" t="s">
        <v>113</v>
      </c>
      <c r="B184" s="19" t="s">
        <v>128</v>
      </c>
      <c r="C184" s="184">
        <v>1</v>
      </c>
      <c r="D184" s="184" t="s">
        <v>61</v>
      </c>
      <c r="E184" s="22" t="s">
        <v>177</v>
      </c>
      <c r="F184" s="22" t="s">
        <v>178</v>
      </c>
      <c r="G184" s="22" t="s">
        <v>560</v>
      </c>
      <c r="H184" s="26" t="s">
        <v>233</v>
      </c>
      <c r="I184" s="22" t="s">
        <v>407</v>
      </c>
      <c r="J184" s="18" t="s">
        <v>253</v>
      </c>
      <c r="K184" s="18" t="s">
        <v>506</v>
      </c>
      <c r="L184" s="41">
        <v>15.645918341593152</v>
      </c>
      <c r="M184" s="37">
        <v>15.645918341593152</v>
      </c>
      <c r="N184" s="44">
        <v>0</v>
      </c>
      <c r="O184" s="19" t="s">
        <v>113</v>
      </c>
      <c r="P184" s="19">
        <v>260</v>
      </c>
      <c r="Q184" s="19">
        <v>255</v>
      </c>
    </row>
    <row r="185" spans="1:17">
      <c r="A185" s="22" t="s">
        <v>118</v>
      </c>
      <c r="B185" s="19" t="s">
        <v>74</v>
      </c>
      <c r="C185" s="184">
        <v>1</v>
      </c>
      <c r="D185" s="184" t="s">
        <v>61</v>
      </c>
      <c r="E185" s="22" t="s">
        <v>177</v>
      </c>
      <c r="F185" s="22" t="s">
        <v>178</v>
      </c>
      <c r="G185" s="22" t="s">
        <v>560</v>
      </c>
      <c r="H185" s="26" t="s">
        <v>233</v>
      </c>
      <c r="I185" s="22" t="s">
        <v>408</v>
      </c>
      <c r="J185" s="18" t="s">
        <v>230</v>
      </c>
      <c r="K185" s="18" t="s">
        <v>507</v>
      </c>
      <c r="L185" s="41">
        <v>10.043026416283338</v>
      </c>
      <c r="M185" s="37">
        <v>10.043026416283338</v>
      </c>
      <c r="N185" s="44">
        <v>0</v>
      </c>
      <c r="O185" s="19" t="s">
        <v>118</v>
      </c>
      <c r="P185" s="19">
        <v>260</v>
      </c>
      <c r="Q185" s="19">
        <v>255</v>
      </c>
    </row>
    <row r="186" spans="1:17">
      <c r="A186" s="22" t="s">
        <v>118</v>
      </c>
      <c r="B186" s="19" t="s">
        <v>74</v>
      </c>
      <c r="C186" s="184">
        <v>1</v>
      </c>
      <c r="D186" s="184" t="s">
        <v>61</v>
      </c>
      <c r="E186" s="22" t="s">
        <v>177</v>
      </c>
      <c r="F186" s="22" t="s">
        <v>178</v>
      </c>
      <c r="G186" s="22" t="s">
        <v>560</v>
      </c>
      <c r="H186" s="26" t="s">
        <v>233</v>
      </c>
      <c r="I186" s="22" t="s">
        <v>409</v>
      </c>
      <c r="J186" s="18" t="s">
        <v>32</v>
      </c>
      <c r="K186" s="18" t="s">
        <v>507</v>
      </c>
      <c r="L186" s="41">
        <v>1.7005353969304846</v>
      </c>
      <c r="M186" s="37">
        <v>1.7005353969304846</v>
      </c>
      <c r="N186" s="44">
        <v>0</v>
      </c>
      <c r="O186" s="19" t="s">
        <v>118</v>
      </c>
      <c r="P186" s="19">
        <v>260</v>
      </c>
      <c r="Q186" s="19">
        <v>255</v>
      </c>
    </row>
    <row r="187" spans="1:17">
      <c r="A187" s="22" t="s">
        <v>118</v>
      </c>
      <c r="B187" s="19" t="s">
        <v>74</v>
      </c>
      <c r="C187" s="184">
        <v>1</v>
      </c>
      <c r="D187" s="184" t="s">
        <v>61</v>
      </c>
      <c r="E187" s="22" t="s">
        <v>177</v>
      </c>
      <c r="F187" s="22" t="s">
        <v>178</v>
      </c>
      <c r="G187" s="22" t="s">
        <v>560</v>
      </c>
      <c r="H187" s="26" t="s">
        <v>233</v>
      </c>
      <c r="I187" s="22" t="s">
        <v>410</v>
      </c>
      <c r="J187" s="18" t="s">
        <v>32</v>
      </c>
      <c r="K187" s="18" t="s">
        <v>507</v>
      </c>
      <c r="L187" s="41">
        <v>1.5750000000000004</v>
      </c>
      <c r="M187" s="37">
        <v>1.5750000000000004</v>
      </c>
      <c r="N187" s="44">
        <v>0</v>
      </c>
      <c r="O187" s="19" t="s">
        <v>118</v>
      </c>
      <c r="P187" s="19">
        <v>260</v>
      </c>
      <c r="Q187" s="19">
        <v>255</v>
      </c>
    </row>
    <row r="188" spans="1:17">
      <c r="A188" s="22" t="s">
        <v>118</v>
      </c>
      <c r="B188" s="19" t="s">
        <v>74</v>
      </c>
      <c r="C188" s="184">
        <v>1</v>
      </c>
      <c r="D188" s="184" t="s">
        <v>61</v>
      </c>
      <c r="E188" s="22" t="s">
        <v>177</v>
      </c>
      <c r="F188" s="22" t="s">
        <v>178</v>
      </c>
      <c r="G188" s="22" t="s">
        <v>560</v>
      </c>
      <c r="H188" s="26" t="s">
        <v>233</v>
      </c>
      <c r="I188" s="22" t="s">
        <v>411</v>
      </c>
      <c r="J188" s="18" t="s">
        <v>32</v>
      </c>
      <c r="K188" s="18" t="s">
        <v>507</v>
      </c>
      <c r="L188" s="41">
        <v>1.5599999999999987</v>
      </c>
      <c r="M188" s="37">
        <v>1.5599999999999987</v>
      </c>
      <c r="N188" s="44">
        <v>0</v>
      </c>
      <c r="O188" s="19" t="s">
        <v>118</v>
      </c>
      <c r="P188" s="19">
        <v>260</v>
      </c>
      <c r="Q188" s="19">
        <v>255</v>
      </c>
    </row>
    <row r="189" spans="1:17">
      <c r="A189" s="22" t="s">
        <v>761</v>
      </c>
      <c r="B189" s="19" t="s">
        <v>127</v>
      </c>
      <c r="C189" s="184">
        <v>1</v>
      </c>
      <c r="D189" s="184" t="s">
        <v>61</v>
      </c>
      <c r="E189" s="22" t="s">
        <v>177</v>
      </c>
      <c r="F189" s="22" t="s">
        <v>178</v>
      </c>
      <c r="G189" s="22" t="s">
        <v>560</v>
      </c>
      <c r="H189" s="26" t="s">
        <v>233</v>
      </c>
      <c r="I189" s="22" t="s">
        <v>412</v>
      </c>
      <c r="J189" s="18" t="s">
        <v>413</v>
      </c>
      <c r="K189" s="18" t="s">
        <v>506</v>
      </c>
      <c r="L189" s="41">
        <v>11.816615716544188</v>
      </c>
      <c r="M189" s="37">
        <v>11.816615716544188</v>
      </c>
      <c r="N189" s="44">
        <v>0</v>
      </c>
      <c r="O189" s="19" t="s">
        <v>553</v>
      </c>
      <c r="P189" s="19">
        <v>260</v>
      </c>
      <c r="Q189" s="19">
        <v>255</v>
      </c>
    </row>
    <row r="190" spans="1:17">
      <c r="A190" s="22" t="s">
        <v>115</v>
      </c>
      <c r="B190" s="19" t="s">
        <v>127</v>
      </c>
      <c r="C190" s="184">
        <v>1</v>
      </c>
      <c r="D190" s="184" t="s">
        <v>61</v>
      </c>
      <c r="E190" s="22" t="s">
        <v>177</v>
      </c>
      <c r="F190" s="22" t="s">
        <v>178</v>
      </c>
      <c r="G190" s="22" t="s">
        <v>560</v>
      </c>
      <c r="H190" s="26" t="s">
        <v>233</v>
      </c>
      <c r="I190" s="22" t="s">
        <v>414</v>
      </c>
      <c r="J190" s="18" t="s">
        <v>235</v>
      </c>
      <c r="K190" s="18" t="s">
        <v>506</v>
      </c>
      <c r="L190" s="41">
        <v>12.009477547492907</v>
      </c>
      <c r="M190" s="37">
        <v>12.009477547492907</v>
      </c>
      <c r="N190" s="44">
        <v>0</v>
      </c>
      <c r="O190" s="19" t="s">
        <v>115</v>
      </c>
      <c r="P190" s="19">
        <v>260</v>
      </c>
      <c r="Q190" s="19">
        <v>255</v>
      </c>
    </row>
    <row r="191" spans="1:17">
      <c r="A191" s="22" t="s">
        <v>115</v>
      </c>
      <c r="B191" s="19" t="s">
        <v>127</v>
      </c>
      <c r="C191" s="184">
        <v>1</v>
      </c>
      <c r="D191" s="184" t="s">
        <v>61</v>
      </c>
      <c r="E191" s="22" t="s">
        <v>177</v>
      </c>
      <c r="F191" s="22" t="s">
        <v>178</v>
      </c>
      <c r="G191" s="22" t="s">
        <v>560</v>
      </c>
      <c r="H191" s="26" t="s">
        <v>233</v>
      </c>
      <c r="I191" s="22" t="s">
        <v>415</v>
      </c>
      <c r="J191" s="18" t="s">
        <v>235</v>
      </c>
      <c r="K191" s="18" t="s">
        <v>506</v>
      </c>
      <c r="L191" s="41">
        <v>12.971350885639318</v>
      </c>
      <c r="M191" s="37">
        <v>12.971350885639318</v>
      </c>
      <c r="N191" s="44">
        <v>0</v>
      </c>
      <c r="O191" s="19" t="s">
        <v>115</v>
      </c>
      <c r="P191" s="19">
        <v>260</v>
      </c>
      <c r="Q191" s="19">
        <v>255</v>
      </c>
    </row>
    <row r="192" spans="1:17">
      <c r="A192" s="22" t="s">
        <v>115</v>
      </c>
      <c r="B192" s="19" t="s">
        <v>127</v>
      </c>
      <c r="C192" s="184">
        <v>1</v>
      </c>
      <c r="D192" s="184" t="s">
        <v>61</v>
      </c>
      <c r="E192" s="22" t="s">
        <v>177</v>
      </c>
      <c r="F192" s="22" t="s">
        <v>178</v>
      </c>
      <c r="G192" s="22" t="s">
        <v>560</v>
      </c>
      <c r="H192" s="26" t="s">
        <v>233</v>
      </c>
      <c r="I192" s="22" t="s">
        <v>416</v>
      </c>
      <c r="J192" s="18" t="s">
        <v>235</v>
      </c>
      <c r="K192" s="18" t="s">
        <v>506</v>
      </c>
      <c r="L192" s="41">
        <v>17.044141236659261</v>
      </c>
      <c r="M192" s="37">
        <v>17.044141236659261</v>
      </c>
      <c r="N192" s="44">
        <v>0</v>
      </c>
      <c r="O192" s="19" t="s">
        <v>115</v>
      </c>
      <c r="P192" s="19">
        <v>260</v>
      </c>
      <c r="Q192" s="19">
        <v>255</v>
      </c>
    </row>
    <row r="193" spans="1:17">
      <c r="A193" s="22" t="s">
        <v>762</v>
      </c>
      <c r="B193" s="19" t="s">
        <v>128</v>
      </c>
      <c r="C193" s="184">
        <v>1</v>
      </c>
      <c r="D193" s="184" t="s">
        <v>61</v>
      </c>
      <c r="E193" s="22" t="s">
        <v>177</v>
      </c>
      <c r="F193" s="22" t="s">
        <v>178</v>
      </c>
      <c r="G193" s="22" t="s">
        <v>560</v>
      </c>
      <c r="H193" s="26" t="s">
        <v>233</v>
      </c>
      <c r="I193" s="22" t="s">
        <v>417</v>
      </c>
      <c r="J193" s="18" t="s">
        <v>418</v>
      </c>
      <c r="K193" s="18" t="s">
        <v>506</v>
      </c>
      <c r="L193" s="41">
        <v>34.144986624618248</v>
      </c>
      <c r="M193" s="37">
        <v>34.144986624618248</v>
      </c>
      <c r="N193" s="44">
        <v>0</v>
      </c>
      <c r="O193" s="19" t="s">
        <v>113</v>
      </c>
      <c r="P193" s="19">
        <v>260</v>
      </c>
      <c r="Q193" s="19">
        <v>255</v>
      </c>
    </row>
    <row r="194" spans="1:17">
      <c r="A194" s="22" t="s">
        <v>115</v>
      </c>
      <c r="B194" s="19" t="s">
        <v>127</v>
      </c>
      <c r="C194" s="184">
        <v>1</v>
      </c>
      <c r="D194" s="184" t="s">
        <v>61</v>
      </c>
      <c r="E194" s="22" t="s">
        <v>177</v>
      </c>
      <c r="F194" s="22" t="s">
        <v>178</v>
      </c>
      <c r="G194" s="22" t="s">
        <v>560</v>
      </c>
      <c r="H194" s="26" t="s">
        <v>233</v>
      </c>
      <c r="I194" s="22" t="s">
        <v>419</v>
      </c>
      <c r="J194" s="18" t="s">
        <v>235</v>
      </c>
      <c r="K194" s="18" t="s">
        <v>506</v>
      </c>
      <c r="L194" s="41">
        <v>16.325774399153406</v>
      </c>
      <c r="M194" s="37">
        <v>16.325774399153406</v>
      </c>
      <c r="N194" s="44">
        <v>0</v>
      </c>
      <c r="O194" s="19" t="s">
        <v>115</v>
      </c>
      <c r="P194" s="19">
        <v>260</v>
      </c>
      <c r="Q194" s="19">
        <v>255</v>
      </c>
    </row>
    <row r="195" spans="1:17">
      <c r="A195" s="22" t="s">
        <v>115</v>
      </c>
      <c r="B195" s="19" t="s">
        <v>127</v>
      </c>
      <c r="C195" s="184">
        <v>1</v>
      </c>
      <c r="D195" s="184" t="s">
        <v>61</v>
      </c>
      <c r="E195" s="22" t="s">
        <v>177</v>
      </c>
      <c r="F195" s="22" t="s">
        <v>178</v>
      </c>
      <c r="G195" s="22" t="s">
        <v>560</v>
      </c>
      <c r="H195" s="26" t="s">
        <v>233</v>
      </c>
      <c r="I195" s="22" t="s">
        <v>420</v>
      </c>
      <c r="J195" s="18" t="s">
        <v>235</v>
      </c>
      <c r="K195" s="18" t="s">
        <v>506</v>
      </c>
      <c r="L195" s="41">
        <v>16.595144174068441</v>
      </c>
      <c r="M195" s="37">
        <v>16.595144174068441</v>
      </c>
      <c r="N195" s="44">
        <v>0</v>
      </c>
      <c r="O195" s="19" t="s">
        <v>115</v>
      </c>
      <c r="P195" s="19">
        <v>260</v>
      </c>
      <c r="Q195" s="19">
        <v>255</v>
      </c>
    </row>
    <row r="196" spans="1:17">
      <c r="A196" s="22" t="s">
        <v>553</v>
      </c>
      <c r="B196" s="19" t="s">
        <v>127</v>
      </c>
      <c r="C196" s="184">
        <v>1</v>
      </c>
      <c r="D196" s="184" t="s">
        <v>61</v>
      </c>
      <c r="E196" s="22" t="s">
        <v>177</v>
      </c>
      <c r="F196" s="22" t="s">
        <v>178</v>
      </c>
      <c r="G196" s="22" t="s">
        <v>560</v>
      </c>
      <c r="H196" s="26" t="s">
        <v>233</v>
      </c>
      <c r="I196" s="22" t="s">
        <v>421</v>
      </c>
      <c r="J196" s="18" t="s">
        <v>274</v>
      </c>
      <c r="K196" s="18" t="s">
        <v>506</v>
      </c>
      <c r="L196" s="41">
        <v>11.974771512187536</v>
      </c>
      <c r="M196" s="37">
        <v>11.974771512187536</v>
      </c>
      <c r="N196" s="44">
        <v>0</v>
      </c>
      <c r="O196" s="19" t="s">
        <v>553</v>
      </c>
      <c r="P196" s="19">
        <v>260</v>
      </c>
      <c r="Q196" s="19">
        <v>255</v>
      </c>
    </row>
    <row r="197" spans="1:17">
      <c r="A197" s="22" t="s">
        <v>115</v>
      </c>
      <c r="B197" s="19" t="s">
        <v>127</v>
      </c>
      <c r="C197" s="184">
        <v>1</v>
      </c>
      <c r="D197" s="184" t="s">
        <v>61</v>
      </c>
      <c r="E197" s="22" t="s">
        <v>177</v>
      </c>
      <c r="F197" s="22" t="s">
        <v>178</v>
      </c>
      <c r="G197" s="22" t="s">
        <v>560</v>
      </c>
      <c r="H197" s="26" t="s">
        <v>233</v>
      </c>
      <c r="I197" s="22" t="s">
        <v>422</v>
      </c>
      <c r="J197" s="18" t="s">
        <v>235</v>
      </c>
      <c r="K197" s="18" t="s">
        <v>506</v>
      </c>
      <c r="L197" s="41">
        <v>19.938279699559732</v>
      </c>
      <c r="M197" s="37">
        <v>19.938279699559732</v>
      </c>
      <c r="N197" s="44">
        <v>0</v>
      </c>
      <c r="O197" s="19" t="s">
        <v>115</v>
      </c>
      <c r="P197" s="19">
        <v>260</v>
      </c>
      <c r="Q197" s="19">
        <v>255</v>
      </c>
    </row>
    <row r="198" spans="1:17">
      <c r="A198" s="22" t="s">
        <v>115</v>
      </c>
      <c r="B198" s="19" t="s">
        <v>127</v>
      </c>
      <c r="C198" s="184">
        <v>1</v>
      </c>
      <c r="D198" s="184" t="s">
        <v>61</v>
      </c>
      <c r="E198" s="22" t="s">
        <v>177</v>
      </c>
      <c r="F198" s="22" t="s">
        <v>178</v>
      </c>
      <c r="G198" s="22" t="s">
        <v>560</v>
      </c>
      <c r="H198" s="26" t="s">
        <v>233</v>
      </c>
      <c r="I198" s="22" t="s">
        <v>423</v>
      </c>
      <c r="J198" s="18" t="s">
        <v>235</v>
      </c>
      <c r="K198" s="18" t="s">
        <v>506</v>
      </c>
      <c r="L198" s="41">
        <v>20.69894807522196</v>
      </c>
      <c r="M198" s="37">
        <v>20.69894807522196</v>
      </c>
      <c r="N198" s="44">
        <v>0</v>
      </c>
      <c r="P198" s="19"/>
      <c r="Q198" s="19">
        <v>0</v>
      </c>
    </row>
    <row r="199" spans="1:17">
      <c r="A199" s="22" t="s">
        <v>763</v>
      </c>
      <c r="B199" s="19" t="s">
        <v>128</v>
      </c>
      <c r="C199" s="184">
        <v>1</v>
      </c>
      <c r="D199" s="184" t="s">
        <v>61</v>
      </c>
      <c r="E199" s="22" t="s">
        <v>177</v>
      </c>
      <c r="F199" s="22" t="s">
        <v>178</v>
      </c>
      <c r="G199" s="22" t="s">
        <v>560</v>
      </c>
      <c r="H199" s="26" t="s">
        <v>233</v>
      </c>
      <c r="I199" s="22" t="s">
        <v>424</v>
      </c>
      <c r="J199" s="18" t="s">
        <v>425</v>
      </c>
      <c r="K199" s="18" t="s">
        <v>506</v>
      </c>
      <c r="L199" s="41">
        <v>8.9954892665740704</v>
      </c>
      <c r="M199" s="37">
        <v>8.9954892665740704</v>
      </c>
      <c r="N199" s="45">
        <v>0</v>
      </c>
      <c r="O199" s="19" t="s">
        <v>556</v>
      </c>
      <c r="P199" s="19">
        <v>260</v>
      </c>
      <c r="Q199" s="19">
        <v>255</v>
      </c>
    </row>
    <row r="200" spans="1:17">
      <c r="A200" s="22" t="s">
        <v>122</v>
      </c>
      <c r="B200" s="19" t="s">
        <v>128</v>
      </c>
      <c r="C200" s="184">
        <v>1</v>
      </c>
      <c r="D200" s="184" t="s">
        <v>61</v>
      </c>
      <c r="E200" s="22" t="s">
        <v>177</v>
      </c>
      <c r="F200" s="22" t="s">
        <v>178</v>
      </c>
      <c r="G200" s="22" t="s">
        <v>560</v>
      </c>
      <c r="H200" s="26" t="s">
        <v>233</v>
      </c>
      <c r="I200" s="22" t="s">
        <v>426</v>
      </c>
      <c r="J200" s="18" t="s">
        <v>208</v>
      </c>
      <c r="K200" s="18" t="s">
        <v>506</v>
      </c>
      <c r="L200" s="41">
        <v>12.607002654186418</v>
      </c>
      <c r="M200" s="37">
        <v>12.607002654186418</v>
      </c>
      <c r="N200" s="45">
        <v>0</v>
      </c>
      <c r="O200" s="19" t="s">
        <v>122</v>
      </c>
      <c r="P200" s="19">
        <v>260</v>
      </c>
      <c r="Q200" s="19">
        <v>255</v>
      </c>
    </row>
    <row r="201" spans="1:17">
      <c r="A201" s="22" t="s">
        <v>56</v>
      </c>
      <c r="B201" s="19" t="s">
        <v>125</v>
      </c>
      <c r="C201" s="184">
        <v>1</v>
      </c>
      <c r="D201" s="184" t="s">
        <v>61</v>
      </c>
      <c r="E201" s="22" t="s">
        <v>177</v>
      </c>
      <c r="F201" s="22" t="s">
        <v>178</v>
      </c>
      <c r="G201" s="22" t="s">
        <v>560</v>
      </c>
      <c r="H201" s="26" t="s">
        <v>233</v>
      </c>
      <c r="I201" s="22" t="s">
        <v>427</v>
      </c>
      <c r="J201" s="18" t="s">
        <v>201</v>
      </c>
      <c r="L201" s="41">
        <v>9.1019817254079864</v>
      </c>
      <c r="M201" s="37">
        <v>0</v>
      </c>
      <c r="N201" s="44">
        <v>9.1019817254079864</v>
      </c>
      <c r="O201" s="19" t="s">
        <v>56</v>
      </c>
      <c r="P201" s="19">
        <v>0</v>
      </c>
      <c r="Q201" s="19">
        <v>0</v>
      </c>
    </row>
    <row r="202" spans="1:17">
      <c r="A202" s="22" t="s">
        <v>56</v>
      </c>
      <c r="B202" s="19" t="s">
        <v>125</v>
      </c>
      <c r="C202" s="184">
        <v>1</v>
      </c>
      <c r="D202" s="184" t="s">
        <v>61</v>
      </c>
      <c r="E202" s="22" t="s">
        <v>177</v>
      </c>
      <c r="F202" s="22" t="s">
        <v>178</v>
      </c>
      <c r="G202" s="22" t="s">
        <v>560</v>
      </c>
      <c r="H202" s="26" t="s">
        <v>285</v>
      </c>
      <c r="I202" s="22" t="s">
        <v>428</v>
      </c>
      <c r="J202" s="18" t="s">
        <v>66</v>
      </c>
      <c r="L202" s="41">
        <v>3.0311459830569132</v>
      </c>
      <c r="M202" s="37">
        <v>0</v>
      </c>
      <c r="N202" s="46">
        <v>3.0311459830569132</v>
      </c>
      <c r="O202" s="19" t="s">
        <v>56</v>
      </c>
      <c r="P202" s="19">
        <v>0</v>
      </c>
      <c r="Q202" s="19">
        <v>0</v>
      </c>
    </row>
    <row r="203" spans="1:17">
      <c r="A203" s="22" t="s">
        <v>56</v>
      </c>
      <c r="B203" s="19" t="s">
        <v>125</v>
      </c>
      <c r="C203" s="184">
        <v>1</v>
      </c>
      <c r="D203" s="184" t="s">
        <v>61</v>
      </c>
      <c r="E203" s="22" t="s">
        <v>177</v>
      </c>
      <c r="F203" s="22" t="s">
        <v>178</v>
      </c>
      <c r="G203" s="22" t="s">
        <v>560</v>
      </c>
      <c r="H203" s="26" t="s">
        <v>285</v>
      </c>
      <c r="I203" s="22" t="s">
        <v>429</v>
      </c>
      <c r="J203" s="18" t="s">
        <v>203</v>
      </c>
      <c r="L203" s="41">
        <v>0.48744738350835981</v>
      </c>
      <c r="M203" s="37">
        <v>0</v>
      </c>
      <c r="N203" s="44">
        <v>0.48744738350835981</v>
      </c>
      <c r="O203" s="19" t="s">
        <v>56</v>
      </c>
      <c r="P203" s="19">
        <v>0</v>
      </c>
      <c r="Q203" s="19">
        <v>0</v>
      </c>
    </row>
    <row r="204" spans="1:17">
      <c r="A204" s="22" t="s">
        <v>555</v>
      </c>
      <c r="B204" s="19" t="s">
        <v>128</v>
      </c>
      <c r="C204" s="184">
        <v>1</v>
      </c>
      <c r="D204" s="184" t="s">
        <v>61</v>
      </c>
      <c r="E204" s="22" t="s">
        <v>177</v>
      </c>
      <c r="F204" s="22" t="s">
        <v>178</v>
      </c>
      <c r="G204" s="22" t="s">
        <v>560</v>
      </c>
      <c r="H204" s="26" t="s">
        <v>285</v>
      </c>
      <c r="I204" s="22" t="s">
        <v>430</v>
      </c>
      <c r="J204" s="18" t="s">
        <v>391</v>
      </c>
      <c r="K204" s="18" t="s">
        <v>510</v>
      </c>
      <c r="L204" s="41">
        <v>15.377866438479529</v>
      </c>
      <c r="M204" s="37">
        <v>15.377866438479529</v>
      </c>
      <c r="N204" s="44">
        <v>0</v>
      </c>
      <c r="O204" s="19" t="s">
        <v>555</v>
      </c>
      <c r="P204" s="19">
        <v>260</v>
      </c>
      <c r="Q204" s="19">
        <v>255</v>
      </c>
    </row>
    <row r="205" spans="1:17">
      <c r="A205" s="22" t="s">
        <v>764</v>
      </c>
      <c r="B205" s="19" t="s">
        <v>127</v>
      </c>
      <c r="C205" s="184">
        <v>1</v>
      </c>
      <c r="D205" s="184" t="s">
        <v>61</v>
      </c>
      <c r="E205" s="22" t="s">
        <v>177</v>
      </c>
      <c r="F205" s="22" t="s">
        <v>178</v>
      </c>
      <c r="G205" s="22" t="s">
        <v>560</v>
      </c>
      <c r="H205" s="26" t="s">
        <v>285</v>
      </c>
      <c r="I205" s="22" t="s">
        <v>431</v>
      </c>
      <c r="J205" s="18" t="s">
        <v>222</v>
      </c>
      <c r="K205" s="18" t="s">
        <v>510</v>
      </c>
      <c r="L205" s="41">
        <v>16.67966165996598</v>
      </c>
      <c r="M205" s="37">
        <v>16.67966165996598</v>
      </c>
      <c r="N205" s="44">
        <v>0</v>
      </c>
      <c r="O205" s="19" t="s">
        <v>558</v>
      </c>
      <c r="P205" s="19">
        <v>260</v>
      </c>
      <c r="Q205" s="19">
        <v>255</v>
      </c>
    </row>
    <row r="206" spans="1:17">
      <c r="A206" s="22" t="s">
        <v>761</v>
      </c>
      <c r="B206" s="19" t="s">
        <v>127</v>
      </c>
      <c r="C206" s="184">
        <v>1</v>
      </c>
      <c r="D206" s="184" t="s">
        <v>61</v>
      </c>
      <c r="E206" s="22" t="s">
        <v>177</v>
      </c>
      <c r="F206" s="22" t="s">
        <v>178</v>
      </c>
      <c r="G206" s="22" t="s">
        <v>560</v>
      </c>
      <c r="H206" s="26" t="s">
        <v>285</v>
      </c>
      <c r="I206" s="22" t="s">
        <v>432</v>
      </c>
      <c r="J206" s="18" t="s">
        <v>0</v>
      </c>
      <c r="K206" s="18" t="s">
        <v>506</v>
      </c>
      <c r="L206" s="41">
        <v>21.202087894482538</v>
      </c>
      <c r="M206" s="37">
        <v>21.202087894482538</v>
      </c>
      <c r="N206" s="44">
        <v>0</v>
      </c>
      <c r="O206" s="19" t="s">
        <v>553</v>
      </c>
      <c r="P206" s="19">
        <v>260</v>
      </c>
      <c r="Q206" s="19">
        <v>255</v>
      </c>
    </row>
    <row r="207" spans="1:17">
      <c r="A207" s="22" t="s">
        <v>115</v>
      </c>
      <c r="B207" s="19" t="s">
        <v>127</v>
      </c>
      <c r="C207" s="184">
        <v>1</v>
      </c>
      <c r="D207" s="184" t="s">
        <v>61</v>
      </c>
      <c r="E207" s="22" t="s">
        <v>177</v>
      </c>
      <c r="F207" s="22" t="s">
        <v>178</v>
      </c>
      <c r="G207" s="22" t="s">
        <v>560</v>
      </c>
      <c r="H207" s="26" t="s">
        <v>285</v>
      </c>
      <c r="I207" s="22" t="s">
        <v>433</v>
      </c>
      <c r="J207" s="18" t="s">
        <v>235</v>
      </c>
      <c r="K207" s="18" t="s">
        <v>506</v>
      </c>
      <c r="L207" s="41">
        <v>21.420905797714298</v>
      </c>
      <c r="M207" s="37">
        <v>21.420905797714298</v>
      </c>
      <c r="N207" s="44">
        <v>0</v>
      </c>
      <c r="O207" s="19" t="s">
        <v>115</v>
      </c>
      <c r="P207" s="19">
        <v>260</v>
      </c>
      <c r="Q207" s="19">
        <v>255</v>
      </c>
    </row>
    <row r="208" spans="1:17">
      <c r="A208" s="22" t="s">
        <v>553</v>
      </c>
      <c r="B208" s="19" t="s">
        <v>127</v>
      </c>
      <c r="C208" s="184">
        <v>1</v>
      </c>
      <c r="D208" s="184" t="s">
        <v>61</v>
      </c>
      <c r="E208" s="22" t="s">
        <v>177</v>
      </c>
      <c r="F208" s="22" t="s">
        <v>178</v>
      </c>
      <c r="G208" s="22" t="s">
        <v>560</v>
      </c>
      <c r="H208" s="26" t="s">
        <v>285</v>
      </c>
      <c r="I208" s="22" t="s">
        <v>434</v>
      </c>
      <c r="J208" s="18" t="s">
        <v>274</v>
      </c>
      <c r="K208" s="18" t="s">
        <v>506</v>
      </c>
      <c r="L208" s="41">
        <v>15.330969302684041</v>
      </c>
      <c r="M208" s="37">
        <v>15.330969302684041</v>
      </c>
      <c r="N208" s="44">
        <v>0</v>
      </c>
      <c r="O208" s="19" t="s">
        <v>553</v>
      </c>
      <c r="P208" s="19">
        <v>260</v>
      </c>
      <c r="Q208" s="19">
        <v>255</v>
      </c>
    </row>
    <row r="209" spans="1:17">
      <c r="A209" s="22" t="s">
        <v>115</v>
      </c>
      <c r="B209" s="19" t="s">
        <v>127</v>
      </c>
      <c r="C209" s="184">
        <v>1</v>
      </c>
      <c r="D209" s="184" t="s">
        <v>61</v>
      </c>
      <c r="E209" s="22" t="s">
        <v>177</v>
      </c>
      <c r="F209" s="22" t="s">
        <v>178</v>
      </c>
      <c r="G209" s="22" t="s">
        <v>560</v>
      </c>
      <c r="H209" s="26" t="s">
        <v>285</v>
      </c>
      <c r="I209" s="22" t="s">
        <v>435</v>
      </c>
      <c r="J209" s="18" t="s">
        <v>235</v>
      </c>
      <c r="K209" s="18" t="s">
        <v>506</v>
      </c>
      <c r="L209" s="41">
        <v>8.6143165304922977</v>
      </c>
      <c r="M209" s="37">
        <v>8.6143165304922977</v>
      </c>
      <c r="N209" s="44">
        <v>0</v>
      </c>
      <c r="O209" s="19" t="s">
        <v>115</v>
      </c>
      <c r="P209" s="19">
        <v>260</v>
      </c>
      <c r="Q209" s="19">
        <v>255</v>
      </c>
    </row>
    <row r="210" spans="1:17">
      <c r="A210" s="22" t="s">
        <v>115</v>
      </c>
      <c r="B210" s="19" t="s">
        <v>127</v>
      </c>
      <c r="C210" s="184">
        <v>1</v>
      </c>
      <c r="D210" s="184" t="s">
        <v>61</v>
      </c>
      <c r="E210" s="22" t="s">
        <v>177</v>
      </c>
      <c r="F210" s="22" t="s">
        <v>178</v>
      </c>
      <c r="G210" s="22" t="s">
        <v>560</v>
      </c>
      <c r="H210" s="26" t="s">
        <v>285</v>
      </c>
      <c r="I210" s="22" t="s">
        <v>436</v>
      </c>
      <c r="J210" s="18" t="s">
        <v>235</v>
      </c>
      <c r="K210" s="18" t="s">
        <v>506</v>
      </c>
      <c r="L210" s="41">
        <v>18.572411884302287</v>
      </c>
      <c r="M210" s="37">
        <v>18.572411884302287</v>
      </c>
      <c r="N210" s="44">
        <v>0</v>
      </c>
      <c r="O210" s="19" t="s">
        <v>115</v>
      </c>
      <c r="P210" s="19">
        <v>260</v>
      </c>
      <c r="Q210" s="19">
        <v>255</v>
      </c>
    </row>
    <row r="211" spans="1:17">
      <c r="A211" s="22" t="s">
        <v>115</v>
      </c>
      <c r="B211" s="19" t="s">
        <v>127</v>
      </c>
      <c r="C211" s="184">
        <v>1</v>
      </c>
      <c r="D211" s="184" t="s">
        <v>61</v>
      </c>
      <c r="E211" s="22" t="s">
        <v>177</v>
      </c>
      <c r="F211" s="22" t="s">
        <v>178</v>
      </c>
      <c r="G211" s="22" t="s">
        <v>560</v>
      </c>
      <c r="H211" s="26" t="s">
        <v>285</v>
      </c>
      <c r="I211" s="22" t="s">
        <v>437</v>
      </c>
      <c r="J211" s="18" t="s">
        <v>235</v>
      </c>
      <c r="K211" s="18" t="s">
        <v>506</v>
      </c>
      <c r="L211" s="41">
        <v>11.931622468751279</v>
      </c>
      <c r="M211" s="37">
        <v>11.931622468751279</v>
      </c>
      <c r="N211" s="44">
        <v>0</v>
      </c>
      <c r="O211" s="19" t="s">
        <v>115</v>
      </c>
      <c r="P211" s="19">
        <v>260</v>
      </c>
      <c r="Q211" s="19">
        <v>255</v>
      </c>
    </row>
    <row r="212" spans="1:17">
      <c r="A212" s="22" t="s">
        <v>553</v>
      </c>
      <c r="B212" s="19" t="s">
        <v>127</v>
      </c>
      <c r="C212" s="184">
        <v>1</v>
      </c>
      <c r="D212" s="184" t="s">
        <v>61</v>
      </c>
      <c r="E212" s="22" t="s">
        <v>177</v>
      </c>
      <c r="F212" s="22" t="s">
        <v>178</v>
      </c>
      <c r="G212" s="22" t="s">
        <v>560</v>
      </c>
      <c r="H212" s="26" t="s">
        <v>285</v>
      </c>
      <c r="I212" s="22" t="s">
        <v>438</v>
      </c>
      <c r="J212" s="18" t="s">
        <v>235</v>
      </c>
      <c r="K212" s="18" t="s">
        <v>506</v>
      </c>
      <c r="L212" s="41">
        <v>19.973625291633777</v>
      </c>
      <c r="M212" s="37">
        <v>19.973625291633777</v>
      </c>
      <c r="N212" s="44">
        <v>0</v>
      </c>
      <c r="O212" s="19" t="s">
        <v>553</v>
      </c>
      <c r="P212" s="19">
        <v>260</v>
      </c>
      <c r="Q212" s="19">
        <v>255</v>
      </c>
    </row>
    <row r="213" spans="1:17">
      <c r="A213" s="22" t="s">
        <v>561</v>
      </c>
      <c r="B213" s="19" t="s">
        <v>128</v>
      </c>
      <c r="C213" s="184">
        <v>1</v>
      </c>
      <c r="D213" s="184" t="s">
        <v>61</v>
      </c>
      <c r="E213" s="22" t="s">
        <v>177</v>
      </c>
      <c r="F213" s="22" t="s">
        <v>178</v>
      </c>
      <c r="G213" s="22" t="s">
        <v>560</v>
      </c>
      <c r="H213" s="26" t="s">
        <v>285</v>
      </c>
      <c r="I213" s="22" t="s">
        <v>439</v>
      </c>
      <c r="J213" s="18" t="s">
        <v>248</v>
      </c>
      <c r="K213" s="18" t="s">
        <v>506</v>
      </c>
      <c r="L213" s="41">
        <v>36.018712154054825</v>
      </c>
      <c r="M213" s="37">
        <v>36.018712154054825</v>
      </c>
      <c r="N213" s="44">
        <v>0</v>
      </c>
      <c r="O213" s="19" t="s">
        <v>561</v>
      </c>
      <c r="P213" s="19">
        <v>260</v>
      </c>
      <c r="Q213" s="19">
        <v>255</v>
      </c>
    </row>
    <row r="214" spans="1:17">
      <c r="A214" s="22" t="s">
        <v>113</v>
      </c>
      <c r="B214" s="19" t="s">
        <v>128</v>
      </c>
      <c r="C214" s="184">
        <v>1</v>
      </c>
      <c r="D214" s="184" t="s">
        <v>61</v>
      </c>
      <c r="E214" s="22" t="s">
        <v>177</v>
      </c>
      <c r="F214" s="22" t="s">
        <v>178</v>
      </c>
      <c r="G214" s="22" t="s">
        <v>560</v>
      </c>
      <c r="H214" s="26" t="s">
        <v>285</v>
      </c>
      <c r="I214" s="22" t="s">
        <v>440</v>
      </c>
      <c r="J214" s="18" t="s">
        <v>304</v>
      </c>
      <c r="K214" s="18" t="s">
        <v>506</v>
      </c>
      <c r="L214" s="41">
        <v>1.9750616452359828</v>
      </c>
      <c r="M214" s="37">
        <v>1.9750616452359828</v>
      </c>
      <c r="N214" s="44">
        <v>0</v>
      </c>
      <c r="O214" s="19" t="s">
        <v>113</v>
      </c>
      <c r="P214" s="19">
        <v>260</v>
      </c>
      <c r="Q214" s="19">
        <v>255</v>
      </c>
    </row>
    <row r="215" spans="1:17">
      <c r="A215" s="22" t="s">
        <v>118</v>
      </c>
      <c r="B215" s="19" t="s">
        <v>74</v>
      </c>
      <c r="C215" s="184">
        <v>1</v>
      </c>
      <c r="D215" s="184" t="s">
        <v>61</v>
      </c>
      <c r="E215" s="22" t="s">
        <v>177</v>
      </c>
      <c r="F215" s="22" t="s">
        <v>178</v>
      </c>
      <c r="G215" s="22" t="s">
        <v>560</v>
      </c>
      <c r="H215" s="26" t="s">
        <v>285</v>
      </c>
      <c r="I215" s="22" t="s">
        <v>441</v>
      </c>
      <c r="J215" s="18" t="s">
        <v>226</v>
      </c>
      <c r="K215" s="18" t="s">
        <v>507</v>
      </c>
      <c r="L215" s="41">
        <v>3.5959109459085763</v>
      </c>
      <c r="M215" s="37">
        <v>3.5959109459085763</v>
      </c>
      <c r="N215" s="44">
        <v>0</v>
      </c>
      <c r="O215" s="19" t="s">
        <v>118</v>
      </c>
      <c r="P215" s="19">
        <v>260</v>
      </c>
      <c r="Q215" s="19">
        <v>255</v>
      </c>
    </row>
    <row r="216" spans="1:17">
      <c r="A216" s="22" t="s">
        <v>118</v>
      </c>
      <c r="B216" s="19" t="s">
        <v>74</v>
      </c>
      <c r="C216" s="184">
        <v>1</v>
      </c>
      <c r="D216" s="184" t="s">
        <v>61</v>
      </c>
      <c r="E216" s="22" t="s">
        <v>177</v>
      </c>
      <c r="F216" s="22" t="s">
        <v>178</v>
      </c>
      <c r="G216" s="22" t="s">
        <v>560</v>
      </c>
      <c r="H216" s="26" t="s">
        <v>285</v>
      </c>
      <c r="I216" s="22" t="s">
        <v>442</v>
      </c>
      <c r="J216" s="18" t="s">
        <v>32</v>
      </c>
      <c r="K216" s="18" t="s">
        <v>507</v>
      </c>
      <c r="L216" s="41">
        <v>1.9395419725079446</v>
      </c>
      <c r="M216" s="37">
        <v>1.9395419725079446</v>
      </c>
      <c r="N216" s="44">
        <v>0</v>
      </c>
      <c r="O216" s="19" t="s">
        <v>118</v>
      </c>
      <c r="P216" s="19">
        <v>260</v>
      </c>
      <c r="Q216" s="19">
        <v>255</v>
      </c>
    </row>
    <row r="217" spans="1:17">
      <c r="A217" s="22" t="s">
        <v>759</v>
      </c>
      <c r="B217" s="19" t="s">
        <v>127</v>
      </c>
      <c r="C217" s="184">
        <v>1</v>
      </c>
      <c r="D217" s="184" t="s">
        <v>61</v>
      </c>
      <c r="E217" s="22" t="s">
        <v>177</v>
      </c>
      <c r="F217" s="22" t="s">
        <v>178</v>
      </c>
      <c r="G217" s="22" t="s">
        <v>560</v>
      </c>
      <c r="H217" s="26" t="s">
        <v>285</v>
      </c>
      <c r="I217" s="22" t="s">
        <v>443</v>
      </c>
      <c r="J217" s="18" t="s">
        <v>444</v>
      </c>
      <c r="K217" s="18" t="s">
        <v>506</v>
      </c>
      <c r="L217" s="41">
        <v>7.8347698930792822</v>
      </c>
      <c r="M217" s="37">
        <v>7.8347698930792822</v>
      </c>
      <c r="N217" s="44">
        <v>0</v>
      </c>
      <c r="O217" s="19" t="s">
        <v>553</v>
      </c>
      <c r="P217" s="19">
        <v>260</v>
      </c>
      <c r="Q217" s="19">
        <v>255</v>
      </c>
    </row>
    <row r="218" spans="1:17">
      <c r="A218" s="22" t="s">
        <v>553</v>
      </c>
      <c r="B218" s="19" t="s">
        <v>127</v>
      </c>
      <c r="C218" s="184">
        <v>1</v>
      </c>
      <c r="D218" s="184" t="s">
        <v>61</v>
      </c>
      <c r="E218" s="22" t="s">
        <v>177</v>
      </c>
      <c r="F218" s="22" t="s">
        <v>178</v>
      </c>
      <c r="G218" s="22" t="s">
        <v>560</v>
      </c>
      <c r="H218" s="26" t="s">
        <v>285</v>
      </c>
      <c r="I218" s="22" t="s">
        <v>445</v>
      </c>
      <c r="J218" s="18" t="s">
        <v>239</v>
      </c>
      <c r="K218" s="18" t="s">
        <v>506</v>
      </c>
      <c r="L218" s="41">
        <v>7.8683765429436061</v>
      </c>
      <c r="M218" s="37">
        <v>7.8683765429436061</v>
      </c>
      <c r="N218" s="44">
        <v>0</v>
      </c>
      <c r="O218" s="19" t="s">
        <v>553</v>
      </c>
      <c r="P218" s="19">
        <v>260</v>
      </c>
      <c r="Q218" s="19">
        <v>255</v>
      </c>
    </row>
    <row r="219" spans="1:17">
      <c r="A219" s="22" t="s">
        <v>115</v>
      </c>
      <c r="B219" s="19" t="s">
        <v>127</v>
      </c>
      <c r="C219" s="184">
        <v>1</v>
      </c>
      <c r="D219" s="184" t="s">
        <v>61</v>
      </c>
      <c r="E219" s="22" t="s">
        <v>177</v>
      </c>
      <c r="F219" s="22" t="s">
        <v>178</v>
      </c>
      <c r="G219" s="22" t="s">
        <v>560</v>
      </c>
      <c r="H219" s="26" t="s">
        <v>285</v>
      </c>
      <c r="I219" s="22" t="s">
        <v>446</v>
      </c>
      <c r="J219" s="18" t="s">
        <v>346</v>
      </c>
      <c r="K219" s="18" t="s">
        <v>506</v>
      </c>
      <c r="L219" s="41">
        <v>201.92581167309635</v>
      </c>
      <c r="M219" s="37">
        <v>201.92581167309635</v>
      </c>
      <c r="N219" s="44">
        <v>0</v>
      </c>
      <c r="O219" s="19" t="s">
        <v>115</v>
      </c>
      <c r="P219" s="19">
        <v>260</v>
      </c>
      <c r="Q219" s="19">
        <v>255</v>
      </c>
    </row>
    <row r="220" spans="1:17">
      <c r="A220" s="22" t="s">
        <v>553</v>
      </c>
      <c r="B220" s="19" t="s">
        <v>127</v>
      </c>
      <c r="C220" s="184">
        <v>1</v>
      </c>
      <c r="D220" s="184" t="s">
        <v>61</v>
      </c>
      <c r="E220" s="22" t="s">
        <v>177</v>
      </c>
      <c r="F220" s="22" t="s">
        <v>178</v>
      </c>
      <c r="G220" s="22" t="s">
        <v>560</v>
      </c>
      <c r="H220" s="26" t="s">
        <v>285</v>
      </c>
      <c r="I220" s="22" t="s">
        <v>447</v>
      </c>
      <c r="J220" s="18" t="s">
        <v>239</v>
      </c>
      <c r="K220" s="18" t="s">
        <v>506</v>
      </c>
      <c r="L220" s="41">
        <v>7.8707625429436563</v>
      </c>
      <c r="M220" s="37">
        <v>7.8707625429436563</v>
      </c>
      <c r="N220" s="44">
        <v>0</v>
      </c>
      <c r="O220" s="19" t="s">
        <v>553</v>
      </c>
      <c r="P220" s="19">
        <v>260</v>
      </c>
      <c r="Q220" s="19">
        <v>255</v>
      </c>
    </row>
    <row r="221" spans="1:17">
      <c r="A221" s="22" t="s">
        <v>56</v>
      </c>
      <c r="B221" s="19" t="s">
        <v>125</v>
      </c>
      <c r="C221" s="184">
        <v>1</v>
      </c>
      <c r="D221" s="184" t="s">
        <v>61</v>
      </c>
      <c r="E221" s="22" t="s">
        <v>177</v>
      </c>
      <c r="F221" s="22" t="s">
        <v>178</v>
      </c>
      <c r="G221" s="22" t="s">
        <v>560</v>
      </c>
      <c r="H221" s="26" t="s">
        <v>285</v>
      </c>
      <c r="I221" s="22" t="s">
        <v>448</v>
      </c>
      <c r="J221" s="18" t="s">
        <v>67</v>
      </c>
      <c r="L221" s="41">
        <v>5.2444889143128108</v>
      </c>
      <c r="M221" s="37">
        <v>0</v>
      </c>
      <c r="N221" s="44">
        <v>5.2444889143128108</v>
      </c>
      <c r="O221" s="19" t="s">
        <v>56</v>
      </c>
      <c r="P221" s="19">
        <v>0</v>
      </c>
      <c r="Q221" s="19">
        <v>0</v>
      </c>
    </row>
    <row r="222" spans="1:17">
      <c r="A222" s="22" t="s">
        <v>113</v>
      </c>
      <c r="B222" s="19" t="s">
        <v>128</v>
      </c>
      <c r="C222" s="184">
        <v>1</v>
      </c>
      <c r="D222" s="184" t="s">
        <v>61</v>
      </c>
      <c r="E222" s="22" t="s">
        <v>177</v>
      </c>
      <c r="F222" s="22" t="s">
        <v>178</v>
      </c>
      <c r="G222" s="22" t="s">
        <v>560</v>
      </c>
      <c r="H222" s="26" t="s">
        <v>285</v>
      </c>
      <c r="I222" s="22" t="s">
        <v>449</v>
      </c>
      <c r="J222" s="18" t="s">
        <v>253</v>
      </c>
      <c r="K222" s="18" t="s">
        <v>506</v>
      </c>
      <c r="L222" s="41">
        <v>26.397771413727664</v>
      </c>
      <c r="M222" s="37">
        <v>26.397771413727664</v>
      </c>
      <c r="N222" s="44">
        <v>0</v>
      </c>
      <c r="O222" s="19" t="s">
        <v>113</v>
      </c>
      <c r="P222" s="19">
        <v>260</v>
      </c>
      <c r="Q222" s="19">
        <v>255</v>
      </c>
    </row>
    <row r="223" spans="1:17">
      <c r="A223" s="22" t="s">
        <v>118</v>
      </c>
      <c r="B223" s="19" t="s">
        <v>74</v>
      </c>
      <c r="C223" s="184">
        <v>1</v>
      </c>
      <c r="D223" s="184" t="s">
        <v>61</v>
      </c>
      <c r="E223" s="22" t="s">
        <v>177</v>
      </c>
      <c r="F223" s="22" t="s">
        <v>178</v>
      </c>
      <c r="G223" s="22" t="s">
        <v>560</v>
      </c>
      <c r="H223" s="26" t="s">
        <v>285</v>
      </c>
      <c r="I223" s="22" t="s">
        <v>450</v>
      </c>
      <c r="J223" s="18" t="s">
        <v>226</v>
      </c>
      <c r="K223" s="18" t="s">
        <v>507</v>
      </c>
      <c r="L223" s="41">
        <v>4.0828337713124618</v>
      </c>
      <c r="M223" s="37">
        <v>4.0828337713124618</v>
      </c>
      <c r="N223" s="44">
        <v>0</v>
      </c>
      <c r="O223" s="19" t="s">
        <v>118</v>
      </c>
      <c r="P223" s="19">
        <v>260</v>
      </c>
      <c r="Q223" s="19">
        <v>255</v>
      </c>
    </row>
    <row r="224" spans="1:17">
      <c r="A224" s="22" t="s">
        <v>118</v>
      </c>
      <c r="B224" s="19" t="s">
        <v>74</v>
      </c>
      <c r="C224" s="184">
        <v>1</v>
      </c>
      <c r="D224" s="184" t="s">
        <v>61</v>
      </c>
      <c r="E224" s="22" t="s">
        <v>177</v>
      </c>
      <c r="F224" s="22" t="s">
        <v>178</v>
      </c>
      <c r="G224" s="22" t="s">
        <v>560</v>
      </c>
      <c r="H224" s="26" t="s">
        <v>285</v>
      </c>
      <c r="I224" s="22" t="s">
        <v>451</v>
      </c>
      <c r="J224" s="18" t="s">
        <v>32</v>
      </c>
      <c r="K224" s="18" t="s">
        <v>507</v>
      </c>
      <c r="L224" s="41">
        <v>1.6300544359746303</v>
      </c>
      <c r="M224" s="37">
        <v>1.6300544359746303</v>
      </c>
      <c r="N224" s="44">
        <v>0</v>
      </c>
      <c r="O224" s="19" t="s">
        <v>118</v>
      </c>
      <c r="P224" s="19">
        <v>260</v>
      </c>
      <c r="Q224" s="19">
        <v>255</v>
      </c>
    </row>
    <row r="225" spans="1:17">
      <c r="A225" s="22" t="s">
        <v>118</v>
      </c>
      <c r="B225" s="19" t="s">
        <v>74</v>
      </c>
      <c r="C225" s="184">
        <v>1</v>
      </c>
      <c r="D225" s="184" t="s">
        <v>61</v>
      </c>
      <c r="E225" s="22" t="s">
        <v>177</v>
      </c>
      <c r="F225" s="22" t="s">
        <v>178</v>
      </c>
      <c r="G225" s="22" t="s">
        <v>560</v>
      </c>
      <c r="H225" s="26" t="s">
        <v>285</v>
      </c>
      <c r="I225" s="22" t="s">
        <v>452</v>
      </c>
      <c r="J225" s="18" t="s">
        <v>230</v>
      </c>
      <c r="K225" s="18" t="s">
        <v>507</v>
      </c>
      <c r="L225" s="41">
        <v>4.1958014454593151</v>
      </c>
      <c r="M225" s="37">
        <v>4.1958014454593151</v>
      </c>
      <c r="N225" s="44">
        <v>0</v>
      </c>
      <c r="O225" s="19" t="s">
        <v>118</v>
      </c>
      <c r="P225" s="19">
        <v>260</v>
      </c>
      <c r="Q225" s="19">
        <v>255</v>
      </c>
    </row>
    <row r="226" spans="1:17">
      <c r="A226" s="22" t="s">
        <v>118</v>
      </c>
      <c r="B226" s="19" t="s">
        <v>74</v>
      </c>
      <c r="C226" s="184">
        <v>1</v>
      </c>
      <c r="D226" s="184" t="s">
        <v>61</v>
      </c>
      <c r="E226" s="22" t="s">
        <v>177</v>
      </c>
      <c r="F226" s="22" t="s">
        <v>178</v>
      </c>
      <c r="G226" s="22" t="s">
        <v>560</v>
      </c>
      <c r="H226" s="26" t="s">
        <v>285</v>
      </c>
      <c r="I226" s="22" t="s">
        <v>453</v>
      </c>
      <c r="J226" s="18" t="s">
        <v>32</v>
      </c>
      <c r="K226" s="18" t="s">
        <v>507</v>
      </c>
      <c r="L226" s="41">
        <v>1.5600000000000092</v>
      </c>
      <c r="M226" s="37">
        <v>1.5600000000000092</v>
      </c>
      <c r="N226" s="44">
        <v>0</v>
      </c>
      <c r="O226" s="19" t="s">
        <v>118</v>
      </c>
      <c r="P226" s="19">
        <v>260</v>
      </c>
      <c r="Q226" s="19">
        <v>255</v>
      </c>
    </row>
    <row r="227" spans="1:17">
      <c r="A227" s="22" t="s">
        <v>553</v>
      </c>
      <c r="B227" s="19" t="s">
        <v>127</v>
      </c>
      <c r="C227" s="184">
        <v>1</v>
      </c>
      <c r="D227" s="184" t="s">
        <v>61</v>
      </c>
      <c r="E227" s="22" t="s">
        <v>177</v>
      </c>
      <c r="F227" s="22" t="s">
        <v>178</v>
      </c>
      <c r="G227" s="22" t="s">
        <v>560</v>
      </c>
      <c r="H227" s="26" t="s">
        <v>285</v>
      </c>
      <c r="I227" s="22" t="s">
        <v>454</v>
      </c>
      <c r="J227" s="18" t="s">
        <v>455</v>
      </c>
      <c r="K227" s="18" t="s">
        <v>506</v>
      </c>
      <c r="L227" s="41">
        <v>8.6215384079653656</v>
      </c>
      <c r="M227" s="37">
        <v>8.6215384079653656</v>
      </c>
      <c r="N227" s="44">
        <v>0</v>
      </c>
      <c r="O227" s="19" t="s">
        <v>553</v>
      </c>
      <c r="P227" s="19">
        <v>260</v>
      </c>
      <c r="Q227" s="19">
        <v>255</v>
      </c>
    </row>
    <row r="228" spans="1:17">
      <c r="A228" s="22" t="s">
        <v>115</v>
      </c>
      <c r="B228" s="19" t="s">
        <v>127</v>
      </c>
      <c r="C228" s="184">
        <v>1</v>
      </c>
      <c r="D228" s="184" t="s">
        <v>61</v>
      </c>
      <c r="E228" s="22" t="s">
        <v>177</v>
      </c>
      <c r="F228" s="22" t="s">
        <v>178</v>
      </c>
      <c r="G228" s="22" t="s">
        <v>560</v>
      </c>
      <c r="H228" s="26" t="s">
        <v>285</v>
      </c>
      <c r="I228" s="22" t="s">
        <v>456</v>
      </c>
      <c r="J228" s="18" t="s">
        <v>235</v>
      </c>
      <c r="K228" s="18" t="s">
        <v>506</v>
      </c>
      <c r="L228" s="41">
        <v>11.926491184360618</v>
      </c>
      <c r="M228" s="37">
        <v>11.926491184360618</v>
      </c>
      <c r="N228" s="44">
        <v>0</v>
      </c>
      <c r="O228" s="19" t="s">
        <v>115</v>
      </c>
      <c r="P228" s="19">
        <v>260</v>
      </c>
      <c r="Q228" s="19">
        <v>255</v>
      </c>
    </row>
    <row r="229" spans="1:17">
      <c r="A229" s="22" t="s">
        <v>115</v>
      </c>
      <c r="B229" s="19" t="s">
        <v>127</v>
      </c>
      <c r="C229" s="184">
        <v>1</v>
      </c>
      <c r="D229" s="184" t="s">
        <v>61</v>
      </c>
      <c r="E229" s="22" t="s">
        <v>177</v>
      </c>
      <c r="F229" s="22" t="s">
        <v>178</v>
      </c>
      <c r="G229" s="22" t="s">
        <v>560</v>
      </c>
      <c r="H229" s="26" t="s">
        <v>285</v>
      </c>
      <c r="I229" s="22" t="s">
        <v>457</v>
      </c>
      <c r="J229" s="18" t="s">
        <v>235</v>
      </c>
      <c r="K229" s="18" t="s">
        <v>506</v>
      </c>
      <c r="L229" s="41">
        <v>9.5970247372736193</v>
      </c>
      <c r="M229" s="37">
        <v>9.5970247372736193</v>
      </c>
      <c r="N229" s="44">
        <v>0</v>
      </c>
      <c r="O229" s="19" t="s">
        <v>115</v>
      </c>
      <c r="P229" s="19">
        <v>260</v>
      </c>
      <c r="Q229" s="19">
        <v>255</v>
      </c>
    </row>
    <row r="230" spans="1:17">
      <c r="A230" s="22" t="s">
        <v>553</v>
      </c>
      <c r="B230" s="19" t="s">
        <v>127</v>
      </c>
      <c r="C230" s="184">
        <v>1</v>
      </c>
      <c r="D230" s="184" t="s">
        <v>61</v>
      </c>
      <c r="E230" s="22" t="s">
        <v>177</v>
      </c>
      <c r="F230" s="22" t="s">
        <v>178</v>
      </c>
      <c r="G230" s="22" t="s">
        <v>560</v>
      </c>
      <c r="H230" s="26" t="s">
        <v>285</v>
      </c>
      <c r="I230" s="22" t="s">
        <v>458</v>
      </c>
      <c r="J230" s="18" t="s">
        <v>245</v>
      </c>
      <c r="K230" s="18" t="s">
        <v>506</v>
      </c>
      <c r="L230" s="41">
        <v>8.3150513901299252</v>
      </c>
      <c r="M230" s="37">
        <v>8.3150513901299252</v>
      </c>
      <c r="N230" s="44">
        <v>0</v>
      </c>
      <c r="O230" s="19" t="s">
        <v>553</v>
      </c>
      <c r="P230" s="19">
        <v>260</v>
      </c>
      <c r="Q230" s="19">
        <v>255</v>
      </c>
    </row>
    <row r="231" spans="1:17">
      <c r="A231" s="22" t="s">
        <v>115</v>
      </c>
      <c r="B231" s="19" t="s">
        <v>127</v>
      </c>
      <c r="C231" s="184">
        <v>1</v>
      </c>
      <c r="D231" s="184" t="s">
        <v>61</v>
      </c>
      <c r="E231" s="22" t="s">
        <v>177</v>
      </c>
      <c r="F231" s="22" t="s">
        <v>178</v>
      </c>
      <c r="G231" s="22" t="s">
        <v>560</v>
      </c>
      <c r="H231" s="26" t="s">
        <v>285</v>
      </c>
      <c r="I231" s="22" t="s">
        <v>459</v>
      </c>
      <c r="J231" s="18" t="s">
        <v>235</v>
      </c>
      <c r="K231" s="18" t="s">
        <v>506</v>
      </c>
      <c r="L231" s="41">
        <v>13.976296690852587</v>
      </c>
      <c r="M231" s="37">
        <v>13.976296690852587</v>
      </c>
      <c r="N231" s="44">
        <v>0</v>
      </c>
      <c r="O231" s="19" t="s">
        <v>115</v>
      </c>
      <c r="P231" s="19">
        <v>260</v>
      </c>
      <c r="Q231" s="19">
        <v>255</v>
      </c>
    </row>
    <row r="232" spans="1:17">
      <c r="A232" s="22" t="s">
        <v>553</v>
      </c>
      <c r="B232" s="19" t="s">
        <v>127</v>
      </c>
      <c r="C232" s="184">
        <v>1</v>
      </c>
      <c r="D232" s="184" t="s">
        <v>61</v>
      </c>
      <c r="E232" s="22" t="s">
        <v>177</v>
      </c>
      <c r="F232" s="22" t="s">
        <v>178</v>
      </c>
      <c r="G232" s="22" t="s">
        <v>560</v>
      </c>
      <c r="H232" s="26" t="s">
        <v>285</v>
      </c>
      <c r="I232" s="22" t="s">
        <v>460</v>
      </c>
      <c r="J232" s="18" t="s">
        <v>245</v>
      </c>
      <c r="K232" s="18" t="s">
        <v>506</v>
      </c>
      <c r="L232" s="41">
        <v>8.8816730998454076</v>
      </c>
      <c r="M232" s="37">
        <v>8.8816730998454076</v>
      </c>
      <c r="N232" s="44">
        <v>0</v>
      </c>
      <c r="O232" s="19" t="s">
        <v>553</v>
      </c>
      <c r="P232" s="19">
        <v>260</v>
      </c>
      <c r="Q232" s="19">
        <v>255</v>
      </c>
    </row>
    <row r="233" spans="1:17">
      <c r="A233" s="22" t="s">
        <v>553</v>
      </c>
      <c r="B233" s="19" t="s">
        <v>127</v>
      </c>
      <c r="C233" s="184">
        <v>1</v>
      </c>
      <c r="D233" s="184" t="s">
        <v>61</v>
      </c>
      <c r="E233" s="22" t="s">
        <v>177</v>
      </c>
      <c r="F233" s="22" t="s">
        <v>178</v>
      </c>
      <c r="G233" s="22" t="s">
        <v>560</v>
      </c>
      <c r="H233" s="26" t="s">
        <v>285</v>
      </c>
      <c r="I233" s="22" t="s">
        <v>461</v>
      </c>
      <c r="J233" s="18" t="s">
        <v>235</v>
      </c>
      <c r="K233" s="18" t="s">
        <v>506</v>
      </c>
      <c r="L233" s="41">
        <v>9.6291752847795333</v>
      </c>
      <c r="M233" s="37">
        <v>9.6291752847795333</v>
      </c>
      <c r="N233" s="44">
        <v>0</v>
      </c>
      <c r="O233" s="19" t="s">
        <v>553</v>
      </c>
      <c r="P233" s="19">
        <v>260</v>
      </c>
      <c r="Q233" s="19">
        <v>255</v>
      </c>
    </row>
    <row r="234" spans="1:17">
      <c r="A234" s="22" t="s">
        <v>762</v>
      </c>
      <c r="B234" s="19" t="s">
        <v>128</v>
      </c>
      <c r="C234" s="184">
        <v>1</v>
      </c>
      <c r="D234" s="184" t="s">
        <v>61</v>
      </c>
      <c r="E234" s="22" t="s">
        <v>177</v>
      </c>
      <c r="F234" s="22" t="s">
        <v>178</v>
      </c>
      <c r="G234" s="22" t="s">
        <v>560</v>
      </c>
      <c r="H234" s="26" t="s">
        <v>285</v>
      </c>
      <c r="I234" s="22" t="s">
        <v>462</v>
      </c>
      <c r="J234" s="18" t="s">
        <v>418</v>
      </c>
      <c r="K234" s="18" t="s">
        <v>506</v>
      </c>
      <c r="L234" s="41">
        <v>32.699786410764517</v>
      </c>
      <c r="M234" s="37">
        <v>32.699786410764517</v>
      </c>
      <c r="N234" s="44">
        <v>0</v>
      </c>
      <c r="O234" s="19" t="s">
        <v>113</v>
      </c>
      <c r="P234" s="19">
        <v>260</v>
      </c>
      <c r="Q234" s="19">
        <v>255</v>
      </c>
    </row>
    <row r="235" spans="1:17">
      <c r="A235" s="22" t="s">
        <v>115</v>
      </c>
      <c r="B235" s="19" t="s">
        <v>127</v>
      </c>
      <c r="C235" s="184">
        <v>1</v>
      </c>
      <c r="D235" s="184" t="s">
        <v>61</v>
      </c>
      <c r="E235" s="22" t="s">
        <v>177</v>
      </c>
      <c r="F235" s="22" t="s">
        <v>178</v>
      </c>
      <c r="G235" s="22" t="s">
        <v>560</v>
      </c>
      <c r="H235" s="26" t="s">
        <v>285</v>
      </c>
      <c r="I235" s="22" t="s">
        <v>463</v>
      </c>
      <c r="J235" s="18" t="s">
        <v>235</v>
      </c>
      <c r="K235" s="18" t="s">
        <v>506</v>
      </c>
      <c r="L235" s="41">
        <v>24.182699906131454</v>
      </c>
      <c r="M235" s="37">
        <v>24.182699906131454</v>
      </c>
      <c r="N235" s="44">
        <v>0</v>
      </c>
      <c r="O235" s="19" t="s">
        <v>115</v>
      </c>
      <c r="P235" s="19">
        <v>260</v>
      </c>
      <c r="Q235" s="19">
        <v>255</v>
      </c>
    </row>
    <row r="236" spans="1:17">
      <c r="A236" s="22" t="s">
        <v>115</v>
      </c>
      <c r="B236" s="19" t="s">
        <v>127</v>
      </c>
      <c r="C236" s="184">
        <v>1</v>
      </c>
      <c r="D236" s="184" t="s">
        <v>61</v>
      </c>
      <c r="E236" s="22" t="s">
        <v>177</v>
      </c>
      <c r="F236" s="22" t="s">
        <v>178</v>
      </c>
      <c r="G236" s="22" t="s">
        <v>560</v>
      </c>
      <c r="H236" s="26" t="s">
        <v>285</v>
      </c>
      <c r="I236" s="22" t="s">
        <v>464</v>
      </c>
      <c r="J236" s="18" t="s">
        <v>235</v>
      </c>
      <c r="K236" s="18" t="s">
        <v>506</v>
      </c>
      <c r="L236" s="41">
        <v>16.958902710730108</v>
      </c>
      <c r="M236" s="37">
        <v>16.958902710730108</v>
      </c>
      <c r="N236" s="46">
        <v>0</v>
      </c>
      <c r="O236" s="19" t="s">
        <v>115</v>
      </c>
      <c r="P236" s="19">
        <v>260</v>
      </c>
      <c r="Q236" s="19">
        <v>255</v>
      </c>
    </row>
    <row r="237" spans="1:17">
      <c r="A237" s="22" t="s">
        <v>115</v>
      </c>
      <c r="B237" s="19" t="s">
        <v>127</v>
      </c>
      <c r="C237" s="184">
        <v>1</v>
      </c>
      <c r="D237" s="184" t="s">
        <v>61</v>
      </c>
      <c r="E237" s="22" t="s">
        <v>177</v>
      </c>
      <c r="F237" s="22" t="s">
        <v>178</v>
      </c>
      <c r="G237" s="22" t="s">
        <v>560</v>
      </c>
      <c r="H237" s="26" t="s">
        <v>285</v>
      </c>
      <c r="I237" s="22" t="s">
        <v>465</v>
      </c>
      <c r="J237" s="18" t="s">
        <v>235</v>
      </c>
      <c r="K237" s="18" t="s">
        <v>506</v>
      </c>
      <c r="L237" s="41">
        <v>16.88598280479583</v>
      </c>
      <c r="M237" s="37">
        <v>16.88598280479583</v>
      </c>
      <c r="N237" s="44">
        <v>0</v>
      </c>
      <c r="O237" s="19" t="s">
        <v>115</v>
      </c>
      <c r="P237" s="19">
        <v>260</v>
      </c>
      <c r="Q237" s="19">
        <v>255</v>
      </c>
    </row>
    <row r="238" spans="1:17">
      <c r="A238" s="22" t="s">
        <v>556</v>
      </c>
      <c r="B238" s="19" t="s">
        <v>128</v>
      </c>
      <c r="C238" s="184">
        <v>1</v>
      </c>
      <c r="D238" s="184" t="s">
        <v>61</v>
      </c>
      <c r="E238" s="22" t="s">
        <v>177</v>
      </c>
      <c r="F238" s="22" t="s">
        <v>178</v>
      </c>
      <c r="G238" s="22" t="s">
        <v>560</v>
      </c>
      <c r="H238" s="26" t="s">
        <v>285</v>
      </c>
      <c r="I238" s="22" t="s">
        <v>466</v>
      </c>
      <c r="J238" s="18" t="s">
        <v>467</v>
      </c>
      <c r="K238" s="18" t="s">
        <v>506</v>
      </c>
      <c r="L238" s="41">
        <v>4.4833802443170203</v>
      </c>
      <c r="M238" s="37">
        <v>4.4833802443170203</v>
      </c>
      <c r="N238" s="44">
        <v>0</v>
      </c>
      <c r="O238" s="19" t="s">
        <v>556</v>
      </c>
      <c r="P238" s="19">
        <v>260</v>
      </c>
      <c r="Q238" s="19">
        <v>255</v>
      </c>
    </row>
    <row r="239" spans="1:17">
      <c r="A239" s="22" t="s">
        <v>56</v>
      </c>
      <c r="B239" s="19" t="s">
        <v>125</v>
      </c>
      <c r="C239" s="184">
        <v>1</v>
      </c>
      <c r="D239" s="184" t="s">
        <v>61</v>
      </c>
      <c r="E239" s="22" t="s">
        <v>177</v>
      </c>
      <c r="F239" s="22" t="s">
        <v>178</v>
      </c>
      <c r="G239" s="22" t="s">
        <v>560</v>
      </c>
      <c r="H239" s="26" t="s">
        <v>285</v>
      </c>
      <c r="I239" s="22" t="s">
        <v>468</v>
      </c>
      <c r="J239" s="18" t="s">
        <v>325</v>
      </c>
      <c r="L239" s="41">
        <v>2.7771567210646255</v>
      </c>
      <c r="M239" s="37">
        <v>0</v>
      </c>
      <c r="N239" s="46">
        <v>2.7771567210646255</v>
      </c>
      <c r="O239" s="19" t="s">
        <v>56</v>
      </c>
      <c r="P239" s="19">
        <v>0</v>
      </c>
      <c r="Q239" s="19">
        <v>0</v>
      </c>
    </row>
    <row r="240" spans="1:17">
      <c r="A240" s="22" t="s">
        <v>122</v>
      </c>
      <c r="B240" s="19" t="s">
        <v>128</v>
      </c>
      <c r="C240" s="184">
        <v>1</v>
      </c>
      <c r="D240" s="184" t="s">
        <v>61</v>
      </c>
      <c r="E240" s="22" t="s">
        <v>177</v>
      </c>
      <c r="F240" s="22" t="s">
        <v>178</v>
      </c>
      <c r="G240" s="22" t="s">
        <v>560</v>
      </c>
      <c r="H240" s="26" t="s">
        <v>285</v>
      </c>
      <c r="I240" s="22" t="s">
        <v>469</v>
      </c>
      <c r="J240" s="18" t="s">
        <v>208</v>
      </c>
      <c r="K240" s="18" t="s">
        <v>506</v>
      </c>
      <c r="L240" s="41">
        <v>15.865572934559049</v>
      </c>
      <c r="M240" s="37">
        <v>15.865572934559049</v>
      </c>
      <c r="N240" s="44">
        <v>0</v>
      </c>
      <c r="O240" s="19" t="s">
        <v>122</v>
      </c>
      <c r="P240" s="19">
        <v>260</v>
      </c>
      <c r="Q240" s="19">
        <v>255</v>
      </c>
    </row>
    <row r="241" spans="1:17">
      <c r="A241" s="22" t="s">
        <v>56</v>
      </c>
      <c r="B241" s="19" t="s">
        <v>125</v>
      </c>
      <c r="C241" s="184">
        <v>1</v>
      </c>
      <c r="D241" s="184" t="s">
        <v>61</v>
      </c>
      <c r="E241" s="22" t="s">
        <v>177</v>
      </c>
      <c r="F241" s="22" t="s">
        <v>178</v>
      </c>
      <c r="G241" s="22" t="s">
        <v>560</v>
      </c>
      <c r="H241" s="26" t="s">
        <v>285</v>
      </c>
      <c r="I241" s="22" t="s">
        <v>470</v>
      </c>
      <c r="J241" s="18" t="s">
        <v>201</v>
      </c>
      <c r="L241" s="41">
        <v>8.3089078717997626</v>
      </c>
      <c r="M241" s="37">
        <v>0</v>
      </c>
      <c r="N241" s="44">
        <v>8.3089078717997626</v>
      </c>
      <c r="O241" s="19" t="s">
        <v>56</v>
      </c>
      <c r="P241" s="19">
        <v>0</v>
      </c>
      <c r="Q241" s="19">
        <v>0</v>
      </c>
    </row>
    <row r="242" spans="1:17">
      <c r="A242" s="22" t="s">
        <v>112</v>
      </c>
      <c r="B242" s="19" t="s">
        <v>128</v>
      </c>
      <c r="C242" s="184">
        <v>1</v>
      </c>
      <c r="D242" s="184" t="s">
        <v>21</v>
      </c>
      <c r="E242" s="22" t="s">
        <v>177</v>
      </c>
      <c r="F242" s="22" t="s">
        <v>178</v>
      </c>
      <c r="G242" s="22" t="s">
        <v>560</v>
      </c>
      <c r="H242" s="26" t="s">
        <v>285</v>
      </c>
      <c r="I242" s="26" t="s">
        <v>471</v>
      </c>
      <c r="J242" s="18" t="s">
        <v>250</v>
      </c>
      <c r="K242" s="18" t="s">
        <v>100</v>
      </c>
      <c r="L242" s="41">
        <v>14.022088057817099</v>
      </c>
      <c r="M242" s="37">
        <v>14.022088057817099</v>
      </c>
      <c r="N242" s="44">
        <v>0</v>
      </c>
      <c r="O242" s="19" t="s">
        <v>112</v>
      </c>
      <c r="P242" s="19">
        <v>260</v>
      </c>
      <c r="Q242" s="19">
        <v>255</v>
      </c>
    </row>
    <row r="243" spans="1:17">
      <c r="A243" s="22" t="s">
        <v>759</v>
      </c>
      <c r="B243" s="19" t="s">
        <v>127</v>
      </c>
      <c r="C243" s="184">
        <v>1</v>
      </c>
      <c r="D243" s="184" t="s">
        <v>21</v>
      </c>
      <c r="E243" s="22" t="s">
        <v>177</v>
      </c>
      <c r="F243" s="22" t="s">
        <v>178</v>
      </c>
      <c r="G243" s="22" t="s">
        <v>560</v>
      </c>
      <c r="H243" s="26" t="s">
        <v>285</v>
      </c>
      <c r="I243" s="26" t="s">
        <v>472</v>
      </c>
      <c r="J243" s="18" t="s">
        <v>222</v>
      </c>
      <c r="K243" s="18" t="s">
        <v>506</v>
      </c>
      <c r="L243" s="41">
        <v>14.329649443837472</v>
      </c>
      <c r="M243" s="37">
        <v>14.329649443837472</v>
      </c>
      <c r="N243" s="44">
        <v>0</v>
      </c>
      <c r="O243" s="19" t="s">
        <v>553</v>
      </c>
      <c r="P243" s="19">
        <v>260</v>
      </c>
      <c r="Q243" s="19">
        <v>255</v>
      </c>
    </row>
    <row r="244" spans="1:17">
      <c r="A244" s="22" t="s">
        <v>759</v>
      </c>
      <c r="B244" s="19" t="s">
        <v>127</v>
      </c>
      <c r="C244" s="184">
        <v>1</v>
      </c>
      <c r="D244" s="184" t="s">
        <v>21</v>
      </c>
      <c r="E244" s="22" t="s">
        <v>177</v>
      </c>
      <c r="F244" s="22" t="s">
        <v>178</v>
      </c>
      <c r="G244" s="22" t="s">
        <v>560</v>
      </c>
      <c r="H244" s="26" t="s">
        <v>285</v>
      </c>
      <c r="I244" s="26" t="s">
        <v>473</v>
      </c>
      <c r="J244" s="18" t="s">
        <v>0</v>
      </c>
      <c r="K244" s="18" t="s">
        <v>506</v>
      </c>
      <c r="L244" s="41">
        <v>21.250321356116906</v>
      </c>
      <c r="M244" s="37">
        <v>21.250321356116906</v>
      </c>
      <c r="N244" s="44">
        <v>0</v>
      </c>
      <c r="O244" s="19" t="s">
        <v>553</v>
      </c>
      <c r="P244" s="19">
        <v>260</v>
      </c>
      <c r="Q244" s="19">
        <v>255</v>
      </c>
    </row>
    <row r="245" spans="1:17">
      <c r="A245" s="22" t="s">
        <v>115</v>
      </c>
      <c r="B245" s="19" t="s">
        <v>127</v>
      </c>
      <c r="C245" s="184">
        <v>1</v>
      </c>
      <c r="D245" s="184" t="s">
        <v>21</v>
      </c>
      <c r="E245" s="22" t="s">
        <v>177</v>
      </c>
      <c r="F245" s="22" t="s">
        <v>178</v>
      </c>
      <c r="G245" s="22" t="s">
        <v>560</v>
      </c>
      <c r="H245" s="26" t="s">
        <v>285</v>
      </c>
      <c r="I245" s="22" t="s">
        <v>474</v>
      </c>
      <c r="J245" s="18" t="s">
        <v>235</v>
      </c>
      <c r="K245" s="18" t="s">
        <v>506</v>
      </c>
      <c r="L245" s="41">
        <v>11.900658535478669</v>
      </c>
      <c r="M245" s="37">
        <v>11.900658535478669</v>
      </c>
      <c r="N245" s="44">
        <v>0</v>
      </c>
      <c r="O245" s="19" t="s">
        <v>115</v>
      </c>
      <c r="P245" s="19">
        <v>260</v>
      </c>
      <c r="Q245" s="19">
        <v>255</v>
      </c>
    </row>
    <row r="246" spans="1:17">
      <c r="A246" s="22" t="s">
        <v>115</v>
      </c>
      <c r="B246" s="19" t="s">
        <v>127</v>
      </c>
      <c r="C246" s="184">
        <v>1</v>
      </c>
      <c r="D246" s="184" t="s">
        <v>21</v>
      </c>
      <c r="E246" s="22" t="s">
        <v>177</v>
      </c>
      <c r="F246" s="22" t="s">
        <v>178</v>
      </c>
      <c r="G246" s="22" t="s">
        <v>560</v>
      </c>
      <c r="H246" s="26" t="s">
        <v>285</v>
      </c>
      <c r="I246" s="22" t="s">
        <v>475</v>
      </c>
      <c r="J246" s="18" t="s">
        <v>235</v>
      </c>
      <c r="K246" s="18" t="s">
        <v>506</v>
      </c>
      <c r="L246" s="41">
        <v>9.7352025433795504</v>
      </c>
      <c r="M246" s="37">
        <v>9.7352025433795504</v>
      </c>
      <c r="N246" s="46">
        <v>0</v>
      </c>
      <c r="O246" s="19" t="s">
        <v>115</v>
      </c>
      <c r="P246" s="19">
        <v>260</v>
      </c>
      <c r="Q246" s="19">
        <v>255</v>
      </c>
    </row>
    <row r="247" spans="1:17">
      <c r="A247" s="22" t="s">
        <v>115</v>
      </c>
      <c r="B247" s="19" t="s">
        <v>127</v>
      </c>
      <c r="C247" s="184">
        <v>1</v>
      </c>
      <c r="D247" s="184" t="s">
        <v>21</v>
      </c>
      <c r="E247" s="22" t="s">
        <v>177</v>
      </c>
      <c r="F247" s="22" t="s">
        <v>178</v>
      </c>
      <c r="G247" s="22" t="s">
        <v>560</v>
      </c>
      <c r="H247" s="26" t="s">
        <v>285</v>
      </c>
      <c r="I247" s="26" t="s">
        <v>476</v>
      </c>
      <c r="J247" s="18" t="s">
        <v>235</v>
      </c>
      <c r="K247" s="18" t="s">
        <v>506</v>
      </c>
      <c r="L247" s="41">
        <v>9.4368166816069401</v>
      </c>
      <c r="M247" s="37">
        <v>9.4368166816069401</v>
      </c>
      <c r="N247" s="46">
        <v>0</v>
      </c>
      <c r="O247" s="19" t="s">
        <v>115</v>
      </c>
      <c r="P247" s="19">
        <v>260</v>
      </c>
      <c r="Q247" s="19">
        <v>255</v>
      </c>
    </row>
    <row r="248" spans="1:17">
      <c r="A248" s="22" t="s">
        <v>115</v>
      </c>
      <c r="B248" s="19" t="s">
        <v>127</v>
      </c>
      <c r="C248" s="184">
        <v>1</v>
      </c>
      <c r="D248" s="184" t="s">
        <v>21</v>
      </c>
      <c r="E248" s="22" t="s">
        <v>177</v>
      </c>
      <c r="F248" s="22" t="s">
        <v>178</v>
      </c>
      <c r="G248" s="22" t="s">
        <v>560</v>
      </c>
      <c r="H248" s="26" t="s">
        <v>285</v>
      </c>
      <c r="I248" s="26" t="s">
        <v>477</v>
      </c>
      <c r="J248" s="18" t="s">
        <v>235</v>
      </c>
      <c r="K248" s="18" t="s">
        <v>506</v>
      </c>
      <c r="L248" s="41">
        <v>11.922125606912205</v>
      </c>
      <c r="M248" s="37">
        <v>11.922125606912205</v>
      </c>
      <c r="N248" s="44">
        <v>0</v>
      </c>
      <c r="O248" s="19" t="s">
        <v>115</v>
      </c>
      <c r="P248" s="19">
        <v>260</v>
      </c>
      <c r="Q248" s="19">
        <v>255</v>
      </c>
    </row>
    <row r="249" spans="1:17">
      <c r="A249" s="22" t="s">
        <v>553</v>
      </c>
      <c r="B249" s="19" t="s">
        <v>127</v>
      </c>
      <c r="C249" s="184">
        <v>1</v>
      </c>
      <c r="D249" s="184" t="s">
        <v>21</v>
      </c>
      <c r="E249" s="22" t="s">
        <v>177</v>
      </c>
      <c r="F249" s="22" t="s">
        <v>178</v>
      </c>
      <c r="G249" s="22" t="s">
        <v>560</v>
      </c>
      <c r="H249" s="26" t="s">
        <v>285</v>
      </c>
      <c r="I249" s="26" t="s">
        <v>478</v>
      </c>
      <c r="J249" s="18" t="s">
        <v>274</v>
      </c>
      <c r="K249" s="18" t="s">
        <v>506</v>
      </c>
      <c r="L249" s="41">
        <v>14.375909012721307</v>
      </c>
      <c r="M249" s="37">
        <v>14.375909012721307</v>
      </c>
      <c r="N249" s="44">
        <v>0</v>
      </c>
      <c r="O249" s="19" t="s">
        <v>553</v>
      </c>
      <c r="P249" s="19">
        <v>260</v>
      </c>
      <c r="Q249" s="19">
        <v>255</v>
      </c>
    </row>
    <row r="250" spans="1:17">
      <c r="A250" s="22" t="s">
        <v>115</v>
      </c>
      <c r="B250" s="19" t="s">
        <v>127</v>
      </c>
      <c r="C250" s="184">
        <v>1</v>
      </c>
      <c r="D250" s="184" t="s">
        <v>21</v>
      </c>
      <c r="E250" s="22" t="s">
        <v>177</v>
      </c>
      <c r="F250" s="22" t="s">
        <v>178</v>
      </c>
      <c r="G250" s="22" t="s">
        <v>560</v>
      </c>
      <c r="H250" s="26" t="s">
        <v>285</v>
      </c>
      <c r="I250" s="26" t="s">
        <v>479</v>
      </c>
      <c r="J250" s="18" t="s">
        <v>235</v>
      </c>
      <c r="K250" s="18" t="s">
        <v>506</v>
      </c>
      <c r="L250" s="41">
        <v>17.858733290087052</v>
      </c>
      <c r="M250" s="37">
        <v>17.858733290087052</v>
      </c>
      <c r="N250" s="44">
        <v>0</v>
      </c>
      <c r="O250" s="19" t="s">
        <v>115</v>
      </c>
      <c r="P250" s="19">
        <v>260</v>
      </c>
      <c r="Q250" s="19">
        <v>255</v>
      </c>
    </row>
    <row r="251" spans="1:17">
      <c r="A251" s="22" t="s">
        <v>553</v>
      </c>
      <c r="B251" s="19" t="s">
        <v>127</v>
      </c>
      <c r="C251" s="184">
        <v>1</v>
      </c>
      <c r="D251" s="184" t="s">
        <v>21</v>
      </c>
      <c r="E251" s="22" t="s">
        <v>177</v>
      </c>
      <c r="F251" s="22" t="s">
        <v>178</v>
      </c>
      <c r="G251" s="22" t="s">
        <v>560</v>
      </c>
      <c r="H251" s="26" t="s">
        <v>285</v>
      </c>
      <c r="I251" s="22" t="s">
        <v>480</v>
      </c>
      <c r="J251" s="18" t="s">
        <v>338</v>
      </c>
      <c r="K251" s="18" t="s">
        <v>506</v>
      </c>
      <c r="L251" s="41">
        <v>8.7390012606527812</v>
      </c>
      <c r="M251" s="37">
        <v>8.7390012606527812</v>
      </c>
      <c r="N251" s="44">
        <v>0</v>
      </c>
      <c r="O251" s="19" t="s">
        <v>553</v>
      </c>
      <c r="P251" s="19">
        <v>260</v>
      </c>
      <c r="Q251" s="19">
        <v>255</v>
      </c>
    </row>
    <row r="252" spans="1:17">
      <c r="A252" s="22" t="s">
        <v>115</v>
      </c>
      <c r="B252" s="19" t="s">
        <v>127</v>
      </c>
      <c r="C252" s="184">
        <v>1</v>
      </c>
      <c r="D252" s="184" t="s">
        <v>21</v>
      </c>
      <c r="E252" s="22" t="s">
        <v>177</v>
      </c>
      <c r="F252" s="22" t="s">
        <v>178</v>
      </c>
      <c r="G252" s="22" t="s">
        <v>560</v>
      </c>
      <c r="H252" s="26" t="s">
        <v>285</v>
      </c>
      <c r="I252" s="22" t="s">
        <v>481</v>
      </c>
      <c r="J252" s="18" t="s">
        <v>235</v>
      </c>
      <c r="K252" s="18" t="s">
        <v>506</v>
      </c>
      <c r="L252" s="41">
        <v>16.79677429779791</v>
      </c>
      <c r="M252" s="37">
        <v>16.79677429779791</v>
      </c>
      <c r="N252" s="44">
        <v>0</v>
      </c>
      <c r="O252" s="19" t="s">
        <v>115</v>
      </c>
      <c r="P252" s="19">
        <v>260</v>
      </c>
      <c r="Q252" s="19">
        <v>255</v>
      </c>
    </row>
    <row r="253" spans="1:17">
      <c r="A253" s="22" t="s">
        <v>115</v>
      </c>
      <c r="B253" s="19" t="s">
        <v>127</v>
      </c>
      <c r="C253" s="184">
        <v>1</v>
      </c>
      <c r="D253" s="184" t="s">
        <v>21</v>
      </c>
      <c r="E253" s="22" t="s">
        <v>177</v>
      </c>
      <c r="F253" s="22" t="s">
        <v>178</v>
      </c>
      <c r="G253" s="22" t="s">
        <v>560</v>
      </c>
      <c r="H253" s="26" t="s">
        <v>285</v>
      </c>
      <c r="I253" s="22" t="s">
        <v>482</v>
      </c>
      <c r="J253" s="18" t="s">
        <v>483</v>
      </c>
      <c r="K253" s="18" t="s">
        <v>506</v>
      </c>
      <c r="L253" s="41">
        <v>18.89784920772793</v>
      </c>
      <c r="M253" s="37">
        <v>18.89784920772793</v>
      </c>
      <c r="N253" s="44">
        <v>0</v>
      </c>
      <c r="O253" s="19" t="s">
        <v>115</v>
      </c>
      <c r="P253" s="19">
        <v>260</v>
      </c>
      <c r="Q253" s="19">
        <v>255</v>
      </c>
    </row>
    <row r="254" spans="1:17">
      <c r="A254" s="22" t="s">
        <v>553</v>
      </c>
      <c r="B254" s="19" t="s">
        <v>127</v>
      </c>
      <c r="C254" s="184">
        <v>1</v>
      </c>
      <c r="D254" s="184" t="s">
        <v>21</v>
      </c>
      <c r="E254" s="22" t="s">
        <v>177</v>
      </c>
      <c r="F254" s="22" t="s">
        <v>178</v>
      </c>
      <c r="G254" s="22" t="s">
        <v>560</v>
      </c>
      <c r="H254" s="26" t="s">
        <v>285</v>
      </c>
      <c r="I254" s="26" t="s">
        <v>484</v>
      </c>
      <c r="J254" s="18" t="s">
        <v>259</v>
      </c>
      <c r="K254" s="18" t="s">
        <v>506</v>
      </c>
      <c r="L254" s="41">
        <v>1.8036648395252839</v>
      </c>
      <c r="M254" s="37">
        <v>1.8036648395252839</v>
      </c>
      <c r="N254" s="44">
        <v>0</v>
      </c>
      <c r="O254" s="19" t="s">
        <v>553</v>
      </c>
      <c r="P254" s="19">
        <v>260</v>
      </c>
      <c r="Q254" s="19">
        <v>255</v>
      </c>
    </row>
    <row r="255" spans="1:17">
      <c r="A255" s="22" t="s">
        <v>553</v>
      </c>
      <c r="B255" s="19" t="s">
        <v>127</v>
      </c>
      <c r="C255" s="184">
        <v>1</v>
      </c>
      <c r="D255" s="184" t="s">
        <v>21</v>
      </c>
      <c r="E255" s="22" t="s">
        <v>177</v>
      </c>
      <c r="F255" s="22" t="s">
        <v>178</v>
      </c>
      <c r="G255" s="22" t="s">
        <v>560</v>
      </c>
      <c r="H255" s="26" t="s">
        <v>285</v>
      </c>
      <c r="I255" s="22" t="s">
        <v>485</v>
      </c>
      <c r="J255" s="18" t="s">
        <v>259</v>
      </c>
      <c r="K255" s="18" t="s">
        <v>506</v>
      </c>
      <c r="L255" s="41">
        <v>1.8036648395254371</v>
      </c>
      <c r="M255" s="37">
        <v>1.8036648395254371</v>
      </c>
      <c r="N255" s="45">
        <v>0</v>
      </c>
      <c r="O255" s="19" t="s">
        <v>553</v>
      </c>
      <c r="P255" s="19">
        <v>260</v>
      </c>
      <c r="Q255" s="19">
        <v>255</v>
      </c>
    </row>
    <row r="256" spans="1:17">
      <c r="A256" s="22" t="s">
        <v>553</v>
      </c>
      <c r="B256" s="19" t="s">
        <v>127</v>
      </c>
      <c r="C256" s="184">
        <v>1</v>
      </c>
      <c r="D256" s="184" t="s">
        <v>21</v>
      </c>
      <c r="E256" s="22" t="s">
        <v>177</v>
      </c>
      <c r="F256" s="22" t="s">
        <v>178</v>
      </c>
      <c r="G256" s="22" t="s">
        <v>560</v>
      </c>
      <c r="H256" s="26" t="s">
        <v>285</v>
      </c>
      <c r="I256" s="26" t="s">
        <v>486</v>
      </c>
      <c r="J256" s="18" t="s">
        <v>239</v>
      </c>
      <c r="K256" s="18" t="s">
        <v>506</v>
      </c>
      <c r="L256" s="41">
        <v>7.8707625429446066</v>
      </c>
      <c r="M256" s="37">
        <v>7.8707625429446066</v>
      </c>
      <c r="N256" s="45">
        <v>0</v>
      </c>
      <c r="O256" s="19" t="s">
        <v>553</v>
      </c>
      <c r="P256" s="19">
        <v>260</v>
      </c>
      <c r="Q256" s="19">
        <v>255</v>
      </c>
    </row>
    <row r="257" spans="1:17">
      <c r="A257" s="22" t="s">
        <v>553</v>
      </c>
      <c r="B257" s="19" t="s">
        <v>127</v>
      </c>
      <c r="C257" s="184">
        <v>1</v>
      </c>
      <c r="D257" s="184" t="s">
        <v>21</v>
      </c>
      <c r="E257" s="22" t="s">
        <v>177</v>
      </c>
      <c r="F257" s="22" t="s">
        <v>178</v>
      </c>
      <c r="G257" s="22" t="s">
        <v>560</v>
      </c>
      <c r="H257" s="26" t="s">
        <v>285</v>
      </c>
      <c r="I257" s="26" t="s">
        <v>487</v>
      </c>
      <c r="J257" s="18" t="s">
        <v>245</v>
      </c>
      <c r="K257" s="18" t="s">
        <v>506</v>
      </c>
      <c r="L257" s="41">
        <v>8.2064168601017151</v>
      </c>
      <c r="M257" s="37">
        <v>8.2064168601017151</v>
      </c>
      <c r="N257" s="44">
        <v>0</v>
      </c>
      <c r="O257" s="19" t="s">
        <v>553</v>
      </c>
      <c r="P257" s="19">
        <v>260</v>
      </c>
      <c r="Q257" s="19">
        <v>255</v>
      </c>
    </row>
    <row r="258" spans="1:17">
      <c r="A258" s="22" t="s">
        <v>554</v>
      </c>
      <c r="B258" s="19" t="s">
        <v>127</v>
      </c>
      <c r="C258" s="184">
        <v>1</v>
      </c>
      <c r="D258" s="184" t="s">
        <v>21</v>
      </c>
      <c r="E258" s="22" t="s">
        <v>177</v>
      </c>
      <c r="F258" s="22" t="s">
        <v>178</v>
      </c>
      <c r="G258" s="22" t="s">
        <v>560</v>
      </c>
      <c r="H258" s="26" t="s">
        <v>285</v>
      </c>
      <c r="I258" s="26" t="s">
        <v>488</v>
      </c>
      <c r="J258" s="18" t="s">
        <v>235</v>
      </c>
      <c r="K258" s="18" t="s">
        <v>57</v>
      </c>
      <c r="L258" s="41">
        <v>2.4</v>
      </c>
      <c r="M258" s="37">
        <v>2.4</v>
      </c>
      <c r="N258" s="44">
        <v>0</v>
      </c>
      <c r="O258" s="19" t="s">
        <v>554</v>
      </c>
      <c r="P258" s="19">
        <v>260</v>
      </c>
      <c r="Q258" s="19">
        <v>255</v>
      </c>
    </row>
    <row r="259" spans="1:17">
      <c r="A259" s="22" t="s">
        <v>113</v>
      </c>
      <c r="B259" s="19" t="s">
        <v>128</v>
      </c>
      <c r="C259" s="184">
        <v>1</v>
      </c>
      <c r="D259" s="184" t="s">
        <v>21</v>
      </c>
      <c r="E259" s="22" t="s">
        <v>177</v>
      </c>
      <c r="F259" s="22" t="s">
        <v>178</v>
      </c>
      <c r="G259" s="22" t="s">
        <v>560</v>
      </c>
      <c r="H259" s="26" t="s">
        <v>285</v>
      </c>
      <c r="I259" s="26" t="s">
        <v>489</v>
      </c>
      <c r="J259" s="18" t="s">
        <v>256</v>
      </c>
      <c r="K259" s="18" t="s">
        <v>506</v>
      </c>
      <c r="L259" s="41">
        <v>217.57917329489308</v>
      </c>
      <c r="M259" s="37">
        <v>217.57917329489308</v>
      </c>
      <c r="N259" s="44">
        <v>0</v>
      </c>
      <c r="O259" s="19" t="s">
        <v>113</v>
      </c>
      <c r="P259" s="19">
        <v>260</v>
      </c>
      <c r="Q259" s="19">
        <v>255</v>
      </c>
    </row>
    <row r="260" spans="1:17">
      <c r="A260" s="22" t="s">
        <v>113</v>
      </c>
      <c r="B260" s="19" t="s">
        <v>128</v>
      </c>
      <c r="C260" s="184">
        <v>1</v>
      </c>
      <c r="D260" s="184" t="s">
        <v>21</v>
      </c>
      <c r="E260" s="22" t="s">
        <v>177</v>
      </c>
      <c r="F260" s="22" t="s">
        <v>178</v>
      </c>
      <c r="G260" s="22" t="s">
        <v>560</v>
      </c>
      <c r="H260" s="26" t="s">
        <v>285</v>
      </c>
      <c r="I260" s="22" t="s">
        <v>490</v>
      </c>
      <c r="J260" s="18" t="s">
        <v>491</v>
      </c>
      <c r="K260" s="18" t="s">
        <v>507</v>
      </c>
      <c r="L260" s="41">
        <v>8.1618123004830352</v>
      </c>
      <c r="M260" s="37">
        <v>8.1618123004830352</v>
      </c>
      <c r="N260" s="44">
        <v>0</v>
      </c>
      <c r="O260" s="19" t="s">
        <v>113</v>
      </c>
      <c r="P260" s="19">
        <v>260</v>
      </c>
      <c r="Q260" s="19">
        <v>255</v>
      </c>
    </row>
    <row r="261" spans="1:17">
      <c r="A261" s="22" t="s">
        <v>56</v>
      </c>
      <c r="B261" s="19" t="s">
        <v>125</v>
      </c>
      <c r="C261" s="184">
        <v>1</v>
      </c>
      <c r="D261" s="184" t="s">
        <v>21</v>
      </c>
      <c r="E261" s="22" t="s">
        <v>177</v>
      </c>
      <c r="F261" s="22" t="s">
        <v>178</v>
      </c>
      <c r="G261" s="22" t="s">
        <v>560</v>
      </c>
      <c r="H261" s="26" t="s">
        <v>285</v>
      </c>
      <c r="I261" s="22" t="s">
        <v>492</v>
      </c>
      <c r="J261" s="18" t="s">
        <v>68</v>
      </c>
      <c r="K261" s="18" t="s">
        <v>508</v>
      </c>
      <c r="L261" s="41">
        <v>5.517557864762642</v>
      </c>
      <c r="M261" s="37">
        <v>0</v>
      </c>
      <c r="N261" s="44">
        <v>5.517557864762642</v>
      </c>
      <c r="O261" s="19" t="s">
        <v>56</v>
      </c>
      <c r="P261" s="19">
        <v>0</v>
      </c>
      <c r="Q261" s="19">
        <v>0</v>
      </c>
    </row>
    <row r="262" spans="1:17">
      <c r="A262" s="22" t="s">
        <v>553</v>
      </c>
      <c r="B262" s="19" t="s">
        <v>127</v>
      </c>
      <c r="C262" s="184">
        <v>1</v>
      </c>
      <c r="D262" s="184" t="s">
        <v>21</v>
      </c>
      <c r="E262" s="22" t="s">
        <v>177</v>
      </c>
      <c r="F262" s="22" t="s">
        <v>178</v>
      </c>
      <c r="G262" s="22" t="s">
        <v>560</v>
      </c>
      <c r="H262" s="26" t="s">
        <v>285</v>
      </c>
      <c r="I262" s="22" t="s">
        <v>493</v>
      </c>
      <c r="J262" s="18" t="s">
        <v>401</v>
      </c>
      <c r="K262" s="18" t="s">
        <v>506</v>
      </c>
      <c r="L262" s="41">
        <v>8.8939551415621896</v>
      </c>
      <c r="M262" s="37">
        <v>8.8939551415621896</v>
      </c>
      <c r="N262" s="44">
        <v>0</v>
      </c>
      <c r="O262" s="19" t="s">
        <v>553</v>
      </c>
      <c r="P262" s="19">
        <v>260</v>
      </c>
      <c r="Q262" s="19">
        <v>255</v>
      </c>
    </row>
    <row r="263" spans="1:17">
      <c r="A263" s="22" t="s">
        <v>56</v>
      </c>
      <c r="B263" s="19" t="s">
        <v>125</v>
      </c>
      <c r="C263" s="184">
        <v>1</v>
      </c>
      <c r="D263" s="184" t="s">
        <v>21</v>
      </c>
      <c r="E263" s="22" t="s">
        <v>177</v>
      </c>
      <c r="F263" s="22" t="s">
        <v>178</v>
      </c>
      <c r="G263" s="22" t="s">
        <v>560</v>
      </c>
      <c r="H263" s="26" t="s">
        <v>285</v>
      </c>
      <c r="I263" s="22" t="s">
        <v>494</v>
      </c>
      <c r="J263" s="18" t="s">
        <v>495</v>
      </c>
      <c r="K263" s="18" t="s">
        <v>509</v>
      </c>
      <c r="L263" s="41">
        <v>57.426961480202827</v>
      </c>
      <c r="M263" s="37">
        <v>0</v>
      </c>
      <c r="N263" s="44">
        <v>57.426961480202827</v>
      </c>
      <c r="O263" s="19" t="s">
        <v>56</v>
      </c>
      <c r="P263" s="19">
        <v>0</v>
      </c>
      <c r="Q263" s="19">
        <v>0</v>
      </c>
    </row>
    <row r="264" spans="1:17">
      <c r="A264" s="22" t="s">
        <v>115</v>
      </c>
      <c r="B264" s="19" t="s">
        <v>127</v>
      </c>
      <c r="C264" s="184">
        <v>1</v>
      </c>
      <c r="D264" s="184" t="s">
        <v>21</v>
      </c>
      <c r="E264" s="22" t="s">
        <v>177</v>
      </c>
      <c r="F264" s="22" t="s">
        <v>178</v>
      </c>
      <c r="G264" s="22" t="s">
        <v>560</v>
      </c>
      <c r="H264" s="26" t="s">
        <v>285</v>
      </c>
      <c r="I264" s="26" t="s">
        <v>496</v>
      </c>
      <c r="J264" s="18" t="s">
        <v>235</v>
      </c>
      <c r="K264" s="18" t="s">
        <v>506</v>
      </c>
      <c r="L264" s="41">
        <v>20.642412541352286</v>
      </c>
      <c r="M264" s="37">
        <v>20.642412541352286</v>
      </c>
      <c r="N264" s="44">
        <v>0</v>
      </c>
      <c r="O264" s="19" t="s">
        <v>115</v>
      </c>
      <c r="P264" s="19">
        <v>260</v>
      </c>
      <c r="Q264" s="19">
        <v>255</v>
      </c>
    </row>
    <row r="265" spans="1:17">
      <c r="A265" s="22" t="s">
        <v>553</v>
      </c>
      <c r="B265" s="19" t="s">
        <v>127</v>
      </c>
      <c r="C265" s="184">
        <v>1</v>
      </c>
      <c r="D265" s="184" t="s">
        <v>21</v>
      </c>
      <c r="E265" s="22" t="s">
        <v>177</v>
      </c>
      <c r="F265" s="22" t="s">
        <v>178</v>
      </c>
      <c r="G265" s="22" t="s">
        <v>560</v>
      </c>
      <c r="H265" s="26" t="s">
        <v>285</v>
      </c>
      <c r="I265" s="22" t="s">
        <v>497</v>
      </c>
      <c r="J265" s="18" t="s">
        <v>235</v>
      </c>
      <c r="K265" s="18" t="s">
        <v>506</v>
      </c>
      <c r="L265" s="41">
        <v>26.832660872010198</v>
      </c>
      <c r="M265" s="37">
        <v>26.832660872010198</v>
      </c>
      <c r="N265" s="44">
        <v>0</v>
      </c>
      <c r="O265" s="19" t="s">
        <v>553</v>
      </c>
      <c r="P265" s="19">
        <v>260</v>
      </c>
      <c r="Q265" s="19">
        <v>255</v>
      </c>
    </row>
    <row r="266" spans="1:17">
      <c r="A266" s="22" t="s">
        <v>115</v>
      </c>
      <c r="B266" s="19" t="s">
        <v>127</v>
      </c>
      <c r="C266" s="184">
        <v>1</v>
      </c>
      <c r="D266" s="184" t="s">
        <v>21</v>
      </c>
      <c r="E266" s="22" t="s">
        <v>177</v>
      </c>
      <c r="F266" s="22" t="s">
        <v>178</v>
      </c>
      <c r="G266" s="22" t="s">
        <v>560</v>
      </c>
      <c r="H266" s="26" t="s">
        <v>285</v>
      </c>
      <c r="I266" s="22" t="s">
        <v>403</v>
      </c>
      <c r="J266" s="18" t="s">
        <v>235</v>
      </c>
      <c r="K266" s="18" t="s">
        <v>506</v>
      </c>
      <c r="L266" s="41">
        <v>33.034777800446257</v>
      </c>
      <c r="M266" s="37">
        <v>33.034777800446257</v>
      </c>
      <c r="N266" s="44">
        <v>0</v>
      </c>
      <c r="O266" s="19" t="s">
        <v>115</v>
      </c>
      <c r="P266" s="19">
        <v>260</v>
      </c>
      <c r="Q266" s="19">
        <v>255</v>
      </c>
    </row>
    <row r="267" spans="1:17">
      <c r="A267" s="22" t="s">
        <v>759</v>
      </c>
      <c r="B267" s="19" t="s">
        <v>127</v>
      </c>
      <c r="C267" s="184">
        <v>1</v>
      </c>
      <c r="D267" s="184" t="s">
        <v>21</v>
      </c>
      <c r="E267" s="22" t="s">
        <v>177</v>
      </c>
      <c r="F267" s="22" t="s">
        <v>178</v>
      </c>
      <c r="G267" s="22" t="s">
        <v>560</v>
      </c>
      <c r="H267" s="26" t="s">
        <v>285</v>
      </c>
      <c r="I267" s="22" t="s">
        <v>498</v>
      </c>
      <c r="J267" s="18" t="s">
        <v>222</v>
      </c>
      <c r="K267" s="18" t="s">
        <v>506</v>
      </c>
      <c r="L267" s="41">
        <v>12.903806070759007</v>
      </c>
      <c r="M267" s="37">
        <v>12.903806070759007</v>
      </c>
      <c r="N267" s="44">
        <v>0</v>
      </c>
      <c r="O267" s="19" t="s">
        <v>553</v>
      </c>
      <c r="P267" s="19">
        <v>260</v>
      </c>
      <c r="Q267" s="19">
        <v>255</v>
      </c>
    </row>
    <row r="268" spans="1:17">
      <c r="A268" s="22" t="s">
        <v>553</v>
      </c>
      <c r="B268" s="19" t="s">
        <v>127</v>
      </c>
      <c r="C268" s="184">
        <v>1</v>
      </c>
      <c r="D268" s="184" t="s">
        <v>21</v>
      </c>
      <c r="E268" s="22" t="s">
        <v>177</v>
      </c>
      <c r="F268" s="22" t="s">
        <v>178</v>
      </c>
      <c r="G268" s="22" t="s">
        <v>560</v>
      </c>
      <c r="H268" s="26" t="s">
        <v>285</v>
      </c>
      <c r="I268" s="22" t="s">
        <v>499</v>
      </c>
      <c r="J268" s="18" t="s">
        <v>319</v>
      </c>
      <c r="K268" s="18" t="s">
        <v>506</v>
      </c>
      <c r="L268" s="41">
        <v>19.62</v>
      </c>
      <c r="M268" s="37">
        <v>19.62</v>
      </c>
      <c r="N268" s="44">
        <v>0</v>
      </c>
      <c r="O268" s="19" t="s">
        <v>553</v>
      </c>
      <c r="P268" s="19">
        <v>260</v>
      </c>
      <c r="Q268" s="19">
        <v>255</v>
      </c>
    </row>
    <row r="269" spans="1:17">
      <c r="A269" s="22" t="s">
        <v>115</v>
      </c>
      <c r="B269" s="19" t="s">
        <v>127</v>
      </c>
      <c r="C269" s="184">
        <v>1</v>
      </c>
      <c r="D269" s="184" t="s">
        <v>21</v>
      </c>
      <c r="E269" s="22" t="s">
        <v>177</v>
      </c>
      <c r="F269" s="22" t="s">
        <v>178</v>
      </c>
      <c r="G269" s="22" t="s">
        <v>560</v>
      </c>
      <c r="H269" s="26" t="s">
        <v>285</v>
      </c>
      <c r="I269" s="22" t="s">
        <v>500</v>
      </c>
      <c r="J269" s="18" t="s">
        <v>235</v>
      </c>
      <c r="K269" s="18" t="s">
        <v>506</v>
      </c>
      <c r="L269" s="41">
        <v>25.46</v>
      </c>
      <c r="M269" s="37">
        <v>25.46</v>
      </c>
      <c r="N269" s="44">
        <v>0</v>
      </c>
      <c r="O269" s="19" t="s">
        <v>115</v>
      </c>
      <c r="P269" s="19">
        <v>260</v>
      </c>
      <c r="Q269" s="19">
        <v>255</v>
      </c>
    </row>
    <row r="270" spans="1:17">
      <c r="A270" s="22" t="s">
        <v>553</v>
      </c>
      <c r="B270" s="19" t="s">
        <v>127</v>
      </c>
      <c r="C270" s="184">
        <v>1</v>
      </c>
      <c r="D270" s="184" t="s">
        <v>21</v>
      </c>
      <c r="E270" s="22" t="s">
        <v>177</v>
      </c>
      <c r="F270" s="22" t="s">
        <v>178</v>
      </c>
      <c r="G270" s="22" t="s">
        <v>560</v>
      </c>
      <c r="H270" s="26" t="s">
        <v>285</v>
      </c>
      <c r="I270" s="22" t="s">
        <v>501</v>
      </c>
      <c r="J270" s="18" t="s">
        <v>239</v>
      </c>
      <c r="K270" s="18" t="s">
        <v>506</v>
      </c>
      <c r="L270" s="41">
        <v>7.8843033099744178</v>
      </c>
      <c r="M270" s="37">
        <v>7.8843033099744178</v>
      </c>
      <c r="N270" s="44">
        <v>0</v>
      </c>
      <c r="O270" s="19" t="s">
        <v>553</v>
      </c>
      <c r="P270" s="19">
        <v>260</v>
      </c>
      <c r="Q270" s="19">
        <v>255</v>
      </c>
    </row>
    <row r="271" spans="1:17">
      <c r="A271" s="22" t="s">
        <v>759</v>
      </c>
      <c r="B271" s="19" t="s">
        <v>127</v>
      </c>
      <c r="C271" s="184">
        <v>1</v>
      </c>
      <c r="D271" s="184" t="s">
        <v>21</v>
      </c>
      <c r="E271" s="22" t="s">
        <v>177</v>
      </c>
      <c r="F271" s="22" t="s">
        <v>178</v>
      </c>
      <c r="G271" s="22" t="s">
        <v>560</v>
      </c>
      <c r="H271" s="26" t="s">
        <v>285</v>
      </c>
      <c r="I271" s="22" t="s">
        <v>502</v>
      </c>
      <c r="J271" s="18" t="s">
        <v>222</v>
      </c>
      <c r="K271" s="18" t="s">
        <v>506</v>
      </c>
      <c r="L271" s="41">
        <v>12.97</v>
      </c>
      <c r="M271" s="37">
        <v>12.97</v>
      </c>
      <c r="N271" s="44">
        <v>0</v>
      </c>
      <c r="O271" s="19" t="s">
        <v>553</v>
      </c>
      <c r="P271" s="19">
        <v>260</v>
      </c>
      <c r="Q271" s="19">
        <v>255</v>
      </c>
    </row>
    <row r="272" spans="1:17">
      <c r="A272" s="22" t="s">
        <v>553</v>
      </c>
      <c r="B272" s="19" t="s">
        <v>127</v>
      </c>
      <c r="C272" s="184">
        <v>1</v>
      </c>
      <c r="D272" s="184" t="s">
        <v>21</v>
      </c>
      <c r="E272" s="22" t="s">
        <v>177</v>
      </c>
      <c r="F272" s="22" t="s">
        <v>178</v>
      </c>
      <c r="G272" s="22" t="s">
        <v>560</v>
      </c>
      <c r="H272" s="26" t="s">
        <v>285</v>
      </c>
      <c r="I272" s="22" t="s">
        <v>503</v>
      </c>
      <c r="J272" s="18" t="s">
        <v>235</v>
      </c>
      <c r="K272" s="18" t="s">
        <v>506</v>
      </c>
      <c r="L272" s="41">
        <v>16.010000000000002</v>
      </c>
      <c r="M272" s="37">
        <v>16.010000000000002</v>
      </c>
      <c r="N272" s="44">
        <v>0</v>
      </c>
      <c r="O272" s="19" t="s">
        <v>553</v>
      </c>
      <c r="P272" s="19">
        <v>260</v>
      </c>
      <c r="Q272" s="19">
        <v>255</v>
      </c>
    </row>
    <row r="273" spans="1:27">
      <c r="A273" s="22" t="s">
        <v>115</v>
      </c>
      <c r="B273" s="19" t="s">
        <v>127</v>
      </c>
      <c r="C273" s="184">
        <v>1</v>
      </c>
      <c r="D273" s="184" t="s">
        <v>21</v>
      </c>
      <c r="E273" s="22" t="s">
        <v>177</v>
      </c>
      <c r="F273" s="22" t="s">
        <v>178</v>
      </c>
      <c r="G273" s="22" t="s">
        <v>560</v>
      </c>
      <c r="H273" s="26" t="s">
        <v>285</v>
      </c>
      <c r="I273" s="26" t="s">
        <v>504</v>
      </c>
      <c r="J273" s="18" t="s">
        <v>505</v>
      </c>
      <c r="K273" s="18" t="s">
        <v>506</v>
      </c>
      <c r="L273" s="41">
        <v>34.380836951576619</v>
      </c>
      <c r="M273" s="37">
        <v>34.380836951576619</v>
      </c>
      <c r="N273" s="44">
        <v>0</v>
      </c>
      <c r="O273" s="19" t="s">
        <v>115</v>
      </c>
      <c r="P273" s="19">
        <v>260</v>
      </c>
      <c r="Q273" s="19">
        <v>255</v>
      </c>
    </row>
    <row r="274" spans="1:27">
      <c r="A274" s="22" t="s">
        <v>112</v>
      </c>
      <c r="B274" s="19" t="s">
        <v>128</v>
      </c>
      <c r="C274" s="184">
        <v>1</v>
      </c>
      <c r="D274" s="184" t="s">
        <v>23</v>
      </c>
      <c r="E274" s="25" t="s">
        <v>177</v>
      </c>
      <c r="F274" s="25" t="s">
        <v>178</v>
      </c>
      <c r="G274" s="25" t="s">
        <v>560</v>
      </c>
      <c r="H274" s="22" t="s">
        <v>77</v>
      </c>
      <c r="I274" s="22">
        <v>1</v>
      </c>
      <c r="J274" s="18" t="s">
        <v>30</v>
      </c>
      <c r="K274" s="18" t="s">
        <v>100</v>
      </c>
      <c r="L274" s="41">
        <v>95</v>
      </c>
      <c r="M274" s="37">
        <v>95</v>
      </c>
      <c r="N274" s="44">
        <v>0</v>
      </c>
      <c r="O274" s="19" t="s">
        <v>112</v>
      </c>
      <c r="P274" s="19">
        <v>260</v>
      </c>
      <c r="Q274" s="19">
        <v>255</v>
      </c>
      <c r="AA274" s="22"/>
    </row>
    <row r="275" spans="1:27">
      <c r="A275" s="22" t="s">
        <v>118</v>
      </c>
      <c r="B275" s="19" t="s">
        <v>74</v>
      </c>
      <c r="C275" s="184">
        <v>1</v>
      </c>
      <c r="D275" s="184" t="s">
        <v>23</v>
      </c>
      <c r="E275" s="25" t="s">
        <v>177</v>
      </c>
      <c r="F275" s="25" t="s">
        <v>178</v>
      </c>
      <c r="G275" s="25" t="s">
        <v>560</v>
      </c>
      <c r="H275" s="22" t="s">
        <v>77</v>
      </c>
      <c r="I275" s="22">
        <v>7</v>
      </c>
      <c r="J275" s="18" t="s">
        <v>512</v>
      </c>
      <c r="K275" s="18" t="s">
        <v>507</v>
      </c>
      <c r="L275" s="41">
        <v>23</v>
      </c>
      <c r="M275" s="37">
        <v>23</v>
      </c>
      <c r="N275" s="44">
        <v>0</v>
      </c>
      <c r="O275" s="19" t="s">
        <v>118</v>
      </c>
      <c r="P275" s="19">
        <v>260</v>
      </c>
      <c r="Q275" s="19">
        <v>255</v>
      </c>
    </row>
    <row r="276" spans="1:27">
      <c r="A276" s="22" t="s">
        <v>559</v>
      </c>
      <c r="B276" s="19" t="s">
        <v>74</v>
      </c>
      <c r="C276" s="184">
        <v>1</v>
      </c>
      <c r="D276" s="184" t="s">
        <v>23</v>
      </c>
      <c r="E276" s="25" t="s">
        <v>177</v>
      </c>
      <c r="F276" s="25" t="s">
        <v>178</v>
      </c>
      <c r="G276" s="25" t="s">
        <v>560</v>
      </c>
      <c r="H276" s="22" t="s">
        <v>77</v>
      </c>
      <c r="I276" s="22">
        <v>6</v>
      </c>
      <c r="J276" s="18" t="s">
        <v>513</v>
      </c>
      <c r="K276" s="18" t="s">
        <v>507</v>
      </c>
      <c r="L276" s="41">
        <v>80</v>
      </c>
      <c r="M276" s="37">
        <v>80</v>
      </c>
      <c r="N276" s="44">
        <v>0</v>
      </c>
      <c r="O276" s="19" t="s">
        <v>559</v>
      </c>
      <c r="P276" s="19">
        <v>260</v>
      </c>
      <c r="Q276" s="19">
        <v>255</v>
      </c>
      <c r="AA276" s="22"/>
    </row>
    <row r="277" spans="1:27">
      <c r="A277" s="22" t="s">
        <v>114</v>
      </c>
      <c r="B277" s="19" t="s">
        <v>127</v>
      </c>
      <c r="C277" s="184">
        <v>1</v>
      </c>
      <c r="D277" s="184" t="s">
        <v>23</v>
      </c>
      <c r="E277" s="25" t="s">
        <v>177</v>
      </c>
      <c r="F277" s="25" t="s">
        <v>178</v>
      </c>
      <c r="G277" s="25" t="s">
        <v>560</v>
      </c>
      <c r="H277" s="22" t="s">
        <v>77</v>
      </c>
      <c r="I277" s="22" t="s">
        <v>514</v>
      </c>
      <c r="J277" s="18" t="s">
        <v>31</v>
      </c>
      <c r="K277" s="18" t="s">
        <v>100</v>
      </c>
      <c r="L277" s="41">
        <v>34</v>
      </c>
      <c r="M277" s="37">
        <v>34</v>
      </c>
      <c r="N277" s="44">
        <v>0</v>
      </c>
      <c r="O277" s="19" t="s">
        <v>114</v>
      </c>
      <c r="P277" s="19">
        <v>260</v>
      </c>
      <c r="Q277" s="19">
        <v>255</v>
      </c>
    </row>
    <row r="278" spans="1:27">
      <c r="A278" s="22" t="s">
        <v>63</v>
      </c>
      <c r="B278" s="19" t="s">
        <v>128</v>
      </c>
      <c r="C278" s="184">
        <v>1</v>
      </c>
      <c r="D278" s="184" t="s">
        <v>23</v>
      </c>
      <c r="E278" s="25" t="s">
        <v>177</v>
      </c>
      <c r="F278" s="25" t="s">
        <v>178</v>
      </c>
      <c r="G278" s="25" t="s">
        <v>560</v>
      </c>
      <c r="H278" s="22" t="s">
        <v>77</v>
      </c>
      <c r="J278" s="18" t="s">
        <v>515</v>
      </c>
      <c r="K278" s="18" t="s">
        <v>100</v>
      </c>
      <c r="L278" s="41">
        <v>36</v>
      </c>
      <c r="M278" s="37">
        <v>36</v>
      </c>
      <c r="N278" s="44">
        <v>0</v>
      </c>
      <c r="O278" s="19" t="s">
        <v>63</v>
      </c>
      <c r="P278" s="19">
        <v>104</v>
      </c>
      <c r="Q278" s="19">
        <v>103</v>
      </c>
    </row>
    <row r="279" spans="1:27">
      <c r="A279" s="22" t="s">
        <v>121</v>
      </c>
      <c r="B279" s="19" t="s">
        <v>128</v>
      </c>
      <c r="C279" s="184">
        <v>1</v>
      </c>
      <c r="D279" s="184" t="s">
        <v>23</v>
      </c>
      <c r="E279" s="25" t="s">
        <v>177</v>
      </c>
      <c r="F279" s="25" t="s">
        <v>178</v>
      </c>
      <c r="G279" s="25" t="s">
        <v>560</v>
      </c>
      <c r="H279" s="22" t="s">
        <v>77</v>
      </c>
      <c r="J279" s="18" t="s">
        <v>516</v>
      </c>
      <c r="K279" s="18" t="s">
        <v>57</v>
      </c>
      <c r="L279" s="41">
        <v>7</v>
      </c>
      <c r="M279" s="37">
        <v>7</v>
      </c>
      <c r="N279" s="44">
        <v>0</v>
      </c>
      <c r="O279" s="19" t="s">
        <v>121</v>
      </c>
      <c r="P279" s="19">
        <v>260</v>
      </c>
      <c r="Q279" s="19">
        <v>255</v>
      </c>
    </row>
    <row r="280" spans="1:27">
      <c r="A280" s="22" t="s">
        <v>64</v>
      </c>
      <c r="B280" s="19" t="s">
        <v>128</v>
      </c>
      <c r="C280" s="184">
        <v>1</v>
      </c>
      <c r="D280" s="184" t="s">
        <v>23</v>
      </c>
      <c r="E280" s="25" t="s">
        <v>177</v>
      </c>
      <c r="F280" s="25" t="s">
        <v>178</v>
      </c>
      <c r="G280" s="25" t="s">
        <v>560</v>
      </c>
      <c r="H280" s="22" t="s">
        <v>77</v>
      </c>
      <c r="J280" s="18" t="s">
        <v>253</v>
      </c>
      <c r="K280" s="18" t="s">
        <v>57</v>
      </c>
      <c r="L280" s="41">
        <v>21</v>
      </c>
      <c r="M280" s="37">
        <v>21</v>
      </c>
      <c r="N280" s="44">
        <v>0</v>
      </c>
      <c r="O280" s="19" t="s">
        <v>64</v>
      </c>
      <c r="P280" s="19">
        <v>104</v>
      </c>
      <c r="Q280" s="19">
        <v>103</v>
      </c>
    </row>
    <row r="281" spans="1:27">
      <c r="A281" s="22" t="s">
        <v>118</v>
      </c>
      <c r="B281" s="19" t="s">
        <v>74</v>
      </c>
      <c r="C281" s="184">
        <v>1</v>
      </c>
      <c r="D281" s="184" t="s">
        <v>23</v>
      </c>
      <c r="E281" s="25" t="s">
        <v>177</v>
      </c>
      <c r="F281" s="25" t="s">
        <v>178</v>
      </c>
      <c r="G281" s="25" t="s">
        <v>560</v>
      </c>
      <c r="H281" s="22" t="s">
        <v>77</v>
      </c>
      <c r="I281" s="22" t="s">
        <v>517</v>
      </c>
      <c r="J281" s="18" t="s">
        <v>32</v>
      </c>
      <c r="K281" s="18" t="s">
        <v>507</v>
      </c>
      <c r="L281" s="41">
        <v>1.5600000000000092</v>
      </c>
      <c r="M281" s="37">
        <v>1.5600000000000092</v>
      </c>
      <c r="N281" s="44">
        <v>0</v>
      </c>
      <c r="O281" s="19" t="s">
        <v>118</v>
      </c>
      <c r="P281" s="19">
        <v>260</v>
      </c>
      <c r="Q281" s="19">
        <v>255</v>
      </c>
    </row>
    <row r="282" spans="1:27">
      <c r="A282" s="22" t="s">
        <v>118</v>
      </c>
      <c r="B282" s="19" t="s">
        <v>74</v>
      </c>
      <c r="C282" s="184">
        <v>1</v>
      </c>
      <c r="D282" s="184" t="s">
        <v>23</v>
      </c>
      <c r="E282" s="25" t="s">
        <v>177</v>
      </c>
      <c r="F282" s="25" t="s">
        <v>178</v>
      </c>
      <c r="G282" s="25" t="s">
        <v>560</v>
      </c>
      <c r="H282" s="22" t="s">
        <v>77</v>
      </c>
      <c r="I282" s="22" t="s">
        <v>518</v>
      </c>
      <c r="J282" s="18" t="s">
        <v>32</v>
      </c>
      <c r="K282" s="18" t="s">
        <v>507</v>
      </c>
      <c r="L282" s="41">
        <v>1.5600000000000092</v>
      </c>
      <c r="M282" s="37">
        <v>1.5600000000000092</v>
      </c>
      <c r="N282" s="44">
        <v>0</v>
      </c>
      <c r="O282" s="19" t="s">
        <v>118</v>
      </c>
      <c r="P282" s="19">
        <v>260</v>
      </c>
      <c r="Q282" s="19">
        <v>255</v>
      </c>
    </row>
    <row r="283" spans="1:27">
      <c r="A283" s="22" t="s">
        <v>765</v>
      </c>
      <c r="B283" s="19" t="s">
        <v>128</v>
      </c>
      <c r="C283" s="184">
        <v>1</v>
      </c>
      <c r="D283" s="184" t="s">
        <v>23</v>
      </c>
      <c r="E283" s="25" t="s">
        <v>177</v>
      </c>
      <c r="F283" s="25" t="s">
        <v>178</v>
      </c>
      <c r="G283" s="25" t="s">
        <v>560</v>
      </c>
      <c r="H283" s="22" t="s">
        <v>77</v>
      </c>
      <c r="I283" s="22" t="s">
        <v>84</v>
      </c>
      <c r="J283" s="18" t="s">
        <v>519</v>
      </c>
      <c r="K283" s="18" t="s">
        <v>538</v>
      </c>
      <c r="L283" s="41">
        <v>40</v>
      </c>
      <c r="M283" s="37">
        <v>40</v>
      </c>
      <c r="N283" s="44">
        <v>0</v>
      </c>
      <c r="O283" s="19" t="s">
        <v>70</v>
      </c>
      <c r="P283" s="19">
        <v>2</v>
      </c>
      <c r="Q283" s="19">
        <v>2</v>
      </c>
    </row>
    <row r="284" spans="1:27">
      <c r="A284" s="22" t="s">
        <v>765</v>
      </c>
      <c r="B284" s="19" t="s">
        <v>128</v>
      </c>
      <c r="C284" s="184">
        <v>1</v>
      </c>
      <c r="D284" s="184" t="s">
        <v>23</v>
      </c>
      <c r="E284" s="25" t="s">
        <v>177</v>
      </c>
      <c r="F284" s="25" t="s">
        <v>178</v>
      </c>
      <c r="G284" s="25" t="s">
        <v>560</v>
      </c>
      <c r="H284" s="22" t="s">
        <v>77</v>
      </c>
      <c r="I284" s="22" t="s">
        <v>86</v>
      </c>
      <c r="J284" s="18" t="s">
        <v>520</v>
      </c>
      <c r="K284" s="18" t="s">
        <v>538</v>
      </c>
      <c r="L284" s="41">
        <v>40</v>
      </c>
      <c r="M284" s="37">
        <v>40</v>
      </c>
      <c r="N284" s="44">
        <v>0</v>
      </c>
      <c r="O284" s="19" t="s">
        <v>70</v>
      </c>
      <c r="P284" s="19">
        <v>2</v>
      </c>
      <c r="Q284" s="19">
        <v>2</v>
      </c>
    </row>
    <row r="285" spans="1:27">
      <c r="A285" s="22" t="s">
        <v>765</v>
      </c>
      <c r="B285" s="19" t="s">
        <v>128</v>
      </c>
      <c r="C285" s="184">
        <v>1</v>
      </c>
      <c r="D285" s="184" t="s">
        <v>23</v>
      </c>
      <c r="E285" s="25" t="s">
        <v>177</v>
      </c>
      <c r="F285" s="25" t="s">
        <v>178</v>
      </c>
      <c r="G285" s="25" t="s">
        <v>560</v>
      </c>
      <c r="H285" s="22" t="s">
        <v>77</v>
      </c>
      <c r="I285" s="22" t="s">
        <v>521</v>
      </c>
      <c r="J285" s="18" t="s">
        <v>522</v>
      </c>
      <c r="K285" s="18" t="s">
        <v>538</v>
      </c>
      <c r="L285" s="41">
        <v>16</v>
      </c>
      <c r="M285" s="37">
        <v>16</v>
      </c>
      <c r="N285" s="44">
        <v>0</v>
      </c>
      <c r="O285" s="19" t="s">
        <v>70</v>
      </c>
      <c r="P285" s="19">
        <v>2</v>
      </c>
      <c r="Q285" s="19">
        <v>2</v>
      </c>
    </row>
    <row r="286" spans="1:27">
      <c r="A286" s="22" t="s">
        <v>765</v>
      </c>
      <c r="B286" s="19" t="s">
        <v>128</v>
      </c>
      <c r="C286" s="184">
        <v>1</v>
      </c>
      <c r="D286" s="184" t="s">
        <v>23</v>
      </c>
      <c r="E286" s="25" t="s">
        <v>177</v>
      </c>
      <c r="F286" s="25" t="s">
        <v>178</v>
      </c>
      <c r="G286" s="25" t="s">
        <v>560</v>
      </c>
      <c r="H286" s="22" t="s">
        <v>77</v>
      </c>
      <c r="I286" s="22" t="s">
        <v>85</v>
      </c>
      <c r="J286" s="18" t="s">
        <v>522</v>
      </c>
      <c r="K286" s="18" t="s">
        <v>538</v>
      </c>
      <c r="L286" s="41">
        <v>15</v>
      </c>
      <c r="M286" s="37">
        <v>15</v>
      </c>
      <c r="N286" s="44">
        <v>0</v>
      </c>
      <c r="O286" s="19" t="s">
        <v>70</v>
      </c>
      <c r="P286" s="19">
        <v>2</v>
      </c>
      <c r="Q286" s="19">
        <v>2</v>
      </c>
      <c r="AA286" s="22"/>
    </row>
    <row r="287" spans="1:27">
      <c r="A287" s="22" t="s">
        <v>765</v>
      </c>
      <c r="B287" s="19" t="s">
        <v>128</v>
      </c>
      <c r="C287" s="184">
        <v>1</v>
      </c>
      <c r="D287" s="184" t="s">
        <v>23</v>
      </c>
      <c r="E287" s="25" t="s">
        <v>177</v>
      </c>
      <c r="F287" s="25" t="s">
        <v>178</v>
      </c>
      <c r="G287" s="25" t="s">
        <v>560</v>
      </c>
      <c r="H287" s="22" t="s">
        <v>77</v>
      </c>
      <c r="I287" s="22" t="s">
        <v>79</v>
      </c>
      <c r="J287" s="18" t="s">
        <v>522</v>
      </c>
      <c r="K287" s="18" t="s">
        <v>538</v>
      </c>
      <c r="L287" s="41">
        <v>6</v>
      </c>
      <c r="M287" s="37">
        <v>6</v>
      </c>
      <c r="N287" s="44">
        <v>0</v>
      </c>
      <c r="O287" s="19" t="s">
        <v>70</v>
      </c>
      <c r="P287" s="19">
        <v>2</v>
      </c>
      <c r="Q287" s="19">
        <v>2</v>
      </c>
    </row>
    <row r="288" spans="1:27">
      <c r="A288" s="22" t="s">
        <v>765</v>
      </c>
      <c r="B288" s="19" t="s">
        <v>128</v>
      </c>
      <c r="C288" s="184">
        <v>1</v>
      </c>
      <c r="D288" s="184" t="s">
        <v>23</v>
      </c>
      <c r="E288" s="25" t="s">
        <v>177</v>
      </c>
      <c r="F288" s="25" t="s">
        <v>178</v>
      </c>
      <c r="G288" s="25" t="s">
        <v>560</v>
      </c>
      <c r="H288" s="22" t="s">
        <v>77</v>
      </c>
      <c r="I288" s="22" t="s">
        <v>82</v>
      </c>
      <c r="J288" s="18" t="s">
        <v>523</v>
      </c>
      <c r="K288" s="18" t="s">
        <v>538</v>
      </c>
      <c r="L288" s="41">
        <v>208</v>
      </c>
      <c r="M288" s="37">
        <v>208</v>
      </c>
      <c r="N288" s="44">
        <v>0</v>
      </c>
      <c r="O288" s="19" t="s">
        <v>70</v>
      </c>
      <c r="P288" s="19">
        <v>2</v>
      </c>
      <c r="Q288" s="19">
        <v>2</v>
      </c>
    </row>
    <row r="289" spans="1:27">
      <c r="A289" s="22" t="s">
        <v>765</v>
      </c>
      <c r="B289" s="19" t="s">
        <v>128</v>
      </c>
      <c r="C289" s="184">
        <v>1</v>
      </c>
      <c r="D289" s="184" t="s">
        <v>23</v>
      </c>
      <c r="E289" s="25" t="s">
        <v>177</v>
      </c>
      <c r="F289" s="25" t="s">
        <v>178</v>
      </c>
      <c r="G289" s="25" t="s">
        <v>560</v>
      </c>
      <c r="H289" s="22" t="s">
        <v>77</v>
      </c>
      <c r="I289" s="22" t="s">
        <v>83</v>
      </c>
      <c r="J289" s="18" t="s">
        <v>524</v>
      </c>
      <c r="K289" s="18" t="s">
        <v>538</v>
      </c>
      <c r="L289" s="41">
        <v>40</v>
      </c>
      <c r="M289" s="37">
        <v>40</v>
      </c>
      <c r="N289" s="44">
        <v>0</v>
      </c>
      <c r="O289" s="19" t="s">
        <v>70</v>
      </c>
      <c r="P289" s="19">
        <v>2</v>
      </c>
      <c r="Q289" s="19">
        <v>2</v>
      </c>
    </row>
    <row r="290" spans="1:27">
      <c r="A290" s="22" t="s">
        <v>765</v>
      </c>
      <c r="B290" s="19" t="s">
        <v>128</v>
      </c>
      <c r="C290" s="184">
        <v>1</v>
      </c>
      <c r="D290" s="184" t="s">
        <v>23</v>
      </c>
      <c r="E290" s="25" t="s">
        <v>177</v>
      </c>
      <c r="F290" s="25" t="s">
        <v>178</v>
      </c>
      <c r="G290" s="25" t="s">
        <v>560</v>
      </c>
      <c r="H290" s="22" t="s">
        <v>77</v>
      </c>
      <c r="I290" s="22" t="s">
        <v>80</v>
      </c>
      <c r="J290" s="18" t="s">
        <v>525</v>
      </c>
      <c r="K290" s="18" t="s">
        <v>538</v>
      </c>
      <c r="L290" s="41">
        <v>111</v>
      </c>
      <c r="M290" s="37">
        <v>111</v>
      </c>
      <c r="N290" s="44">
        <v>0</v>
      </c>
      <c r="O290" s="19" t="s">
        <v>70</v>
      </c>
      <c r="P290" s="19">
        <v>2</v>
      </c>
      <c r="Q290" s="19">
        <v>2</v>
      </c>
    </row>
    <row r="291" spans="1:27">
      <c r="A291" s="22" t="s">
        <v>765</v>
      </c>
      <c r="B291" s="19" t="s">
        <v>128</v>
      </c>
      <c r="C291" s="184">
        <v>1</v>
      </c>
      <c r="D291" s="184" t="s">
        <v>23</v>
      </c>
      <c r="E291" s="25" t="s">
        <v>177</v>
      </c>
      <c r="F291" s="25" t="s">
        <v>178</v>
      </c>
      <c r="G291" s="25" t="s">
        <v>560</v>
      </c>
      <c r="H291" s="22" t="s">
        <v>77</v>
      </c>
      <c r="I291" s="22" t="s">
        <v>28</v>
      </c>
      <c r="J291" s="18" t="s">
        <v>526</v>
      </c>
      <c r="K291" s="18" t="s">
        <v>538</v>
      </c>
      <c r="L291" s="41">
        <v>111</v>
      </c>
      <c r="M291" s="37">
        <v>111</v>
      </c>
      <c r="N291" s="44">
        <v>0</v>
      </c>
      <c r="O291" s="19" t="s">
        <v>70</v>
      </c>
      <c r="P291" s="19">
        <v>2</v>
      </c>
      <c r="Q291" s="19">
        <v>2</v>
      </c>
      <c r="AA291" s="22"/>
    </row>
    <row r="292" spans="1:27">
      <c r="A292" s="22" t="s">
        <v>765</v>
      </c>
      <c r="B292" s="19" t="s">
        <v>128</v>
      </c>
      <c r="C292" s="184">
        <v>1</v>
      </c>
      <c r="D292" s="184" t="s">
        <v>23</v>
      </c>
      <c r="E292" s="25" t="s">
        <v>177</v>
      </c>
      <c r="F292" s="25" t="s">
        <v>178</v>
      </c>
      <c r="G292" s="25" t="s">
        <v>560</v>
      </c>
      <c r="H292" s="22" t="s">
        <v>77</v>
      </c>
      <c r="I292" s="22" t="s">
        <v>29</v>
      </c>
      <c r="J292" s="18" t="s">
        <v>527</v>
      </c>
      <c r="K292" s="18" t="s">
        <v>538</v>
      </c>
      <c r="L292" s="41">
        <v>67</v>
      </c>
      <c r="M292" s="37">
        <v>67</v>
      </c>
      <c r="N292" s="44">
        <v>0</v>
      </c>
      <c r="O292" s="19" t="s">
        <v>70</v>
      </c>
      <c r="P292" s="19">
        <v>2</v>
      </c>
      <c r="Q292" s="19">
        <v>2</v>
      </c>
      <c r="AA292" s="22"/>
    </row>
    <row r="293" spans="1:27">
      <c r="A293" s="22" t="s">
        <v>765</v>
      </c>
      <c r="B293" s="19" t="s">
        <v>128</v>
      </c>
      <c r="C293" s="184">
        <v>1</v>
      </c>
      <c r="D293" s="184" t="s">
        <v>23</v>
      </c>
      <c r="E293" s="25" t="s">
        <v>177</v>
      </c>
      <c r="F293" s="25" t="s">
        <v>178</v>
      </c>
      <c r="G293" s="25" t="s">
        <v>560</v>
      </c>
      <c r="H293" s="26" t="s">
        <v>77</v>
      </c>
      <c r="I293" s="22" t="s">
        <v>71</v>
      </c>
      <c r="J293" s="18" t="s">
        <v>528</v>
      </c>
      <c r="K293" s="18" t="s">
        <v>538</v>
      </c>
      <c r="L293" s="41">
        <v>82</v>
      </c>
      <c r="M293" s="37">
        <v>82</v>
      </c>
      <c r="N293" s="44">
        <v>0</v>
      </c>
      <c r="O293" s="19" t="s">
        <v>70</v>
      </c>
      <c r="P293" s="19">
        <v>2</v>
      </c>
      <c r="Q293" s="19">
        <v>2</v>
      </c>
    </row>
    <row r="294" spans="1:27">
      <c r="A294" s="22" t="s">
        <v>766</v>
      </c>
      <c r="B294" s="19" t="s">
        <v>128</v>
      </c>
      <c r="C294" s="184">
        <v>1</v>
      </c>
      <c r="D294" s="184" t="s">
        <v>23</v>
      </c>
      <c r="E294" s="25" t="s">
        <v>177</v>
      </c>
      <c r="F294" s="25" t="s">
        <v>178</v>
      </c>
      <c r="G294" s="25" t="s">
        <v>560</v>
      </c>
      <c r="H294" s="26" t="s">
        <v>77</v>
      </c>
      <c r="I294" s="22" t="s">
        <v>81</v>
      </c>
      <c r="J294" s="18" t="s">
        <v>529</v>
      </c>
      <c r="K294" s="18" t="s">
        <v>100</v>
      </c>
      <c r="L294" s="41">
        <v>17</v>
      </c>
      <c r="M294" s="37">
        <v>17</v>
      </c>
      <c r="N294" s="44">
        <v>0</v>
      </c>
      <c r="O294" s="19" t="s">
        <v>69</v>
      </c>
      <c r="P294" s="19">
        <v>2</v>
      </c>
      <c r="Q294" s="19">
        <v>2</v>
      </c>
    </row>
    <row r="295" spans="1:27">
      <c r="A295" s="22" t="s">
        <v>766</v>
      </c>
      <c r="B295" s="19" t="s">
        <v>128</v>
      </c>
      <c r="C295" s="184">
        <v>1</v>
      </c>
      <c r="D295" s="184" t="s">
        <v>23</v>
      </c>
      <c r="E295" s="25" t="s">
        <v>177</v>
      </c>
      <c r="F295" s="25" t="s">
        <v>178</v>
      </c>
      <c r="G295" s="25" t="s">
        <v>560</v>
      </c>
      <c r="H295" s="26" t="s">
        <v>77</v>
      </c>
      <c r="I295" s="22" t="s">
        <v>65</v>
      </c>
      <c r="J295" s="18" t="s">
        <v>530</v>
      </c>
      <c r="K295" s="18" t="s">
        <v>100</v>
      </c>
      <c r="L295" s="41">
        <v>33</v>
      </c>
      <c r="M295" s="37">
        <v>33</v>
      </c>
      <c r="N295" s="44">
        <v>0</v>
      </c>
      <c r="O295" s="19" t="s">
        <v>69</v>
      </c>
      <c r="P295" s="19">
        <v>2</v>
      </c>
      <c r="Q295" s="19">
        <v>2</v>
      </c>
    </row>
    <row r="296" spans="1:27">
      <c r="A296" s="22" t="s">
        <v>765</v>
      </c>
      <c r="B296" s="19" t="s">
        <v>128</v>
      </c>
      <c r="C296" s="184">
        <v>1</v>
      </c>
      <c r="D296" s="184" t="s">
        <v>23</v>
      </c>
      <c r="E296" s="25" t="s">
        <v>177</v>
      </c>
      <c r="F296" s="25" t="s">
        <v>178</v>
      </c>
      <c r="G296" s="25" t="s">
        <v>560</v>
      </c>
      <c r="H296" s="26" t="s">
        <v>77</v>
      </c>
      <c r="I296" s="22" t="s">
        <v>78</v>
      </c>
      <c r="J296" s="18" t="s">
        <v>531</v>
      </c>
      <c r="K296" s="18" t="s">
        <v>538</v>
      </c>
      <c r="L296" s="41">
        <v>17</v>
      </c>
      <c r="M296" s="37">
        <v>17</v>
      </c>
      <c r="N296" s="44">
        <v>0</v>
      </c>
      <c r="O296" s="19" t="s">
        <v>70</v>
      </c>
      <c r="P296" s="19">
        <v>2</v>
      </c>
      <c r="Q296" s="19">
        <v>2</v>
      </c>
    </row>
    <row r="297" spans="1:27">
      <c r="A297" s="22" t="s">
        <v>765</v>
      </c>
      <c r="B297" s="19" t="s">
        <v>128</v>
      </c>
      <c r="C297" s="184">
        <v>1</v>
      </c>
      <c r="D297" s="184" t="s">
        <v>23</v>
      </c>
      <c r="E297" s="25" t="s">
        <v>177</v>
      </c>
      <c r="F297" s="25" t="s">
        <v>178</v>
      </c>
      <c r="G297" s="25" t="s">
        <v>560</v>
      </c>
      <c r="H297" s="26" t="s">
        <v>77</v>
      </c>
      <c r="I297" s="22" t="s">
        <v>532</v>
      </c>
      <c r="J297" s="18" t="s">
        <v>533</v>
      </c>
      <c r="K297" s="18" t="s">
        <v>538</v>
      </c>
      <c r="L297" s="41">
        <v>20</v>
      </c>
      <c r="M297" s="37">
        <v>20</v>
      </c>
      <c r="N297" s="44">
        <v>0</v>
      </c>
      <c r="O297" s="19" t="s">
        <v>70</v>
      </c>
      <c r="P297" s="19">
        <v>2</v>
      </c>
      <c r="Q297" s="19">
        <v>2</v>
      </c>
    </row>
    <row r="298" spans="1:27">
      <c r="A298" s="22" t="s">
        <v>562</v>
      </c>
      <c r="B298" s="19" t="s">
        <v>128</v>
      </c>
      <c r="C298" s="184">
        <v>1</v>
      </c>
      <c r="D298" s="184" t="s">
        <v>23</v>
      </c>
      <c r="E298" s="25" t="s">
        <v>177</v>
      </c>
      <c r="F298" s="25" t="s">
        <v>178</v>
      </c>
      <c r="G298" s="25" t="s">
        <v>560</v>
      </c>
      <c r="H298" s="26" t="s">
        <v>77</v>
      </c>
      <c r="I298" s="22" t="s">
        <v>72</v>
      </c>
      <c r="J298" s="18" t="s">
        <v>536</v>
      </c>
      <c r="K298" s="18" t="s">
        <v>57</v>
      </c>
      <c r="L298" s="41">
        <v>50</v>
      </c>
      <c r="M298" s="37">
        <v>50</v>
      </c>
      <c r="N298" s="44">
        <v>0</v>
      </c>
      <c r="O298" s="19" t="s">
        <v>562</v>
      </c>
      <c r="P298" s="19">
        <v>260</v>
      </c>
      <c r="Q298" s="19">
        <v>255</v>
      </c>
    </row>
    <row r="299" spans="1:27">
      <c r="A299" s="22" t="s">
        <v>554</v>
      </c>
      <c r="B299" s="19" t="s">
        <v>127</v>
      </c>
      <c r="C299" s="184">
        <v>1</v>
      </c>
      <c r="D299" s="184" t="s">
        <v>23</v>
      </c>
      <c r="E299" s="25" t="s">
        <v>177</v>
      </c>
      <c r="F299" s="25" t="s">
        <v>178</v>
      </c>
      <c r="G299" s="25" t="s">
        <v>560</v>
      </c>
      <c r="H299" s="26" t="s">
        <v>77</v>
      </c>
      <c r="I299" s="22" t="s">
        <v>73</v>
      </c>
      <c r="J299" s="18" t="s">
        <v>537</v>
      </c>
      <c r="K299" s="18" t="s">
        <v>57</v>
      </c>
      <c r="L299" s="41">
        <v>51</v>
      </c>
      <c r="M299" s="37">
        <v>51</v>
      </c>
      <c r="N299" s="44">
        <v>0</v>
      </c>
      <c r="O299" s="19" t="s">
        <v>554</v>
      </c>
      <c r="P299" s="19">
        <v>260</v>
      </c>
      <c r="Q299" s="19">
        <v>255</v>
      </c>
    </row>
    <row r="300" spans="1:27">
      <c r="A300" s="22" t="s">
        <v>767</v>
      </c>
      <c r="B300" s="19" t="s">
        <v>128</v>
      </c>
      <c r="C300" s="184">
        <v>1</v>
      </c>
      <c r="D300" s="184" t="s">
        <v>23</v>
      </c>
      <c r="E300" s="25" t="s">
        <v>177</v>
      </c>
      <c r="F300" s="25" t="s">
        <v>178</v>
      </c>
      <c r="G300" s="25" t="s">
        <v>560</v>
      </c>
      <c r="H300" s="26" t="s">
        <v>233</v>
      </c>
      <c r="I300" s="22" t="s">
        <v>534</v>
      </c>
      <c r="J300" s="18" t="s">
        <v>535</v>
      </c>
      <c r="K300" s="18" t="s">
        <v>538</v>
      </c>
      <c r="L300" s="41">
        <v>124</v>
      </c>
      <c r="M300" s="37">
        <v>124</v>
      </c>
      <c r="N300" s="44">
        <v>0</v>
      </c>
      <c r="O300" s="19" t="s">
        <v>70</v>
      </c>
      <c r="P300" s="19">
        <v>2</v>
      </c>
      <c r="Q300" s="19">
        <v>2</v>
      </c>
    </row>
    <row r="301" spans="1:27">
      <c r="A301" s="22" t="s">
        <v>768</v>
      </c>
      <c r="B301" s="19" t="s">
        <v>128</v>
      </c>
      <c r="C301" s="184">
        <v>1</v>
      </c>
      <c r="D301" s="184" t="s">
        <v>23</v>
      </c>
      <c r="E301" s="25" t="s">
        <v>177</v>
      </c>
      <c r="F301" s="25" t="s">
        <v>178</v>
      </c>
      <c r="G301" s="25" t="s">
        <v>560</v>
      </c>
      <c r="H301" s="26" t="s">
        <v>233</v>
      </c>
      <c r="I301" s="22" t="s">
        <v>534</v>
      </c>
      <c r="J301" s="18" t="s">
        <v>0</v>
      </c>
      <c r="K301" s="18" t="s">
        <v>538</v>
      </c>
      <c r="L301" s="41">
        <v>25</v>
      </c>
      <c r="M301" s="37">
        <v>25</v>
      </c>
      <c r="N301" s="44">
        <v>0</v>
      </c>
      <c r="O301" s="19" t="s">
        <v>70</v>
      </c>
      <c r="P301" s="19">
        <v>2</v>
      </c>
      <c r="Q301" s="19">
        <v>2</v>
      </c>
    </row>
    <row r="302" spans="1:27">
      <c r="A302" s="22"/>
      <c r="C302" s="184">
        <v>1</v>
      </c>
      <c r="D302" s="184" t="s">
        <v>23</v>
      </c>
      <c r="E302" s="25" t="s">
        <v>177</v>
      </c>
      <c r="F302" s="25"/>
      <c r="G302" s="25"/>
      <c r="H302" s="26"/>
      <c r="M302" s="37"/>
      <c r="N302" s="44"/>
      <c r="P302" s="19"/>
      <c r="Q302" s="19"/>
    </row>
    <row r="303" spans="1:27">
      <c r="A303" s="92"/>
      <c r="B303" s="93"/>
      <c r="C303" s="185">
        <v>1</v>
      </c>
      <c r="D303" s="185" t="s">
        <v>23</v>
      </c>
      <c r="E303" s="94" t="s">
        <v>177</v>
      </c>
      <c r="F303" s="94"/>
      <c r="G303" s="94"/>
      <c r="H303" s="94"/>
      <c r="I303" s="94"/>
      <c r="J303" s="95"/>
      <c r="K303" s="96"/>
      <c r="L303" s="97">
        <v>6037.3477007690053</v>
      </c>
      <c r="M303" s="97">
        <v>5593.5850640141089</v>
      </c>
      <c r="N303" s="98">
        <v>443.76263675490031</v>
      </c>
      <c r="O303" s="99">
        <v>0</v>
      </c>
      <c r="P303" s="99">
        <v>0</v>
      </c>
      <c r="Q303" s="99"/>
      <c r="R303" s="100"/>
      <c r="S303" s="100"/>
      <c r="T303" s="100"/>
      <c r="U303" s="97"/>
      <c r="V303" s="97"/>
      <c r="W303" s="101"/>
      <c r="X303" s="101"/>
      <c r="Y303" s="102"/>
      <c r="Z303" s="103"/>
    </row>
    <row r="305" spans="1:26" s="24" customFormat="1">
      <c r="A305" s="104"/>
      <c r="B305" s="99"/>
      <c r="C305" s="183"/>
      <c r="D305" s="183"/>
      <c r="E305" s="92"/>
      <c r="F305" s="92"/>
      <c r="G305" s="92"/>
      <c r="H305" s="92"/>
      <c r="I305" s="92"/>
      <c r="J305" s="104"/>
      <c r="K305" s="104"/>
      <c r="L305" s="105">
        <v>6037.3477007690053</v>
      </c>
      <c r="M305" s="105">
        <v>5593.5850640141089</v>
      </c>
      <c r="N305" s="106">
        <v>443.76263675490031</v>
      </c>
      <c r="O305" s="99"/>
      <c r="P305" s="107"/>
      <c r="Q305" s="107"/>
      <c r="R305" s="108"/>
      <c r="S305" s="108"/>
      <c r="T305" s="108"/>
      <c r="U305" s="105"/>
      <c r="V305" s="105"/>
      <c r="W305" s="109"/>
      <c r="X305" s="109"/>
      <c r="Y305" s="104"/>
      <c r="Z305" s="99"/>
    </row>
    <row r="312" spans="1:26">
      <c r="P312" s="52"/>
      <c r="Q312" s="52"/>
    </row>
  </sheetData>
  <autoFilter ref="A3:Z312" xr:uid="{3EAFFB62-0923-4874-9876-28B39496149C}"/>
  <phoneticPr fontId="0" type="noConversion"/>
  <printOptions gridLines="1"/>
  <pageMargins left="0.39370078740157483" right="0" top="0.78740157480314965" bottom="0.59055118110236227" header="0.51181102362204722" footer="0.51181102362204722"/>
  <pageSetup paperSize="9" scale="87" orientation="landscape" r:id="rId1"/>
  <headerFooter alignWithMargins="0">
    <oddHeader>&amp;LGemeente Heerenveen - Asito</oddHeader>
    <oddFooter>&amp;C&amp;"Times New Roman,Standaard"&amp;F&amp;R&amp;"Times New Roman,Standaard"&amp;A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6EF62-D0DD-41CB-9122-53B3D4254A3A}">
  <sheetPr codeName="Blad4"/>
  <dimension ref="A1:AA312"/>
  <sheetViews>
    <sheetView showZeros="0" zoomScale="85" zoomScaleNormal="85" workbookViewId="0">
      <pane ySplit="3" topLeftCell="A4" activePane="bottomLeft" state="frozen"/>
      <selection activeCell="G212" sqref="G212"/>
      <selection pane="bottomLeft" activeCell="H48" sqref="H48"/>
    </sheetView>
  </sheetViews>
  <sheetFormatPr defaultRowHeight="12.75"/>
  <cols>
    <col min="1" max="1" width="9.85546875" style="18" bestFit="1" customWidth="1"/>
    <col min="2" max="2" width="14.5703125" style="19" bestFit="1" customWidth="1"/>
    <col min="3" max="3" width="8.7109375" style="182" bestFit="1" customWidth="1"/>
    <col min="4" max="4" width="8.7109375" style="182" customWidth="1"/>
    <col min="5" max="5" width="17.42578125" style="22" bestFit="1" customWidth="1"/>
    <col min="6" max="7" width="17.42578125" style="22" customWidth="1"/>
    <col min="8" max="8" width="16.42578125" style="22" bestFit="1" customWidth="1"/>
    <col min="9" max="9" width="10.140625" style="22" bestFit="1" customWidth="1"/>
    <col min="10" max="10" width="23" style="18" customWidth="1"/>
    <col min="11" max="11" width="11.5703125" style="18" customWidth="1"/>
    <col min="12" max="13" width="9.85546875" style="41" customWidth="1"/>
    <col min="14" max="14" width="9.85546875" style="46" bestFit="1" customWidth="1"/>
    <col min="15" max="15" width="9.85546875" style="19" customWidth="1"/>
    <col min="16" max="17" width="9" style="53" customWidth="1"/>
    <col min="18" max="18" width="11.140625" style="23" customWidth="1"/>
    <col min="19" max="19" width="6.85546875" style="23" customWidth="1"/>
    <col min="20" max="20" width="9.85546875" style="23" customWidth="1"/>
    <col min="21" max="22" width="8.7109375" style="41" customWidth="1"/>
    <col min="23" max="23" width="11.85546875" style="48" customWidth="1"/>
    <col min="24" max="24" width="9.85546875" style="48" customWidth="1"/>
    <col min="25" max="25" width="22.42578125" style="18" customWidth="1"/>
    <col min="26" max="26" width="7.140625" style="19" bestFit="1" customWidth="1"/>
    <col min="27" max="16384" width="9.140625" style="18"/>
  </cols>
  <sheetData>
    <row r="1" spans="1:26" ht="26.25" thickTop="1">
      <c r="A1" s="91" t="s">
        <v>34</v>
      </c>
      <c r="B1" s="83" t="s">
        <v>88</v>
      </c>
      <c r="C1" s="83" t="s">
        <v>92</v>
      </c>
      <c r="D1" s="83" t="s">
        <v>92</v>
      </c>
      <c r="E1" s="88" t="s">
        <v>93</v>
      </c>
      <c r="F1" s="88" t="s">
        <v>94</v>
      </c>
      <c r="G1" s="88" t="s">
        <v>95</v>
      </c>
      <c r="H1" s="88" t="s">
        <v>91</v>
      </c>
      <c r="I1" s="88" t="s">
        <v>35</v>
      </c>
      <c r="J1" s="88" t="s">
        <v>36</v>
      </c>
      <c r="K1" s="88" t="s">
        <v>37</v>
      </c>
      <c r="L1" s="86" t="s">
        <v>76</v>
      </c>
      <c r="M1" s="86" t="s">
        <v>38</v>
      </c>
      <c r="N1" s="73" t="s">
        <v>38</v>
      </c>
      <c r="O1" s="83" t="s">
        <v>39</v>
      </c>
      <c r="P1" s="84" t="s">
        <v>126</v>
      </c>
      <c r="Q1" s="84" t="s">
        <v>172</v>
      </c>
      <c r="R1" s="85" t="s">
        <v>41</v>
      </c>
      <c r="S1" s="85" t="s">
        <v>54</v>
      </c>
      <c r="T1" s="85" t="s">
        <v>12</v>
      </c>
      <c r="U1" s="86" t="s">
        <v>42</v>
      </c>
      <c r="V1" s="86" t="s">
        <v>172</v>
      </c>
      <c r="W1" s="87" t="s">
        <v>97</v>
      </c>
      <c r="X1" s="87" t="s">
        <v>44</v>
      </c>
      <c r="Y1" s="89" t="s">
        <v>43</v>
      </c>
      <c r="Z1" s="90" t="s">
        <v>169</v>
      </c>
    </row>
    <row r="2" spans="1:26" ht="13.5" thickBot="1">
      <c r="A2" s="81" t="s">
        <v>45</v>
      </c>
      <c r="B2" s="75"/>
      <c r="C2" s="75" t="s">
        <v>46</v>
      </c>
      <c r="D2" s="75" t="s">
        <v>49</v>
      </c>
      <c r="E2" s="82"/>
      <c r="F2" s="82"/>
      <c r="G2" s="82"/>
      <c r="H2" s="82"/>
      <c r="I2" s="82" t="s">
        <v>46</v>
      </c>
      <c r="J2" s="82" t="s">
        <v>47</v>
      </c>
      <c r="K2" s="82" t="s">
        <v>48</v>
      </c>
      <c r="L2" s="77" t="s">
        <v>87</v>
      </c>
      <c r="M2" s="77" t="s">
        <v>90</v>
      </c>
      <c r="N2" s="74" t="s">
        <v>89</v>
      </c>
      <c r="O2" s="75" t="s">
        <v>49</v>
      </c>
      <c r="P2" s="75" t="s">
        <v>50</v>
      </c>
      <c r="Q2" s="75" t="s">
        <v>50</v>
      </c>
      <c r="R2" s="76" t="s">
        <v>51</v>
      </c>
      <c r="S2" s="76"/>
      <c r="T2" s="76" t="s">
        <v>96</v>
      </c>
      <c r="U2" s="77" t="s">
        <v>52</v>
      </c>
      <c r="V2" s="77" t="s">
        <v>42</v>
      </c>
      <c r="W2" s="78" t="s">
        <v>11</v>
      </c>
      <c r="X2" s="78"/>
      <c r="Y2" s="79"/>
      <c r="Z2" s="80"/>
    </row>
    <row r="3" spans="1:26" s="195" customFormat="1" ht="13.5" thickTop="1">
      <c r="A3" s="190"/>
      <c r="B3" s="191"/>
      <c r="C3" s="191"/>
      <c r="D3" s="191"/>
      <c r="E3" s="190"/>
      <c r="F3" s="190"/>
      <c r="G3" s="190"/>
      <c r="H3" s="190"/>
      <c r="I3" s="190"/>
      <c r="J3" s="190"/>
      <c r="K3" s="190"/>
      <c r="L3" s="43"/>
      <c r="M3" s="43"/>
      <c r="N3" s="43"/>
      <c r="O3" s="191"/>
      <c r="P3" s="191"/>
      <c r="Q3" s="191"/>
      <c r="R3" s="192"/>
      <c r="S3" s="192"/>
      <c r="T3" s="192"/>
      <c r="U3" s="43"/>
      <c r="V3" s="43"/>
      <c r="W3" s="193"/>
      <c r="X3" s="194"/>
      <c r="Y3" s="190"/>
      <c r="Z3" s="191"/>
    </row>
    <row r="4" spans="1:26">
      <c r="A4" s="20"/>
      <c r="B4" s="30"/>
      <c r="C4" s="184">
        <v>1</v>
      </c>
      <c r="D4" s="184" t="s">
        <v>75</v>
      </c>
      <c r="E4" s="22" t="s">
        <v>177</v>
      </c>
      <c r="H4" s="20"/>
      <c r="I4" s="20"/>
      <c r="J4" s="20"/>
      <c r="K4" s="20"/>
      <c r="L4" s="42"/>
      <c r="M4" s="42"/>
      <c r="N4" s="43"/>
      <c r="O4" s="30"/>
      <c r="P4" s="30"/>
      <c r="Q4" s="30"/>
      <c r="R4" s="21"/>
      <c r="T4" s="21"/>
      <c r="U4" s="42"/>
      <c r="V4" s="42"/>
      <c r="W4" s="47"/>
      <c r="X4" s="49"/>
      <c r="Y4" s="20"/>
      <c r="Z4" s="30"/>
    </row>
    <row r="5" spans="1:26">
      <c r="A5" s="22" t="s">
        <v>56</v>
      </c>
      <c r="B5" s="19" t="s">
        <v>125</v>
      </c>
      <c r="C5" s="184">
        <v>1</v>
      </c>
      <c r="D5" s="184" t="s">
        <v>75</v>
      </c>
      <c r="E5" s="22" t="s">
        <v>177</v>
      </c>
      <c r="F5" s="22" t="s">
        <v>178</v>
      </c>
      <c r="G5" s="22" t="s">
        <v>560</v>
      </c>
      <c r="H5" s="22" t="s">
        <v>77</v>
      </c>
      <c r="I5" s="22" t="s">
        <v>179</v>
      </c>
      <c r="J5" s="18" t="s">
        <v>180</v>
      </c>
      <c r="K5" s="18" t="s">
        <v>509</v>
      </c>
      <c r="L5" s="41">
        <v>37.69</v>
      </c>
      <c r="M5" s="37">
        <v>0</v>
      </c>
      <c r="N5" s="44">
        <v>37.69</v>
      </c>
      <c r="O5" s="19" t="s">
        <v>56</v>
      </c>
      <c r="P5" s="19">
        <v>0</v>
      </c>
      <c r="Q5" s="19">
        <v>0</v>
      </c>
    </row>
    <row r="6" spans="1:26">
      <c r="A6" s="22" t="s">
        <v>56</v>
      </c>
      <c r="B6" s="19" t="s">
        <v>125</v>
      </c>
      <c r="C6" s="184">
        <v>1</v>
      </c>
      <c r="D6" s="184" t="s">
        <v>75</v>
      </c>
      <c r="E6" s="22" t="s">
        <v>177</v>
      </c>
      <c r="F6" s="22" t="s">
        <v>178</v>
      </c>
      <c r="G6" s="22" t="s">
        <v>560</v>
      </c>
      <c r="H6" s="22" t="s">
        <v>77</v>
      </c>
      <c r="I6" s="22" t="s">
        <v>181</v>
      </c>
      <c r="J6" s="18" t="s">
        <v>180</v>
      </c>
      <c r="K6" s="18" t="s">
        <v>509</v>
      </c>
      <c r="L6" s="41">
        <v>6.1575216010360965</v>
      </c>
      <c r="M6" s="37">
        <v>0</v>
      </c>
      <c r="N6" s="44">
        <v>6.1575216010360965</v>
      </c>
      <c r="O6" s="19" t="s">
        <v>56</v>
      </c>
      <c r="P6" s="19">
        <v>0</v>
      </c>
      <c r="Q6" s="19">
        <v>0</v>
      </c>
    </row>
    <row r="7" spans="1:26">
      <c r="A7" s="22" t="s">
        <v>56</v>
      </c>
      <c r="B7" s="19" t="s">
        <v>125</v>
      </c>
      <c r="C7" s="184">
        <v>1</v>
      </c>
      <c r="D7" s="184" t="s">
        <v>75</v>
      </c>
      <c r="E7" s="22" t="s">
        <v>177</v>
      </c>
      <c r="F7" s="22" t="s">
        <v>178</v>
      </c>
      <c r="G7" s="22" t="s">
        <v>560</v>
      </c>
      <c r="H7" s="22" t="s">
        <v>77</v>
      </c>
      <c r="I7" s="22" t="s">
        <v>182</v>
      </c>
      <c r="J7" s="18" t="s">
        <v>180</v>
      </c>
      <c r="K7" s="18" t="s">
        <v>509</v>
      </c>
      <c r="L7" s="41">
        <v>10.486781747167718</v>
      </c>
      <c r="M7" s="37">
        <v>0</v>
      </c>
      <c r="N7" s="44">
        <v>10.486781747167718</v>
      </c>
      <c r="O7" s="19" t="s">
        <v>56</v>
      </c>
      <c r="P7" s="19">
        <v>0</v>
      </c>
      <c r="Q7" s="19">
        <v>0</v>
      </c>
    </row>
    <row r="8" spans="1:26">
      <c r="A8" s="22" t="s">
        <v>56</v>
      </c>
      <c r="B8" s="19" t="s">
        <v>125</v>
      </c>
      <c r="C8" s="184">
        <v>1</v>
      </c>
      <c r="D8" s="184" t="s">
        <v>75</v>
      </c>
      <c r="E8" s="22" t="s">
        <v>177</v>
      </c>
      <c r="F8" s="22" t="s">
        <v>178</v>
      </c>
      <c r="G8" s="22" t="s">
        <v>560</v>
      </c>
      <c r="H8" s="22" t="s">
        <v>77</v>
      </c>
      <c r="I8" s="22" t="s">
        <v>183</v>
      </c>
      <c r="J8" s="18" t="s">
        <v>180</v>
      </c>
      <c r="K8" s="18" t="s">
        <v>509</v>
      </c>
      <c r="L8" s="41">
        <v>8.2399767061726266</v>
      </c>
      <c r="M8" s="37">
        <v>0</v>
      </c>
      <c r="N8" s="44">
        <v>8.2399767061726266</v>
      </c>
      <c r="O8" s="19" t="s">
        <v>56</v>
      </c>
      <c r="P8" s="19">
        <v>0</v>
      </c>
      <c r="Q8" s="19">
        <v>0</v>
      </c>
    </row>
    <row r="9" spans="1:26">
      <c r="A9" s="22" t="s">
        <v>56</v>
      </c>
      <c r="B9" s="19" t="s">
        <v>125</v>
      </c>
      <c r="C9" s="184">
        <v>1</v>
      </c>
      <c r="D9" s="184" t="s">
        <v>75</v>
      </c>
      <c r="E9" s="22" t="s">
        <v>177</v>
      </c>
      <c r="F9" s="22" t="s">
        <v>178</v>
      </c>
      <c r="G9" s="22" t="s">
        <v>560</v>
      </c>
      <c r="H9" s="26" t="s">
        <v>77</v>
      </c>
      <c r="I9" s="22" t="s">
        <v>184</v>
      </c>
      <c r="J9" s="18" t="s">
        <v>180</v>
      </c>
      <c r="K9" s="18" t="s">
        <v>509</v>
      </c>
      <c r="L9" s="41">
        <v>5.8030916766013707</v>
      </c>
      <c r="M9" s="37">
        <v>0</v>
      </c>
      <c r="N9" s="44">
        <v>5.8030916766013707</v>
      </c>
      <c r="O9" s="19" t="s">
        <v>56</v>
      </c>
      <c r="P9" s="19">
        <v>0</v>
      </c>
      <c r="Q9" s="19">
        <v>0</v>
      </c>
    </row>
    <row r="10" spans="1:26">
      <c r="A10" s="22" t="s">
        <v>56</v>
      </c>
      <c r="B10" s="19" t="s">
        <v>125</v>
      </c>
      <c r="C10" s="184">
        <v>1</v>
      </c>
      <c r="D10" s="184" t="s">
        <v>75</v>
      </c>
      <c r="E10" s="22" t="s">
        <v>177</v>
      </c>
      <c r="F10" s="22" t="s">
        <v>178</v>
      </c>
      <c r="G10" s="22" t="s">
        <v>560</v>
      </c>
      <c r="H10" s="26" t="s">
        <v>77</v>
      </c>
      <c r="I10" s="22" t="s">
        <v>185</v>
      </c>
      <c r="J10" s="18" t="s">
        <v>180</v>
      </c>
      <c r="K10" s="18" t="s">
        <v>509</v>
      </c>
      <c r="L10" s="41">
        <v>4.3542719435759567</v>
      </c>
      <c r="M10" s="37">
        <v>0</v>
      </c>
      <c r="N10" s="44">
        <v>4.3542719435759567</v>
      </c>
      <c r="O10" s="19" t="s">
        <v>56</v>
      </c>
      <c r="P10" s="19">
        <v>0</v>
      </c>
      <c r="Q10" s="19">
        <v>0</v>
      </c>
    </row>
    <row r="11" spans="1:26">
      <c r="A11" s="22" t="s">
        <v>56</v>
      </c>
      <c r="B11" s="19" t="s">
        <v>125</v>
      </c>
      <c r="C11" s="184">
        <v>1</v>
      </c>
      <c r="D11" s="184" t="s">
        <v>75</v>
      </c>
      <c r="E11" s="22" t="s">
        <v>177</v>
      </c>
      <c r="F11" s="22" t="s">
        <v>178</v>
      </c>
      <c r="G11" s="22" t="s">
        <v>560</v>
      </c>
      <c r="H11" s="26" t="s">
        <v>77</v>
      </c>
      <c r="I11" s="22" t="s">
        <v>186</v>
      </c>
      <c r="J11" s="18" t="s">
        <v>180</v>
      </c>
      <c r="K11" s="18" t="s">
        <v>509</v>
      </c>
      <c r="L11" s="41">
        <v>6.6718977937368686</v>
      </c>
      <c r="M11" s="37">
        <v>0</v>
      </c>
      <c r="N11" s="44">
        <v>6.6718977937368686</v>
      </c>
      <c r="O11" s="19" t="s">
        <v>56</v>
      </c>
      <c r="P11" s="19">
        <v>0</v>
      </c>
      <c r="Q11" s="19">
        <v>0</v>
      </c>
    </row>
    <row r="12" spans="1:26">
      <c r="A12" s="22" t="s">
        <v>56</v>
      </c>
      <c r="B12" s="19" t="s">
        <v>125</v>
      </c>
      <c r="C12" s="184">
        <v>1</v>
      </c>
      <c r="D12" s="184" t="s">
        <v>75</v>
      </c>
      <c r="E12" s="22" t="s">
        <v>177</v>
      </c>
      <c r="F12" s="22" t="s">
        <v>178</v>
      </c>
      <c r="G12" s="22" t="s">
        <v>560</v>
      </c>
      <c r="H12" s="26" t="s">
        <v>77</v>
      </c>
      <c r="I12" s="22" t="s">
        <v>187</v>
      </c>
      <c r="J12" s="18" t="s">
        <v>180</v>
      </c>
      <c r="K12" s="18" t="s">
        <v>509</v>
      </c>
      <c r="L12" s="41">
        <v>1.1309733552923571</v>
      </c>
      <c r="M12" s="37">
        <v>0</v>
      </c>
      <c r="N12" s="44">
        <v>1.1309733552923571</v>
      </c>
      <c r="O12" s="19" t="s">
        <v>56</v>
      </c>
      <c r="P12" s="19">
        <v>0</v>
      </c>
      <c r="Q12" s="19">
        <v>0</v>
      </c>
    </row>
    <row r="13" spans="1:26">
      <c r="A13" s="22" t="s">
        <v>56</v>
      </c>
      <c r="B13" s="19" t="s">
        <v>125</v>
      </c>
      <c r="C13" s="184">
        <v>1</v>
      </c>
      <c r="D13" s="184" t="s">
        <v>75</v>
      </c>
      <c r="E13" s="22" t="s">
        <v>177</v>
      </c>
      <c r="F13" s="22" t="s">
        <v>178</v>
      </c>
      <c r="G13" s="22" t="s">
        <v>560</v>
      </c>
      <c r="H13" s="26" t="s">
        <v>77</v>
      </c>
      <c r="I13" s="22" t="s">
        <v>188</v>
      </c>
      <c r="J13" s="18" t="s">
        <v>180</v>
      </c>
      <c r="K13" s="18" t="s">
        <v>509</v>
      </c>
      <c r="L13" s="41">
        <v>1.130973355292352</v>
      </c>
      <c r="M13" s="37">
        <v>0</v>
      </c>
      <c r="N13" s="44">
        <v>1.130973355292352</v>
      </c>
      <c r="O13" s="19" t="s">
        <v>56</v>
      </c>
      <c r="P13" s="19">
        <v>0</v>
      </c>
      <c r="Q13" s="19">
        <v>0</v>
      </c>
    </row>
    <row r="14" spans="1:26">
      <c r="A14" s="22" t="s">
        <v>56</v>
      </c>
      <c r="B14" s="19" t="s">
        <v>125</v>
      </c>
      <c r="C14" s="184">
        <v>1</v>
      </c>
      <c r="D14" s="184" t="s">
        <v>75</v>
      </c>
      <c r="E14" s="22" t="s">
        <v>177</v>
      </c>
      <c r="F14" s="22" t="s">
        <v>178</v>
      </c>
      <c r="G14" s="22" t="s">
        <v>560</v>
      </c>
      <c r="H14" s="26" t="s">
        <v>77</v>
      </c>
      <c r="I14" s="22" t="s">
        <v>189</v>
      </c>
      <c r="J14" s="18" t="s">
        <v>180</v>
      </c>
      <c r="K14" s="18" t="s">
        <v>509</v>
      </c>
      <c r="L14" s="41">
        <v>1.1309733552923467</v>
      </c>
      <c r="M14" s="37">
        <v>0</v>
      </c>
      <c r="N14" s="44">
        <v>1.1309733552923467</v>
      </c>
      <c r="O14" s="19" t="s">
        <v>56</v>
      </c>
      <c r="P14" s="19">
        <v>0</v>
      </c>
      <c r="Q14" s="19">
        <v>0</v>
      </c>
    </row>
    <row r="15" spans="1:26">
      <c r="A15" s="22" t="s">
        <v>56</v>
      </c>
      <c r="B15" s="19" t="s">
        <v>125</v>
      </c>
      <c r="C15" s="184">
        <v>1</v>
      </c>
      <c r="D15" s="184" t="s">
        <v>75</v>
      </c>
      <c r="E15" s="22" t="s">
        <v>177</v>
      </c>
      <c r="F15" s="22" t="s">
        <v>178</v>
      </c>
      <c r="G15" s="22" t="s">
        <v>560</v>
      </c>
      <c r="H15" s="26" t="s">
        <v>77</v>
      </c>
      <c r="I15" s="22" t="s">
        <v>190</v>
      </c>
      <c r="J15" s="18" t="s">
        <v>180</v>
      </c>
      <c r="K15" s="18" t="s">
        <v>509</v>
      </c>
      <c r="L15" s="41">
        <v>6.7765072285774357</v>
      </c>
      <c r="M15" s="37">
        <v>0</v>
      </c>
      <c r="N15" s="44">
        <v>6.7765072285774357</v>
      </c>
      <c r="O15" s="19" t="s">
        <v>56</v>
      </c>
      <c r="P15" s="19">
        <v>0</v>
      </c>
      <c r="Q15" s="19">
        <v>0</v>
      </c>
    </row>
    <row r="16" spans="1:26">
      <c r="A16" s="22" t="s">
        <v>56</v>
      </c>
      <c r="B16" s="19" t="s">
        <v>125</v>
      </c>
      <c r="C16" s="184">
        <v>1</v>
      </c>
      <c r="D16" s="184" t="s">
        <v>75</v>
      </c>
      <c r="E16" s="22" t="s">
        <v>177</v>
      </c>
      <c r="F16" s="22" t="s">
        <v>178</v>
      </c>
      <c r="G16" s="22" t="s">
        <v>560</v>
      </c>
      <c r="H16" s="26" t="s">
        <v>77</v>
      </c>
      <c r="I16" s="22" t="s">
        <v>191</v>
      </c>
      <c r="J16" s="18" t="s">
        <v>180</v>
      </c>
      <c r="K16" s="18" t="s">
        <v>509</v>
      </c>
      <c r="L16" s="41">
        <v>4.8793962624484042</v>
      </c>
      <c r="M16" s="37">
        <v>0</v>
      </c>
      <c r="N16" s="44">
        <v>4.8793962624484042</v>
      </c>
      <c r="O16" s="19" t="s">
        <v>56</v>
      </c>
      <c r="P16" s="19">
        <v>0</v>
      </c>
      <c r="Q16" s="19">
        <v>0</v>
      </c>
    </row>
    <row r="17" spans="1:17">
      <c r="A17" s="22" t="s">
        <v>56</v>
      </c>
      <c r="B17" s="19" t="s">
        <v>125</v>
      </c>
      <c r="C17" s="184">
        <v>1</v>
      </c>
      <c r="D17" s="184" t="s">
        <v>75</v>
      </c>
      <c r="E17" s="22" t="s">
        <v>177</v>
      </c>
      <c r="F17" s="22" t="s">
        <v>178</v>
      </c>
      <c r="G17" s="22" t="s">
        <v>560</v>
      </c>
      <c r="H17" s="26" t="s">
        <v>77</v>
      </c>
      <c r="I17" s="22" t="s">
        <v>192</v>
      </c>
      <c r="J17" s="18" t="s">
        <v>180</v>
      </c>
      <c r="K17" s="18" t="s">
        <v>509</v>
      </c>
      <c r="L17" s="41">
        <v>4.8156731296133497</v>
      </c>
      <c r="M17" s="37">
        <v>0</v>
      </c>
      <c r="N17" s="44">
        <v>4.8156731296133497</v>
      </c>
      <c r="O17" s="19" t="s">
        <v>56</v>
      </c>
      <c r="P17" s="19">
        <v>0</v>
      </c>
      <c r="Q17" s="19">
        <v>0</v>
      </c>
    </row>
    <row r="18" spans="1:17">
      <c r="A18" s="22" t="s">
        <v>56</v>
      </c>
      <c r="B18" s="19" t="s">
        <v>125</v>
      </c>
      <c r="C18" s="184">
        <v>1</v>
      </c>
      <c r="D18" s="184" t="s">
        <v>75</v>
      </c>
      <c r="E18" s="22" t="s">
        <v>177</v>
      </c>
      <c r="F18" s="22" t="s">
        <v>178</v>
      </c>
      <c r="G18" s="22" t="s">
        <v>560</v>
      </c>
      <c r="H18" s="26" t="s">
        <v>77</v>
      </c>
      <c r="I18" s="22" t="s">
        <v>193</v>
      </c>
      <c r="J18" s="18" t="s">
        <v>180</v>
      </c>
      <c r="K18" s="18" t="s">
        <v>509</v>
      </c>
      <c r="L18" s="41">
        <v>4.7600000000000033</v>
      </c>
      <c r="M18" s="37">
        <v>0</v>
      </c>
      <c r="N18" s="44">
        <v>4.7600000000000033</v>
      </c>
      <c r="O18" s="19" t="s">
        <v>56</v>
      </c>
      <c r="P18" s="19">
        <v>0</v>
      </c>
      <c r="Q18" s="19">
        <v>0</v>
      </c>
    </row>
    <row r="19" spans="1:17">
      <c r="A19" s="22" t="s">
        <v>56</v>
      </c>
      <c r="B19" s="19" t="s">
        <v>125</v>
      </c>
      <c r="C19" s="184">
        <v>1</v>
      </c>
      <c r="D19" s="184" t="s">
        <v>75</v>
      </c>
      <c r="E19" s="22" t="s">
        <v>177</v>
      </c>
      <c r="F19" s="22" t="s">
        <v>178</v>
      </c>
      <c r="G19" s="22" t="s">
        <v>560</v>
      </c>
      <c r="H19" s="26" t="s">
        <v>77</v>
      </c>
      <c r="I19" s="22" t="s">
        <v>194</v>
      </c>
      <c r="J19" s="18" t="s">
        <v>195</v>
      </c>
      <c r="K19" s="18" t="s">
        <v>509</v>
      </c>
      <c r="L19" s="41">
        <v>193.59886742961126</v>
      </c>
      <c r="M19" s="37">
        <v>0</v>
      </c>
      <c r="N19" s="44">
        <v>193.59886742961126</v>
      </c>
      <c r="O19" s="19" t="s">
        <v>56</v>
      </c>
      <c r="P19" s="19">
        <v>0</v>
      </c>
      <c r="Q19" s="19">
        <v>0</v>
      </c>
    </row>
    <row r="20" spans="1:17">
      <c r="A20" s="22" t="s">
        <v>56</v>
      </c>
      <c r="B20" s="19" t="s">
        <v>125</v>
      </c>
      <c r="C20" s="184">
        <v>1</v>
      </c>
      <c r="D20" s="184" t="s">
        <v>75</v>
      </c>
      <c r="E20" s="22" t="s">
        <v>177</v>
      </c>
      <c r="F20" s="22" t="s">
        <v>178</v>
      </c>
      <c r="G20" s="22" t="s">
        <v>560</v>
      </c>
      <c r="H20" s="26" t="s">
        <v>77</v>
      </c>
      <c r="I20" s="22" t="s">
        <v>196</v>
      </c>
      <c r="J20" s="18" t="s">
        <v>180</v>
      </c>
      <c r="K20" s="18" t="s">
        <v>509</v>
      </c>
      <c r="L20" s="41">
        <v>5.8939078935014981</v>
      </c>
      <c r="M20" s="37">
        <v>0</v>
      </c>
      <c r="N20" s="44">
        <v>5.8939078935014981</v>
      </c>
      <c r="O20" s="19" t="s">
        <v>56</v>
      </c>
      <c r="P20" s="19">
        <v>0</v>
      </c>
      <c r="Q20" s="19">
        <v>0</v>
      </c>
    </row>
    <row r="21" spans="1:17">
      <c r="A21" s="22" t="s">
        <v>56</v>
      </c>
      <c r="B21" s="19" t="s">
        <v>125</v>
      </c>
      <c r="C21" s="184">
        <v>1</v>
      </c>
      <c r="D21" s="184" t="s">
        <v>75</v>
      </c>
      <c r="E21" s="22" t="s">
        <v>177</v>
      </c>
      <c r="F21" s="22" t="s">
        <v>178</v>
      </c>
      <c r="G21" s="22" t="s">
        <v>560</v>
      </c>
      <c r="H21" s="26" t="s">
        <v>77</v>
      </c>
      <c r="I21" s="22" t="s">
        <v>197</v>
      </c>
      <c r="J21" s="18" t="s">
        <v>180</v>
      </c>
      <c r="K21" s="18" t="s">
        <v>509</v>
      </c>
      <c r="L21" s="41">
        <v>5.7030929217980662</v>
      </c>
      <c r="M21" s="37">
        <v>0</v>
      </c>
      <c r="N21" s="44">
        <v>5.7030929217980662</v>
      </c>
      <c r="O21" s="19" t="s">
        <v>56</v>
      </c>
      <c r="P21" s="19">
        <v>0</v>
      </c>
      <c r="Q21" s="19">
        <v>0</v>
      </c>
    </row>
    <row r="22" spans="1:17">
      <c r="A22" s="22" t="s">
        <v>119</v>
      </c>
      <c r="B22" s="19" t="s">
        <v>74</v>
      </c>
      <c r="C22" s="184">
        <v>1</v>
      </c>
      <c r="D22" s="184" t="s">
        <v>75</v>
      </c>
      <c r="E22" s="22" t="s">
        <v>177</v>
      </c>
      <c r="F22" s="22" t="s">
        <v>178</v>
      </c>
      <c r="G22" s="22" t="s">
        <v>560</v>
      </c>
      <c r="H22" s="26" t="s">
        <v>77</v>
      </c>
      <c r="I22" s="22" t="s">
        <v>198</v>
      </c>
      <c r="J22" s="18" t="s">
        <v>199</v>
      </c>
      <c r="K22" s="18" t="s">
        <v>507</v>
      </c>
      <c r="L22" s="41">
        <v>4.255857455372472</v>
      </c>
      <c r="M22" s="37">
        <v>4.255857455372472</v>
      </c>
      <c r="N22" s="44">
        <v>0</v>
      </c>
      <c r="O22" s="19" t="s">
        <v>119</v>
      </c>
      <c r="P22" s="19">
        <v>260</v>
      </c>
      <c r="Q22" s="19">
        <v>255</v>
      </c>
    </row>
    <row r="23" spans="1:17">
      <c r="A23" s="22" t="s">
        <v>56</v>
      </c>
      <c r="B23" s="19" t="s">
        <v>125</v>
      </c>
      <c r="C23" s="184">
        <v>1</v>
      </c>
      <c r="D23" s="184" t="s">
        <v>75</v>
      </c>
      <c r="E23" s="22" t="s">
        <v>177</v>
      </c>
      <c r="F23" s="22" t="s">
        <v>178</v>
      </c>
      <c r="G23" s="22" t="s">
        <v>560</v>
      </c>
      <c r="H23" s="26" t="s">
        <v>77</v>
      </c>
      <c r="I23" s="22" t="s">
        <v>200</v>
      </c>
      <c r="J23" s="18" t="s">
        <v>201</v>
      </c>
      <c r="K23" s="18" t="s">
        <v>509</v>
      </c>
      <c r="L23" s="41">
        <v>0.33919999999999667</v>
      </c>
      <c r="M23" s="37">
        <v>0</v>
      </c>
      <c r="N23" s="44">
        <v>0.33919999999999667</v>
      </c>
      <c r="O23" s="19" t="s">
        <v>56</v>
      </c>
      <c r="P23" s="19">
        <v>0</v>
      </c>
      <c r="Q23" s="19">
        <v>0</v>
      </c>
    </row>
    <row r="24" spans="1:17">
      <c r="A24" s="22" t="s">
        <v>56</v>
      </c>
      <c r="B24" s="19" t="s">
        <v>125</v>
      </c>
      <c r="C24" s="184">
        <v>1</v>
      </c>
      <c r="D24" s="184" t="s">
        <v>75</v>
      </c>
      <c r="E24" s="22" t="s">
        <v>177</v>
      </c>
      <c r="F24" s="22" t="s">
        <v>178</v>
      </c>
      <c r="G24" s="22" t="s">
        <v>560</v>
      </c>
      <c r="H24" s="26" t="s">
        <v>77</v>
      </c>
      <c r="I24" s="22" t="s">
        <v>202</v>
      </c>
      <c r="J24" s="18" t="s">
        <v>203</v>
      </c>
      <c r="K24" s="18" t="s">
        <v>509</v>
      </c>
      <c r="L24" s="41">
        <v>0.56371545454140037</v>
      </c>
      <c r="M24" s="37">
        <v>0</v>
      </c>
      <c r="N24" s="44">
        <v>0.56371545454140037</v>
      </c>
      <c r="O24" s="19" t="s">
        <v>56</v>
      </c>
      <c r="P24" s="19">
        <v>0</v>
      </c>
      <c r="Q24" s="19">
        <v>0</v>
      </c>
    </row>
    <row r="25" spans="1:17">
      <c r="A25" s="22" t="s">
        <v>56</v>
      </c>
      <c r="B25" s="19" t="s">
        <v>125</v>
      </c>
      <c r="C25" s="184">
        <v>1</v>
      </c>
      <c r="D25" s="184" t="s">
        <v>75</v>
      </c>
      <c r="E25" s="22" t="s">
        <v>177</v>
      </c>
      <c r="F25" s="22" t="s">
        <v>178</v>
      </c>
      <c r="G25" s="22" t="s">
        <v>560</v>
      </c>
      <c r="H25" s="26" t="s">
        <v>77</v>
      </c>
      <c r="I25" s="22" t="s">
        <v>204</v>
      </c>
      <c r="J25" s="18" t="s">
        <v>67</v>
      </c>
      <c r="K25" s="18" t="s">
        <v>509</v>
      </c>
      <c r="L25" s="41">
        <v>3.77914995332991</v>
      </c>
      <c r="M25" s="37">
        <v>0</v>
      </c>
      <c r="N25" s="44">
        <v>3.77914995332991</v>
      </c>
      <c r="O25" s="19" t="s">
        <v>56</v>
      </c>
      <c r="P25" s="19">
        <v>0</v>
      </c>
      <c r="Q25" s="19">
        <v>0</v>
      </c>
    </row>
    <row r="26" spans="1:17">
      <c r="A26" s="22" t="s">
        <v>56</v>
      </c>
      <c r="B26" s="19" t="s">
        <v>125</v>
      </c>
      <c r="C26" s="184">
        <v>1</v>
      </c>
      <c r="D26" s="184" t="s">
        <v>75</v>
      </c>
      <c r="E26" s="22" t="s">
        <v>177</v>
      </c>
      <c r="F26" s="22" t="s">
        <v>178</v>
      </c>
      <c r="G26" s="22" t="s">
        <v>560</v>
      </c>
      <c r="H26" s="26" t="s">
        <v>77</v>
      </c>
      <c r="I26" s="22" t="s">
        <v>205</v>
      </c>
      <c r="J26" s="18" t="s">
        <v>206</v>
      </c>
      <c r="K26" s="18" t="s">
        <v>506</v>
      </c>
      <c r="L26" s="41">
        <v>16.648414929564769</v>
      </c>
      <c r="M26" s="37">
        <v>0</v>
      </c>
      <c r="N26" s="44">
        <v>16.648414929564769</v>
      </c>
      <c r="O26" s="19" t="s">
        <v>56</v>
      </c>
      <c r="P26" s="19">
        <v>0</v>
      </c>
      <c r="Q26" s="19">
        <v>0</v>
      </c>
    </row>
    <row r="27" spans="1:17">
      <c r="A27" s="22" t="s">
        <v>56</v>
      </c>
      <c r="B27" s="19" t="s">
        <v>125</v>
      </c>
      <c r="C27" s="184">
        <v>1</v>
      </c>
      <c r="D27" s="184" t="s">
        <v>75</v>
      </c>
      <c r="E27" s="22" t="s">
        <v>177</v>
      </c>
      <c r="F27" s="22" t="s">
        <v>178</v>
      </c>
      <c r="G27" s="22" t="s">
        <v>560</v>
      </c>
      <c r="H27" s="26" t="s">
        <v>77</v>
      </c>
      <c r="I27" s="22" t="s">
        <v>207</v>
      </c>
      <c r="J27" s="18" t="s">
        <v>208</v>
      </c>
      <c r="K27" s="18" t="s">
        <v>506</v>
      </c>
      <c r="L27" s="41">
        <v>16.414773232125089</v>
      </c>
      <c r="M27" s="37">
        <v>0</v>
      </c>
      <c r="N27" s="44">
        <v>16.414773232125089</v>
      </c>
      <c r="O27" s="19" t="s">
        <v>56</v>
      </c>
      <c r="P27" s="19">
        <v>0</v>
      </c>
      <c r="Q27" s="19">
        <v>0</v>
      </c>
    </row>
    <row r="28" spans="1:17">
      <c r="A28" s="22" t="s">
        <v>56</v>
      </c>
      <c r="B28" s="19" t="s">
        <v>125</v>
      </c>
      <c r="C28" s="184">
        <v>1</v>
      </c>
      <c r="D28" s="184" t="s">
        <v>75</v>
      </c>
      <c r="E28" s="22" t="s">
        <v>177</v>
      </c>
      <c r="F28" s="22" t="s">
        <v>178</v>
      </c>
      <c r="G28" s="22" t="s">
        <v>560</v>
      </c>
      <c r="H28" s="26" t="s">
        <v>77</v>
      </c>
      <c r="I28" s="22" t="s">
        <v>209</v>
      </c>
      <c r="J28" s="18" t="s">
        <v>210</v>
      </c>
      <c r="K28" s="18" t="s">
        <v>509</v>
      </c>
      <c r="L28" s="41">
        <v>33.817819253805425</v>
      </c>
      <c r="M28" s="37">
        <v>0</v>
      </c>
      <c r="N28" s="44">
        <v>33.817819253805425</v>
      </c>
      <c r="O28" s="19" t="s">
        <v>56</v>
      </c>
      <c r="P28" s="19">
        <v>0</v>
      </c>
      <c r="Q28" s="19">
        <v>0</v>
      </c>
    </row>
    <row r="29" spans="1:17">
      <c r="A29" s="22" t="s">
        <v>56</v>
      </c>
      <c r="B29" s="19" t="s">
        <v>125</v>
      </c>
      <c r="C29" s="184">
        <v>1</v>
      </c>
      <c r="D29" s="184" t="s">
        <v>75</v>
      </c>
      <c r="E29" s="22" t="s">
        <v>177</v>
      </c>
      <c r="F29" s="22" t="s">
        <v>178</v>
      </c>
      <c r="G29" s="22" t="s">
        <v>560</v>
      </c>
      <c r="H29" s="26" t="s">
        <v>77</v>
      </c>
      <c r="I29" s="22" t="s">
        <v>211</v>
      </c>
      <c r="J29" s="18" t="s">
        <v>212</v>
      </c>
      <c r="K29" s="18" t="s">
        <v>509</v>
      </c>
      <c r="L29" s="41">
        <v>5.4089098082891685</v>
      </c>
      <c r="M29" s="37">
        <v>0</v>
      </c>
      <c r="N29" s="44">
        <v>5.4089098082891685</v>
      </c>
      <c r="O29" s="19" t="s">
        <v>56</v>
      </c>
      <c r="P29" s="19">
        <v>0</v>
      </c>
      <c r="Q29" s="19">
        <v>0</v>
      </c>
    </row>
    <row r="30" spans="1:17">
      <c r="A30" s="22" t="s">
        <v>56</v>
      </c>
      <c r="B30" s="19" t="s">
        <v>125</v>
      </c>
      <c r="C30" s="184">
        <v>1</v>
      </c>
      <c r="D30" s="184" t="s">
        <v>75</v>
      </c>
      <c r="E30" s="22" t="s">
        <v>177</v>
      </c>
      <c r="F30" s="22" t="s">
        <v>178</v>
      </c>
      <c r="G30" s="22" t="s">
        <v>560</v>
      </c>
      <c r="H30" s="26" t="s">
        <v>77</v>
      </c>
      <c r="I30" s="22" t="s">
        <v>213</v>
      </c>
      <c r="J30" s="18" t="s">
        <v>214</v>
      </c>
      <c r="L30" s="41">
        <v>7.9456600637311405</v>
      </c>
      <c r="M30" s="37">
        <v>0</v>
      </c>
      <c r="N30" s="44">
        <v>7.9456600637311405</v>
      </c>
      <c r="O30" s="19" t="s">
        <v>56</v>
      </c>
      <c r="P30" s="19">
        <v>0</v>
      </c>
      <c r="Q30" s="19">
        <v>0</v>
      </c>
    </row>
    <row r="31" spans="1:17">
      <c r="A31" s="22" t="s">
        <v>56</v>
      </c>
      <c r="B31" s="19" t="s">
        <v>125</v>
      </c>
      <c r="C31" s="184">
        <v>1</v>
      </c>
      <c r="D31" s="184" t="s">
        <v>75</v>
      </c>
      <c r="E31" s="22" t="s">
        <v>177</v>
      </c>
      <c r="F31" s="22" t="s">
        <v>178</v>
      </c>
      <c r="G31" s="22" t="s">
        <v>560</v>
      </c>
      <c r="H31" s="26" t="s">
        <v>77</v>
      </c>
      <c r="I31" s="22" t="s">
        <v>215</v>
      </c>
      <c r="J31" s="18" t="s">
        <v>216</v>
      </c>
      <c r="L31" s="41">
        <v>7.7102570869969993</v>
      </c>
      <c r="M31" s="37">
        <v>0</v>
      </c>
      <c r="N31" s="44">
        <v>7.7102570869969993</v>
      </c>
      <c r="P31" s="19"/>
      <c r="Q31" s="19">
        <v>0</v>
      </c>
    </row>
    <row r="32" spans="1:17">
      <c r="A32" s="22" t="s">
        <v>56</v>
      </c>
      <c r="B32" s="19" t="s">
        <v>125</v>
      </c>
      <c r="C32" s="184">
        <v>1</v>
      </c>
      <c r="D32" s="184" t="s">
        <v>75</v>
      </c>
      <c r="E32" s="22" t="s">
        <v>177</v>
      </c>
      <c r="F32" s="22" t="s">
        <v>178</v>
      </c>
      <c r="G32" s="22" t="s">
        <v>560</v>
      </c>
      <c r="H32" s="26" t="s">
        <v>77</v>
      </c>
      <c r="I32" s="22" t="s">
        <v>217</v>
      </c>
      <c r="J32" s="18" t="s">
        <v>218</v>
      </c>
      <c r="L32" s="41">
        <v>61.708490062837953</v>
      </c>
      <c r="M32" s="37">
        <v>0</v>
      </c>
      <c r="N32" s="44">
        <v>61.708490062837953</v>
      </c>
      <c r="O32" s="19" t="s">
        <v>56</v>
      </c>
      <c r="P32" s="19">
        <v>0</v>
      </c>
      <c r="Q32" s="19">
        <v>0</v>
      </c>
    </row>
    <row r="33" spans="1:17">
      <c r="A33" s="22" t="s">
        <v>56</v>
      </c>
      <c r="B33" s="19" t="s">
        <v>125</v>
      </c>
      <c r="C33" s="184">
        <v>1</v>
      </c>
      <c r="D33" s="184" t="s">
        <v>75</v>
      </c>
      <c r="E33" s="22" t="s">
        <v>177</v>
      </c>
      <c r="F33" s="22" t="s">
        <v>178</v>
      </c>
      <c r="G33" s="22" t="s">
        <v>560</v>
      </c>
      <c r="H33" s="26" t="s">
        <v>77</v>
      </c>
      <c r="I33" s="22" t="s">
        <v>219</v>
      </c>
      <c r="J33" s="18" t="s">
        <v>220</v>
      </c>
      <c r="L33" s="41">
        <v>25.664640888131167</v>
      </c>
      <c r="M33" s="37">
        <v>0</v>
      </c>
      <c r="N33" s="44">
        <v>25.664640888131167</v>
      </c>
      <c r="O33" s="19" t="s">
        <v>56</v>
      </c>
      <c r="P33" s="19">
        <v>0</v>
      </c>
      <c r="Q33" s="19">
        <v>0</v>
      </c>
    </row>
    <row r="34" spans="1:17">
      <c r="A34" s="22" t="s">
        <v>56</v>
      </c>
      <c r="B34" s="19" t="s">
        <v>125</v>
      </c>
      <c r="C34" s="184">
        <v>1</v>
      </c>
      <c r="D34" s="184" t="s">
        <v>75</v>
      </c>
      <c r="E34" s="22" t="s">
        <v>177</v>
      </c>
      <c r="F34" s="22" t="s">
        <v>178</v>
      </c>
      <c r="G34" s="22" t="s">
        <v>560</v>
      </c>
      <c r="H34" s="26" t="s">
        <v>77</v>
      </c>
      <c r="I34" s="22" t="s">
        <v>221</v>
      </c>
      <c r="J34" s="18" t="s">
        <v>222</v>
      </c>
      <c r="K34" s="18" t="s">
        <v>509</v>
      </c>
      <c r="L34" s="41">
        <v>25.853603036821724</v>
      </c>
      <c r="M34" s="37">
        <v>0</v>
      </c>
      <c r="N34" s="44">
        <v>25.853603036821724</v>
      </c>
      <c r="O34" s="19" t="s">
        <v>56</v>
      </c>
      <c r="P34" s="19">
        <v>0</v>
      </c>
      <c r="Q34" s="19">
        <v>0</v>
      </c>
    </row>
    <row r="35" spans="1:17">
      <c r="A35" s="22" t="s">
        <v>56</v>
      </c>
      <c r="B35" s="19" t="s">
        <v>125</v>
      </c>
      <c r="C35" s="184">
        <v>1</v>
      </c>
      <c r="D35" s="184" t="s">
        <v>75</v>
      </c>
      <c r="E35" s="22" t="s">
        <v>177</v>
      </c>
      <c r="F35" s="22" t="s">
        <v>178</v>
      </c>
      <c r="G35" s="22" t="s">
        <v>560</v>
      </c>
      <c r="H35" s="26" t="s">
        <v>77</v>
      </c>
      <c r="I35" s="22" t="s">
        <v>223</v>
      </c>
      <c r="J35" s="18" t="s">
        <v>222</v>
      </c>
      <c r="K35" s="18" t="s">
        <v>509</v>
      </c>
      <c r="L35" s="41">
        <v>25.458562083312948</v>
      </c>
      <c r="M35" s="37">
        <v>0</v>
      </c>
      <c r="N35" s="44">
        <v>25.458562083312948</v>
      </c>
      <c r="O35" s="19" t="s">
        <v>56</v>
      </c>
      <c r="P35" s="19">
        <v>0</v>
      </c>
      <c r="Q35" s="19">
        <v>0</v>
      </c>
    </row>
    <row r="36" spans="1:17">
      <c r="A36" s="22" t="s">
        <v>56</v>
      </c>
      <c r="B36" s="19" t="s">
        <v>125</v>
      </c>
      <c r="C36" s="184">
        <v>1</v>
      </c>
      <c r="D36" s="184" t="s">
        <v>75</v>
      </c>
      <c r="E36" s="22" t="s">
        <v>177</v>
      </c>
      <c r="F36" s="22" t="s">
        <v>178</v>
      </c>
      <c r="G36" s="22" t="s">
        <v>560</v>
      </c>
      <c r="H36" s="26" t="s">
        <v>77</v>
      </c>
      <c r="I36" s="22" t="s">
        <v>224</v>
      </c>
      <c r="J36" s="18" t="s">
        <v>66</v>
      </c>
      <c r="L36" s="41">
        <v>1.409999999999997</v>
      </c>
      <c r="M36" s="37">
        <v>0</v>
      </c>
      <c r="N36" s="44">
        <v>1.409999999999997</v>
      </c>
      <c r="O36" s="19" t="s">
        <v>56</v>
      </c>
      <c r="P36" s="19">
        <v>0</v>
      </c>
      <c r="Q36" s="19">
        <v>0</v>
      </c>
    </row>
    <row r="37" spans="1:17">
      <c r="A37" s="22" t="s">
        <v>119</v>
      </c>
      <c r="B37" s="19" t="s">
        <v>74</v>
      </c>
      <c r="C37" s="184">
        <v>1</v>
      </c>
      <c r="D37" s="184" t="s">
        <v>75</v>
      </c>
      <c r="E37" s="22" t="s">
        <v>177</v>
      </c>
      <c r="F37" s="22" t="s">
        <v>178</v>
      </c>
      <c r="G37" s="22" t="s">
        <v>560</v>
      </c>
      <c r="H37" s="26" t="s">
        <v>77</v>
      </c>
      <c r="I37" s="22" t="s">
        <v>225</v>
      </c>
      <c r="J37" s="18" t="s">
        <v>226</v>
      </c>
      <c r="K37" s="18" t="s">
        <v>507</v>
      </c>
      <c r="L37" s="41">
        <v>11.011280387494033</v>
      </c>
      <c r="M37" s="37">
        <v>11.011280387494033</v>
      </c>
      <c r="N37" s="44">
        <v>0</v>
      </c>
      <c r="O37" s="19" t="s">
        <v>119</v>
      </c>
      <c r="P37" s="19">
        <v>260</v>
      </c>
      <c r="Q37" s="19">
        <v>255</v>
      </c>
    </row>
    <row r="38" spans="1:17">
      <c r="A38" s="22" t="s">
        <v>119</v>
      </c>
      <c r="B38" s="19" t="s">
        <v>74</v>
      </c>
      <c r="C38" s="184">
        <v>1</v>
      </c>
      <c r="D38" s="184" t="s">
        <v>75</v>
      </c>
      <c r="E38" s="22" t="s">
        <v>177</v>
      </c>
      <c r="F38" s="22" t="s">
        <v>178</v>
      </c>
      <c r="G38" s="22" t="s">
        <v>560</v>
      </c>
      <c r="H38" s="26" t="s">
        <v>77</v>
      </c>
      <c r="I38" s="22" t="s">
        <v>227</v>
      </c>
      <c r="J38" s="18" t="s">
        <v>32</v>
      </c>
      <c r="K38" s="18" t="s">
        <v>507</v>
      </c>
      <c r="L38" s="41">
        <v>1.7699371240014476</v>
      </c>
      <c r="M38" s="37">
        <v>1.7699371240014476</v>
      </c>
      <c r="N38" s="44">
        <v>0</v>
      </c>
      <c r="O38" s="19" t="s">
        <v>119</v>
      </c>
      <c r="P38" s="19">
        <v>260</v>
      </c>
      <c r="Q38" s="19">
        <v>255</v>
      </c>
    </row>
    <row r="39" spans="1:17">
      <c r="A39" s="22" t="s">
        <v>119</v>
      </c>
      <c r="B39" s="19" t="s">
        <v>74</v>
      </c>
      <c r="C39" s="184">
        <v>1</v>
      </c>
      <c r="D39" s="184" t="s">
        <v>75</v>
      </c>
      <c r="E39" s="22" t="s">
        <v>177</v>
      </c>
      <c r="F39" s="22" t="s">
        <v>178</v>
      </c>
      <c r="G39" s="22" t="s">
        <v>560</v>
      </c>
      <c r="H39" s="26" t="s">
        <v>77</v>
      </c>
      <c r="I39" s="22" t="s">
        <v>228</v>
      </c>
      <c r="J39" s="18" t="s">
        <v>32</v>
      </c>
      <c r="K39" s="18" t="s">
        <v>507</v>
      </c>
      <c r="L39" s="41">
        <v>1.5604454322996599</v>
      </c>
      <c r="M39" s="37">
        <v>1.5604454322996599</v>
      </c>
      <c r="N39" s="44">
        <v>0</v>
      </c>
      <c r="O39" s="19" t="s">
        <v>119</v>
      </c>
      <c r="P39" s="19">
        <v>260</v>
      </c>
      <c r="Q39" s="19">
        <v>255</v>
      </c>
    </row>
    <row r="40" spans="1:17">
      <c r="A40" s="22" t="s">
        <v>119</v>
      </c>
      <c r="B40" s="19" t="s">
        <v>74</v>
      </c>
      <c r="C40" s="184">
        <v>1</v>
      </c>
      <c r="D40" s="184" t="s">
        <v>75</v>
      </c>
      <c r="E40" s="22" t="s">
        <v>177</v>
      </c>
      <c r="F40" s="22" t="s">
        <v>178</v>
      </c>
      <c r="G40" s="22" t="s">
        <v>560</v>
      </c>
      <c r="H40" s="26" t="s">
        <v>77</v>
      </c>
      <c r="I40" s="22" t="s">
        <v>229</v>
      </c>
      <c r="J40" s="18" t="s">
        <v>230</v>
      </c>
      <c r="K40" s="18" t="s">
        <v>507</v>
      </c>
      <c r="L40" s="41">
        <v>13.959615732119723</v>
      </c>
      <c r="M40" s="37">
        <v>13.959615732119723</v>
      </c>
      <c r="N40" s="44">
        <v>0</v>
      </c>
      <c r="O40" s="19" t="s">
        <v>119</v>
      </c>
      <c r="P40" s="19">
        <v>260</v>
      </c>
      <c r="Q40" s="19">
        <v>255</v>
      </c>
    </row>
    <row r="41" spans="1:17">
      <c r="A41" s="22" t="s">
        <v>119</v>
      </c>
      <c r="B41" s="19" t="s">
        <v>74</v>
      </c>
      <c r="C41" s="184">
        <v>1</v>
      </c>
      <c r="D41" s="184" t="s">
        <v>75</v>
      </c>
      <c r="E41" s="22" t="s">
        <v>177</v>
      </c>
      <c r="F41" s="22" t="s">
        <v>178</v>
      </c>
      <c r="G41" s="22" t="s">
        <v>560</v>
      </c>
      <c r="H41" s="26" t="s">
        <v>77</v>
      </c>
      <c r="I41" s="22" t="s">
        <v>231</v>
      </c>
      <c r="J41" s="18" t="s">
        <v>32</v>
      </c>
      <c r="K41" s="18" t="s">
        <v>507</v>
      </c>
      <c r="L41" s="41">
        <v>1.7191140991920111</v>
      </c>
      <c r="M41" s="37">
        <v>1.7191140991920111</v>
      </c>
      <c r="N41" s="44">
        <v>0</v>
      </c>
      <c r="O41" s="19" t="s">
        <v>119</v>
      </c>
      <c r="P41" s="19">
        <v>260</v>
      </c>
      <c r="Q41" s="19">
        <v>255</v>
      </c>
    </row>
    <row r="42" spans="1:17">
      <c r="A42" s="22" t="s">
        <v>119</v>
      </c>
      <c r="B42" s="19" t="s">
        <v>74</v>
      </c>
      <c r="C42" s="184">
        <v>1</v>
      </c>
      <c r="D42" s="184" t="s">
        <v>75</v>
      </c>
      <c r="E42" s="22" t="s">
        <v>177</v>
      </c>
      <c r="F42" s="22" t="s">
        <v>178</v>
      </c>
      <c r="G42" s="22" t="s">
        <v>560</v>
      </c>
      <c r="H42" s="26" t="s">
        <v>77</v>
      </c>
      <c r="I42" s="22" t="s">
        <v>232</v>
      </c>
      <c r="J42" s="18" t="s">
        <v>32</v>
      </c>
      <c r="K42" s="18" t="s">
        <v>507</v>
      </c>
      <c r="L42" s="41">
        <v>1.5599999999999881</v>
      </c>
      <c r="M42" s="37">
        <v>1.5599999999999881</v>
      </c>
      <c r="N42" s="44">
        <v>0</v>
      </c>
      <c r="O42" s="19" t="s">
        <v>119</v>
      </c>
      <c r="P42" s="19">
        <v>260</v>
      </c>
      <c r="Q42" s="19">
        <v>255</v>
      </c>
    </row>
    <row r="43" spans="1:17">
      <c r="A43" s="22" t="s">
        <v>56</v>
      </c>
      <c r="B43" s="19" t="s">
        <v>125</v>
      </c>
      <c r="C43" s="184">
        <v>1</v>
      </c>
      <c r="D43" s="184" t="s">
        <v>75</v>
      </c>
      <c r="E43" s="22" t="s">
        <v>177</v>
      </c>
      <c r="F43" s="22" t="s">
        <v>178</v>
      </c>
      <c r="G43" s="22" t="s">
        <v>560</v>
      </c>
      <c r="H43" s="26" t="s">
        <v>233</v>
      </c>
      <c r="I43" s="22" t="s">
        <v>234</v>
      </c>
      <c r="J43" s="18" t="s">
        <v>235</v>
      </c>
      <c r="K43" s="18" t="s">
        <v>506</v>
      </c>
      <c r="L43" s="41">
        <v>28.031841541219556</v>
      </c>
      <c r="M43" s="37">
        <v>0</v>
      </c>
      <c r="N43" s="44">
        <v>28.031841541219556</v>
      </c>
      <c r="O43" s="19" t="s">
        <v>56</v>
      </c>
      <c r="P43" s="19">
        <v>0</v>
      </c>
      <c r="Q43" s="19">
        <v>0</v>
      </c>
    </row>
    <row r="44" spans="1:17">
      <c r="A44" s="22" t="s">
        <v>56</v>
      </c>
      <c r="B44" s="19" t="s">
        <v>125</v>
      </c>
      <c r="C44" s="184">
        <v>1</v>
      </c>
      <c r="D44" s="184" t="s">
        <v>75</v>
      </c>
      <c r="E44" s="22" t="s">
        <v>177</v>
      </c>
      <c r="F44" s="22" t="s">
        <v>178</v>
      </c>
      <c r="G44" s="22" t="s">
        <v>560</v>
      </c>
      <c r="H44" s="26" t="s">
        <v>233</v>
      </c>
      <c r="I44" s="22" t="s">
        <v>236</v>
      </c>
      <c r="J44" s="18" t="s">
        <v>235</v>
      </c>
      <c r="K44" s="18" t="s">
        <v>506</v>
      </c>
      <c r="L44" s="41">
        <v>20.916707572898158</v>
      </c>
      <c r="M44" s="37">
        <v>0</v>
      </c>
      <c r="N44" s="44">
        <v>20.916707572898158</v>
      </c>
      <c r="O44" s="19" t="s">
        <v>56</v>
      </c>
      <c r="P44" s="19">
        <v>0</v>
      </c>
      <c r="Q44" s="19">
        <v>0</v>
      </c>
    </row>
    <row r="45" spans="1:17">
      <c r="A45" s="22" t="s">
        <v>56</v>
      </c>
      <c r="B45" s="19" t="s">
        <v>125</v>
      </c>
      <c r="C45" s="184">
        <v>1</v>
      </c>
      <c r="D45" s="184" t="s">
        <v>75</v>
      </c>
      <c r="E45" s="22" t="s">
        <v>177</v>
      </c>
      <c r="F45" s="22" t="s">
        <v>178</v>
      </c>
      <c r="G45" s="22" t="s">
        <v>560</v>
      </c>
      <c r="H45" s="26" t="s">
        <v>233</v>
      </c>
      <c r="I45" s="22" t="s">
        <v>237</v>
      </c>
      <c r="J45" s="18" t="s">
        <v>208</v>
      </c>
      <c r="K45" s="18" t="s">
        <v>506</v>
      </c>
      <c r="L45" s="41">
        <v>15.62443413181528</v>
      </c>
      <c r="M45" s="37">
        <v>0</v>
      </c>
      <c r="N45" s="44">
        <v>15.62443413181528</v>
      </c>
      <c r="O45" s="19" t="s">
        <v>56</v>
      </c>
      <c r="P45" s="19">
        <v>0</v>
      </c>
      <c r="Q45" s="19">
        <v>0</v>
      </c>
    </row>
    <row r="46" spans="1:17">
      <c r="A46" s="22" t="s">
        <v>56</v>
      </c>
      <c r="B46" s="19" t="s">
        <v>125</v>
      </c>
      <c r="C46" s="184">
        <v>1</v>
      </c>
      <c r="D46" s="184" t="s">
        <v>75</v>
      </c>
      <c r="E46" s="22" t="s">
        <v>177</v>
      </c>
      <c r="F46" s="22" t="s">
        <v>178</v>
      </c>
      <c r="G46" s="22" t="s">
        <v>560</v>
      </c>
      <c r="H46" s="26" t="s">
        <v>233</v>
      </c>
      <c r="I46" s="22" t="s">
        <v>238</v>
      </c>
      <c r="J46" s="18" t="s">
        <v>239</v>
      </c>
      <c r="K46" s="18" t="s">
        <v>506</v>
      </c>
      <c r="L46" s="41">
        <v>6.4261013189943963</v>
      </c>
      <c r="M46" s="37">
        <v>0</v>
      </c>
      <c r="N46" s="44">
        <v>6.4261013189943963</v>
      </c>
      <c r="O46" s="19" t="s">
        <v>56</v>
      </c>
      <c r="P46" s="19">
        <v>0</v>
      </c>
      <c r="Q46" s="19">
        <v>0</v>
      </c>
    </row>
    <row r="47" spans="1:17">
      <c r="A47" s="22" t="s">
        <v>56</v>
      </c>
      <c r="B47" s="19" t="s">
        <v>125</v>
      </c>
      <c r="C47" s="184">
        <v>1</v>
      </c>
      <c r="D47" s="184" t="s">
        <v>75</v>
      </c>
      <c r="E47" s="22" t="s">
        <v>177</v>
      </c>
      <c r="F47" s="22" t="s">
        <v>178</v>
      </c>
      <c r="G47" s="22" t="s">
        <v>560</v>
      </c>
      <c r="H47" s="26" t="s">
        <v>233</v>
      </c>
      <c r="I47" s="22" t="s">
        <v>240</v>
      </c>
      <c r="J47" s="18" t="s">
        <v>239</v>
      </c>
      <c r="K47" s="18" t="s">
        <v>506</v>
      </c>
      <c r="L47" s="41">
        <v>6.4744607172649591</v>
      </c>
      <c r="M47" s="37">
        <v>0</v>
      </c>
      <c r="N47" s="44">
        <v>6.4744607172649591</v>
      </c>
      <c r="O47" s="19" t="s">
        <v>56</v>
      </c>
      <c r="P47" s="19">
        <v>0</v>
      </c>
      <c r="Q47" s="19">
        <v>0</v>
      </c>
    </row>
    <row r="48" spans="1:17">
      <c r="A48" s="22" t="s">
        <v>56</v>
      </c>
      <c r="B48" s="19" t="s">
        <v>125</v>
      </c>
      <c r="C48" s="184">
        <v>1</v>
      </c>
      <c r="D48" s="184" t="s">
        <v>75</v>
      </c>
      <c r="E48" s="22" t="s">
        <v>177</v>
      </c>
      <c r="F48" s="22" t="s">
        <v>178</v>
      </c>
      <c r="G48" s="22" t="s">
        <v>560</v>
      </c>
      <c r="H48" s="26" t="s">
        <v>233</v>
      </c>
      <c r="I48" s="22" t="s">
        <v>241</v>
      </c>
      <c r="J48" s="18" t="s">
        <v>242</v>
      </c>
      <c r="K48" s="18" t="s">
        <v>506</v>
      </c>
      <c r="L48" s="41">
        <v>21.473273150065914</v>
      </c>
      <c r="M48" s="37">
        <v>0</v>
      </c>
      <c r="N48" s="44">
        <v>21.473273150065914</v>
      </c>
      <c r="O48" s="19" t="s">
        <v>56</v>
      </c>
      <c r="P48" s="19">
        <v>0</v>
      </c>
      <c r="Q48" s="19">
        <v>0</v>
      </c>
    </row>
    <row r="49" spans="1:17">
      <c r="A49" s="22" t="s">
        <v>56</v>
      </c>
      <c r="B49" s="19" t="s">
        <v>125</v>
      </c>
      <c r="C49" s="184">
        <v>1</v>
      </c>
      <c r="D49" s="184" t="s">
        <v>75</v>
      </c>
      <c r="E49" s="22" t="s">
        <v>177</v>
      </c>
      <c r="F49" s="22" t="s">
        <v>178</v>
      </c>
      <c r="G49" s="22" t="s">
        <v>560</v>
      </c>
      <c r="H49" s="26" t="s">
        <v>233</v>
      </c>
      <c r="I49" s="22" t="s">
        <v>243</v>
      </c>
      <c r="J49" s="18" t="s">
        <v>222</v>
      </c>
      <c r="K49" s="18" t="s">
        <v>506</v>
      </c>
      <c r="L49" s="41">
        <v>14.377864283569384</v>
      </c>
      <c r="M49" s="37">
        <v>0</v>
      </c>
      <c r="N49" s="44">
        <v>14.377864283569384</v>
      </c>
      <c r="O49" s="19" t="s">
        <v>56</v>
      </c>
      <c r="P49" s="19">
        <v>0</v>
      </c>
      <c r="Q49" s="19">
        <v>0</v>
      </c>
    </row>
    <row r="50" spans="1:17">
      <c r="A50" s="22" t="s">
        <v>56</v>
      </c>
      <c r="B50" s="19" t="s">
        <v>125</v>
      </c>
      <c r="C50" s="184">
        <v>1</v>
      </c>
      <c r="D50" s="184" t="s">
        <v>75</v>
      </c>
      <c r="E50" s="22" t="s">
        <v>177</v>
      </c>
      <c r="F50" s="22" t="s">
        <v>178</v>
      </c>
      <c r="G50" s="22" t="s">
        <v>560</v>
      </c>
      <c r="H50" s="26" t="s">
        <v>233</v>
      </c>
      <c r="I50" s="22" t="s">
        <v>244</v>
      </c>
      <c r="J50" s="18" t="s">
        <v>245</v>
      </c>
      <c r="K50" s="18" t="s">
        <v>506</v>
      </c>
      <c r="L50" s="41">
        <v>14.897775629764352</v>
      </c>
      <c r="M50" s="37">
        <v>0</v>
      </c>
      <c r="N50" s="44">
        <v>14.897775629764352</v>
      </c>
      <c r="O50" s="19" t="s">
        <v>56</v>
      </c>
      <c r="P50" s="19">
        <v>0</v>
      </c>
      <c r="Q50" s="19">
        <v>0</v>
      </c>
    </row>
    <row r="51" spans="1:17">
      <c r="A51" s="22" t="s">
        <v>56</v>
      </c>
      <c r="B51" s="19" t="s">
        <v>125</v>
      </c>
      <c r="C51" s="184">
        <v>1</v>
      </c>
      <c r="D51" s="184" t="s">
        <v>75</v>
      </c>
      <c r="E51" s="22" t="s">
        <v>177</v>
      </c>
      <c r="F51" s="22" t="s">
        <v>178</v>
      </c>
      <c r="G51" s="22" t="s">
        <v>560</v>
      </c>
      <c r="H51" s="26" t="s">
        <v>233</v>
      </c>
      <c r="I51" s="22" t="s">
        <v>246</v>
      </c>
      <c r="J51" s="18" t="s">
        <v>235</v>
      </c>
      <c r="K51" s="18" t="s">
        <v>106</v>
      </c>
      <c r="L51" s="41">
        <v>2.4</v>
      </c>
      <c r="M51" s="37">
        <v>0</v>
      </c>
      <c r="N51" s="44">
        <v>2.4</v>
      </c>
      <c r="O51" s="19" t="s">
        <v>56</v>
      </c>
      <c r="P51" s="19">
        <v>0</v>
      </c>
      <c r="Q51" s="19">
        <v>0</v>
      </c>
    </row>
    <row r="52" spans="1:17">
      <c r="A52" s="22" t="s">
        <v>56</v>
      </c>
      <c r="B52" s="19" t="s">
        <v>125</v>
      </c>
      <c r="C52" s="184">
        <v>1</v>
      </c>
      <c r="D52" s="184" t="s">
        <v>75</v>
      </c>
      <c r="E52" s="22" t="s">
        <v>177</v>
      </c>
      <c r="F52" s="22" t="s">
        <v>178</v>
      </c>
      <c r="G52" s="22" t="s">
        <v>560</v>
      </c>
      <c r="H52" s="26" t="s">
        <v>233</v>
      </c>
      <c r="I52" s="22" t="s">
        <v>247</v>
      </c>
      <c r="J52" s="18" t="s">
        <v>248</v>
      </c>
      <c r="K52" s="18" t="s">
        <v>506</v>
      </c>
      <c r="L52" s="41">
        <v>29.086251113812033</v>
      </c>
      <c r="M52" s="37">
        <v>0</v>
      </c>
      <c r="N52" s="44">
        <v>29.086251113812033</v>
      </c>
      <c r="O52" s="19" t="s">
        <v>56</v>
      </c>
      <c r="P52" s="19">
        <v>0</v>
      </c>
      <c r="Q52" s="19">
        <v>0</v>
      </c>
    </row>
    <row r="53" spans="1:17">
      <c r="A53" s="22" t="s">
        <v>56</v>
      </c>
      <c r="B53" s="19" t="s">
        <v>125</v>
      </c>
      <c r="C53" s="184">
        <v>1</v>
      </c>
      <c r="D53" s="184" t="s">
        <v>75</v>
      </c>
      <c r="E53" s="22" t="s">
        <v>177</v>
      </c>
      <c r="F53" s="22" t="s">
        <v>178</v>
      </c>
      <c r="G53" s="22" t="s">
        <v>560</v>
      </c>
      <c r="H53" s="26" t="s">
        <v>233</v>
      </c>
      <c r="I53" s="22" t="s">
        <v>249</v>
      </c>
      <c r="J53" s="18" t="s">
        <v>250</v>
      </c>
      <c r="K53" s="18" t="s">
        <v>100</v>
      </c>
      <c r="L53" s="41">
        <v>20.512605630963087</v>
      </c>
      <c r="M53" s="37">
        <v>0</v>
      </c>
      <c r="N53" s="44">
        <v>20.512605630963087</v>
      </c>
      <c r="O53" s="19" t="s">
        <v>56</v>
      </c>
      <c r="P53" s="19">
        <v>0</v>
      </c>
      <c r="Q53" s="19">
        <v>0</v>
      </c>
    </row>
    <row r="54" spans="1:17">
      <c r="A54" s="22" t="s">
        <v>56</v>
      </c>
      <c r="B54" s="19" t="s">
        <v>125</v>
      </c>
      <c r="C54" s="184">
        <v>1</v>
      </c>
      <c r="D54" s="184" t="s">
        <v>75</v>
      </c>
      <c r="E54" s="22" t="s">
        <v>177</v>
      </c>
      <c r="F54" s="22" t="s">
        <v>178</v>
      </c>
      <c r="G54" s="22" t="s">
        <v>560</v>
      </c>
      <c r="H54" s="26" t="s">
        <v>233</v>
      </c>
      <c r="I54" s="22" t="s">
        <v>251</v>
      </c>
      <c r="J54" s="18" t="s">
        <v>110</v>
      </c>
      <c r="K54" s="18" t="s">
        <v>506</v>
      </c>
      <c r="L54" s="41">
        <v>20.811370253340289</v>
      </c>
      <c r="M54" s="37">
        <v>0</v>
      </c>
      <c r="N54" s="44">
        <v>20.811370253340289</v>
      </c>
      <c r="O54" s="19" t="s">
        <v>56</v>
      </c>
      <c r="P54" s="19">
        <v>0</v>
      </c>
      <c r="Q54" s="19">
        <v>0</v>
      </c>
    </row>
    <row r="55" spans="1:17">
      <c r="A55" s="22" t="s">
        <v>56</v>
      </c>
      <c r="B55" s="19" t="s">
        <v>125</v>
      </c>
      <c r="C55" s="184">
        <v>1</v>
      </c>
      <c r="D55" s="184" t="s">
        <v>75</v>
      </c>
      <c r="E55" s="22" t="s">
        <v>177</v>
      </c>
      <c r="F55" s="22" t="s">
        <v>178</v>
      </c>
      <c r="G55" s="22" t="s">
        <v>560</v>
      </c>
      <c r="H55" s="26" t="s">
        <v>233</v>
      </c>
      <c r="I55" s="22" t="s">
        <v>252</v>
      </c>
      <c r="J55" s="18" t="s">
        <v>253</v>
      </c>
      <c r="K55" s="18" t="s">
        <v>506</v>
      </c>
      <c r="L55" s="41">
        <v>16.767207801602193</v>
      </c>
      <c r="M55" s="37">
        <v>0</v>
      </c>
      <c r="N55" s="44">
        <v>16.767207801602193</v>
      </c>
      <c r="P55" s="19"/>
      <c r="Q55" s="19">
        <v>0</v>
      </c>
    </row>
    <row r="56" spans="1:17">
      <c r="A56" s="22" t="s">
        <v>56</v>
      </c>
      <c r="B56" s="19" t="s">
        <v>125</v>
      </c>
      <c r="C56" s="184">
        <v>1</v>
      </c>
      <c r="D56" s="184" t="s">
        <v>75</v>
      </c>
      <c r="E56" s="22" t="s">
        <v>177</v>
      </c>
      <c r="F56" s="22" t="s">
        <v>178</v>
      </c>
      <c r="G56" s="22" t="s">
        <v>560</v>
      </c>
      <c r="H56" s="26" t="s">
        <v>233</v>
      </c>
      <c r="I56" s="22" t="s">
        <v>254</v>
      </c>
      <c r="J56" s="18" t="s">
        <v>239</v>
      </c>
      <c r="K56" s="18" t="s">
        <v>506</v>
      </c>
      <c r="L56" s="41">
        <v>7.8843033099744968</v>
      </c>
      <c r="M56" s="37">
        <v>0</v>
      </c>
      <c r="N56" s="45">
        <v>7.8843033099744968</v>
      </c>
      <c r="O56" s="19" t="s">
        <v>56</v>
      </c>
      <c r="P56" s="19">
        <v>0</v>
      </c>
      <c r="Q56" s="19">
        <v>0</v>
      </c>
    </row>
    <row r="57" spans="1:17">
      <c r="A57" s="22" t="s">
        <v>56</v>
      </c>
      <c r="B57" s="19" t="s">
        <v>125</v>
      </c>
      <c r="C57" s="184">
        <v>1</v>
      </c>
      <c r="D57" s="184" t="s">
        <v>75</v>
      </c>
      <c r="E57" s="22" t="s">
        <v>177</v>
      </c>
      <c r="F57" s="22" t="s">
        <v>178</v>
      </c>
      <c r="G57" s="22" t="s">
        <v>560</v>
      </c>
      <c r="H57" s="26" t="s">
        <v>233</v>
      </c>
      <c r="I57" s="22" t="s">
        <v>255</v>
      </c>
      <c r="J57" s="18" t="s">
        <v>256</v>
      </c>
      <c r="K57" s="18" t="s">
        <v>506</v>
      </c>
      <c r="L57" s="41">
        <v>143.93794975534334</v>
      </c>
      <c r="M57" s="37">
        <v>0</v>
      </c>
      <c r="N57" s="45">
        <v>143.93794975534334</v>
      </c>
      <c r="O57" s="19" t="s">
        <v>56</v>
      </c>
      <c r="P57" s="19">
        <v>0</v>
      </c>
      <c r="Q57" s="19">
        <v>0</v>
      </c>
    </row>
    <row r="58" spans="1:17">
      <c r="A58" s="22" t="s">
        <v>56</v>
      </c>
      <c r="B58" s="19" t="s">
        <v>125</v>
      </c>
      <c r="C58" s="184">
        <v>1</v>
      </c>
      <c r="D58" s="184" t="s">
        <v>75</v>
      </c>
      <c r="E58" s="22" t="s">
        <v>177</v>
      </c>
      <c r="F58" s="22" t="s">
        <v>178</v>
      </c>
      <c r="G58" s="22" t="s">
        <v>560</v>
      </c>
      <c r="H58" s="26" t="s">
        <v>233</v>
      </c>
      <c r="I58" s="22" t="s">
        <v>257</v>
      </c>
      <c r="J58" s="18" t="s">
        <v>239</v>
      </c>
      <c r="K58" s="18" t="s">
        <v>506</v>
      </c>
      <c r="L58" s="41">
        <v>7.8843033099742259</v>
      </c>
      <c r="M58" s="37">
        <v>0</v>
      </c>
      <c r="N58" s="44">
        <v>7.8843033099742259</v>
      </c>
      <c r="O58" s="19" t="s">
        <v>56</v>
      </c>
      <c r="P58" s="19">
        <v>0</v>
      </c>
      <c r="Q58" s="19">
        <v>0</v>
      </c>
    </row>
    <row r="59" spans="1:17">
      <c r="A59" s="22" t="s">
        <v>56</v>
      </c>
      <c r="B59" s="19" t="s">
        <v>125</v>
      </c>
      <c r="C59" s="184">
        <v>1</v>
      </c>
      <c r="D59" s="184" t="s">
        <v>75</v>
      </c>
      <c r="E59" s="22" t="s">
        <v>177</v>
      </c>
      <c r="F59" s="22" t="s">
        <v>178</v>
      </c>
      <c r="G59" s="22" t="s">
        <v>560</v>
      </c>
      <c r="H59" s="26" t="s">
        <v>233</v>
      </c>
      <c r="I59" s="22" t="s">
        <v>258</v>
      </c>
      <c r="J59" s="18" t="s">
        <v>259</v>
      </c>
      <c r="K59" s="18" t="s">
        <v>506</v>
      </c>
      <c r="L59" s="41">
        <v>1.8012947149005778</v>
      </c>
      <c r="M59" s="37">
        <v>0</v>
      </c>
      <c r="N59" s="46">
        <v>1.8012947149005778</v>
      </c>
      <c r="O59" s="19" t="s">
        <v>56</v>
      </c>
      <c r="P59" s="19">
        <v>0</v>
      </c>
      <c r="Q59" s="19">
        <v>0</v>
      </c>
    </row>
    <row r="60" spans="1:17">
      <c r="A60" s="22" t="s">
        <v>56</v>
      </c>
      <c r="B60" s="19" t="s">
        <v>125</v>
      </c>
      <c r="C60" s="184">
        <v>1</v>
      </c>
      <c r="D60" s="184" t="s">
        <v>75</v>
      </c>
      <c r="E60" s="22" t="s">
        <v>177</v>
      </c>
      <c r="F60" s="22" t="s">
        <v>178</v>
      </c>
      <c r="G60" s="22" t="s">
        <v>560</v>
      </c>
      <c r="H60" s="26" t="s">
        <v>233</v>
      </c>
      <c r="I60" s="22" t="s">
        <v>260</v>
      </c>
      <c r="J60" s="18" t="s">
        <v>259</v>
      </c>
      <c r="K60" s="18" t="s">
        <v>506</v>
      </c>
      <c r="L60" s="41">
        <v>1.8012947149004128</v>
      </c>
      <c r="M60" s="37">
        <v>0</v>
      </c>
      <c r="N60" s="44">
        <v>1.8012947149004128</v>
      </c>
      <c r="O60" s="19" t="s">
        <v>56</v>
      </c>
      <c r="P60" s="19">
        <v>0</v>
      </c>
      <c r="Q60" s="19">
        <v>0</v>
      </c>
    </row>
    <row r="61" spans="1:17">
      <c r="A61" s="22" t="s">
        <v>56</v>
      </c>
      <c r="B61" s="19" t="s">
        <v>125</v>
      </c>
      <c r="C61" s="184">
        <v>1</v>
      </c>
      <c r="D61" s="184" t="s">
        <v>75</v>
      </c>
      <c r="E61" s="22" t="s">
        <v>177</v>
      </c>
      <c r="F61" s="22" t="s">
        <v>178</v>
      </c>
      <c r="G61" s="22" t="s">
        <v>560</v>
      </c>
      <c r="H61" s="26" t="s">
        <v>233</v>
      </c>
      <c r="I61" s="22" t="s">
        <v>261</v>
      </c>
      <c r="J61" s="18" t="s">
        <v>30</v>
      </c>
      <c r="K61" s="18" t="s">
        <v>510</v>
      </c>
      <c r="L61" s="41">
        <v>8.5732153043043997</v>
      </c>
      <c r="M61" s="37">
        <v>0</v>
      </c>
      <c r="N61" s="44">
        <v>8.5732153043043997</v>
      </c>
      <c r="O61" s="19" t="s">
        <v>56</v>
      </c>
      <c r="P61" s="19">
        <v>0</v>
      </c>
      <c r="Q61" s="19">
        <v>0</v>
      </c>
    </row>
    <row r="62" spans="1:17">
      <c r="A62" s="22" t="s">
        <v>56</v>
      </c>
      <c r="B62" s="19" t="s">
        <v>125</v>
      </c>
      <c r="C62" s="184">
        <v>1</v>
      </c>
      <c r="D62" s="184" t="s">
        <v>75</v>
      </c>
      <c r="E62" s="22" t="s">
        <v>177</v>
      </c>
      <c r="F62" s="22" t="s">
        <v>178</v>
      </c>
      <c r="G62" s="22" t="s">
        <v>560</v>
      </c>
      <c r="H62" s="26" t="s">
        <v>233</v>
      </c>
      <c r="I62" s="22" t="s">
        <v>262</v>
      </c>
      <c r="J62" s="18" t="s">
        <v>33</v>
      </c>
      <c r="K62" s="18" t="s">
        <v>506</v>
      </c>
      <c r="L62" s="41">
        <v>4.7082315787495634</v>
      </c>
      <c r="M62" s="37">
        <v>0</v>
      </c>
      <c r="N62" s="44">
        <v>4.7082315787495634</v>
      </c>
      <c r="O62" s="19" t="s">
        <v>56</v>
      </c>
      <c r="P62" s="19">
        <v>0</v>
      </c>
      <c r="Q62" s="19">
        <v>0</v>
      </c>
    </row>
    <row r="63" spans="1:17">
      <c r="A63" s="22" t="s">
        <v>56</v>
      </c>
      <c r="B63" s="19" t="s">
        <v>125</v>
      </c>
      <c r="C63" s="184">
        <v>1</v>
      </c>
      <c r="D63" s="184" t="s">
        <v>75</v>
      </c>
      <c r="E63" s="22" t="s">
        <v>177</v>
      </c>
      <c r="F63" s="22" t="s">
        <v>178</v>
      </c>
      <c r="G63" s="22" t="s">
        <v>560</v>
      </c>
      <c r="H63" s="26" t="s">
        <v>233</v>
      </c>
      <c r="I63" s="22" t="s">
        <v>263</v>
      </c>
      <c r="J63" s="18" t="s">
        <v>201</v>
      </c>
      <c r="L63" s="41">
        <v>0.33919999999999406</v>
      </c>
      <c r="M63" s="37">
        <v>0</v>
      </c>
      <c r="N63" s="44">
        <v>0.33919999999999406</v>
      </c>
      <c r="O63" s="19" t="s">
        <v>56</v>
      </c>
      <c r="P63" s="19">
        <v>0</v>
      </c>
      <c r="Q63" s="19">
        <v>0</v>
      </c>
    </row>
    <row r="64" spans="1:17">
      <c r="A64" s="22" t="s">
        <v>56</v>
      </c>
      <c r="B64" s="19" t="s">
        <v>125</v>
      </c>
      <c r="C64" s="184">
        <v>1</v>
      </c>
      <c r="D64" s="184" t="s">
        <v>75</v>
      </c>
      <c r="E64" s="22" t="s">
        <v>177</v>
      </c>
      <c r="F64" s="22" t="s">
        <v>178</v>
      </c>
      <c r="G64" s="22" t="s">
        <v>560</v>
      </c>
      <c r="H64" s="26" t="s">
        <v>233</v>
      </c>
      <c r="I64" s="22" t="s">
        <v>264</v>
      </c>
      <c r="J64" s="18" t="s">
        <v>203</v>
      </c>
      <c r="L64" s="41">
        <v>0.56514732742949425</v>
      </c>
      <c r="M64" s="37">
        <v>0</v>
      </c>
      <c r="N64" s="44">
        <v>0.56514732742949425</v>
      </c>
      <c r="O64" s="19" t="s">
        <v>56</v>
      </c>
      <c r="P64" s="19">
        <v>0</v>
      </c>
      <c r="Q64" s="19">
        <v>0</v>
      </c>
    </row>
    <row r="65" spans="1:17">
      <c r="A65" s="22" t="s">
        <v>56</v>
      </c>
      <c r="B65" s="19" t="s">
        <v>125</v>
      </c>
      <c r="C65" s="184">
        <v>1</v>
      </c>
      <c r="D65" s="184" t="s">
        <v>75</v>
      </c>
      <c r="E65" s="22" t="s">
        <v>177</v>
      </c>
      <c r="F65" s="22" t="s">
        <v>178</v>
      </c>
      <c r="G65" s="22" t="s">
        <v>560</v>
      </c>
      <c r="H65" s="26" t="s">
        <v>233</v>
      </c>
      <c r="I65" s="22" t="s">
        <v>265</v>
      </c>
      <c r="J65" s="18" t="s">
        <v>67</v>
      </c>
      <c r="K65" s="18" t="s">
        <v>507</v>
      </c>
      <c r="L65" s="41">
        <v>3.7791499533298922</v>
      </c>
      <c r="M65" s="37">
        <v>0</v>
      </c>
      <c r="N65" s="44">
        <v>3.7791499533298922</v>
      </c>
      <c r="O65" s="19" t="s">
        <v>56</v>
      </c>
      <c r="P65" s="19">
        <v>0</v>
      </c>
      <c r="Q65" s="19">
        <v>0</v>
      </c>
    </row>
    <row r="66" spans="1:17">
      <c r="A66" s="22" t="s">
        <v>56</v>
      </c>
      <c r="B66" s="19" t="s">
        <v>125</v>
      </c>
      <c r="C66" s="184">
        <v>1</v>
      </c>
      <c r="D66" s="184" t="s">
        <v>75</v>
      </c>
      <c r="E66" s="22" t="s">
        <v>177</v>
      </c>
      <c r="F66" s="22" t="s">
        <v>178</v>
      </c>
      <c r="G66" s="22" t="s">
        <v>560</v>
      </c>
      <c r="H66" s="26" t="s">
        <v>233</v>
      </c>
      <c r="I66" s="22" t="s">
        <v>266</v>
      </c>
      <c r="J66" s="18" t="s">
        <v>235</v>
      </c>
      <c r="K66" s="18" t="s">
        <v>506</v>
      </c>
      <c r="L66" s="41">
        <v>20.172098291490677</v>
      </c>
      <c r="M66" s="37">
        <v>0</v>
      </c>
      <c r="N66" s="44">
        <v>20.172098291490677</v>
      </c>
      <c r="O66" s="19" t="s">
        <v>56</v>
      </c>
      <c r="P66" s="19">
        <v>0</v>
      </c>
      <c r="Q66" s="19">
        <v>0</v>
      </c>
    </row>
    <row r="67" spans="1:17">
      <c r="A67" s="22" t="s">
        <v>119</v>
      </c>
      <c r="B67" s="19" t="s">
        <v>74</v>
      </c>
      <c r="C67" s="184">
        <v>1</v>
      </c>
      <c r="D67" s="184" t="s">
        <v>75</v>
      </c>
      <c r="E67" s="22" t="s">
        <v>177</v>
      </c>
      <c r="F67" s="22" t="s">
        <v>178</v>
      </c>
      <c r="G67" s="22" t="s">
        <v>560</v>
      </c>
      <c r="H67" s="26" t="s">
        <v>233</v>
      </c>
      <c r="I67" s="22" t="s">
        <v>267</v>
      </c>
      <c r="J67" s="18" t="s">
        <v>226</v>
      </c>
      <c r="K67" s="18" t="s">
        <v>507</v>
      </c>
      <c r="L67" s="41">
        <v>5.5619768640546239</v>
      </c>
      <c r="M67" s="37">
        <v>5.5619768640546239</v>
      </c>
      <c r="N67" s="44">
        <v>0</v>
      </c>
      <c r="O67" s="19" t="s">
        <v>119</v>
      </c>
      <c r="P67" s="19">
        <v>260</v>
      </c>
      <c r="Q67" s="19">
        <v>255</v>
      </c>
    </row>
    <row r="68" spans="1:17">
      <c r="A68" s="22" t="s">
        <v>119</v>
      </c>
      <c r="B68" s="19" t="s">
        <v>74</v>
      </c>
      <c r="C68" s="184">
        <v>1</v>
      </c>
      <c r="D68" s="184" t="s">
        <v>75</v>
      </c>
      <c r="E68" s="22" t="s">
        <v>177</v>
      </c>
      <c r="F68" s="22" t="s">
        <v>178</v>
      </c>
      <c r="G68" s="22" t="s">
        <v>560</v>
      </c>
      <c r="H68" s="26" t="s">
        <v>233</v>
      </c>
      <c r="I68" s="22" t="s">
        <v>268</v>
      </c>
      <c r="J68" s="18" t="s">
        <v>32</v>
      </c>
      <c r="K68" s="18" t="s">
        <v>507</v>
      </c>
      <c r="L68" s="41">
        <v>1.51</v>
      </c>
      <c r="M68" s="37">
        <v>1.51</v>
      </c>
      <c r="N68" s="44">
        <v>0</v>
      </c>
      <c r="O68" s="19" t="s">
        <v>119</v>
      </c>
      <c r="P68" s="19">
        <v>260</v>
      </c>
      <c r="Q68" s="19">
        <v>255</v>
      </c>
    </row>
    <row r="69" spans="1:17">
      <c r="A69" s="22" t="s">
        <v>119</v>
      </c>
      <c r="B69" s="19" t="s">
        <v>74</v>
      </c>
      <c r="C69" s="184">
        <v>1</v>
      </c>
      <c r="D69" s="184" t="s">
        <v>75</v>
      </c>
      <c r="E69" s="22" t="s">
        <v>177</v>
      </c>
      <c r="F69" s="22" t="s">
        <v>178</v>
      </c>
      <c r="G69" s="22" t="s">
        <v>560</v>
      </c>
      <c r="H69" s="26" t="s">
        <v>233</v>
      </c>
      <c r="I69" s="22" t="s">
        <v>269</v>
      </c>
      <c r="J69" s="18" t="s">
        <v>32</v>
      </c>
      <c r="K69" s="18" t="s">
        <v>507</v>
      </c>
      <c r="L69" s="41">
        <v>1.5105431849039936</v>
      </c>
      <c r="M69" s="37">
        <v>1.5105431849039936</v>
      </c>
      <c r="N69" s="44">
        <v>0</v>
      </c>
      <c r="O69" s="19" t="s">
        <v>119</v>
      </c>
      <c r="P69" s="19">
        <v>260</v>
      </c>
      <c r="Q69" s="19">
        <v>255</v>
      </c>
    </row>
    <row r="70" spans="1:17">
      <c r="A70" s="22" t="s">
        <v>56</v>
      </c>
      <c r="B70" s="19" t="s">
        <v>125</v>
      </c>
      <c r="C70" s="184">
        <v>1</v>
      </c>
      <c r="D70" s="184" t="s">
        <v>75</v>
      </c>
      <c r="E70" s="22" t="s">
        <v>177</v>
      </c>
      <c r="F70" s="22" t="s">
        <v>178</v>
      </c>
      <c r="G70" s="22" t="s">
        <v>560</v>
      </c>
      <c r="H70" s="26" t="s">
        <v>233</v>
      </c>
      <c r="I70" s="22" t="s">
        <v>270</v>
      </c>
      <c r="J70" s="18" t="s">
        <v>210</v>
      </c>
      <c r="L70" s="41">
        <v>68.080544421148147</v>
      </c>
      <c r="M70" s="37">
        <v>0</v>
      </c>
      <c r="N70" s="44">
        <v>68.080544421148147</v>
      </c>
      <c r="O70" s="19" t="s">
        <v>56</v>
      </c>
      <c r="P70" s="19">
        <v>0</v>
      </c>
      <c r="Q70" s="19">
        <v>0</v>
      </c>
    </row>
    <row r="71" spans="1:17">
      <c r="A71" s="22" t="s">
        <v>56</v>
      </c>
      <c r="B71" s="19" t="s">
        <v>125</v>
      </c>
      <c r="C71" s="184">
        <v>1</v>
      </c>
      <c r="D71" s="184" t="s">
        <v>75</v>
      </c>
      <c r="E71" s="22" t="s">
        <v>177</v>
      </c>
      <c r="F71" s="22" t="s">
        <v>178</v>
      </c>
      <c r="G71" s="22" t="s">
        <v>560</v>
      </c>
      <c r="H71" s="26" t="s">
        <v>233</v>
      </c>
      <c r="I71" s="22" t="s">
        <v>271</v>
      </c>
      <c r="J71" s="18" t="s">
        <v>235</v>
      </c>
      <c r="K71" s="18" t="s">
        <v>506</v>
      </c>
      <c r="L71" s="41">
        <v>12.623321824798257</v>
      </c>
      <c r="M71" s="37">
        <v>0</v>
      </c>
      <c r="N71" s="44">
        <v>12.623321824798257</v>
      </c>
      <c r="O71" s="19" t="s">
        <v>56</v>
      </c>
      <c r="P71" s="19">
        <v>0</v>
      </c>
      <c r="Q71" s="19">
        <v>0</v>
      </c>
    </row>
    <row r="72" spans="1:17">
      <c r="A72" s="22" t="s">
        <v>56</v>
      </c>
      <c r="B72" s="19" t="s">
        <v>125</v>
      </c>
      <c r="C72" s="184">
        <v>1</v>
      </c>
      <c r="D72" s="184" t="s">
        <v>75</v>
      </c>
      <c r="E72" s="22" t="s">
        <v>177</v>
      </c>
      <c r="F72" s="22" t="s">
        <v>178</v>
      </c>
      <c r="G72" s="22" t="s">
        <v>560</v>
      </c>
      <c r="H72" s="26" t="s">
        <v>233</v>
      </c>
      <c r="I72" s="22" t="s">
        <v>272</v>
      </c>
      <c r="J72" s="18" t="s">
        <v>235</v>
      </c>
      <c r="K72" s="18" t="s">
        <v>506</v>
      </c>
      <c r="L72" s="41">
        <v>13.339911445194419</v>
      </c>
      <c r="M72" s="37">
        <v>0</v>
      </c>
      <c r="N72" s="44">
        <v>13.339911445194419</v>
      </c>
      <c r="O72" s="19" t="s">
        <v>56</v>
      </c>
      <c r="P72" s="19">
        <v>0</v>
      </c>
      <c r="Q72" s="19">
        <v>0</v>
      </c>
    </row>
    <row r="73" spans="1:17">
      <c r="A73" s="22" t="s">
        <v>56</v>
      </c>
      <c r="B73" s="19" t="s">
        <v>125</v>
      </c>
      <c r="C73" s="184">
        <v>1</v>
      </c>
      <c r="D73" s="184" t="s">
        <v>75</v>
      </c>
      <c r="E73" s="22" t="s">
        <v>177</v>
      </c>
      <c r="F73" s="22" t="s">
        <v>178</v>
      </c>
      <c r="G73" s="22" t="s">
        <v>560</v>
      </c>
      <c r="H73" s="26" t="s">
        <v>233</v>
      </c>
      <c r="I73" s="22" t="s">
        <v>273</v>
      </c>
      <c r="J73" s="18" t="s">
        <v>274</v>
      </c>
      <c r="K73" s="18" t="s">
        <v>506</v>
      </c>
      <c r="L73" s="41">
        <v>11.147091579365563</v>
      </c>
      <c r="M73" s="37">
        <v>0</v>
      </c>
      <c r="N73" s="44">
        <v>11.147091579365563</v>
      </c>
      <c r="O73" s="19" t="s">
        <v>56</v>
      </c>
      <c r="P73" s="19">
        <v>0</v>
      </c>
      <c r="Q73" s="19">
        <v>0</v>
      </c>
    </row>
    <row r="74" spans="1:17">
      <c r="A74" s="22" t="s">
        <v>56</v>
      </c>
      <c r="B74" s="19" t="s">
        <v>125</v>
      </c>
      <c r="C74" s="184">
        <v>1</v>
      </c>
      <c r="D74" s="184" t="s">
        <v>75</v>
      </c>
      <c r="E74" s="22" t="s">
        <v>177</v>
      </c>
      <c r="F74" s="22" t="s">
        <v>178</v>
      </c>
      <c r="G74" s="22" t="s">
        <v>560</v>
      </c>
      <c r="H74" s="26" t="s">
        <v>233</v>
      </c>
      <c r="I74" s="22" t="s">
        <v>275</v>
      </c>
      <c r="J74" s="18" t="s">
        <v>235</v>
      </c>
      <c r="K74" s="18" t="s">
        <v>506</v>
      </c>
      <c r="L74" s="41">
        <v>13.3373709954263</v>
      </c>
      <c r="M74" s="37">
        <v>0</v>
      </c>
      <c r="N74" s="44">
        <v>13.3373709954263</v>
      </c>
      <c r="O74" s="19" t="s">
        <v>56</v>
      </c>
      <c r="P74" s="19">
        <v>0</v>
      </c>
      <c r="Q74" s="19">
        <v>0</v>
      </c>
    </row>
    <row r="75" spans="1:17">
      <c r="A75" s="22" t="s">
        <v>56</v>
      </c>
      <c r="B75" s="19" t="s">
        <v>125</v>
      </c>
      <c r="C75" s="184">
        <v>1</v>
      </c>
      <c r="D75" s="184" t="s">
        <v>75</v>
      </c>
      <c r="E75" s="22" t="s">
        <v>177</v>
      </c>
      <c r="F75" s="22" t="s">
        <v>178</v>
      </c>
      <c r="G75" s="22" t="s">
        <v>560</v>
      </c>
      <c r="H75" s="26" t="s">
        <v>233</v>
      </c>
      <c r="I75" s="22" t="s">
        <v>276</v>
      </c>
      <c r="J75" s="18" t="s">
        <v>235</v>
      </c>
      <c r="K75" s="18" t="s">
        <v>506</v>
      </c>
      <c r="L75" s="41">
        <v>13.007005791561747</v>
      </c>
      <c r="M75" s="37">
        <v>0</v>
      </c>
      <c r="N75" s="44">
        <v>13.007005791561747</v>
      </c>
      <c r="O75" s="19" t="s">
        <v>56</v>
      </c>
      <c r="P75" s="19">
        <v>0</v>
      </c>
      <c r="Q75" s="19">
        <v>0</v>
      </c>
    </row>
    <row r="76" spans="1:17">
      <c r="A76" s="22" t="s">
        <v>56</v>
      </c>
      <c r="B76" s="19" t="s">
        <v>125</v>
      </c>
      <c r="C76" s="184">
        <v>1</v>
      </c>
      <c r="D76" s="184" t="s">
        <v>75</v>
      </c>
      <c r="E76" s="22" t="s">
        <v>177</v>
      </c>
      <c r="F76" s="22" t="s">
        <v>178</v>
      </c>
      <c r="G76" s="22" t="s">
        <v>560</v>
      </c>
      <c r="H76" s="26" t="s">
        <v>233</v>
      </c>
      <c r="I76" s="22" t="s">
        <v>277</v>
      </c>
      <c r="J76" s="18" t="s">
        <v>222</v>
      </c>
      <c r="K76" s="18" t="s">
        <v>506</v>
      </c>
      <c r="L76" s="41">
        <v>11.125123857350994</v>
      </c>
      <c r="M76" s="37">
        <v>0</v>
      </c>
      <c r="N76" s="44">
        <v>11.125123857350994</v>
      </c>
      <c r="O76" s="19" t="s">
        <v>56</v>
      </c>
      <c r="P76" s="19">
        <v>0</v>
      </c>
      <c r="Q76" s="19">
        <v>0</v>
      </c>
    </row>
    <row r="77" spans="1:17">
      <c r="A77" s="22" t="s">
        <v>56</v>
      </c>
      <c r="B77" s="19" t="s">
        <v>125</v>
      </c>
      <c r="C77" s="184">
        <v>1</v>
      </c>
      <c r="D77" s="184" t="s">
        <v>75</v>
      </c>
      <c r="E77" s="22" t="s">
        <v>177</v>
      </c>
      <c r="F77" s="22" t="s">
        <v>178</v>
      </c>
      <c r="G77" s="22" t="s">
        <v>560</v>
      </c>
      <c r="H77" s="26" t="s">
        <v>233</v>
      </c>
      <c r="I77" s="22" t="s">
        <v>278</v>
      </c>
      <c r="J77" s="18" t="s">
        <v>235</v>
      </c>
      <c r="K77" s="18" t="s">
        <v>506</v>
      </c>
      <c r="L77" s="41">
        <v>20.475887264430085</v>
      </c>
      <c r="M77" s="37">
        <v>0</v>
      </c>
      <c r="N77" s="44">
        <v>20.475887264430085</v>
      </c>
      <c r="O77" s="19" t="s">
        <v>56</v>
      </c>
      <c r="P77" s="19">
        <v>0</v>
      </c>
      <c r="Q77" s="19">
        <v>0</v>
      </c>
    </row>
    <row r="78" spans="1:17">
      <c r="A78" s="22" t="s">
        <v>56</v>
      </c>
      <c r="B78" s="19" t="s">
        <v>125</v>
      </c>
      <c r="C78" s="184">
        <v>1</v>
      </c>
      <c r="D78" s="184" t="s">
        <v>75</v>
      </c>
      <c r="E78" s="22" t="s">
        <v>177</v>
      </c>
      <c r="F78" s="22" t="s">
        <v>178</v>
      </c>
      <c r="G78" s="22" t="s">
        <v>560</v>
      </c>
      <c r="H78" s="26" t="s">
        <v>233</v>
      </c>
      <c r="I78" s="22" t="s">
        <v>279</v>
      </c>
      <c r="J78" s="18" t="s">
        <v>0</v>
      </c>
      <c r="K78" s="18" t="s">
        <v>506</v>
      </c>
      <c r="L78" s="41">
        <v>18.756463353712078</v>
      </c>
      <c r="M78" s="37">
        <v>0</v>
      </c>
      <c r="N78" s="44">
        <v>18.756463353712078</v>
      </c>
      <c r="O78" s="19" t="s">
        <v>56</v>
      </c>
      <c r="P78" s="19">
        <v>0</v>
      </c>
      <c r="Q78" s="19">
        <v>0</v>
      </c>
    </row>
    <row r="79" spans="1:17">
      <c r="A79" s="22" t="s">
        <v>56</v>
      </c>
      <c r="B79" s="19" t="s">
        <v>125</v>
      </c>
      <c r="C79" s="184">
        <v>1</v>
      </c>
      <c r="D79" s="184" t="s">
        <v>75</v>
      </c>
      <c r="E79" s="22" t="s">
        <v>177</v>
      </c>
      <c r="F79" s="22" t="s">
        <v>178</v>
      </c>
      <c r="G79" s="22" t="s">
        <v>560</v>
      </c>
      <c r="H79" s="26" t="s">
        <v>233</v>
      </c>
      <c r="I79" s="22" t="s">
        <v>280</v>
      </c>
      <c r="J79" s="18" t="s">
        <v>281</v>
      </c>
      <c r="K79" s="18" t="s">
        <v>100</v>
      </c>
      <c r="L79" s="41">
        <v>11.568552642545209</v>
      </c>
      <c r="M79" s="37">
        <v>0</v>
      </c>
      <c r="N79" s="44">
        <v>11.568552642545209</v>
      </c>
      <c r="O79" s="19" t="s">
        <v>56</v>
      </c>
      <c r="P79" s="19">
        <v>0</v>
      </c>
      <c r="Q79" s="19">
        <v>0</v>
      </c>
    </row>
    <row r="80" spans="1:17">
      <c r="A80" s="22" t="s">
        <v>119</v>
      </c>
      <c r="B80" s="19" t="s">
        <v>74</v>
      </c>
      <c r="C80" s="184">
        <v>1</v>
      </c>
      <c r="D80" s="184" t="s">
        <v>75</v>
      </c>
      <c r="E80" s="22" t="s">
        <v>177</v>
      </c>
      <c r="F80" s="22" t="s">
        <v>178</v>
      </c>
      <c r="G80" s="22" t="s">
        <v>560</v>
      </c>
      <c r="H80" s="26" t="s">
        <v>233</v>
      </c>
      <c r="I80" s="22" t="s">
        <v>282</v>
      </c>
      <c r="J80" s="18" t="s">
        <v>230</v>
      </c>
      <c r="K80" s="18" t="s">
        <v>507</v>
      </c>
      <c r="L80" s="41">
        <v>7.6815033478681993</v>
      </c>
      <c r="M80" s="37">
        <v>7.6815033478681993</v>
      </c>
      <c r="N80" s="44">
        <v>0</v>
      </c>
      <c r="O80" s="19" t="s">
        <v>119</v>
      </c>
      <c r="P80" s="19">
        <v>260</v>
      </c>
      <c r="Q80" s="19">
        <v>255</v>
      </c>
    </row>
    <row r="81" spans="1:17">
      <c r="A81" s="22" t="s">
        <v>119</v>
      </c>
      <c r="B81" s="19" t="s">
        <v>74</v>
      </c>
      <c r="C81" s="184">
        <v>1</v>
      </c>
      <c r="D81" s="184" t="s">
        <v>75</v>
      </c>
      <c r="E81" s="22" t="s">
        <v>177</v>
      </c>
      <c r="F81" s="22" t="s">
        <v>178</v>
      </c>
      <c r="G81" s="22" t="s">
        <v>560</v>
      </c>
      <c r="H81" s="26" t="s">
        <v>233</v>
      </c>
      <c r="I81" s="22" t="s">
        <v>283</v>
      </c>
      <c r="J81" s="18" t="s">
        <v>32</v>
      </c>
      <c r="K81" s="18" t="s">
        <v>507</v>
      </c>
      <c r="L81" s="41">
        <v>1.4793762518372522</v>
      </c>
      <c r="M81" s="37">
        <v>1.4793762518372522</v>
      </c>
      <c r="N81" s="44">
        <v>0</v>
      </c>
      <c r="O81" s="19" t="s">
        <v>119</v>
      </c>
      <c r="P81" s="19">
        <v>260</v>
      </c>
      <c r="Q81" s="19">
        <v>255</v>
      </c>
    </row>
    <row r="82" spans="1:17">
      <c r="A82" s="22" t="s">
        <v>119</v>
      </c>
      <c r="B82" s="19" t="s">
        <v>74</v>
      </c>
      <c r="C82" s="184">
        <v>1</v>
      </c>
      <c r="D82" s="184" t="s">
        <v>75</v>
      </c>
      <c r="E82" s="22" t="s">
        <v>177</v>
      </c>
      <c r="F82" s="22" t="s">
        <v>178</v>
      </c>
      <c r="G82" s="22" t="s">
        <v>560</v>
      </c>
      <c r="H82" s="26" t="s">
        <v>233</v>
      </c>
      <c r="I82" s="22" t="s">
        <v>284</v>
      </c>
      <c r="J82" s="18" t="s">
        <v>32</v>
      </c>
      <c r="K82" s="18" t="s">
        <v>507</v>
      </c>
      <c r="L82" s="41">
        <v>1.4276118379249236</v>
      </c>
      <c r="M82" s="37">
        <v>1.4276118379249236</v>
      </c>
      <c r="N82" s="44">
        <v>0</v>
      </c>
      <c r="O82" s="19" t="s">
        <v>119</v>
      </c>
      <c r="P82" s="19">
        <v>260</v>
      </c>
      <c r="Q82" s="19">
        <v>255</v>
      </c>
    </row>
    <row r="83" spans="1:17">
      <c r="A83" s="22" t="s">
        <v>56</v>
      </c>
      <c r="B83" s="19" t="s">
        <v>125</v>
      </c>
      <c r="C83" s="184">
        <v>1</v>
      </c>
      <c r="D83" s="184" t="s">
        <v>75</v>
      </c>
      <c r="E83" s="22" t="s">
        <v>177</v>
      </c>
      <c r="F83" s="22" t="s">
        <v>178</v>
      </c>
      <c r="G83" s="22" t="s">
        <v>560</v>
      </c>
      <c r="H83" s="26" t="s">
        <v>285</v>
      </c>
      <c r="I83" s="22" t="s">
        <v>286</v>
      </c>
      <c r="J83" s="18" t="s">
        <v>235</v>
      </c>
      <c r="K83" s="18" t="s">
        <v>506</v>
      </c>
      <c r="L83" s="41">
        <v>28.59201926929644</v>
      </c>
      <c r="M83" s="37">
        <v>0</v>
      </c>
      <c r="N83" s="44">
        <v>28.59201926929644</v>
      </c>
      <c r="O83" s="19" t="s">
        <v>56</v>
      </c>
      <c r="P83" s="19">
        <v>0</v>
      </c>
      <c r="Q83" s="19">
        <v>0</v>
      </c>
    </row>
    <row r="84" spans="1:17">
      <c r="A84" s="22" t="s">
        <v>56</v>
      </c>
      <c r="B84" s="19" t="s">
        <v>125</v>
      </c>
      <c r="C84" s="184">
        <v>1</v>
      </c>
      <c r="D84" s="184" t="s">
        <v>75</v>
      </c>
      <c r="E84" s="22" t="s">
        <v>177</v>
      </c>
      <c r="F84" s="22" t="s">
        <v>178</v>
      </c>
      <c r="G84" s="22" t="s">
        <v>560</v>
      </c>
      <c r="H84" s="26" t="s">
        <v>285</v>
      </c>
      <c r="I84" s="22" t="s">
        <v>287</v>
      </c>
      <c r="J84" s="18" t="s">
        <v>235</v>
      </c>
      <c r="K84" s="18" t="s">
        <v>506</v>
      </c>
      <c r="L84" s="41">
        <v>28.988782611515852</v>
      </c>
      <c r="M84" s="37">
        <v>0</v>
      </c>
      <c r="N84" s="44">
        <v>28.988782611515852</v>
      </c>
      <c r="O84" s="19" t="s">
        <v>56</v>
      </c>
      <c r="P84" s="19">
        <v>0</v>
      </c>
      <c r="Q84" s="19">
        <v>0</v>
      </c>
    </row>
    <row r="85" spans="1:17">
      <c r="A85" s="22" t="s">
        <v>56</v>
      </c>
      <c r="B85" s="19" t="s">
        <v>125</v>
      </c>
      <c r="C85" s="184">
        <v>1</v>
      </c>
      <c r="D85" s="184" t="s">
        <v>75</v>
      </c>
      <c r="E85" s="22" t="s">
        <v>177</v>
      </c>
      <c r="F85" s="22" t="s">
        <v>178</v>
      </c>
      <c r="G85" s="22" t="s">
        <v>560</v>
      </c>
      <c r="H85" s="26" t="s">
        <v>285</v>
      </c>
      <c r="I85" s="22" t="s">
        <v>288</v>
      </c>
      <c r="J85" s="18" t="s">
        <v>274</v>
      </c>
      <c r="K85" s="18" t="s">
        <v>506</v>
      </c>
      <c r="L85" s="41">
        <v>14.329611928936881</v>
      </c>
      <c r="M85" s="37">
        <v>0</v>
      </c>
      <c r="N85" s="44">
        <v>14.329611928936881</v>
      </c>
      <c r="O85" s="19" t="s">
        <v>56</v>
      </c>
      <c r="P85" s="19">
        <v>0</v>
      </c>
      <c r="Q85" s="19">
        <v>0</v>
      </c>
    </row>
    <row r="86" spans="1:17">
      <c r="A86" s="22" t="s">
        <v>56</v>
      </c>
      <c r="B86" s="19" t="s">
        <v>125</v>
      </c>
      <c r="C86" s="184">
        <v>1</v>
      </c>
      <c r="D86" s="184" t="s">
        <v>75</v>
      </c>
      <c r="E86" s="22" t="s">
        <v>177</v>
      </c>
      <c r="F86" s="22" t="s">
        <v>178</v>
      </c>
      <c r="G86" s="22" t="s">
        <v>560</v>
      </c>
      <c r="H86" s="26" t="s">
        <v>285</v>
      </c>
      <c r="I86" s="22" t="s">
        <v>289</v>
      </c>
      <c r="J86" s="18" t="s">
        <v>235</v>
      </c>
      <c r="K86" s="18" t="s">
        <v>506</v>
      </c>
      <c r="L86" s="41">
        <v>13.312047763220777</v>
      </c>
      <c r="M86" s="37">
        <v>0</v>
      </c>
      <c r="N86" s="44">
        <v>13.312047763220777</v>
      </c>
      <c r="O86" s="19" t="s">
        <v>56</v>
      </c>
      <c r="P86" s="19">
        <v>0</v>
      </c>
      <c r="Q86" s="19">
        <v>0</v>
      </c>
    </row>
    <row r="87" spans="1:17">
      <c r="A87" s="22" t="s">
        <v>56</v>
      </c>
      <c r="B87" s="19" t="s">
        <v>125</v>
      </c>
      <c r="C87" s="184">
        <v>1</v>
      </c>
      <c r="D87" s="184" t="s">
        <v>75</v>
      </c>
      <c r="E87" s="22" t="s">
        <v>177</v>
      </c>
      <c r="F87" s="22" t="s">
        <v>178</v>
      </c>
      <c r="G87" s="22" t="s">
        <v>560</v>
      </c>
      <c r="H87" s="26" t="s">
        <v>285</v>
      </c>
      <c r="I87" s="22" t="s">
        <v>290</v>
      </c>
      <c r="J87" s="18" t="s">
        <v>235</v>
      </c>
      <c r="K87" s="18" t="s">
        <v>506</v>
      </c>
      <c r="L87" s="41">
        <v>14.298513101842584</v>
      </c>
      <c r="M87" s="37">
        <v>0</v>
      </c>
      <c r="N87" s="44">
        <v>14.298513101842584</v>
      </c>
      <c r="O87" s="19" t="s">
        <v>56</v>
      </c>
      <c r="P87" s="19">
        <v>0</v>
      </c>
      <c r="Q87" s="19">
        <v>0</v>
      </c>
    </row>
    <row r="88" spans="1:17">
      <c r="A88" s="22" t="s">
        <v>56</v>
      </c>
      <c r="B88" s="19" t="s">
        <v>125</v>
      </c>
      <c r="C88" s="184">
        <v>1</v>
      </c>
      <c r="D88" s="184" t="s">
        <v>75</v>
      </c>
      <c r="E88" s="22" t="s">
        <v>177</v>
      </c>
      <c r="F88" s="22" t="s">
        <v>178</v>
      </c>
      <c r="G88" s="22" t="s">
        <v>560</v>
      </c>
      <c r="H88" s="26" t="s">
        <v>285</v>
      </c>
      <c r="I88" s="22" t="s">
        <v>291</v>
      </c>
      <c r="J88" s="18" t="s">
        <v>235</v>
      </c>
      <c r="K88" s="18" t="s">
        <v>506</v>
      </c>
      <c r="L88" s="41">
        <v>20.84874156816625</v>
      </c>
      <c r="M88" s="37">
        <v>0</v>
      </c>
      <c r="N88" s="44">
        <v>20.84874156816625</v>
      </c>
      <c r="O88" s="19" t="s">
        <v>56</v>
      </c>
      <c r="P88" s="19">
        <v>0</v>
      </c>
      <c r="Q88" s="19">
        <v>0</v>
      </c>
    </row>
    <row r="89" spans="1:17">
      <c r="A89" s="22" t="s">
        <v>56</v>
      </c>
      <c r="B89" s="19" t="s">
        <v>125</v>
      </c>
      <c r="C89" s="184">
        <v>1</v>
      </c>
      <c r="D89" s="184" t="s">
        <v>75</v>
      </c>
      <c r="E89" s="22" t="s">
        <v>177</v>
      </c>
      <c r="F89" s="22" t="s">
        <v>178</v>
      </c>
      <c r="G89" s="22" t="s">
        <v>560</v>
      </c>
      <c r="H89" s="26" t="s">
        <v>285</v>
      </c>
      <c r="I89" s="22" t="s">
        <v>292</v>
      </c>
      <c r="J89" s="18" t="s">
        <v>274</v>
      </c>
      <c r="K89" s="18" t="s">
        <v>506</v>
      </c>
      <c r="L89" s="41">
        <v>14.329913489961806</v>
      </c>
      <c r="M89" s="37">
        <v>0</v>
      </c>
      <c r="N89" s="44">
        <v>14.329913489961806</v>
      </c>
      <c r="O89" s="19" t="s">
        <v>56</v>
      </c>
      <c r="P89" s="19">
        <v>0</v>
      </c>
      <c r="Q89" s="19">
        <v>0</v>
      </c>
    </row>
    <row r="90" spans="1:17">
      <c r="A90" s="22" t="s">
        <v>56</v>
      </c>
      <c r="B90" s="19" t="s">
        <v>125</v>
      </c>
      <c r="C90" s="184">
        <v>1</v>
      </c>
      <c r="D90" s="184" t="s">
        <v>75</v>
      </c>
      <c r="E90" s="22" t="s">
        <v>177</v>
      </c>
      <c r="F90" s="22" t="s">
        <v>178</v>
      </c>
      <c r="G90" s="22" t="s">
        <v>560</v>
      </c>
      <c r="H90" s="26" t="s">
        <v>285</v>
      </c>
      <c r="I90" s="22" t="s">
        <v>293</v>
      </c>
      <c r="J90" s="18" t="s">
        <v>248</v>
      </c>
      <c r="K90" s="18" t="s">
        <v>506</v>
      </c>
      <c r="L90" s="41">
        <v>29.110332864304581</v>
      </c>
      <c r="M90" s="37">
        <v>0</v>
      </c>
      <c r="N90" s="44">
        <v>29.110332864304581</v>
      </c>
      <c r="O90" s="19" t="s">
        <v>56</v>
      </c>
      <c r="P90" s="19">
        <v>0</v>
      </c>
      <c r="Q90" s="19">
        <v>0</v>
      </c>
    </row>
    <row r="91" spans="1:17">
      <c r="A91" s="22" t="s">
        <v>56</v>
      </c>
      <c r="B91" s="19" t="s">
        <v>125</v>
      </c>
      <c r="C91" s="184">
        <v>1</v>
      </c>
      <c r="D91" s="184" t="s">
        <v>75</v>
      </c>
      <c r="E91" s="22" t="s">
        <v>177</v>
      </c>
      <c r="F91" s="22" t="s">
        <v>178</v>
      </c>
      <c r="G91" s="22" t="s">
        <v>560</v>
      </c>
      <c r="H91" s="26" t="s">
        <v>285</v>
      </c>
      <c r="I91" s="22" t="s">
        <v>294</v>
      </c>
      <c r="J91" s="18" t="s">
        <v>250</v>
      </c>
      <c r="K91" s="18" t="s">
        <v>100</v>
      </c>
      <c r="L91" s="41">
        <v>20.004484409904222</v>
      </c>
      <c r="M91" s="37">
        <v>0</v>
      </c>
      <c r="N91" s="44">
        <v>20.004484409904222</v>
      </c>
      <c r="O91" s="19" t="s">
        <v>56</v>
      </c>
      <c r="P91" s="19">
        <v>0</v>
      </c>
      <c r="Q91" s="19">
        <v>0</v>
      </c>
    </row>
    <row r="92" spans="1:17">
      <c r="A92" s="22" t="s">
        <v>56</v>
      </c>
      <c r="B92" s="19" t="s">
        <v>125</v>
      </c>
      <c r="C92" s="184">
        <v>1</v>
      </c>
      <c r="D92" s="184" t="s">
        <v>75</v>
      </c>
      <c r="E92" s="22" t="s">
        <v>177</v>
      </c>
      <c r="F92" s="22" t="s">
        <v>178</v>
      </c>
      <c r="G92" s="22" t="s">
        <v>560</v>
      </c>
      <c r="H92" s="26" t="s">
        <v>285</v>
      </c>
      <c r="I92" s="22" t="s">
        <v>295</v>
      </c>
      <c r="J92" s="18" t="s">
        <v>296</v>
      </c>
      <c r="K92" s="18" t="s">
        <v>506</v>
      </c>
      <c r="L92" s="41">
        <v>19.216521713437444</v>
      </c>
      <c r="M92" s="37">
        <v>0</v>
      </c>
      <c r="N92" s="44">
        <v>19.216521713437444</v>
      </c>
      <c r="O92" s="19" t="s">
        <v>56</v>
      </c>
      <c r="P92" s="19">
        <v>0</v>
      </c>
      <c r="Q92" s="19">
        <v>0</v>
      </c>
    </row>
    <row r="93" spans="1:17">
      <c r="A93" s="22" t="s">
        <v>56</v>
      </c>
      <c r="B93" s="19" t="s">
        <v>125</v>
      </c>
      <c r="C93" s="184">
        <v>1</v>
      </c>
      <c r="D93" s="184" t="s">
        <v>75</v>
      </c>
      <c r="E93" s="22" t="s">
        <v>177</v>
      </c>
      <c r="F93" s="22" t="s">
        <v>178</v>
      </c>
      <c r="G93" s="22" t="s">
        <v>560</v>
      </c>
      <c r="H93" s="26" t="s">
        <v>285</v>
      </c>
      <c r="I93" s="22" t="s">
        <v>297</v>
      </c>
      <c r="J93" s="18" t="s">
        <v>253</v>
      </c>
      <c r="K93" s="18" t="s">
        <v>506</v>
      </c>
      <c r="L93" s="41">
        <v>16.229119116554092</v>
      </c>
      <c r="M93" s="37">
        <v>0</v>
      </c>
      <c r="N93" s="46">
        <v>16.229119116554092</v>
      </c>
      <c r="O93" s="19" t="s">
        <v>56</v>
      </c>
      <c r="P93" s="19">
        <v>0</v>
      </c>
      <c r="Q93" s="19">
        <v>0</v>
      </c>
    </row>
    <row r="94" spans="1:17">
      <c r="A94" s="22" t="s">
        <v>56</v>
      </c>
      <c r="B94" s="19" t="s">
        <v>125</v>
      </c>
      <c r="C94" s="184">
        <v>1</v>
      </c>
      <c r="D94" s="184" t="s">
        <v>75</v>
      </c>
      <c r="E94" s="22" t="s">
        <v>177</v>
      </c>
      <c r="F94" s="22" t="s">
        <v>178</v>
      </c>
      <c r="G94" s="22" t="s">
        <v>560</v>
      </c>
      <c r="H94" s="26" t="s">
        <v>285</v>
      </c>
      <c r="I94" s="22" t="s">
        <v>298</v>
      </c>
      <c r="J94" s="18" t="s">
        <v>239</v>
      </c>
      <c r="K94" s="18" t="s">
        <v>506</v>
      </c>
      <c r="L94" s="41">
        <v>7.8651848511832014</v>
      </c>
      <c r="M94" s="37">
        <v>0</v>
      </c>
      <c r="N94" s="44">
        <v>7.8651848511832014</v>
      </c>
      <c r="O94" s="19" t="s">
        <v>56</v>
      </c>
      <c r="P94" s="19">
        <v>0</v>
      </c>
      <c r="Q94" s="19">
        <v>0</v>
      </c>
    </row>
    <row r="95" spans="1:17">
      <c r="A95" s="22" t="s">
        <v>56</v>
      </c>
      <c r="B95" s="19" t="s">
        <v>125</v>
      </c>
      <c r="C95" s="184">
        <v>1</v>
      </c>
      <c r="D95" s="184" t="s">
        <v>75</v>
      </c>
      <c r="E95" s="22" t="s">
        <v>177</v>
      </c>
      <c r="F95" s="22" t="s">
        <v>178</v>
      </c>
      <c r="G95" s="22" t="s">
        <v>560</v>
      </c>
      <c r="H95" s="26" t="s">
        <v>285</v>
      </c>
      <c r="I95" s="22" t="s">
        <v>299</v>
      </c>
      <c r="J95" s="18" t="s">
        <v>256</v>
      </c>
      <c r="K95" s="18" t="s">
        <v>506</v>
      </c>
      <c r="L95" s="41">
        <v>147.59515121130872</v>
      </c>
      <c r="M95" s="37">
        <v>0</v>
      </c>
      <c r="N95" s="44">
        <v>147.59515121130872</v>
      </c>
      <c r="O95" s="19" t="s">
        <v>56</v>
      </c>
      <c r="P95" s="19">
        <v>0</v>
      </c>
      <c r="Q95" s="19">
        <v>0</v>
      </c>
    </row>
    <row r="96" spans="1:17">
      <c r="A96" s="22" t="s">
        <v>56</v>
      </c>
      <c r="B96" s="19" t="s">
        <v>125</v>
      </c>
      <c r="C96" s="184">
        <v>1</v>
      </c>
      <c r="D96" s="184" t="s">
        <v>75</v>
      </c>
      <c r="E96" s="22" t="s">
        <v>177</v>
      </c>
      <c r="F96" s="22" t="s">
        <v>178</v>
      </c>
      <c r="G96" s="22" t="s">
        <v>560</v>
      </c>
      <c r="H96" s="26" t="s">
        <v>285</v>
      </c>
      <c r="I96" s="22" t="s">
        <v>300</v>
      </c>
      <c r="J96" s="18" t="s">
        <v>239</v>
      </c>
      <c r="K96" s="18" t="s">
        <v>506</v>
      </c>
      <c r="L96" s="41">
        <v>7.8843033099734683</v>
      </c>
      <c r="M96" s="37">
        <v>0</v>
      </c>
      <c r="N96" s="46">
        <v>7.8843033099734683</v>
      </c>
      <c r="O96" s="19" t="s">
        <v>56</v>
      </c>
      <c r="P96" s="19">
        <v>0</v>
      </c>
      <c r="Q96" s="19">
        <v>0</v>
      </c>
    </row>
    <row r="97" spans="1:17">
      <c r="A97" s="22" t="s">
        <v>56</v>
      </c>
      <c r="B97" s="19" t="s">
        <v>125</v>
      </c>
      <c r="C97" s="184">
        <v>1</v>
      </c>
      <c r="D97" s="184" t="s">
        <v>75</v>
      </c>
      <c r="E97" s="22" t="s">
        <v>177</v>
      </c>
      <c r="F97" s="22" t="s">
        <v>178</v>
      </c>
      <c r="G97" s="22" t="s">
        <v>560</v>
      </c>
      <c r="H97" s="26" t="s">
        <v>285</v>
      </c>
      <c r="I97" s="22" t="s">
        <v>301</v>
      </c>
      <c r="J97" s="18" t="s">
        <v>259</v>
      </c>
      <c r="K97" s="18" t="s">
        <v>506</v>
      </c>
      <c r="L97" s="41">
        <v>1.8012947149005805</v>
      </c>
      <c r="M97" s="37">
        <v>0</v>
      </c>
      <c r="N97" s="44">
        <v>1.8012947149005805</v>
      </c>
      <c r="O97" s="19" t="s">
        <v>56</v>
      </c>
      <c r="P97" s="19">
        <v>0</v>
      </c>
      <c r="Q97" s="19">
        <v>0</v>
      </c>
    </row>
    <row r="98" spans="1:17">
      <c r="A98" s="22" t="s">
        <v>56</v>
      </c>
      <c r="B98" s="19" t="s">
        <v>125</v>
      </c>
      <c r="C98" s="184">
        <v>1</v>
      </c>
      <c r="D98" s="184" t="s">
        <v>75</v>
      </c>
      <c r="E98" s="22" t="s">
        <v>177</v>
      </c>
      <c r="F98" s="22" t="s">
        <v>178</v>
      </c>
      <c r="G98" s="22" t="s">
        <v>560</v>
      </c>
      <c r="H98" s="26" t="s">
        <v>285</v>
      </c>
      <c r="I98" s="22" t="s">
        <v>302</v>
      </c>
      <c r="J98" s="18" t="s">
        <v>259</v>
      </c>
      <c r="K98" s="18" t="s">
        <v>506</v>
      </c>
      <c r="L98" s="41">
        <v>1.8012947149004208</v>
      </c>
      <c r="M98" s="37">
        <v>0</v>
      </c>
      <c r="N98" s="44">
        <v>1.8012947149004208</v>
      </c>
      <c r="O98" s="19" t="s">
        <v>56</v>
      </c>
      <c r="P98" s="19">
        <v>0</v>
      </c>
      <c r="Q98" s="19">
        <v>0</v>
      </c>
    </row>
    <row r="99" spans="1:17">
      <c r="A99" s="22" t="s">
        <v>56</v>
      </c>
      <c r="B99" s="19" t="s">
        <v>125</v>
      </c>
      <c r="C99" s="184">
        <v>1</v>
      </c>
      <c r="D99" s="184" t="s">
        <v>75</v>
      </c>
      <c r="E99" s="22" t="s">
        <v>177</v>
      </c>
      <c r="F99" s="22" t="s">
        <v>178</v>
      </c>
      <c r="G99" s="22" t="s">
        <v>560</v>
      </c>
      <c r="H99" s="26" t="s">
        <v>285</v>
      </c>
      <c r="I99" s="26" t="s">
        <v>303</v>
      </c>
      <c r="J99" s="18" t="s">
        <v>304</v>
      </c>
      <c r="K99" s="18" t="s">
        <v>506</v>
      </c>
      <c r="L99" s="41">
        <v>4.7017442774514002</v>
      </c>
      <c r="M99" s="37">
        <v>0</v>
      </c>
      <c r="N99" s="44">
        <v>4.7017442774514002</v>
      </c>
      <c r="O99" s="19" t="s">
        <v>56</v>
      </c>
      <c r="P99" s="19">
        <v>0</v>
      </c>
      <c r="Q99" s="19">
        <v>0</v>
      </c>
    </row>
    <row r="100" spans="1:17">
      <c r="A100" s="22" t="s">
        <v>56</v>
      </c>
      <c r="B100" s="19" t="s">
        <v>125</v>
      </c>
      <c r="C100" s="184">
        <v>1</v>
      </c>
      <c r="D100" s="184" t="s">
        <v>75</v>
      </c>
      <c r="E100" s="22" t="s">
        <v>177</v>
      </c>
      <c r="F100" s="22" t="s">
        <v>178</v>
      </c>
      <c r="G100" s="22" t="s">
        <v>560</v>
      </c>
      <c r="H100" s="26" t="s">
        <v>285</v>
      </c>
      <c r="I100" s="26" t="s">
        <v>305</v>
      </c>
      <c r="J100" s="18" t="s">
        <v>201</v>
      </c>
      <c r="L100" s="41">
        <v>0.33919999999999406</v>
      </c>
      <c r="M100" s="37">
        <v>0</v>
      </c>
      <c r="N100" s="44">
        <v>0.33919999999999406</v>
      </c>
      <c r="O100" s="19" t="s">
        <v>56</v>
      </c>
      <c r="P100" s="19">
        <v>0</v>
      </c>
      <c r="Q100" s="19">
        <v>0</v>
      </c>
    </row>
    <row r="101" spans="1:17">
      <c r="A101" s="22" t="s">
        <v>56</v>
      </c>
      <c r="B101" s="19" t="s">
        <v>125</v>
      </c>
      <c r="C101" s="184">
        <v>1</v>
      </c>
      <c r="D101" s="184" t="s">
        <v>75</v>
      </c>
      <c r="E101" s="22" t="s">
        <v>177</v>
      </c>
      <c r="F101" s="22" t="s">
        <v>178</v>
      </c>
      <c r="G101" s="22" t="s">
        <v>560</v>
      </c>
      <c r="H101" s="26" t="s">
        <v>285</v>
      </c>
      <c r="I101" s="26" t="s">
        <v>306</v>
      </c>
      <c r="J101" s="18" t="s">
        <v>203</v>
      </c>
      <c r="L101" s="41">
        <v>0.56514732742949425</v>
      </c>
      <c r="M101" s="37">
        <v>0</v>
      </c>
      <c r="N101" s="44">
        <v>0.56514732742949425</v>
      </c>
      <c r="O101" s="19" t="s">
        <v>56</v>
      </c>
      <c r="P101" s="19">
        <v>0</v>
      </c>
      <c r="Q101" s="19">
        <v>0</v>
      </c>
    </row>
    <row r="102" spans="1:17">
      <c r="A102" s="22" t="s">
        <v>56</v>
      </c>
      <c r="B102" s="19" t="s">
        <v>125</v>
      </c>
      <c r="C102" s="184">
        <v>1</v>
      </c>
      <c r="D102" s="184" t="s">
        <v>75</v>
      </c>
      <c r="E102" s="22" t="s">
        <v>177</v>
      </c>
      <c r="F102" s="22" t="s">
        <v>178</v>
      </c>
      <c r="G102" s="22" t="s">
        <v>560</v>
      </c>
      <c r="H102" s="26" t="s">
        <v>285</v>
      </c>
      <c r="I102" s="22" t="s">
        <v>307</v>
      </c>
      <c r="J102" s="18" t="s">
        <v>67</v>
      </c>
      <c r="L102" s="41">
        <v>3.7791499533298922</v>
      </c>
      <c r="M102" s="37">
        <v>0</v>
      </c>
      <c r="N102" s="44">
        <v>3.7791499533298922</v>
      </c>
      <c r="O102" s="19" t="s">
        <v>56</v>
      </c>
      <c r="P102" s="19">
        <v>0</v>
      </c>
      <c r="Q102" s="19">
        <v>0</v>
      </c>
    </row>
    <row r="103" spans="1:17">
      <c r="A103" s="22" t="s">
        <v>56</v>
      </c>
      <c r="B103" s="19" t="s">
        <v>125</v>
      </c>
      <c r="C103" s="184">
        <v>1</v>
      </c>
      <c r="D103" s="184" t="s">
        <v>75</v>
      </c>
      <c r="E103" s="22" t="s">
        <v>177</v>
      </c>
      <c r="F103" s="22" t="s">
        <v>178</v>
      </c>
      <c r="G103" s="22" t="s">
        <v>560</v>
      </c>
      <c r="H103" s="26" t="s">
        <v>285</v>
      </c>
      <c r="I103" s="22" t="s">
        <v>307</v>
      </c>
      <c r="J103" s="18" t="s">
        <v>30</v>
      </c>
      <c r="K103" s="18" t="s">
        <v>510</v>
      </c>
      <c r="L103" s="41">
        <v>4.4056881884335723</v>
      </c>
      <c r="M103" s="37">
        <v>0</v>
      </c>
      <c r="N103" s="46">
        <v>4.4056881884335723</v>
      </c>
      <c r="O103" s="19" t="s">
        <v>56</v>
      </c>
      <c r="P103" s="19">
        <v>0</v>
      </c>
      <c r="Q103" s="19">
        <v>0</v>
      </c>
    </row>
    <row r="104" spans="1:17">
      <c r="A104" s="22" t="s">
        <v>56</v>
      </c>
      <c r="B104" s="19" t="s">
        <v>125</v>
      </c>
      <c r="C104" s="184">
        <v>1</v>
      </c>
      <c r="D104" s="184" t="s">
        <v>75</v>
      </c>
      <c r="E104" s="22" t="s">
        <v>177</v>
      </c>
      <c r="F104" s="22" t="s">
        <v>178</v>
      </c>
      <c r="G104" s="22" t="s">
        <v>560</v>
      </c>
      <c r="H104" s="26" t="s">
        <v>285</v>
      </c>
      <c r="I104" s="26" t="s">
        <v>308</v>
      </c>
      <c r="J104" s="18" t="s">
        <v>235</v>
      </c>
      <c r="K104" s="18" t="s">
        <v>506</v>
      </c>
      <c r="L104" s="41">
        <v>23.961130995547247</v>
      </c>
      <c r="M104" s="37">
        <v>0</v>
      </c>
      <c r="N104" s="46">
        <v>23.961130995547247</v>
      </c>
      <c r="O104" s="19" t="s">
        <v>56</v>
      </c>
      <c r="P104" s="19">
        <v>0</v>
      </c>
      <c r="Q104" s="19">
        <v>0</v>
      </c>
    </row>
    <row r="105" spans="1:17">
      <c r="A105" s="22" t="s">
        <v>56</v>
      </c>
      <c r="B105" s="19" t="s">
        <v>125</v>
      </c>
      <c r="C105" s="184">
        <v>1</v>
      </c>
      <c r="D105" s="184" t="s">
        <v>75</v>
      </c>
      <c r="E105" s="22" t="s">
        <v>177</v>
      </c>
      <c r="F105" s="22" t="s">
        <v>178</v>
      </c>
      <c r="G105" s="22" t="s">
        <v>560</v>
      </c>
      <c r="H105" s="26" t="s">
        <v>285</v>
      </c>
      <c r="I105" s="26" t="s">
        <v>309</v>
      </c>
      <c r="J105" s="18" t="s">
        <v>208</v>
      </c>
      <c r="K105" s="18" t="s">
        <v>506</v>
      </c>
      <c r="L105" s="41">
        <v>15.495172147775392</v>
      </c>
      <c r="M105" s="37">
        <v>0</v>
      </c>
      <c r="N105" s="44">
        <v>15.495172147775392</v>
      </c>
      <c r="O105" s="19" t="s">
        <v>56</v>
      </c>
      <c r="P105" s="19">
        <v>0</v>
      </c>
      <c r="Q105" s="19">
        <v>0</v>
      </c>
    </row>
    <row r="106" spans="1:17">
      <c r="A106" s="22" t="s">
        <v>119</v>
      </c>
      <c r="B106" s="19" t="s">
        <v>74</v>
      </c>
      <c r="C106" s="184">
        <v>1</v>
      </c>
      <c r="D106" s="184" t="s">
        <v>75</v>
      </c>
      <c r="E106" s="22" t="s">
        <v>177</v>
      </c>
      <c r="F106" s="22" t="s">
        <v>178</v>
      </c>
      <c r="G106" s="22" t="s">
        <v>560</v>
      </c>
      <c r="H106" s="26" t="s">
        <v>285</v>
      </c>
      <c r="I106" s="26" t="s">
        <v>310</v>
      </c>
      <c r="J106" s="18" t="s">
        <v>230</v>
      </c>
      <c r="K106" s="18" t="s">
        <v>507</v>
      </c>
      <c r="L106" s="41">
        <v>6.4778086575613667</v>
      </c>
      <c r="M106" s="37">
        <v>6.4778086575613667</v>
      </c>
      <c r="N106" s="44">
        <v>0</v>
      </c>
      <c r="O106" s="19" t="s">
        <v>119</v>
      </c>
      <c r="P106" s="19">
        <v>260</v>
      </c>
      <c r="Q106" s="19">
        <v>255</v>
      </c>
    </row>
    <row r="107" spans="1:17">
      <c r="A107" s="22" t="s">
        <v>119</v>
      </c>
      <c r="B107" s="19" t="s">
        <v>74</v>
      </c>
      <c r="C107" s="184">
        <v>1</v>
      </c>
      <c r="D107" s="184" t="s">
        <v>75</v>
      </c>
      <c r="E107" s="22" t="s">
        <v>177</v>
      </c>
      <c r="F107" s="22" t="s">
        <v>178</v>
      </c>
      <c r="G107" s="22" t="s">
        <v>560</v>
      </c>
      <c r="H107" s="26" t="s">
        <v>285</v>
      </c>
      <c r="I107" s="26" t="s">
        <v>311</v>
      </c>
      <c r="J107" s="18" t="s">
        <v>32</v>
      </c>
      <c r="K107" s="18" t="s">
        <v>507</v>
      </c>
      <c r="L107" s="41">
        <v>2.2671999999999648</v>
      </c>
      <c r="M107" s="37">
        <v>2.2671999999999648</v>
      </c>
      <c r="N107" s="44">
        <v>0</v>
      </c>
      <c r="O107" s="19" t="s">
        <v>119</v>
      </c>
      <c r="P107" s="19">
        <v>260</v>
      </c>
      <c r="Q107" s="19">
        <v>255</v>
      </c>
    </row>
    <row r="108" spans="1:17">
      <c r="A108" s="22" t="s">
        <v>56</v>
      </c>
      <c r="B108" s="19" t="s">
        <v>125</v>
      </c>
      <c r="C108" s="184">
        <v>1</v>
      </c>
      <c r="D108" s="184" t="s">
        <v>75</v>
      </c>
      <c r="E108" s="22" t="s">
        <v>177</v>
      </c>
      <c r="F108" s="22" t="s">
        <v>178</v>
      </c>
      <c r="G108" s="22" t="s">
        <v>560</v>
      </c>
      <c r="H108" s="26" t="s">
        <v>285</v>
      </c>
      <c r="I108" s="22" t="s">
        <v>312</v>
      </c>
      <c r="J108" s="18" t="s">
        <v>313</v>
      </c>
      <c r="K108" s="18" t="s">
        <v>509</v>
      </c>
      <c r="L108" s="41">
        <v>57.897080139846061</v>
      </c>
      <c r="M108" s="37">
        <v>0</v>
      </c>
      <c r="N108" s="44">
        <v>57.897080139846061</v>
      </c>
      <c r="O108" s="19" t="s">
        <v>56</v>
      </c>
      <c r="P108" s="19">
        <v>0</v>
      </c>
      <c r="Q108" s="19">
        <v>0</v>
      </c>
    </row>
    <row r="109" spans="1:17">
      <c r="A109" s="22" t="s">
        <v>56</v>
      </c>
      <c r="B109" s="19" t="s">
        <v>125</v>
      </c>
      <c r="C109" s="184">
        <v>1</v>
      </c>
      <c r="D109" s="184" t="s">
        <v>75</v>
      </c>
      <c r="E109" s="22" t="s">
        <v>177</v>
      </c>
      <c r="F109" s="22" t="s">
        <v>178</v>
      </c>
      <c r="G109" s="22" t="s">
        <v>560</v>
      </c>
      <c r="H109" s="26" t="s">
        <v>285</v>
      </c>
      <c r="I109" s="22" t="s">
        <v>314</v>
      </c>
      <c r="J109" s="18" t="s">
        <v>235</v>
      </c>
      <c r="K109" s="18" t="s">
        <v>506</v>
      </c>
      <c r="L109" s="41">
        <v>18.68069767447399</v>
      </c>
      <c r="M109" s="37">
        <v>0</v>
      </c>
      <c r="N109" s="44">
        <v>18.68069767447399</v>
      </c>
      <c r="O109" s="19" t="s">
        <v>56</v>
      </c>
      <c r="P109" s="19">
        <v>0</v>
      </c>
      <c r="Q109" s="19">
        <v>0</v>
      </c>
    </row>
    <row r="110" spans="1:17">
      <c r="A110" s="22" t="s">
        <v>56</v>
      </c>
      <c r="B110" s="19" t="s">
        <v>125</v>
      </c>
      <c r="C110" s="184">
        <v>1</v>
      </c>
      <c r="D110" s="184" t="s">
        <v>75</v>
      </c>
      <c r="E110" s="22" t="s">
        <v>177</v>
      </c>
      <c r="F110" s="22" t="s">
        <v>178</v>
      </c>
      <c r="G110" s="22" t="s">
        <v>560</v>
      </c>
      <c r="H110" s="26" t="s">
        <v>285</v>
      </c>
      <c r="I110" s="22" t="s">
        <v>315</v>
      </c>
      <c r="J110" s="18" t="s">
        <v>296</v>
      </c>
      <c r="K110" s="18" t="s">
        <v>506</v>
      </c>
      <c r="L110" s="41">
        <v>22.471076269579925</v>
      </c>
      <c r="M110" s="37">
        <v>0</v>
      </c>
      <c r="N110" s="44">
        <v>22.471076269579925</v>
      </c>
      <c r="O110" s="19" t="s">
        <v>56</v>
      </c>
      <c r="P110" s="19">
        <v>0</v>
      </c>
      <c r="Q110" s="19">
        <v>0</v>
      </c>
    </row>
    <row r="111" spans="1:17">
      <c r="A111" s="22" t="s">
        <v>56</v>
      </c>
      <c r="B111" s="19" t="s">
        <v>125</v>
      </c>
      <c r="C111" s="184">
        <v>1</v>
      </c>
      <c r="D111" s="184" t="s">
        <v>75</v>
      </c>
      <c r="E111" s="22" t="s">
        <v>177</v>
      </c>
      <c r="F111" s="22" t="s">
        <v>178</v>
      </c>
      <c r="G111" s="22" t="s">
        <v>560</v>
      </c>
      <c r="H111" s="26" t="s">
        <v>285</v>
      </c>
      <c r="I111" s="26" t="s">
        <v>316</v>
      </c>
      <c r="J111" s="18" t="s">
        <v>317</v>
      </c>
      <c r="K111" s="18" t="s">
        <v>506</v>
      </c>
      <c r="L111" s="41">
        <v>20.019349480094458</v>
      </c>
      <c r="M111" s="37">
        <v>0</v>
      </c>
      <c r="N111" s="44">
        <v>20.019349480094458</v>
      </c>
      <c r="O111" s="19" t="s">
        <v>56</v>
      </c>
      <c r="P111" s="19">
        <v>0</v>
      </c>
      <c r="Q111" s="19">
        <v>0</v>
      </c>
    </row>
    <row r="112" spans="1:17">
      <c r="A112" s="22" t="s">
        <v>56</v>
      </c>
      <c r="B112" s="19" t="s">
        <v>125</v>
      </c>
      <c r="C112" s="184">
        <v>1</v>
      </c>
      <c r="D112" s="184" t="s">
        <v>75</v>
      </c>
      <c r="E112" s="22" t="s">
        <v>177</v>
      </c>
      <c r="F112" s="22" t="s">
        <v>178</v>
      </c>
      <c r="G112" s="22" t="s">
        <v>560</v>
      </c>
      <c r="H112" s="26" t="s">
        <v>285</v>
      </c>
      <c r="I112" s="22" t="s">
        <v>318</v>
      </c>
      <c r="J112" s="18" t="s">
        <v>319</v>
      </c>
      <c r="K112" s="18" t="s">
        <v>506</v>
      </c>
      <c r="L112" s="41">
        <v>17.639719806828825</v>
      </c>
      <c r="M112" s="37">
        <v>0</v>
      </c>
      <c r="N112" s="45">
        <v>17.639719806828825</v>
      </c>
      <c r="O112" s="19" t="s">
        <v>56</v>
      </c>
      <c r="P112" s="19">
        <v>0</v>
      </c>
      <c r="Q112" s="19">
        <v>0</v>
      </c>
    </row>
    <row r="113" spans="1:17">
      <c r="A113" s="22" t="s">
        <v>56</v>
      </c>
      <c r="B113" s="19" t="s">
        <v>125</v>
      </c>
      <c r="C113" s="184">
        <v>1</v>
      </c>
      <c r="D113" s="184" t="s">
        <v>75</v>
      </c>
      <c r="E113" s="22" t="s">
        <v>177</v>
      </c>
      <c r="F113" s="22" t="s">
        <v>178</v>
      </c>
      <c r="G113" s="22" t="s">
        <v>560</v>
      </c>
      <c r="H113" s="26" t="s">
        <v>285</v>
      </c>
      <c r="I113" s="26" t="s">
        <v>320</v>
      </c>
      <c r="J113" s="18" t="s">
        <v>235</v>
      </c>
      <c r="K113" s="18" t="s">
        <v>506</v>
      </c>
      <c r="L113" s="41">
        <v>19.718719713594329</v>
      </c>
      <c r="M113" s="37">
        <v>0</v>
      </c>
      <c r="N113" s="45">
        <v>19.718719713594329</v>
      </c>
      <c r="O113" s="19" t="s">
        <v>56</v>
      </c>
      <c r="P113" s="19">
        <v>0</v>
      </c>
      <c r="Q113" s="19">
        <v>0</v>
      </c>
    </row>
    <row r="114" spans="1:17">
      <c r="A114" s="22" t="s">
        <v>56</v>
      </c>
      <c r="B114" s="19" t="s">
        <v>125</v>
      </c>
      <c r="C114" s="184">
        <v>1</v>
      </c>
      <c r="D114" s="184" t="s">
        <v>75</v>
      </c>
      <c r="E114" s="22" t="s">
        <v>177</v>
      </c>
      <c r="F114" s="22" t="s">
        <v>178</v>
      </c>
      <c r="G114" s="22" t="s">
        <v>560</v>
      </c>
      <c r="H114" s="26" t="s">
        <v>285</v>
      </c>
      <c r="I114" s="26" t="s">
        <v>321</v>
      </c>
      <c r="J114" s="18" t="s">
        <v>0</v>
      </c>
      <c r="K114" s="18" t="s">
        <v>506</v>
      </c>
      <c r="L114" s="41">
        <v>18.774522731946277</v>
      </c>
      <c r="M114" s="37">
        <v>0</v>
      </c>
      <c r="N114" s="44">
        <v>18.774522731946277</v>
      </c>
      <c r="O114" s="19" t="s">
        <v>56</v>
      </c>
      <c r="P114" s="19">
        <v>0</v>
      </c>
      <c r="Q114" s="19">
        <v>0</v>
      </c>
    </row>
    <row r="115" spans="1:17">
      <c r="A115" s="22" t="s">
        <v>56</v>
      </c>
      <c r="B115" s="19" t="s">
        <v>125</v>
      </c>
      <c r="C115" s="184">
        <v>1</v>
      </c>
      <c r="D115" s="184" t="s">
        <v>75</v>
      </c>
      <c r="E115" s="22" t="s">
        <v>177</v>
      </c>
      <c r="F115" s="22" t="s">
        <v>178</v>
      </c>
      <c r="G115" s="22" t="s">
        <v>560</v>
      </c>
      <c r="H115" s="26" t="s">
        <v>285</v>
      </c>
      <c r="I115" s="26" t="s">
        <v>322</v>
      </c>
      <c r="J115" s="18" t="s">
        <v>323</v>
      </c>
      <c r="K115" s="18" t="s">
        <v>509</v>
      </c>
      <c r="L115" s="41">
        <v>8.3956178549170932</v>
      </c>
      <c r="M115" s="37">
        <v>0</v>
      </c>
      <c r="N115" s="44">
        <v>8.3956178549170932</v>
      </c>
      <c r="O115" s="19" t="s">
        <v>56</v>
      </c>
      <c r="P115" s="19">
        <v>0</v>
      </c>
      <c r="Q115" s="19">
        <v>0</v>
      </c>
    </row>
    <row r="116" spans="1:17">
      <c r="A116" s="22" t="s">
        <v>56</v>
      </c>
      <c r="B116" s="19" t="s">
        <v>125</v>
      </c>
      <c r="C116" s="184">
        <v>1</v>
      </c>
      <c r="D116" s="184" t="s">
        <v>75</v>
      </c>
      <c r="E116" s="22" t="s">
        <v>177</v>
      </c>
      <c r="F116" s="22" t="s">
        <v>178</v>
      </c>
      <c r="G116" s="22" t="s">
        <v>560</v>
      </c>
      <c r="H116" s="26" t="s">
        <v>285</v>
      </c>
      <c r="I116" s="26" t="s">
        <v>324</v>
      </c>
      <c r="J116" s="18" t="s">
        <v>325</v>
      </c>
      <c r="K116" s="18" t="s">
        <v>509</v>
      </c>
      <c r="L116" s="41">
        <v>3.1064148704596373</v>
      </c>
      <c r="M116" s="37">
        <v>0</v>
      </c>
      <c r="N116" s="44">
        <v>3.1064148704596373</v>
      </c>
      <c r="O116" s="19" t="s">
        <v>56</v>
      </c>
      <c r="P116" s="19">
        <v>0</v>
      </c>
      <c r="Q116" s="19">
        <v>0</v>
      </c>
    </row>
    <row r="117" spans="1:17">
      <c r="A117" s="22" t="s">
        <v>119</v>
      </c>
      <c r="B117" s="19" t="s">
        <v>74</v>
      </c>
      <c r="C117" s="184">
        <v>1</v>
      </c>
      <c r="D117" s="184" t="s">
        <v>75</v>
      </c>
      <c r="E117" s="22" t="s">
        <v>177</v>
      </c>
      <c r="F117" s="22" t="s">
        <v>178</v>
      </c>
      <c r="G117" s="22" t="s">
        <v>560</v>
      </c>
      <c r="H117" s="26" t="s">
        <v>285</v>
      </c>
      <c r="I117" s="22" t="s">
        <v>326</v>
      </c>
      <c r="J117" s="18" t="s">
        <v>230</v>
      </c>
      <c r="K117" s="18" t="s">
        <v>507</v>
      </c>
      <c r="L117" s="41">
        <v>7.6815033478682198</v>
      </c>
      <c r="M117" s="37">
        <v>7.6815033478682198</v>
      </c>
      <c r="N117" s="44">
        <v>0</v>
      </c>
      <c r="O117" s="19" t="s">
        <v>119</v>
      </c>
      <c r="P117" s="19">
        <v>260</v>
      </c>
      <c r="Q117" s="19">
        <v>255</v>
      </c>
    </row>
    <row r="118" spans="1:17">
      <c r="A118" s="22" t="s">
        <v>119</v>
      </c>
      <c r="B118" s="19" t="s">
        <v>74</v>
      </c>
      <c r="C118" s="184">
        <v>1</v>
      </c>
      <c r="D118" s="184" t="s">
        <v>75</v>
      </c>
      <c r="E118" s="22" t="s">
        <v>177</v>
      </c>
      <c r="F118" s="22" t="s">
        <v>178</v>
      </c>
      <c r="G118" s="22" t="s">
        <v>560</v>
      </c>
      <c r="H118" s="26" t="s">
        <v>285</v>
      </c>
      <c r="I118" s="22" t="s">
        <v>327</v>
      </c>
      <c r="J118" s="18" t="s">
        <v>32</v>
      </c>
      <c r="K118" s="18" t="s">
        <v>507</v>
      </c>
      <c r="L118" s="41">
        <v>1.4793762518372522</v>
      </c>
      <c r="M118" s="37">
        <v>1.4793762518372522</v>
      </c>
      <c r="N118" s="44">
        <v>0</v>
      </c>
      <c r="O118" s="19" t="s">
        <v>119</v>
      </c>
      <c r="P118" s="19">
        <v>260</v>
      </c>
      <c r="Q118" s="19">
        <v>255</v>
      </c>
    </row>
    <row r="119" spans="1:17">
      <c r="A119" s="22" t="s">
        <v>119</v>
      </c>
      <c r="B119" s="19" t="s">
        <v>74</v>
      </c>
      <c r="C119" s="184">
        <v>1</v>
      </c>
      <c r="D119" s="184" t="s">
        <v>75</v>
      </c>
      <c r="E119" s="22" t="s">
        <v>177</v>
      </c>
      <c r="F119" s="22" t="s">
        <v>178</v>
      </c>
      <c r="G119" s="22" t="s">
        <v>560</v>
      </c>
      <c r="H119" s="26" t="s">
        <v>285</v>
      </c>
      <c r="I119" s="22" t="s">
        <v>328</v>
      </c>
      <c r="J119" s="18" t="s">
        <v>32</v>
      </c>
      <c r="K119" s="18" t="s">
        <v>507</v>
      </c>
      <c r="L119" s="41">
        <v>1.4276118379249236</v>
      </c>
      <c r="M119" s="37">
        <v>1.4276118379249236</v>
      </c>
      <c r="N119" s="44">
        <v>0</v>
      </c>
      <c r="O119" s="19" t="s">
        <v>119</v>
      </c>
      <c r="P119" s="19">
        <v>260</v>
      </c>
      <c r="Q119" s="19">
        <v>255</v>
      </c>
    </row>
    <row r="120" spans="1:17">
      <c r="A120" s="22" t="s">
        <v>56</v>
      </c>
      <c r="B120" s="19" t="s">
        <v>125</v>
      </c>
      <c r="C120" s="184">
        <v>1</v>
      </c>
      <c r="D120" s="184" t="s">
        <v>61</v>
      </c>
      <c r="E120" s="22" t="s">
        <v>177</v>
      </c>
      <c r="F120" s="22" t="s">
        <v>178</v>
      </c>
      <c r="G120" s="22" t="s">
        <v>560</v>
      </c>
      <c r="H120" s="26" t="s">
        <v>77</v>
      </c>
      <c r="I120" s="22" t="s">
        <v>329</v>
      </c>
      <c r="J120" s="18" t="s">
        <v>330</v>
      </c>
      <c r="K120" s="18" t="s">
        <v>511</v>
      </c>
      <c r="L120" s="41">
        <v>3.1415926535897967</v>
      </c>
      <c r="M120" s="37">
        <v>0</v>
      </c>
      <c r="N120" s="44">
        <v>3.1415926535897967</v>
      </c>
      <c r="O120" s="19" t="s">
        <v>56</v>
      </c>
      <c r="P120" s="19">
        <v>0</v>
      </c>
      <c r="Q120" s="19">
        <v>0</v>
      </c>
    </row>
    <row r="121" spans="1:17">
      <c r="A121" s="22" t="s">
        <v>56</v>
      </c>
      <c r="B121" s="19" t="s">
        <v>125</v>
      </c>
      <c r="C121" s="184">
        <v>1</v>
      </c>
      <c r="D121" s="184" t="s">
        <v>61</v>
      </c>
      <c r="E121" s="22" t="s">
        <v>177</v>
      </c>
      <c r="F121" s="22" t="s">
        <v>178</v>
      </c>
      <c r="G121" s="22" t="s">
        <v>560</v>
      </c>
      <c r="H121" s="26" t="s">
        <v>77</v>
      </c>
      <c r="I121" s="26" t="s">
        <v>331</v>
      </c>
      <c r="J121" s="18" t="s">
        <v>332</v>
      </c>
      <c r="K121" s="18" t="s">
        <v>509</v>
      </c>
      <c r="L121" s="41">
        <v>12.148015422941938</v>
      </c>
      <c r="M121" s="37">
        <v>0</v>
      </c>
      <c r="N121" s="44">
        <v>12.148015422941938</v>
      </c>
      <c r="O121" s="19" t="s">
        <v>56</v>
      </c>
      <c r="P121" s="19">
        <v>0</v>
      </c>
      <c r="Q121" s="19">
        <v>0</v>
      </c>
    </row>
    <row r="122" spans="1:17">
      <c r="A122" s="22" t="s">
        <v>56</v>
      </c>
      <c r="B122" s="19" t="s">
        <v>125</v>
      </c>
      <c r="C122" s="184">
        <v>1</v>
      </c>
      <c r="D122" s="184" t="s">
        <v>61</v>
      </c>
      <c r="E122" s="22" t="s">
        <v>177</v>
      </c>
      <c r="F122" s="22" t="s">
        <v>178</v>
      </c>
      <c r="G122" s="22" t="s">
        <v>560</v>
      </c>
      <c r="H122" s="26" t="s">
        <v>77</v>
      </c>
      <c r="I122" s="22" t="s">
        <v>333</v>
      </c>
      <c r="J122" s="18" t="s">
        <v>180</v>
      </c>
      <c r="K122" s="18" t="s">
        <v>509</v>
      </c>
      <c r="L122" s="41">
        <v>8.9796339973148243</v>
      </c>
      <c r="M122" s="37">
        <v>0</v>
      </c>
      <c r="N122" s="44">
        <v>8.9796339973148243</v>
      </c>
      <c r="O122" s="19" t="s">
        <v>56</v>
      </c>
      <c r="P122" s="19">
        <v>0</v>
      </c>
      <c r="Q122" s="19">
        <v>0</v>
      </c>
    </row>
    <row r="123" spans="1:17">
      <c r="A123" s="22" t="s">
        <v>56</v>
      </c>
      <c r="B123" s="19" t="s">
        <v>125</v>
      </c>
      <c r="C123" s="184">
        <v>1</v>
      </c>
      <c r="D123" s="184" t="s">
        <v>61</v>
      </c>
      <c r="E123" s="22" t="s">
        <v>177</v>
      </c>
      <c r="F123" s="22" t="s">
        <v>178</v>
      </c>
      <c r="G123" s="22" t="s">
        <v>560</v>
      </c>
      <c r="H123" s="26" t="s">
        <v>77</v>
      </c>
      <c r="I123" s="22" t="s">
        <v>334</v>
      </c>
      <c r="J123" s="18" t="s">
        <v>180</v>
      </c>
      <c r="K123" s="18" t="s">
        <v>509</v>
      </c>
      <c r="L123" s="41">
        <v>4.8160017086791918</v>
      </c>
      <c r="M123" s="37">
        <v>0</v>
      </c>
      <c r="N123" s="44">
        <v>4.8160017086791918</v>
      </c>
      <c r="O123" s="19" t="s">
        <v>56</v>
      </c>
      <c r="P123" s="19">
        <v>0</v>
      </c>
      <c r="Q123" s="19">
        <v>0</v>
      </c>
    </row>
    <row r="124" spans="1:17">
      <c r="A124" s="22" t="s">
        <v>56</v>
      </c>
      <c r="B124" s="19" t="s">
        <v>125</v>
      </c>
      <c r="C124" s="184">
        <v>1</v>
      </c>
      <c r="D124" s="184" t="s">
        <v>61</v>
      </c>
      <c r="E124" s="22" t="s">
        <v>177</v>
      </c>
      <c r="F124" s="22" t="s">
        <v>178</v>
      </c>
      <c r="G124" s="22" t="s">
        <v>560</v>
      </c>
      <c r="H124" s="26" t="s">
        <v>77</v>
      </c>
      <c r="I124" s="22" t="s">
        <v>335</v>
      </c>
      <c r="J124" s="18" t="s">
        <v>180</v>
      </c>
      <c r="K124" s="18" t="s">
        <v>509</v>
      </c>
      <c r="L124" s="41">
        <v>4.82</v>
      </c>
      <c r="M124" s="37">
        <v>0</v>
      </c>
      <c r="N124" s="44">
        <v>4.82</v>
      </c>
      <c r="O124" s="19" t="s">
        <v>56</v>
      </c>
      <c r="P124" s="19">
        <v>0</v>
      </c>
      <c r="Q124" s="19">
        <v>0</v>
      </c>
    </row>
    <row r="125" spans="1:17">
      <c r="A125" s="22" t="s">
        <v>56</v>
      </c>
      <c r="B125" s="19" t="s">
        <v>125</v>
      </c>
      <c r="C125" s="184">
        <v>1</v>
      </c>
      <c r="D125" s="184" t="s">
        <v>61</v>
      </c>
      <c r="E125" s="22" t="s">
        <v>177</v>
      </c>
      <c r="F125" s="22" t="s">
        <v>178</v>
      </c>
      <c r="G125" s="22" t="s">
        <v>560</v>
      </c>
      <c r="H125" s="26" t="s">
        <v>77</v>
      </c>
      <c r="I125" s="22" t="s">
        <v>336</v>
      </c>
      <c r="J125" s="18" t="s">
        <v>180</v>
      </c>
      <c r="K125" s="18" t="s">
        <v>509</v>
      </c>
      <c r="L125" s="41">
        <v>1.1309733552922938</v>
      </c>
      <c r="M125" s="37">
        <v>0</v>
      </c>
      <c r="N125" s="44">
        <v>1.1309733552922938</v>
      </c>
      <c r="O125" s="19" t="s">
        <v>56</v>
      </c>
      <c r="P125" s="19">
        <v>0</v>
      </c>
      <c r="Q125" s="19">
        <v>0</v>
      </c>
    </row>
    <row r="126" spans="1:17">
      <c r="A126" s="22" t="s">
        <v>56</v>
      </c>
      <c r="B126" s="19" t="s">
        <v>125</v>
      </c>
      <c r="C126" s="184">
        <v>1</v>
      </c>
      <c r="D126" s="184" t="s">
        <v>61</v>
      </c>
      <c r="E126" s="22" t="s">
        <v>177</v>
      </c>
      <c r="F126" s="22" t="s">
        <v>178</v>
      </c>
      <c r="G126" s="22" t="s">
        <v>560</v>
      </c>
      <c r="H126" s="26" t="s">
        <v>77</v>
      </c>
      <c r="I126" s="22" t="s">
        <v>337</v>
      </c>
      <c r="J126" s="18" t="s">
        <v>338</v>
      </c>
      <c r="K126" s="18" t="s">
        <v>509</v>
      </c>
      <c r="L126" s="41">
        <v>1.1309733552922911</v>
      </c>
      <c r="M126" s="37">
        <v>0</v>
      </c>
      <c r="N126" s="44">
        <v>1.1309733552922911</v>
      </c>
      <c r="O126" s="19" t="s">
        <v>56</v>
      </c>
      <c r="P126" s="19">
        <v>0</v>
      </c>
      <c r="Q126" s="19">
        <v>0</v>
      </c>
    </row>
    <row r="127" spans="1:17">
      <c r="A127" s="22" t="s">
        <v>56</v>
      </c>
      <c r="B127" s="19" t="s">
        <v>125</v>
      </c>
      <c r="C127" s="184">
        <v>1</v>
      </c>
      <c r="D127" s="184" t="s">
        <v>61</v>
      </c>
      <c r="E127" s="22" t="s">
        <v>177</v>
      </c>
      <c r="F127" s="22" t="s">
        <v>178</v>
      </c>
      <c r="G127" s="22" t="s">
        <v>560</v>
      </c>
      <c r="H127" s="26" t="s">
        <v>77</v>
      </c>
      <c r="I127" s="22" t="s">
        <v>339</v>
      </c>
      <c r="J127" s="18" t="s">
        <v>340</v>
      </c>
      <c r="K127" s="18" t="s">
        <v>509</v>
      </c>
      <c r="L127" s="41">
        <v>9.4029174294456315</v>
      </c>
      <c r="M127" s="37">
        <v>0</v>
      </c>
      <c r="N127" s="44">
        <v>9.4029174294456315</v>
      </c>
      <c r="O127" s="19" t="s">
        <v>56</v>
      </c>
      <c r="P127" s="19">
        <v>0</v>
      </c>
      <c r="Q127" s="19">
        <v>0</v>
      </c>
    </row>
    <row r="128" spans="1:17">
      <c r="A128" s="22" t="s">
        <v>56</v>
      </c>
      <c r="B128" s="19" t="s">
        <v>125</v>
      </c>
      <c r="C128" s="184">
        <v>1</v>
      </c>
      <c r="D128" s="184" t="s">
        <v>61</v>
      </c>
      <c r="E128" s="22" t="s">
        <v>177</v>
      </c>
      <c r="F128" s="22" t="s">
        <v>178</v>
      </c>
      <c r="G128" s="22" t="s">
        <v>560</v>
      </c>
      <c r="H128" s="26" t="s">
        <v>77</v>
      </c>
      <c r="I128" s="22" t="s">
        <v>341</v>
      </c>
      <c r="J128" s="18" t="s">
        <v>253</v>
      </c>
      <c r="K128" s="18" t="s">
        <v>509</v>
      </c>
      <c r="L128" s="41">
        <v>21.586465405179787</v>
      </c>
      <c r="M128" s="37">
        <v>0</v>
      </c>
      <c r="N128" s="44">
        <v>21.586465405179787</v>
      </c>
      <c r="O128" s="19" t="s">
        <v>56</v>
      </c>
      <c r="P128" s="19">
        <v>0</v>
      </c>
      <c r="Q128" s="19">
        <v>0</v>
      </c>
    </row>
    <row r="129" spans="1:17">
      <c r="A129" s="22" t="s">
        <v>119</v>
      </c>
      <c r="B129" s="19" t="s">
        <v>74</v>
      </c>
      <c r="C129" s="184">
        <v>1</v>
      </c>
      <c r="D129" s="184" t="s">
        <v>61</v>
      </c>
      <c r="E129" s="22" t="s">
        <v>177</v>
      </c>
      <c r="F129" s="22" t="s">
        <v>178</v>
      </c>
      <c r="G129" s="22" t="s">
        <v>560</v>
      </c>
      <c r="H129" s="26" t="s">
        <v>77</v>
      </c>
      <c r="I129" s="22" t="s">
        <v>342</v>
      </c>
      <c r="J129" s="18" t="s">
        <v>226</v>
      </c>
      <c r="K129" s="18" t="s">
        <v>507</v>
      </c>
      <c r="L129" s="41">
        <v>1.869814592445602</v>
      </c>
      <c r="M129" s="37">
        <v>1.869814592445602</v>
      </c>
      <c r="N129" s="44">
        <v>0</v>
      </c>
      <c r="O129" s="19" t="s">
        <v>119</v>
      </c>
      <c r="P129" s="19">
        <v>260</v>
      </c>
      <c r="Q129" s="19">
        <v>255</v>
      </c>
    </row>
    <row r="130" spans="1:17">
      <c r="A130" s="22" t="s">
        <v>119</v>
      </c>
      <c r="B130" s="19" t="s">
        <v>74</v>
      </c>
      <c r="C130" s="184">
        <v>1</v>
      </c>
      <c r="D130" s="184" t="s">
        <v>61</v>
      </c>
      <c r="E130" s="22" t="s">
        <v>177</v>
      </c>
      <c r="F130" s="22" t="s">
        <v>178</v>
      </c>
      <c r="G130" s="22" t="s">
        <v>560</v>
      </c>
      <c r="H130" s="26" t="s">
        <v>77</v>
      </c>
      <c r="I130" s="26" t="s">
        <v>343</v>
      </c>
      <c r="J130" s="18" t="s">
        <v>32</v>
      </c>
      <c r="K130" s="18" t="s">
        <v>507</v>
      </c>
      <c r="L130" s="41">
        <v>1.9292380344120976</v>
      </c>
      <c r="M130" s="37">
        <v>1.9292380344120976</v>
      </c>
      <c r="N130" s="44">
        <v>0</v>
      </c>
      <c r="O130" s="19" t="s">
        <v>119</v>
      </c>
      <c r="P130" s="19">
        <v>260</v>
      </c>
      <c r="Q130" s="19">
        <v>255</v>
      </c>
    </row>
    <row r="131" spans="1:17">
      <c r="A131" s="22" t="s">
        <v>56</v>
      </c>
      <c r="B131" s="19" t="s">
        <v>125</v>
      </c>
      <c r="C131" s="184">
        <v>1</v>
      </c>
      <c r="D131" s="184" t="s">
        <v>61</v>
      </c>
      <c r="E131" s="22" t="s">
        <v>177</v>
      </c>
      <c r="F131" s="22" t="s">
        <v>178</v>
      </c>
      <c r="G131" s="22" t="s">
        <v>560</v>
      </c>
      <c r="H131" s="26" t="s">
        <v>77</v>
      </c>
      <c r="I131" s="22" t="s">
        <v>344</v>
      </c>
      <c r="J131" s="18" t="s">
        <v>30</v>
      </c>
      <c r="K131" s="18" t="s">
        <v>509</v>
      </c>
      <c r="L131" s="41">
        <v>11.805363358660454</v>
      </c>
      <c r="M131" s="37">
        <v>0</v>
      </c>
      <c r="N131" s="44">
        <v>11.805363358660454</v>
      </c>
      <c r="O131" s="19" t="s">
        <v>56</v>
      </c>
      <c r="P131" s="19">
        <v>0</v>
      </c>
      <c r="Q131" s="19">
        <v>0</v>
      </c>
    </row>
    <row r="132" spans="1:17">
      <c r="A132" s="22" t="s">
        <v>56</v>
      </c>
      <c r="B132" s="19" t="s">
        <v>125</v>
      </c>
      <c r="C132" s="184">
        <v>1</v>
      </c>
      <c r="D132" s="184" t="s">
        <v>61</v>
      </c>
      <c r="E132" s="22" t="s">
        <v>177</v>
      </c>
      <c r="F132" s="22" t="s">
        <v>178</v>
      </c>
      <c r="G132" s="22" t="s">
        <v>560</v>
      </c>
      <c r="H132" s="26" t="s">
        <v>77</v>
      </c>
      <c r="I132" s="22" t="s">
        <v>345</v>
      </c>
      <c r="J132" s="18" t="s">
        <v>346</v>
      </c>
      <c r="K132" s="18" t="s">
        <v>509</v>
      </c>
      <c r="L132" s="41">
        <v>105.61527613447598</v>
      </c>
      <c r="M132" s="37">
        <v>0</v>
      </c>
      <c r="N132" s="44">
        <v>105.61527613447598</v>
      </c>
      <c r="O132" s="19" t="s">
        <v>56</v>
      </c>
      <c r="P132" s="19">
        <v>0</v>
      </c>
      <c r="Q132" s="19">
        <v>0</v>
      </c>
    </row>
    <row r="133" spans="1:17">
      <c r="A133" s="22" t="s">
        <v>56</v>
      </c>
      <c r="B133" s="19" t="s">
        <v>125</v>
      </c>
      <c r="C133" s="184">
        <v>1</v>
      </c>
      <c r="D133" s="184" t="s">
        <v>61</v>
      </c>
      <c r="E133" s="22" t="s">
        <v>177</v>
      </c>
      <c r="F133" s="22" t="s">
        <v>178</v>
      </c>
      <c r="G133" s="22" t="s">
        <v>560</v>
      </c>
      <c r="H133" s="26" t="s">
        <v>77</v>
      </c>
      <c r="I133" s="22" t="s">
        <v>347</v>
      </c>
      <c r="J133" s="18" t="s">
        <v>201</v>
      </c>
      <c r="K133" s="18" t="s">
        <v>509</v>
      </c>
      <c r="L133" s="41">
        <v>0.11838154849018125</v>
      </c>
      <c r="M133" s="37">
        <v>0</v>
      </c>
      <c r="N133" s="44">
        <v>0.11838154849018125</v>
      </c>
      <c r="O133" s="19" t="s">
        <v>56</v>
      </c>
      <c r="P133" s="19">
        <v>0</v>
      </c>
      <c r="Q133" s="19">
        <v>0</v>
      </c>
    </row>
    <row r="134" spans="1:17">
      <c r="A134" s="22" t="s">
        <v>56</v>
      </c>
      <c r="B134" s="19" t="s">
        <v>125</v>
      </c>
      <c r="C134" s="184">
        <v>1</v>
      </c>
      <c r="D134" s="184" t="s">
        <v>61</v>
      </c>
      <c r="E134" s="22" t="s">
        <v>177</v>
      </c>
      <c r="F134" s="22" t="s">
        <v>178</v>
      </c>
      <c r="G134" s="22" t="s">
        <v>560</v>
      </c>
      <c r="H134" s="26" t="s">
        <v>77</v>
      </c>
      <c r="I134" s="22" t="s">
        <v>348</v>
      </c>
      <c r="J134" s="18" t="s">
        <v>203</v>
      </c>
      <c r="K134" s="18" t="s">
        <v>509</v>
      </c>
      <c r="L134" s="41">
        <v>0.48742776661310355</v>
      </c>
      <c r="M134" s="37">
        <v>0</v>
      </c>
      <c r="N134" s="44">
        <v>0.48742776661310355</v>
      </c>
      <c r="O134" s="19" t="s">
        <v>56</v>
      </c>
      <c r="P134" s="19">
        <v>0</v>
      </c>
      <c r="Q134" s="19">
        <v>0</v>
      </c>
    </row>
    <row r="135" spans="1:17">
      <c r="A135" s="22" t="s">
        <v>56</v>
      </c>
      <c r="B135" s="19" t="s">
        <v>125</v>
      </c>
      <c r="C135" s="184">
        <v>1</v>
      </c>
      <c r="D135" s="184" t="s">
        <v>61</v>
      </c>
      <c r="E135" s="22" t="s">
        <v>177</v>
      </c>
      <c r="F135" s="22" t="s">
        <v>178</v>
      </c>
      <c r="G135" s="22" t="s">
        <v>560</v>
      </c>
      <c r="H135" s="26" t="s">
        <v>77</v>
      </c>
      <c r="I135" s="22" t="s">
        <v>349</v>
      </c>
      <c r="J135" s="18" t="s">
        <v>350</v>
      </c>
      <c r="K135" s="18" t="s">
        <v>509</v>
      </c>
      <c r="L135" s="41">
        <v>3.7342211130320981</v>
      </c>
      <c r="M135" s="37">
        <v>0</v>
      </c>
      <c r="N135" s="44">
        <v>3.7342211130320981</v>
      </c>
      <c r="O135" s="19" t="s">
        <v>56</v>
      </c>
      <c r="P135" s="19">
        <v>0</v>
      </c>
      <c r="Q135" s="19">
        <v>0</v>
      </c>
    </row>
    <row r="136" spans="1:17">
      <c r="A136" s="22" t="s">
        <v>56</v>
      </c>
      <c r="B136" s="19" t="s">
        <v>125</v>
      </c>
      <c r="C136" s="184">
        <v>1</v>
      </c>
      <c r="D136" s="184" t="s">
        <v>61</v>
      </c>
      <c r="E136" s="22" t="s">
        <v>177</v>
      </c>
      <c r="F136" s="22" t="s">
        <v>178</v>
      </c>
      <c r="G136" s="22" t="s">
        <v>560</v>
      </c>
      <c r="H136" s="26" t="s">
        <v>77</v>
      </c>
      <c r="I136" s="22" t="s">
        <v>351</v>
      </c>
      <c r="J136" s="18" t="s">
        <v>180</v>
      </c>
      <c r="K136" s="18" t="s">
        <v>509</v>
      </c>
      <c r="L136" s="41">
        <v>9.93</v>
      </c>
      <c r="M136" s="37">
        <v>0</v>
      </c>
      <c r="N136" s="44">
        <v>9.93</v>
      </c>
      <c r="O136" s="19" t="s">
        <v>56</v>
      </c>
      <c r="P136" s="19">
        <v>0</v>
      </c>
      <c r="Q136" s="19">
        <v>0</v>
      </c>
    </row>
    <row r="137" spans="1:17">
      <c r="A137" s="22" t="s">
        <v>56</v>
      </c>
      <c r="B137" s="19" t="s">
        <v>125</v>
      </c>
      <c r="C137" s="184">
        <v>1</v>
      </c>
      <c r="D137" s="184" t="s">
        <v>61</v>
      </c>
      <c r="E137" s="22" t="s">
        <v>177</v>
      </c>
      <c r="F137" s="22" t="s">
        <v>178</v>
      </c>
      <c r="G137" s="22" t="s">
        <v>560</v>
      </c>
      <c r="H137" s="26" t="s">
        <v>77</v>
      </c>
      <c r="I137" s="22" t="s">
        <v>352</v>
      </c>
      <c r="J137" s="18" t="s">
        <v>180</v>
      </c>
      <c r="K137" s="18" t="s">
        <v>509</v>
      </c>
      <c r="L137" s="41">
        <v>4.1684430331793942</v>
      </c>
      <c r="M137" s="37">
        <v>0</v>
      </c>
      <c r="N137" s="44">
        <v>4.1684430331793942</v>
      </c>
      <c r="O137" s="19" t="s">
        <v>56</v>
      </c>
      <c r="P137" s="19">
        <v>0</v>
      </c>
      <c r="Q137" s="19">
        <v>0</v>
      </c>
    </row>
    <row r="138" spans="1:17">
      <c r="A138" s="22" t="s">
        <v>56</v>
      </c>
      <c r="B138" s="19" t="s">
        <v>125</v>
      </c>
      <c r="C138" s="184">
        <v>1</v>
      </c>
      <c r="D138" s="184" t="s">
        <v>61</v>
      </c>
      <c r="E138" s="22" t="s">
        <v>177</v>
      </c>
      <c r="F138" s="22" t="s">
        <v>178</v>
      </c>
      <c r="G138" s="22" t="s">
        <v>560</v>
      </c>
      <c r="H138" s="26" t="s">
        <v>77</v>
      </c>
      <c r="I138" s="22" t="s">
        <v>353</v>
      </c>
      <c r="J138" s="18" t="s">
        <v>338</v>
      </c>
      <c r="K138" s="18" t="s">
        <v>509</v>
      </c>
      <c r="L138" s="41">
        <v>4.8742591355644853</v>
      </c>
      <c r="M138" s="37">
        <v>0</v>
      </c>
      <c r="N138" s="44">
        <v>4.8742591355644853</v>
      </c>
      <c r="O138" s="19" t="s">
        <v>56</v>
      </c>
      <c r="P138" s="19">
        <v>0</v>
      </c>
      <c r="Q138" s="19">
        <v>0</v>
      </c>
    </row>
    <row r="139" spans="1:17">
      <c r="A139" s="22" t="s">
        <v>56</v>
      </c>
      <c r="B139" s="19" t="s">
        <v>125</v>
      </c>
      <c r="C139" s="184">
        <v>1</v>
      </c>
      <c r="D139" s="184" t="s">
        <v>61</v>
      </c>
      <c r="E139" s="22" t="s">
        <v>177</v>
      </c>
      <c r="F139" s="22" t="s">
        <v>178</v>
      </c>
      <c r="G139" s="22" t="s">
        <v>560</v>
      </c>
      <c r="H139" s="26" t="s">
        <v>77</v>
      </c>
      <c r="I139" s="22" t="s">
        <v>354</v>
      </c>
      <c r="J139" s="18" t="s">
        <v>180</v>
      </c>
      <c r="K139" s="18" t="s">
        <v>509</v>
      </c>
      <c r="L139" s="41">
        <v>5.0749885121864891</v>
      </c>
      <c r="M139" s="37">
        <v>0</v>
      </c>
      <c r="N139" s="44">
        <v>5.0749885121864891</v>
      </c>
      <c r="O139" s="19" t="s">
        <v>56</v>
      </c>
      <c r="P139" s="19">
        <v>0</v>
      </c>
      <c r="Q139" s="19">
        <v>0</v>
      </c>
    </row>
    <row r="140" spans="1:17">
      <c r="A140" s="22" t="s">
        <v>56</v>
      </c>
      <c r="B140" s="19" t="s">
        <v>125</v>
      </c>
      <c r="C140" s="184">
        <v>1</v>
      </c>
      <c r="D140" s="184" t="s">
        <v>61</v>
      </c>
      <c r="E140" s="22" t="s">
        <v>177</v>
      </c>
      <c r="F140" s="22" t="s">
        <v>178</v>
      </c>
      <c r="G140" s="22" t="s">
        <v>560</v>
      </c>
      <c r="H140" s="26" t="s">
        <v>77</v>
      </c>
      <c r="I140" s="22" t="s">
        <v>355</v>
      </c>
      <c r="J140" s="18" t="s">
        <v>356</v>
      </c>
      <c r="K140" s="18" t="s">
        <v>506</v>
      </c>
      <c r="L140" s="41">
        <v>5.0347926157239371</v>
      </c>
      <c r="M140" s="37">
        <v>0</v>
      </c>
      <c r="N140" s="44">
        <v>5.0347926157239371</v>
      </c>
      <c r="O140" s="19" t="s">
        <v>56</v>
      </c>
      <c r="P140" s="19">
        <v>0</v>
      </c>
      <c r="Q140" s="19">
        <v>0</v>
      </c>
    </row>
    <row r="141" spans="1:17">
      <c r="A141" s="22" t="s">
        <v>56</v>
      </c>
      <c r="B141" s="19" t="s">
        <v>125</v>
      </c>
      <c r="C141" s="184">
        <v>1</v>
      </c>
      <c r="D141" s="184" t="s">
        <v>61</v>
      </c>
      <c r="E141" s="22" t="s">
        <v>177</v>
      </c>
      <c r="F141" s="22" t="s">
        <v>178</v>
      </c>
      <c r="G141" s="22" t="s">
        <v>560</v>
      </c>
      <c r="H141" s="26" t="s">
        <v>77</v>
      </c>
      <c r="I141" s="22" t="s">
        <v>357</v>
      </c>
      <c r="J141" s="18" t="s">
        <v>358</v>
      </c>
      <c r="K141" s="18" t="s">
        <v>506</v>
      </c>
      <c r="L141" s="41">
        <v>30.599516441937183</v>
      </c>
      <c r="M141" s="37">
        <v>0</v>
      </c>
      <c r="N141" s="44">
        <v>30.599516441937183</v>
      </c>
      <c r="O141" s="19" t="s">
        <v>56</v>
      </c>
      <c r="P141" s="19">
        <v>0</v>
      </c>
      <c r="Q141" s="19">
        <v>0</v>
      </c>
    </row>
    <row r="142" spans="1:17">
      <c r="A142" s="22" t="s">
        <v>56</v>
      </c>
      <c r="B142" s="19" t="s">
        <v>125</v>
      </c>
      <c r="C142" s="184">
        <v>1</v>
      </c>
      <c r="D142" s="184" t="s">
        <v>61</v>
      </c>
      <c r="E142" s="22" t="s">
        <v>177</v>
      </c>
      <c r="F142" s="22" t="s">
        <v>178</v>
      </c>
      <c r="G142" s="22" t="s">
        <v>560</v>
      </c>
      <c r="H142" s="26" t="s">
        <v>77</v>
      </c>
      <c r="I142" s="22" t="s">
        <v>359</v>
      </c>
      <c r="J142" s="18" t="s">
        <v>67</v>
      </c>
      <c r="K142" s="18" t="s">
        <v>509</v>
      </c>
      <c r="L142" s="41">
        <v>5.2444889143126421</v>
      </c>
      <c r="M142" s="37">
        <v>0</v>
      </c>
      <c r="N142" s="44">
        <v>5.2444889143126421</v>
      </c>
      <c r="O142" s="19" t="s">
        <v>56</v>
      </c>
      <c r="P142" s="19">
        <v>0</v>
      </c>
      <c r="Q142" s="19">
        <v>0</v>
      </c>
    </row>
    <row r="143" spans="1:17">
      <c r="A143" s="22" t="s">
        <v>56</v>
      </c>
      <c r="B143" s="19" t="s">
        <v>125</v>
      </c>
      <c r="C143" s="184">
        <v>1</v>
      </c>
      <c r="D143" s="184" t="s">
        <v>61</v>
      </c>
      <c r="E143" s="22" t="s">
        <v>177</v>
      </c>
      <c r="F143" s="22" t="s">
        <v>178</v>
      </c>
      <c r="G143" s="22" t="s">
        <v>560</v>
      </c>
      <c r="H143" s="26" t="s">
        <v>77</v>
      </c>
      <c r="I143" s="22" t="s">
        <v>360</v>
      </c>
      <c r="J143" s="18" t="s">
        <v>253</v>
      </c>
      <c r="K143" s="18" t="s">
        <v>509</v>
      </c>
      <c r="L143" s="41">
        <v>44.459142289308822</v>
      </c>
      <c r="M143" s="37">
        <v>0</v>
      </c>
      <c r="N143" s="44">
        <v>44.459142289308822</v>
      </c>
      <c r="O143" s="19" t="s">
        <v>56</v>
      </c>
      <c r="P143" s="19">
        <v>0</v>
      </c>
      <c r="Q143" s="19">
        <v>0</v>
      </c>
    </row>
    <row r="144" spans="1:17">
      <c r="A144" s="22" t="s">
        <v>56</v>
      </c>
      <c r="B144" s="19" t="s">
        <v>125</v>
      </c>
      <c r="C144" s="184">
        <v>1</v>
      </c>
      <c r="D144" s="184" t="s">
        <v>61</v>
      </c>
      <c r="E144" s="22" t="s">
        <v>177</v>
      </c>
      <c r="F144" s="22" t="s">
        <v>178</v>
      </c>
      <c r="G144" s="22" t="s">
        <v>560</v>
      </c>
      <c r="H144" s="26" t="s">
        <v>77</v>
      </c>
      <c r="I144" s="22" t="s">
        <v>361</v>
      </c>
      <c r="J144" s="18" t="s">
        <v>350</v>
      </c>
      <c r="K144" s="18" t="s">
        <v>509</v>
      </c>
      <c r="L144" s="41">
        <v>3.0129180075031758</v>
      </c>
      <c r="M144" s="37">
        <v>0</v>
      </c>
      <c r="N144" s="44">
        <v>3.0129180075031758</v>
      </c>
      <c r="O144" s="19" t="s">
        <v>56</v>
      </c>
      <c r="P144" s="19">
        <v>0</v>
      </c>
      <c r="Q144" s="19">
        <v>0</v>
      </c>
    </row>
    <row r="145" spans="1:17">
      <c r="A145" s="22" t="s">
        <v>119</v>
      </c>
      <c r="B145" s="19" t="s">
        <v>74</v>
      </c>
      <c r="C145" s="184">
        <v>1</v>
      </c>
      <c r="D145" s="184" t="s">
        <v>61</v>
      </c>
      <c r="E145" s="22" t="s">
        <v>177</v>
      </c>
      <c r="F145" s="22" t="s">
        <v>178</v>
      </c>
      <c r="G145" s="22" t="s">
        <v>560</v>
      </c>
      <c r="H145" s="26" t="s">
        <v>77</v>
      </c>
      <c r="I145" s="22" t="s">
        <v>362</v>
      </c>
      <c r="J145" s="18" t="s">
        <v>230</v>
      </c>
      <c r="K145" s="18" t="s">
        <v>507</v>
      </c>
      <c r="L145" s="41">
        <v>5.2583070616461383</v>
      </c>
      <c r="M145" s="37">
        <v>5.2583070616461383</v>
      </c>
      <c r="N145" s="44">
        <v>0</v>
      </c>
      <c r="O145" s="19" t="s">
        <v>119</v>
      </c>
      <c r="P145" s="19">
        <v>260</v>
      </c>
      <c r="Q145" s="19">
        <v>255</v>
      </c>
    </row>
    <row r="146" spans="1:17">
      <c r="A146" s="22" t="s">
        <v>119</v>
      </c>
      <c r="B146" s="19" t="s">
        <v>74</v>
      </c>
      <c r="C146" s="184">
        <v>1</v>
      </c>
      <c r="D146" s="184" t="s">
        <v>61</v>
      </c>
      <c r="E146" s="22" t="s">
        <v>177</v>
      </c>
      <c r="F146" s="22" t="s">
        <v>178</v>
      </c>
      <c r="G146" s="22" t="s">
        <v>560</v>
      </c>
      <c r="H146" s="26" t="s">
        <v>77</v>
      </c>
      <c r="I146" s="22" t="s">
        <v>363</v>
      </c>
      <c r="J146" s="18" t="s">
        <v>32</v>
      </c>
      <c r="K146" s="18" t="s">
        <v>507</v>
      </c>
      <c r="L146" s="41">
        <v>1.5599999999999987</v>
      </c>
      <c r="M146" s="37">
        <v>1.5599999999999987</v>
      </c>
      <c r="N146" s="44">
        <v>0</v>
      </c>
      <c r="O146" s="19" t="s">
        <v>119</v>
      </c>
      <c r="P146" s="19">
        <v>260</v>
      </c>
      <c r="Q146" s="19">
        <v>255</v>
      </c>
    </row>
    <row r="147" spans="1:17">
      <c r="A147" s="22" t="s">
        <v>56</v>
      </c>
      <c r="B147" s="19" t="s">
        <v>125</v>
      </c>
      <c r="C147" s="184">
        <v>1</v>
      </c>
      <c r="D147" s="184" t="s">
        <v>61</v>
      </c>
      <c r="E147" s="22" t="s">
        <v>177</v>
      </c>
      <c r="F147" s="22" t="s">
        <v>178</v>
      </c>
      <c r="G147" s="22" t="s">
        <v>560</v>
      </c>
      <c r="H147" s="26" t="s">
        <v>77</v>
      </c>
      <c r="I147" s="22" t="s">
        <v>364</v>
      </c>
      <c r="J147" s="18" t="s">
        <v>58</v>
      </c>
      <c r="K147" s="18" t="s">
        <v>511</v>
      </c>
      <c r="L147" s="41">
        <v>82.229099090170905</v>
      </c>
      <c r="M147" s="37">
        <v>0</v>
      </c>
      <c r="N147" s="44">
        <v>82.229099090170905</v>
      </c>
      <c r="O147" s="19" t="s">
        <v>56</v>
      </c>
      <c r="P147" s="19">
        <v>0</v>
      </c>
      <c r="Q147" s="19">
        <v>0</v>
      </c>
    </row>
    <row r="148" spans="1:17">
      <c r="A148" s="22" t="s">
        <v>56</v>
      </c>
      <c r="B148" s="19" t="s">
        <v>125</v>
      </c>
      <c r="C148" s="184">
        <v>1</v>
      </c>
      <c r="D148" s="184" t="s">
        <v>61</v>
      </c>
      <c r="E148" s="22" t="s">
        <v>177</v>
      </c>
      <c r="F148" s="22" t="s">
        <v>178</v>
      </c>
      <c r="G148" s="22" t="s">
        <v>560</v>
      </c>
      <c r="H148" s="26" t="s">
        <v>77</v>
      </c>
      <c r="I148" s="22" t="s">
        <v>365</v>
      </c>
      <c r="J148" s="18" t="s">
        <v>208</v>
      </c>
      <c r="K148" s="18" t="s">
        <v>510</v>
      </c>
      <c r="L148" s="41">
        <v>15</v>
      </c>
      <c r="M148" s="37">
        <v>0</v>
      </c>
      <c r="N148" s="44">
        <v>15</v>
      </c>
      <c r="O148" s="19" t="s">
        <v>56</v>
      </c>
      <c r="P148" s="19">
        <v>0</v>
      </c>
      <c r="Q148" s="19">
        <v>0</v>
      </c>
    </row>
    <row r="149" spans="1:17">
      <c r="A149" s="22" t="s">
        <v>56</v>
      </c>
      <c r="B149" s="19" t="s">
        <v>125</v>
      </c>
      <c r="C149" s="184">
        <v>1</v>
      </c>
      <c r="D149" s="184" t="s">
        <v>61</v>
      </c>
      <c r="E149" s="22" t="s">
        <v>177</v>
      </c>
      <c r="F149" s="22" t="s">
        <v>178</v>
      </c>
      <c r="G149" s="22" t="s">
        <v>560</v>
      </c>
      <c r="H149" s="26" t="s">
        <v>77</v>
      </c>
      <c r="I149" s="26" t="s">
        <v>366</v>
      </c>
      <c r="J149" s="18" t="s">
        <v>330</v>
      </c>
      <c r="K149" s="18" t="s">
        <v>511</v>
      </c>
      <c r="L149" s="41">
        <v>3.1453636957394591</v>
      </c>
      <c r="M149" s="37">
        <v>0</v>
      </c>
      <c r="N149" s="44">
        <v>3.1453636957394591</v>
      </c>
      <c r="O149" s="19" t="s">
        <v>56</v>
      </c>
      <c r="P149" s="19">
        <v>0</v>
      </c>
      <c r="Q149" s="19">
        <v>0</v>
      </c>
    </row>
    <row r="150" spans="1:17">
      <c r="A150" s="22" t="s">
        <v>56</v>
      </c>
      <c r="B150" s="19" t="s">
        <v>125</v>
      </c>
      <c r="C150" s="184">
        <v>1</v>
      </c>
      <c r="D150" s="184" t="s">
        <v>61</v>
      </c>
      <c r="E150" s="22" t="s">
        <v>177</v>
      </c>
      <c r="F150" s="22" t="s">
        <v>178</v>
      </c>
      <c r="G150" s="22" t="s">
        <v>560</v>
      </c>
      <c r="H150" s="26" t="s">
        <v>77</v>
      </c>
      <c r="I150" s="22" t="s">
        <v>367</v>
      </c>
      <c r="J150" s="18" t="s">
        <v>66</v>
      </c>
      <c r="K150" s="18" t="s">
        <v>509</v>
      </c>
      <c r="L150" s="41">
        <v>0.70244294658689133</v>
      </c>
      <c r="M150" s="37">
        <v>0</v>
      </c>
      <c r="N150" s="44">
        <v>0.70244294658689133</v>
      </c>
      <c r="O150" s="19" t="s">
        <v>56</v>
      </c>
      <c r="P150" s="19">
        <v>0</v>
      </c>
      <c r="Q150" s="19">
        <v>0</v>
      </c>
    </row>
    <row r="151" spans="1:17">
      <c r="A151" s="22" t="s">
        <v>56</v>
      </c>
      <c r="B151" s="19" t="s">
        <v>125</v>
      </c>
      <c r="C151" s="184">
        <v>1</v>
      </c>
      <c r="D151" s="184" t="s">
        <v>61</v>
      </c>
      <c r="E151" s="22" t="s">
        <v>177</v>
      </c>
      <c r="F151" s="22" t="s">
        <v>178</v>
      </c>
      <c r="G151" s="22" t="s">
        <v>560</v>
      </c>
      <c r="H151" s="26" t="s">
        <v>77</v>
      </c>
      <c r="I151" s="22" t="s">
        <v>368</v>
      </c>
      <c r="J151" s="18" t="s">
        <v>369</v>
      </c>
      <c r="K151" s="18" t="s">
        <v>509</v>
      </c>
      <c r="L151" s="41">
        <v>13.066117612179594</v>
      </c>
      <c r="M151" s="37">
        <v>0</v>
      </c>
      <c r="N151" s="44">
        <v>13.066117612179594</v>
      </c>
      <c r="O151" s="19" t="s">
        <v>56</v>
      </c>
      <c r="P151" s="19">
        <v>0</v>
      </c>
      <c r="Q151" s="19">
        <v>0</v>
      </c>
    </row>
    <row r="152" spans="1:17">
      <c r="A152" s="22" t="s">
        <v>56</v>
      </c>
      <c r="B152" s="19" t="s">
        <v>125</v>
      </c>
      <c r="C152" s="184">
        <v>1</v>
      </c>
      <c r="D152" s="184" t="s">
        <v>61</v>
      </c>
      <c r="E152" s="22" t="s">
        <v>177</v>
      </c>
      <c r="F152" s="22" t="s">
        <v>178</v>
      </c>
      <c r="G152" s="22" t="s">
        <v>560</v>
      </c>
      <c r="H152" s="26" t="s">
        <v>77</v>
      </c>
      <c r="I152" s="22" t="s">
        <v>370</v>
      </c>
      <c r="J152" s="18" t="s">
        <v>371</v>
      </c>
      <c r="K152" s="18" t="s">
        <v>509</v>
      </c>
      <c r="L152" s="41">
        <v>9.9895858273585798</v>
      </c>
      <c r="M152" s="37">
        <v>0</v>
      </c>
      <c r="N152" s="44">
        <v>9.9895858273585798</v>
      </c>
      <c r="O152" s="19" t="s">
        <v>56</v>
      </c>
      <c r="P152" s="19">
        <v>0</v>
      </c>
      <c r="Q152" s="19">
        <v>0</v>
      </c>
    </row>
    <row r="153" spans="1:17">
      <c r="A153" s="22" t="s">
        <v>56</v>
      </c>
      <c r="B153" s="19" t="s">
        <v>125</v>
      </c>
      <c r="C153" s="184">
        <v>1</v>
      </c>
      <c r="D153" s="184" t="s">
        <v>61</v>
      </c>
      <c r="E153" s="22" t="s">
        <v>177</v>
      </c>
      <c r="F153" s="22" t="s">
        <v>178</v>
      </c>
      <c r="G153" s="22" t="s">
        <v>560</v>
      </c>
      <c r="H153" s="26" t="s">
        <v>77</v>
      </c>
      <c r="I153" s="26" t="s">
        <v>372</v>
      </c>
      <c r="J153" s="18" t="s">
        <v>373</v>
      </c>
      <c r="K153" s="18" t="s">
        <v>100</v>
      </c>
      <c r="L153" s="41">
        <v>130</v>
      </c>
      <c r="M153" s="37">
        <v>0</v>
      </c>
      <c r="N153" s="44">
        <v>130</v>
      </c>
      <c r="O153" s="19" t="s">
        <v>56</v>
      </c>
      <c r="P153" s="19">
        <v>0</v>
      </c>
      <c r="Q153" s="19">
        <v>0</v>
      </c>
    </row>
    <row r="154" spans="1:17">
      <c r="A154" s="22" t="s">
        <v>56</v>
      </c>
      <c r="B154" s="19" t="s">
        <v>125</v>
      </c>
      <c r="C154" s="184">
        <v>1</v>
      </c>
      <c r="D154" s="184" t="s">
        <v>61</v>
      </c>
      <c r="E154" s="22" t="s">
        <v>177</v>
      </c>
      <c r="F154" s="22" t="s">
        <v>178</v>
      </c>
      <c r="G154" s="22" t="s">
        <v>560</v>
      </c>
      <c r="H154" s="26" t="s">
        <v>77</v>
      </c>
      <c r="I154" s="22" t="s">
        <v>374</v>
      </c>
      <c r="J154" s="18" t="s">
        <v>0</v>
      </c>
      <c r="K154" s="18" t="s">
        <v>106</v>
      </c>
      <c r="L154" s="41">
        <v>21</v>
      </c>
      <c r="M154" s="37">
        <v>0</v>
      </c>
      <c r="N154" s="44">
        <v>21</v>
      </c>
      <c r="O154" s="19" t="s">
        <v>56</v>
      </c>
      <c r="P154" s="19">
        <v>0</v>
      </c>
      <c r="Q154" s="19">
        <v>0</v>
      </c>
    </row>
    <row r="155" spans="1:17">
      <c r="A155" s="22" t="s">
        <v>56</v>
      </c>
      <c r="B155" s="19" t="s">
        <v>125</v>
      </c>
      <c r="C155" s="184">
        <v>1</v>
      </c>
      <c r="D155" s="184" t="s">
        <v>61</v>
      </c>
      <c r="E155" s="22" t="s">
        <v>177</v>
      </c>
      <c r="F155" s="22" t="s">
        <v>178</v>
      </c>
      <c r="G155" s="22" t="s">
        <v>560</v>
      </c>
      <c r="H155" s="22" t="s">
        <v>77</v>
      </c>
      <c r="I155" s="22" t="s">
        <v>375</v>
      </c>
      <c r="J155" s="18" t="s">
        <v>0</v>
      </c>
      <c r="K155" s="18" t="s">
        <v>106</v>
      </c>
      <c r="L155" s="41">
        <v>26</v>
      </c>
      <c r="M155" s="37">
        <v>0</v>
      </c>
      <c r="N155" s="44">
        <v>26</v>
      </c>
      <c r="O155" s="19" t="s">
        <v>56</v>
      </c>
      <c r="P155" s="19">
        <v>0</v>
      </c>
      <c r="Q155" s="19">
        <v>0</v>
      </c>
    </row>
    <row r="156" spans="1:17">
      <c r="A156" s="22" t="s">
        <v>56</v>
      </c>
      <c r="B156" s="19" t="s">
        <v>125</v>
      </c>
      <c r="C156" s="184">
        <v>1</v>
      </c>
      <c r="D156" s="184" t="s">
        <v>61</v>
      </c>
      <c r="E156" s="22" t="s">
        <v>177</v>
      </c>
      <c r="F156" s="22" t="s">
        <v>178</v>
      </c>
      <c r="G156" s="22" t="s">
        <v>560</v>
      </c>
      <c r="H156" s="22" t="s">
        <v>77</v>
      </c>
      <c r="I156" s="22" t="s">
        <v>376</v>
      </c>
      <c r="J156" s="18" t="s">
        <v>358</v>
      </c>
      <c r="K156" s="18" t="s">
        <v>506</v>
      </c>
      <c r="L156" s="41">
        <v>70.135546628360572</v>
      </c>
      <c r="M156" s="37">
        <v>0</v>
      </c>
      <c r="N156" s="44">
        <v>70.135546628360572</v>
      </c>
      <c r="O156" s="19" t="s">
        <v>56</v>
      </c>
      <c r="P156" s="19">
        <v>0</v>
      </c>
      <c r="Q156" s="19">
        <v>0</v>
      </c>
    </row>
    <row r="157" spans="1:17">
      <c r="A157" s="22" t="s">
        <v>56</v>
      </c>
      <c r="B157" s="19" t="s">
        <v>125</v>
      </c>
      <c r="C157" s="184">
        <v>1</v>
      </c>
      <c r="D157" s="184" t="s">
        <v>61</v>
      </c>
      <c r="E157" s="22" t="s">
        <v>177</v>
      </c>
      <c r="F157" s="22" t="s">
        <v>178</v>
      </c>
      <c r="G157" s="22" t="s">
        <v>560</v>
      </c>
      <c r="H157" s="22" t="s">
        <v>77</v>
      </c>
      <c r="I157" s="22" t="s">
        <v>377</v>
      </c>
      <c r="J157" s="18" t="s">
        <v>358</v>
      </c>
      <c r="K157" s="18" t="s">
        <v>506</v>
      </c>
      <c r="L157" s="41">
        <v>57.393168484343924</v>
      </c>
      <c r="M157" s="37">
        <v>0</v>
      </c>
      <c r="N157" s="44">
        <v>57.393168484343924</v>
      </c>
      <c r="O157" s="19" t="s">
        <v>56</v>
      </c>
      <c r="P157" s="19">
        <v>0</v>
      </c>
      <c r="Q157" s="19">
        <v>0</v>
      </c>
    </row>
    <row r="158" spans="1:17">
      <c r="A158" s="22" t="s">
        <v>56</v>
      </c>
      <c r="B158" s="19" t="s">
        <v>125</v>
      </c>
      <c r="C158" s="184">
        <v>1</v>
      </c>
      <c r="D158" s="184" t="s">
        <v>61</v>
      </c>
      <c r="E158" s="22" t="s">
        <v>177</v>
      </c>
      <c r="F158" s="22" t="s">
        <v>178</v>
      </c>
      <c r="G158" s="22" t="s">
        <v>560</v>
      </c>
      <c r="H158" s="22" t="s">
        <v>77</v>
      </c>
      <c r="I158" s="22" t="s">
        <v>378</v>
      </c>
      <c r="J158" s="18" t="s">
        <v>379</v>
      </c>
      <c r="K158" s="18" t="s">
        <v>57</v>
      </c>
      <c r="L158" s="41">
        <v>5.4179972155998763</v>
      </c>
      <c r="M158" s="37">
        <v>0</v>
      </c>
      <c r="N158" s="44">
        <v>5.4179972155998763</v>
      </c>
      <c r="O158" s="19" t="s">
        <v>56</v>
      </c>
      <c r="P158" s="19">
        <v>0</v>
      </c>
      <c r="Q158" s="19">
        <v>0</v>
      </c>
    </row>
    <row r="159" spans="1:17">
      <c r="A159" s="22" t="s">
        <v>56</v>
      </c>
      <c r="B159" s="19" t="s">
        <v>125</v>
      </c>
      <c r="C159" s="184">
        <v>1</v>
      </c>
      <c r="D159" s="184" t="s">
        <v>61</v>
      </c>
      <c r="E159" s="22" t="s">
        <v>177</v>
      </c>
      <c r="F159" s="22" t="s">
        <v>178</v>
      </c>
      <c r="G159" s="22" t="s">
        <v>560</v>
      </c>
      <c r="H159" s="26" t="s">
        <v>77</v>
      </c>
      <c r="I159" s="22" t="s">
        <v>378</v>
      </c>
      <c r="J159" s="18" t="s">
        <v>208</v>
      </c>
      <c r="K159" s="18" t="s">
        <v>506</v>
      </c>
      <c r="L159" s="41">
        <v>13.363310650925763</v>
      </c>
      <c r="M159" s="37">
        <v>0</v>
      </c>
      <c r="N159" s="44">
        <v>13.363310650925763</v>
      </c>
      <c r="O159" s="19" t="s">
        <v>56</v>
      </c>
      <c r="P159" s="19">
        <v>0</v>
      </c>
      <c r="Q159" s="19">
        <v>0</v>
      </c>
    </row>
    <row r="160" spans="1:17">
      <c r="A160" s="22" t="s">
        <v>56</v>
      </c>
      <c r="B160" s="19" t="s">
        <v>125</v>
      </c>
      <c r="C160" s="184">
        <v>1</v>
      </c>
      <c r="D160" s="184" t="s">
        <v>61</v>
      </c>
      <c r="E160" s="22" t="s">
        <v>177</v>
      </c>
      <c r="F160" s="22" t="s">
        <v>178</v>
      </c>
      <c r="G160" s="22" t="s">
        <v>560</v>
      </c>
      <c r="H160" s="26" t="s">
        <v>77</v>
      </c>
      <c r="I160" s="22" t="s">
        <v>380</v>
      </c>
      <c r="J160" s="18" t="s">
        <v>201</v>
      </c>
      <c r="L160" s="41">
        <v>6.1710989995088408</v>
      </c>
      <c r="M160" s="37">
        <v>0</v>
      </c>
      <c r="N160" s="44">
        <v>6.1710989995088408</v>
      </c>
      <c r="O160" s="19" t="s">
        <v>56</v>
      </c>
      <c r="P160" s="19">
        <v>0</v>
      </c>
      <c r="Q160" s="19">
        <v>0</v>
      </c>
    </row>
    <row r="161" spans="1:17">
      <c r="A161" s="22" t="s">
        <v>56</v>
      </c>
      <c r="B161" s="19" t="s">
        <v>125</v>
      </c>
      <c r="C161" s="184">
        <v>1</v>
      </c>
      <c r="D161" s="184" t="s">
        <v>61</v>
      </c>
      <c r="E161" s="22" t="s">
        <v>177</v>
      </c>
      <c r="F161" s="22" t="s">
        <v>178</v>
      </c>
      <c r="G161" s="22" t="s">
        <v>560</v>
      </c>
      <c r="H161" s="26" t="s">
        <v>233</v>
      </c>
      <c r="I161" s="22" t="s">
        <v>381</v>
      </c>
      <c r="J161" s="18" t="s">
        <v>222</v>
      </c>
      <c r="K161" s="18" t="s">
        <v>506</v>
      </c>
      <c r="L161" s="41">
        <v>16.479883848894818</v>
      </c>
      <c r="M161" s="37">
        <v>0</v>
      </c>
      <c r="N161" s="44">
        <v>16.479883848894818</v>
      </c>
      <c r="O161" s="19" t="s">
        <v>56</v>
      </c>
      <c r="P161" s="19">
        <v>0</v>
      </c>
      <c r="Q161" s="19">
        <v>0</v>
      </c>
    </row>
    <row r="162" spans="1:17">
      <c r="A162" s="22" t="s">
        <v>56</v>
      </c>
      <c r="B162" s="19" t="s">
        <v>125</v>
      </c>
      <c r="C162" s="184">
        <v>1</v>
      </c>
      <c r="D162" s="184" t="s">
        <v>61</v>
      </c>
      <c r="E162" s="22" t="s">
        <v>177</v>
      </c>
      <c r="F162" s="22" t="s">
        <v>178</v>
      </c>
      <c r="G162" s="22" t="s">
        <v>560</v>
      </c>
      <c r="H162" s="26" t="s">
        <v>233</v>
      </c>
      <c r="I162" s="22" t="s">
        <v>382</v>
      </c>
      <c r="J162" s="18" t="s">
        <v>0</v>
      </c>
      <c r="K162" s="18" t="s">
        <v>506</v>
      </c>
      <c r="L162" s="41">
        <v>21.253165796685185</v>
      </c>
      <c r="M162" s="37">
        <v>0</v>
      </c>
      <c r="N162" s="44">
        <v>21.253165796685185</v>
      </c>
      <c r="O162" s="19" t="s">
        <v>56</v>
      </c>
      <c r="P162" s="19">
        <v>0</v>
      </c>
      <c r="Q162" s="19">
        <v>0</v>
      </c>
    </row>
    <row r="163" spans="1:17">
      <c r="A163" s="22" t="s">
        <v>56</v>
      </c>
      <c r="B163" s="19" t="s">
        <v>125</v>
      </c>
      <c r="C163" s="184">
        <v>1</v>
      </c>
      <c r="D163" s="184" t="s">
        <v>61</v>
      </c>
      <c r="E163" s="22" t="s">
        <v>177</v>
      </c>
      <c r="F163" s="22" t="s">
        <v>178</v>
      </c>
      <c r="G163" s="22" t="s">
        <v>560</v>
      </c>
      <c r="H163" s="26" t="s">
        <v>233</v>
      </c>
      <c r="I163" s="22" t="s">
        <v>383</v>
      </c>
      <c r="J163" s="18" t="s">
        <v>235</v>
      </c>
      <c r="K163" s="18" t="s">
        <v>506</v>
      </c>
      <c r="L163" s="41">
        <v>28.367207699768034</v>
      </c>
      <c r="M163" s="37">
        <v>0</v>
      </c>
      <c r="N163" s="44">
        <v>28.367207699768034</v>
      </c>
      <c r="O163" s="19" t="s">
        <v>56</v>
      </c>
      <c r="P163" s="19">
        <v>0</v>
      </c>
      <c r="Q163" s="19">
        <v>0</v>
      </c>
    </row>
    <row r="164" spans="1:17">
      <c r="A164" s="22" t="s">
        <v>56</v>
      </c>
      <c r="B164" s="19" t="s">
        <v>125</v>
      </c>
      <c r="C164" s="184">
        <v>1</v>
      </c>
      <c r="D164" s="184" t="s">
        <v>61</v>
      </c>
      <c r="E164" s="22" t="s">
        <v>177</v>
      </c>
      <c r="F164" s="22" t="s">
        <v>178</v>
      </c>
      <c r="G164" s="22" t="s">
        <v>560</v>
      </c>
      <c r="H164" s="26" t="s">
        <v>233</v>
      </c>
      <c r="I164" s="22" t="s">
        <v>384</v>
      </c>
      <c r="J164" s="18" t="s">
        <v>235</v>
      </c>
      <c r="K164" s="18" t="s">
        <v>506</v>
      </c>
      <c r="L164" s="41">
        <v>22.406224886168076</v>
      </c>
      <c r="M164" s="37">
        <v>0</v>
      </c>
      <c r="N164" s="44">
        <v>22.406224886168076</v>
      </c>
      <c r="O164" s="19" t="s">
        <v>56</v>
      </c>
      <c r="P164" s="19">
        <v>0</v>
      </c>
      <c r="Q164" s="19">
        <v>0</v>
      </c>
    </row>
    <row r="165" spans="1:17">
      <c r="A165" s="22" t="s">
        <v>56</v>
      </c>
      <c r="B165" s="19" t="s">
        <v>125</v>
      </c>
      <c r="C165" s="184">
        <v>1</v>
      </c>
      <c r="D165" s="184" t="s">
        <v>61</v>
      </c>
      <c r="E165" s="22" t="s">
        <v>177</v>
      </c>
      <c r="F165" s="22" t="s">
        <v>178</v>
      </c>
      <c r="G165" s="22" t="s">
        <v>560</v>
      </c>
      <c r="H165" s="26" t="s">
        <v>233</v>
      </c>
      <c r="I165" s="22" t="s">
        <v>385</v>
      </c>
      <c r="J165" s="18" t="s">
        <v>235</v>
      </c>
      <c r="K165" s="18" t="s">
        <v>506</v>
      </c>
      <c r="L165" s="41">
        <v>20.694267384310901</v>
      </c>
      <c r="M165" s="37">
        <v>0</v>
      </c>
      <c r="N165" s="44">
        <v>20.694267384310901</v>
      </c>
      <c r="O165" s="19" t="s">
        <v>56</v>
      </c>
      <c r="P165" s="19">
        <v>0</v>
      </c>
      <c r="Q165" s="19">
        <v>0</v>
      </c>
    </row>
    <row r="166" spans="1:17">
      <c r="A166" s="22" t="s">
        <v>56</v>
      </c>
      <c r="B166" s="19" t="s">
        <v>125</v>
      </c>
      <c r="C166" s="184">
        <v>1</v>
      </c>
      <c r="D166" s="184" t="s">
        <v>61</v>
      </c>
      <c r="E166" s="22" t="s">
        <v>177</v>
      </c>
      <c r="F166" s="22" t="s">
        <v>178</v>
      </c>
      <c r="G166" s="22" t="s">
        <v>560</v>
      </c>
      <c r="H166" s="26" t="s">
        <v>233</v>
      </c>
      <c r="I166" s="22" t="s">
        <v>386</v>
      </c>
      <c r="J166" s="18" t="s">
        <v>235</v>
      </c>
      <c r="K166" s="18" t="s">
        <v>506</v>
      </c>
      <c r="L166" s="41">
        <v>23.606694597764704</v>
      </c>
      <c r="M166" s="37">
        <v>0</v>
      </c>
      <c r="N166" s="44">
        <v>23.606694597764704</v>
      </c>
      <c r="O166" s="19" t="s">
        <v>56</v>
      </c>
      <c r="P166" s="19">
        <v>0</v>
      </c>
      <c r="Q166" s="19">
        <v>0</v>
      </c>
    </row>
    <row r="167" spans="1:17">
      <c r="A167" s="22" t="s">
        <v>56</v>
      </c>
      <c r="B167" s="19" t="s">
        <v>125</v>
      </c>
      <c r="C167" s="184">
        <v>1</v>
      </c>
      <c r="D167" s="184" t="s">
        <v>61</v>
      </c>
      <c r="E167" s="22" t="s">
        <v>177</v>
      </c>
      <c r="F167" s="22" t="s">
        <v>178</v>
      </c>
      <c r="G167" s="22" t="s">
        <v>560</v>
      </c>
      <c r="H167" s="26" t="s">
        <v>233</v>
      </c>
      <c r="I167" s="22" t="s">
        <v>387</v>
      </c>
      <c r="J167" s="18" t="s">
        <v>388</v>
      </c>
      <c r="K167" s="18" t="s">
        <v>100</v>
      </c>
      <c r="L167" s="41">
        <v>24.096521908820257</v>
      </c>
      <c r="M167" s="37">
        <v>0</v>
      </c>
      <c r="N167" s="44">
        <v>24.096521908820257</v>
      </c>
      <c r="O167" s="19" t="s">
        <v>56</v>
      </c>
      <c r="P167" s="19">
        <v>0</v>
      </c>
      <c r="Q167" s="19">
        <v>0</v>
      </c>
    </row>
    <row r="168" spans="1:17">
      <c r="A168" s="22" t="s">
        <v>56</v>
      </c>
      <c r="B168" s="19" t="s">
        <v>125</v>
      </c>
      <c r="C168" s="184">
        <v>1</v>
      </c>
      <c r="D168" s="184" t="s">
        <v>61</v>
      </c>
      <c r="E168" s="22" t="s">
        <v>177</v>
      </c>
      <c r="F168" s="22" t="s">
        <v>178</v>
      </c>
      <c r="G168" s="22" t="s">
        <v>560</v>
      </c>
      <c r="H168" s="26" t="s">
        <v>233</v>
      </c>
      <c r="I168" s="22" t="s">
        <v>389</v>
      </c>
      <c r="J168" s="18" t="s">
        <v>250</v>
      </c>
      <c r="K168" s="18" t="s">
        <v>100</v>
      </c>
      <c r="L168" s="41">
        <v>26.857215354286243</v>
      </c>
      <c r="M168" s="37">
        <v>0</v>
      </c>
      <c r="N168" s="44">
        <v>26.857215354286243</v>
      </c>
      <c r="O168" s="19" t="s">
        <v>56</v>
      </c>
      <c r="P168" s="19">
        <v>0</v>
      </c>
      <c r="Q168" s="19">
        <v>0</v>
      </c>
    </row>
    <row r="169" spans="1:17">
      <c r="A169" s="22" t="s">
        <v>56</v>
      </c>
      <c r="B169" s="19" t="s">
        <v>125</v>
      </c>
      <c r="C169" s="184">
        <v>1</v>
      </c>
      <c r="D169" s="184" t="s">
        <v>61</v>
      </c>
      <c r="E169" s="22" t="s">
        <v>177</v>
      </c>
      <c r="F169" s="22" t="s">
        <v>178</v>
      </c>
      <c r="G169" s="22" t="s">
        <v>560</v>
      </c>
      <c r="H169" s="26" t="s">
        <v>233</v>
      </c>
      <c r="I169" s="22" t="s">
        <v>390</v>
      </c>
      <c r="J169" s="18" t="s">
        <v>391</v>
      </c>
      <c r="K169" s="18" t="s">
        <v>510</v>
      </c>
      <c r="L169" s="41">
        <v>14.567807500862818</v>
      </c>
      <c r="M169" s="37">
        <v>0</v>
      </c>
      <c r="N169" s="44">
        <v>14.567807500862818</v>
      </c>
      <c r="O169" s="19" t="s">
        <v>56</v>
      </c>
      <c r="P169" s="19">
        <v>0</v>
      </c>
      <c r="Q169" s="19">
        <v>0</v>
      </c>
    </row>
    <row r="170" spans="1:17">
      <c r="A170" s="22" t="s">
        <v>56</v>
      </c>
      <c r="B170" s="19" t="s">
        <v>125</v>
      </c>
      <c r="C170" s="184">
        <v>1</v>
      </c>
      <c r="D170" s="184" t="s">
        <v>61</v>
      </c>
      <c r="E170" s="22" t="s">
        <v>177</v>
      </c>
      <c r="F170" s="22" t="s">
        <v>178</v>
      </c>
      <c r="G170" s="22" t="s">
        <v>560</v>
      </c>
      <c r="H170" s="26" t="s">
        <v>233</v>
      </c>
      <c r="I170" s="22" t="s">
        <v>392</v>
      </c>
      <c r="J170" s="18" t="s">
        <v>208</v>
      </c>
      <c r="K170" s="18" t="s">
        <v>510</v>
      </c>
      <c r="L170" s="41">
        <v>26</v>
      </c>
      <c r="M170" s="37">
        <v>0</v>
      </c>
      <c r="N170" s="44">
        <v>26</v>
      </c>
      <c r="O170" s="19" t="s">
        <v>56</v>
      </c>
      <c r="P170" s="19">
        <v>0</v>
      </c>
      <c r="Q170" s="19">
        <v>0</v>
      </c>
    </row>
    <row r="171" spans="1:17">
      <c r="A171" s="22" t="s">
        <v>56</v>
      </c>
      <c r="B171" s="19" t="s">
        <v>125</v>
      </c>
      <c r="C171" s="184">
        <v>1</v>
      </c>
      <c r="D171" s="184" t="s">
        <v>61</v>
      </c>
      <c r="E171" s="22" t="s">
        <v>177</v>
      </c>
      <c r="F171" s="22" t="s">
        <v>178</v>
      </c>
      <c r="G171" s="22" t="s">
        <v>560</v>
      </c>
      <c r="H171" s="26" t="s">
        <v>233</v>
      </c>
      <c r="I171" s="22" t="s">
        <v>393</v>
      </c>
      <c r="J171" s="18" t="s">
        <v>201</v>
      </c>
      <c r="L171" s="41">
        <v>0.11840427147625822</v>
      </c>
      <c r="M171" s="37">
        <v>0</v>
      </c>
      <c r="N171" s="44">
        <v>0.11840427147625822</v>
      </c>
      <c r="O171" s="19" t="s">
        <v>56</v>
      </c>
      <c r="P171" s="19">
        <v>0</v>
      </c>
      <c r="Q171" s="19">
        <v>0</v>
      </c>
    </row>
    <row r="172" spans="1:17">
      <c r="A172" s="22" t="s">
        <v>56</v>
      </c>
      <c r="B172" s="19" t="s">
        <v>125</v>
      </c>
      <c r="C172" s="184">
        <v>1</v>
      </c>
      <c r="D172" s="184" t="s">
        <v>61</v>
      </c>
      <c r="E172" s="22" t="s">
        <v>177</v>
      </c>
      <c r="F172" s="22" t="s">
        <v>178</v>
      </c>
      <c r="G172" s="22" t="s">
        <v>560</v>
      </c>
      <c r="H172" s="26" t="s">
        <v>233</v>
      </c>
      <c r="I172" s="22" t="s">
        <v>394</v>
      </c>
      <c r="J172" s="18" t="s">
        <v>203</v>
      </c>
      <c r="L172" s="41">
        <v>0.48744738350835931</v>
      </c>
      <c r="M172" s="37">
        <v>0</v>
      </c>
      <c r="N172" s="44">
        <v>0.48744738350835931</v>
      </c>
      <c r="O172" s="19" t="s">
        <v>56</v>
      </c>
      <c r="P172" s="19">
        <v>0</v>
      </c>
      <c r="Q172" s="19">
        <v>0</v>
      </c>
    </row>
    <row r="173" spans="1:17">
      <c r="A173" s="22" t="s">
        <v>119</v>
      </c>
      <c r="B173" s="19" t="s">
        <v>74</v>
      </c>
      <c r="C173" s="184">
        <v>1</v>
      </c>
      <c r="D173" s="184" t="s">
        <v>61</v>
      </c>
      <c r="E173" s="22" t="s">
        <v>177</v>
      </c>
      <c r="F173" s="22" t="s">
        <v>178</v>
      </c>
      <c r="G173" s="22" t="s">
        <v>560</v>
      </c>
      <c r="H173" s="26" t="s">
        <v>233</v>
      </c>
      <c r="I173" s="22" t="s">
        <v>395</v>
      </c>
      <c r="J173" s="18" t="s">
        <v>226</v>
      </c>
      <c r="K173" s="18" t="s">
        <v>507</v>
      </c>
      <c r="L173" s="41">
        <v>2.9972323160046508</v>
      </c>
      <c r="M173" s="37">
        <v>2.9972323160046508</v>
      </c>
      <c r="N173" s="44">
        <v>0</v>
      </c>
      <c r="O173" s="19" t="s">
        <v>119</v>
      </c>
      <c r="P173" s="19">
        <v>260</v>
      </c>
      <c r="Q173" s="19">
        <v>255</v>
      </c>
    </row>
    <row r="174" spans="1:17">
      <c r="A174" s="22" t="s">
        <v>119</v>
      </c>
      <c r="B174" s="19" t="s">
        <v>74</v>
      </c>
      <c r="C174" s="184">
        <v>1</v>
      </c>
      <c r="D174" s="184" t="s">
        <v>61</v>
      </c>
      <c r="E174" s="22" t="s">
        <v>177</v>
      </c>
      <c r="F174" s="22" t="s">
        <v>178</v>
      </c>
      <c r="G174" s="22" t="s">
        <v>560</v>
      </c>
      <c r="H174" s="26" t="s">
        <v>233</v>
      </c>
      <c r="I174" s="22" t="s">
        <v>396</v>
      </c>
      <c r="J174" s="18" t="s">
        <v>32</v>
      </c>
      <c r="K174" s="18" t="s">
        <v>507</v>
      </c>
      <c r="L174" s="41">
        <v>1.9395419725079552</v>
      </c>
      <c r="M174" s="37">
        <v>1.9395419725079552</v>
      </c>
      <c r="N174" s="44">
        <v>0</v>
      </c>
      <c r="O174" s="19" t="s">
        <v>119</v>
      </c>
      <c r="P174" s="19">
        <v>260</v>
      </c>
      <c r="Q174" s="19">
        <v>255</v>
      </c>
    </row>
    <row r="175" spans="1:17">
      <c r="A175" s="22" t="s">
        <v>56</v>
      </c>
      <c r="B175" s="19" t="s">
        <v>125</v>
      </c>
      <c r="C175" s="184">
        <v>1</v>
      </c>
      <c r="D175" s="184" t="s">
        <v>61</v>
      </c>
      <c r="E175" s="22" t="s">
        <v>177</v>
      </c>
      <c r="F175" s="22" t="s">
        <v>178</v>
      </c>
      <c r="G175" s="22" t="s">
        <v>560</v>
      </c>
      <c r="H175" s="26" t="s">
        <v>233</v>
      </c>
      <c r="I175" s="22" t="s">
        <v>397</v>
      </c>
      <c r="J175" s="18" t="s">
        <v>66</v>
      </c>
      <c r="L175" s="41">
        <v>1.351595978964703</v>
      </c>
      <c r="M175" s="37">
        <v>0</v>
      </c>
      <c r="N175" s="44">
        <v>1.351595978964703</v>
      </c>
      <c r="O175" s="19" t="s">
        <v>56</v>
      </c>
      <c r="P175" s="19">
        <v>0</v>
      </c>
      <c r="Q175" s="19">
        <v>0</v>
      </c>
    </row>
    <row r="176" spans="1:17">
      <c r="A176" s="22" t="s">
        <v>56</v>
      </c>
      <c r="B176" s="19" t="s">
        <v>125</v>
      </c>
      <c r="C176" s="184">
        <v>1</v>
      </c>
      <c r="D176" s="184" t="s">
        <v>61</v>
      </c>
      <c r="E176" s="22" t="s">
        <v>177</v>
      </c>
      <c r="F176" s="22" t="s">
        <v>178</v>
      </c>
      <c r="G176" s="22" t="s">
        <v>560</v>
      </c>
      <c r="H176" s="26" t="s">
        <v>233</v>
      </c>
      <c r="I176" s="22" t="s">
        <v>398</v>
      </c>
      <c r="J176" s="18" t="s">
        <v>201</v>
      </c>
      <c r="L176" s="41">
        <v>1.5607802919902802</v>
      </c>
      <c r="M176" s="37">
        <v>0</v>
      </c>
      <c r="N176" s="44">
        <v>1.5607802919902802</v>
      </c>
      <c r="O176" s="19" t="s">
        <v>56</v>
      </c>
      <c r="P176" s="19">
        <v>0</v>
      </c>
      <c r="Q176" s="19">
        <v>0</v>
      </c>
    </row>
    <row r="177" spans="1:17">
      <c r="A177" s="22" t="s">
        <v>56</v>
      </c>
      <c r="B177" s="19" t="s">
        <v>125</v>
      </c>
      <c r="C177" s="184">
        <v>1</v>
      </c>
      <c r="D177" s="184" t="s">
        <v>61</v>
      </c>
      <c r="E177" s="22" t="s">
        <v>177</v>
      </c>
      <c r="F177" s="22" t="s">
        <v>178</v>
      </c>
      <c r="G177" s="22" t="s">
        <v>560</v>
      </c>
      <c r="H177" s="26" t="s">
        <v>233</v>
      </c>
      <c r="I177" s="22" t="s">
        <v>399</v>
      </c>
      <c r="J177" s="18" t="s">
        <v>239</v>
      </c>
      <c r="K177" s="18" t="s">
        <v>506</v>
      </c>
      <c r="L177" s="41">
        <v>7.8843033099725019</v>
      </c>
      <c r="M177" s="37">
        <v>0</v>
      </c>
      <c r="N177" s="44">
        <v>7.8843033099725019</v>
      </c>
      <c r="O177" s="19" t="s">
        <v>56</v>
      </c>
      <c r="P177" s="19">
        <v>0</v>
      </c>
      <c r="Q177" s="19">
        <v>0</v>
      </c>
    </row>
    <row r="178" spans="1:17">
      <c r="A178" s="22" t="s">
        <v>56</v>
      </c>
      <c r="B178" s="19" t="s">
        <v>125</v>
      </c>
      <c r="C178" s="184">
        <v>1</v>
      </c>
      <c r="D178" s="184" t="s">
        <v>61</v>
      </c>
      <c r="E178" s="22" t="s">
        <v>177</v>
      </c>
      <c r="F178" s="22" t="s">
        <v>178</v>
      </c>
      <c r="G178" s="22" t="s">
        <v>560</v>
      </c>
      <c r="H178" s="26" t="s">
        <v>233</v>
      </c>
      <c r="I178" s="22" t="s">
        <v>400</v>
      </c>
      <c r="J178" s="18" t="s">
        <v>401</v>
      </c>
      <c r="K178" s="18" t="s">
        <v>506</v>
      </c>
      <c r="L178" s="41">
        <v>9.6685851777389438</v>
      </c>
      <c r="M178" s="37">
        <v>0</v>
      </c>
      <c r="N178" s="44">
        <v>9.6685851777389438</v>
      </c>
      <c r="O178" s="19" t="s">
        <v>56</v>
      </c>
      <c r="P178" s="19">
        <v>0</v>
      </c>
      <c r="Q178" s="19">
        <v>0</v>
      </c>
    </row>
    <row r="179" spans="1:17">
      <c r="A179" s="22" t="s">
        <v>56</v>
      </c>
      <c r="B179" s="19" t="s">
        <v>125</v>
      </c>
      <c r="C179" s="184">
        <v>1</v>
      </c>
      <c r="D179" s="184" t="s">
        <v>61</v>
      </c>
      <c r="E179" s="22" t="s">
        <v>177</v>
      </c>
      <c r="F179" s="22" t="s">
        <v>178</v>
      </c>
      <c r="G179" s="22" t="s">
        <v>560</v>
      </c>
      <c r="H179" s="26" t="s">
        <v>233</v>
      </c>
      <c r="I179" s="22" t="s">
        <v>402</v>
      </c>
      <c r="J179" s="18" t="s">
        <v>235</v>
      </c>
      <c r="K179" s="18" t="s">
        <v>106</v>
      </c>
      <c r="L179" s="41">
        <v>2.4</v>
      </c>
      <c r="M179" s="37">
        <v>0</v>
      </c>
      <c r="N179" s="44">
        <v>2.4</v>
      </c>
      <c r="O179" s="19" t="s">
        <v>56</v>
      </c>
      <c r="P179" s="19">
        <v>0</v>
      </c>
      <c r="Q179" s="19">
        <v>0</v>
      </c>
    </row>
    <row r="180" spans="1:17">
      <c r="A180" s="22" t="s">
        <v>56</v>
      </c>
      <c r="B180" s="19" t="s">
        <v>125</v>
      </c>
      <c r="C180" s="184">
        <v>1</v>
      </c>
      <c r="D180" s="184" t="s">
        <v>61</v>
      </c>
      <c r="E180" s="22" t="s">
        <v>177</v>
      </c>
      <c r="F180" s="22" t="s">
        <v>178</v>
      </c>
      <c r="G180" s="22" t="s">
        <v>560</v>
      </c>
      <c r="H180" s="26" t="s">
        <v>233</v>
      </c>
      <c r="I180" s="22" t="s">
        <v>403</v>
      </c>
      <c r="J180" s="18" t="s">
        <v>256</v>
      </c>
      <c r="K180" s="18" t="s">
        <v>506</v>
      </c>
      <c r="L180" s="41">
        <v>179.4899377378261</v>
      </c>
      <c r="M180" s="37">
        <v>0</v>
      </c>
      <c r="N180" s="44">
        <v>179.4899377378261</v>
      </c>
      <c r="O180" s="19" t="s">
        <v>56</v>
      </c>
      <c r="P180" s="19">
        <v>0</v>
      </c>
      <c r="Q180" s="19">
        <v>0</v>
      </c>
    </row>
    <row r="181" spans="1:17">
      <c r="A181" s="22" t="s">
        <v>56</v>
      </c>
      <c r="B181" s="19" t="s">
        <v>125</v>
      </c>
      <c r="C181" s="184">
        <v>1</v>
      </c>
      <c r="D181" s="184" t="s">
        <v>61</v>
      </c>
      <c r="E181" s="22" t="s">
        <v>177</v>
      </c>
      <c r="F181" s="22" t="s">
        <v>178</v>
      </c>
      <c r="G181" s="22" t="s">
        <v>560</v>
      </c>
      <c r="H181" s="26" t="s">
        <v>233</v>
      </c>
      <c r="I181" s="22" t="s">
        <v>404</v>
      </c>
      <c r="J181" s="18" t="s">
        <v>274</v>
      </c>
      <c r="K181" s="18" t="s">
        <v>506</v>
      </c>
      <c r="L181" s="41">
        <v>7.8843033099724442</v>
      </c>
      <c r="M181" s="37">
        <v>0</v>
      </c>
      <c r="N181" s="44">
        <v>7.8843033099724442</v>
      </c>
      <c r="P181" s="19"/>
      <c r="Q181" s="19">
        <v>0</v>
      </c>
    </row>
    <row r="182" spans="1:17">
      <c r="A182" s="22" t="s">
        <v>56</v>
      </c>
      <c r="B182" s="19" t="s">
        <v>125</v>
      </c>
      <c r="C182" s="184">
        <v>1</v>
      </c>
      <c r="D182" s="184" t="s">
        <v>61</v>
      </c>
      <c r="E182" s="22" t="s">
        <v>177</v>
      </c>
      <c r="F182" s="22" t="s">
        <v>178</v>
      </c>
      <c r="G182" s="22" t="s">
        <v>560</v>
      </c>
      <c r="H182" s="26" t="s">
        <v>233</v>
      </c>
      <c r="I182" s="22" t="s">
        <v>405</v>
      </c>
      <c r="J182" s="18" t="s">
        <v>239</v>
      </c>
      <c r="K182" s="18" t="s">
        <v>506</v>
      </c>
      <c r="L182" s="41">
        <v>7.8843033099744773</v>
      </c>
      <c r="M182" s="37">
        <v>0</v>
      </c>
      <c r="N182" s="44">
        <v>7.8843033099744773</v>
      </c>
      <c r="O182" s="19" t="s">
        <v>56</v>
      </c>
      <c r="P182" s="19">
        <v>0</v>
      </c>
      <c r="Q182" s="19">
        <v>0</v>
      </c>
    </row>
    <row r="183" spans="1:17">
      <c r="A183" s="22" t="s">
        <v>56</v>
      </c>
      <c r="B183" s="19" t="s">
        <v>125</v>
      </c>
      <c r="C183" s="184">
        <v>1</v>
      </c>
      <c r="D183" s="184" t="s">
        <v>61</v>
      </c>
      <c r="E183" s="22" t="s">
        <v>177</v>
      </c>
      <c r="F183" s="22" t="s">
        <v>178</v>
      </c>
      <c r="G183" s="22" t="s">
        <v>560</v>
      </c>
      <c r="H183" s="26" t="s">
        <v>233</v>
      </c>
      <c r="I183" s="22" t="s">
        <v>406</v>
      </c>
      <c r="J183" s="18" t="s">
        <v>67</v>
      </c>
      <c r="L183" s="41">
        <v>5.2444889143124689</v>
      </c>
      <c r="M183" s="37">
        <v>0</v>
      </c>
      <c r="N183" s="44">
        <v>5.2444889143124689</v>
      </c>
      <c r="O183" s="19" t="s">
        <v>56</v>
      </c>
      <c r="P183" s="19">
        <v>0</v>
      </c>
      <c r="Q183" s="19">
        <v>0</v>
      </c>
    </row>
    <row r="184" spans="1:17">
      <c r="A184" s="22" t="s">
        <v>56</v>
      </c>
      <c r="B184" s="19" t="s">
        <v>125</v>
      </c>
      <c r="C184" s="184">
        <v>1</v>
      </c>
      <c r="D184" s="184" t="s">
        <v>61</v>
      </c>
      <c r="E184" s="22" t="s">
        <v>177</v>
      </c>
      <c r="F184" s="22" t="s">
        <v>178</v>
      </c>
      <c r="G184" s="22" t="s">
        <v>560</v>
      </c>
      <c r="H184" s="26" t="s">
        <v>233</v>
      </c>
      <c r="I184" s="22" t="s">
        <v>407</v>
      </c>
      <c r="J184" s="18" t="s">
        <v>253</v>
      </c>
      <c r="K184" s="18" t="s">
        <v>506</v>
      </c>
      <c r="L184" s="41">
        <v>15.645918341593152</v>
      </c>
      <c r="M184" s="37">
        <v>0</v>
      </c>
      <c r="N184" s="44">
        <v>15.645918341593152</v>
      </c>
      <c r="O184" s="19" t="s">
        <v>56</v>
      </c>
      <c r="P184" s="19">
        <v>0</v>
      </c>
      <c r="Q184" s="19">
        <v>0</v>
      </c>
    </row>
    <row r="185" spans="1:17">
      <c r="A185" s="22" t="s">
        <v>119</v>
      </c>
      <c r="B185" s="19" t="s">
        <v>74</v>
      </c>
      <c r="C185" s="184">
        <v>1</v>
      </c>
      <c r="D185" s="184" t="s">
        <v>61</v>
      </c>
      <c r="E185" s="22" t="s">
        <v>177</v>
      </c>
      <c r="F185" s="22" t="s">
        <v>178</v>
      </c>
      <c r="G185" s="22" t="s">
        <v>560</v>
      </c>
      <c r="H185" s="26" t="s">
        <v>233</v>
      </c>
      <c r="I185" s="22" t="s">
        <v>408</v>
      </c>
      <c r="J185" s="18" t="s">
        <v>230</v>
      </c>
      <c r="K185" s="18" t="s">
        <v>507</v>
      </c>
      <c r="L185" s="41">
        <v>10.043026416283338</v>
      </c>
      <c r="M185" s="37">
        <v>10.043026416283338</v>
      </c>
      <c r="N185" s="44">
        <v>0</v>
      </c>
      <c r="O185" s="19" t="s">
        <v>119</v>
      </c>
      <c r="P185" s="19">
        <v>260</v>
      </c>
      <c r="Q185" s="19">
        <v>255</v>
      </c>
    </row>
    <row r="186" spans="1:17">
      <c r="A186" s="22" t="s">
        <v>119</v>
      </c>
      <c r="B186" s="19" t="s">
        <v>74</v>
      </c>
      <c r="C186" s="184">
        <v>1</v>
      </c>
      <c r="D186" s="184" t="s">
        <v>61</v>
      </c>
      <c r="E186" s="22" t="s">
        <v>177</v>
      </c>
      <c r="F186" s="22" t="s">
        <v>178</v>
      </c>
      <c r="G186" s="22" t="s">
        <v>560</v>
      </c>
      <c r="H186" s="26" t="s">
        <v>233</v>
      </c>
      <c r="I186" s="22" t="s">
        <v>409</v>
      </c>
      <c r="J186" s="18" t="s">
        <v>32</v>
      </c>
      <c r="K186" s="18" t="s">
        <v>507</v>
      </c>
      <c r="L186" s="41">
        <v>1.7005353969304846</v>
      </c>
      <c r="M186" s="37">
        <v>1.7005353969304846</v>
      </c>
      <c r="N186" s="44">
        <v>0</v>
      </c>
      <c r="O186" s="19" t="s">
        <v>119</v>
      </c>
      <c r="P186" s="19">
        <v>260</v>
      </c>
      <c r="Q186" s="19">
        <v>255</v>
      </c>
    </row>
    <row r="187" spans="1:17">
      <c r="A187" s="22" t="s">
        <v>119</v>
      </c>
      <c r="B187" s="19" t="s">
        <v>74</v>
      </c>
      <c r="C187" s="184">
        <v>1</v>
      </c>
      <c r="D187" s="184" t="s">
        <v>61</v>
      </c>
      <c r="E187" s="22" t="s">
        <v>177</v>
      </c>
      <c r="F187" s="22" t="s">
        <v>178</v>
      </c>
      <c r="G187" s="22" t="s">
        <v>560</v>
      </c>
      <c r="H187" s="26" t="s">
        <v>233</v>
      </c>
      <c r="I187" s="22" t="s">
        <v>410</v>
      </c>
      <c r="J187" s="18" t="s">
        <v>32</v>
      </c>
      <c r="K187" s="18" t="s">
        <v>507</v>
      </c>
      <c r="L187" s="41">
        <v>1.5750000000000004</v>
      </c>
      <c r="M187" s="37">
        <v>1.5750000000000004</v>
      </c>
      <c r="N187" s="44">
        <v>0</v>
      </c>
      <c r="O187" s="19" t="s">
        <v>119</v>
      </c>
      <c r="P187" s="19">
        <v>260</v>
      </c>
      <c r="Q187" s="19">
        <v>255</v>
      </c>
    </row>
    <row r="188" spans="1:17">
      <c r="A188" s="22" t="s">
        <v>119</v>
      </c>
      <c r="B188" s="19" t="s">
        <v>74</v>
      </c>
      <c r="C188" s="184">
        <v>1</v>
      </c>
      <c r="D188" s="184" t="s">
        <v>61</v>
      </c>
      <c r="E188" s="22" t="s">
        <v>177</v>
      </c>
      <c r="F188" s="22" t="s">
        <v>178</v>
      </c>
      <c r="G188" s="22" t="s">
        <v>560</v>
      </c>
      <c r="H188" s="26" t="s">
        <v>233</v>
      </c>
      <c r="I188" s="22" t="s">
        <v>411</v>
      </c>
      <c r="J188" s="18" t="s">
        <v>32</v>
      </c>
      <c r="K188" s="18" t="s">
        <v>507</v>
      </c>
      <c r="L188" s="41">
        <v>1.5599999999999987</v>
      </c>
      <c r="M188" s="37">
        <v>1.5599999999999987</v>
      </c>
      <c r="N188" s="44">
        <v>0</v>
      </c>
      <c r="O188" s="19" t="s">
        <v>119</v>
      </c>
      <c r="P188" s="19">
        <v>260</v>
      </c>
      <c r="Q188" s="19">
        <v>255</v>
      </c>
    </row>
    <row r="189" spans="1:17">
      <c r="A189" s="22" t="s">
        <v>56</v>
      </c>
      <c r="B189" s="19" t="s">
        <v>125</v>
      </c>
      <c r="C189" s="184">
        <v>1</v>
      </c>
      <c r="D189" s="184" t="s">
        <v>61</v>
      </c>
      <c r="E189" s="22" t="s">
        <v>177</v>
      </c>
      <c r="F189" s="22" t="s">
        <v>178</v>
      </c>
      <c r="G189" s="22" t="s">
        <v>560</v>
      </c>
      <c r="H189" s="26" t="s">
        <v>233</v>
      </c>
      <c r="I189" s="22" t="s">
        <v>412</v>
      </c>
      <c r="J189" s="18" t="s">
        <v>413</v>
      </c>
      <c r="K189" s="18" t="s">
        <v>506</v>
      </c>
      <c r="L189" s="41">
        <v>11.816615716544188</v>
      </c>
      <c r="M189" s="37">
        <v>0</v>
      </c>
      <c r="N189" s="44">
        <v>11.816615716544188</v>
      </c>
      <c r="O189" s="19" t="s">
        <v>56</v>
      </c>
      <c r="P189" s="19">
        <v>0</v>
      </c>
      <c r="Q189" s="19">
        <v>0</v>
      </c>
    </row>
    <row r="190" spans="1:17">
      <c r="A190" s="22" t="s">
        <v>56</v>
      </c>
      <c r="B190" s="19" t="s">
        <v>125</v>
      </c>
      <c r="C190" s="184">
        <v>1</v>
      </c>
      <c r="D190" s="184" t="s">
        <v>61</v>
      </c>
      <c r="E190" s="22" t="s">
        <v>177</v>
      </c>
      <c r="F190" s="22" t="s">
        <v>178</v>
      </c>
      <c r="G190" s="22" t="s">
        <v>560</v>
      </c>
      <c r="H190" s="26" t="s">
        <v>233</v>
      </c>
      <c r="I190" s="22" t="s">
        <v>414</v>
      </c>
      <c r="J190" s="18" t="s">
        <v>235</v>
      </c>
      <c r="K190" s="18" t="s">
        <v>506</v>
      </c>
      <c r="L190" s="41">
        <v>12.009477547492907</v>
      </c>
      <c r="M190" s="37">
        <v>0</v>
      </c>
      <c r="N190" s="44">
        <v>12.009477547492907</v>
      </c>
      <c r="O190" s="19" t="s">
        <v>56</v>
      </c>
      <c r="P190" s="19">
        <v>0</v>
      </c>
      <c r="Q190" s="19">
        <v>0</v>
      </c>
    </row>
    <row r="191" spans="1:17">
      <c r="A191" s="22" t="s">
        <v>56</v>
      </c>
      <c r="B191" s="19" t="s">
        <v>125</v>
      </c>
      <c r="C191" s="184">
        <v>1</v>
      </c>
      <c r="D191" s="184" t="s">
        <v>61</v>
      </c>
      <c r="E191" s="22" t="s">
        <v>177</v>
      </c>
      <c r="F191" s="22" t="s">
        <v>178</v>
      </c>
      <c r="G191" s="22" t="s">
        <v>560</v>
      </c>
      <c r="H191" s="26" t="s">
        <v>233</v>
      </c>
      <c r="I191" s="22" t="s">
        <v>415</v>
      </c>
      <c r="J191" s="18" t="s">
        <v>235</v>
      </c>
      <c r="K191" s="18" t="s">
        <v>506</v>
      </c>
      <c r="L191" s="41">
        <v>12.971350885639318</v>
      </c>
      <c r="M191" s="37">
        <v>0</v>
      </c>
      <c r="N191" s="44">
        <v>12.971350885639318</v>
      </c>
      <c r="O191" s="19" t="s">
        <v>56</v>
      </c>
      <c r="P191" s="19">
        <v>0</v>
      </c>
      <c r="Q191" s="19">
        <v>0</v>
      </c>
    </row>
    <row r="192" spans="1:17">
      <c r="A192" s="22" t="s">
        <v>56</v>
      </c>
      <c r="B192" s="19" t="s">
        <v>125</v>
      </c>
      <c r="C192" s="184">
        <v>1</v>
      </c>
      <c r="D192" s="184" t="s">
        <v>61</v>
      </c>
      <c r="E192" s="22" t="s">
        <v>177</v>
      </c>
      <c r="F192" s="22" t="s">
        <v>178</v>
      </c>
      <c r="G192" s="22" t="s">
        <v>560</v>
      </c>
      <c r="H192" s="26" t="s">
        <v>233</v>
      </c>
      <c r="I192" s="22" t="s">
        <v>416</v>
      </c>
      <c r="J192" s="18" t="s">
        <v>235</v>
      </c>
      <c r="K192" s="18" t="s">
        <v>506</v>
      </c>
      <c r="L192" s="41">
        <v>17.044141236659261</v>
      </c>
      <c r="M192" s="37">
        <v>0</v>
      </c>
      <c r="N192" s="44">
        <v>17.044141236659261</v>
      </c>
      <c r="O192" s="19" t="s">
        <v>56</v>
      </c>
      <c r="P192" s="19">
        <v>0</v>
      </c>
      <c r="Q192" s="19">
        <v>0</v>
      </c>
    </row>
    <row r="193" spans="1:17">
      <c r="A193" s="22" t="s">
        <v>56</v>
      </c>
      <c r="B193" s="19" t="s">
        <v>125</v>
      </c>
      <c r="C193" s="184">
        <v>1</v>
      </c>
      <c r="D193" s="184" t="s">
        <v>61</v>
      </c>
      <c r="E193" s="22" t="s">
        <v>177</v>
      </c>
      <c r="F193" s="22" t="s">
        <v>178</v>
      </c>
      <c r="G193" s="22" t="s">
        <v>560</v>
      </c>
      <c r="H193" s="26" t="s">
        <v>233</v>
      </c>
      <c r="I193" s="22" t="s">
        <v>417</v>
      </c>
      <c r="J193" s="18" t="s">
        <v>418</v>
      </c>
      <c r="K193" s="18" t="s">
        <v>506</v>
      </c>
      <c r="L193" s="41">
        <v>34.144986624618248</v>
      </c>
      <c r="M193" s="37">
        <v>0</v>
      </c>
      <c r="N193" s="44">
        <v>34.144986624618248</v>
      </c>
      <c r="O193" s="19" t="s">
        <v>56</v>
      </c>
      <c r="P193" s="19">
        <v>0</v>
      </c>
      <c r="Q193" s="19">
        <v>0</v>
      </c>
    </row>
    <row r="194" spans="1:17">
      <c r="A194" s="22" t="s">
        <v>56</v>
      </c>
      <c r="B194" s="19" t="s">
        <v>125</v>
      </c>
      <c r="C194" s="184">
        <v>1</v>
      </c>
      <c r="D194" s="184" t="s">
        <v>61</v>
      </c>
      <c r="E194" s="22" t="s">
        <v>177</v>
      </c>
      <c r="F194" s="22" t="s">
        <v>178</v>
      </c>
      <c r="G194" s="22" t="s">
        <v>560</v>
      </c>
      <c r="H194" s="26" t="s">
        <v>233</v>
      </c>
      <c r="I194" s="22" t="s">
        <v>419</v>
      </c>
      <c r="J194" s="18" t="s">
        <v>235</v>
      </c>
      <c r="K194" s="18" t="s">
        <v>506</v>
      </c>
      <c r="L194" s="41">
        <v>16.325774399153406</v>
      </c>
      <c r="M194" s="37">
        <v>0</v>
      </c>
      <c r="N194" s="44">
        <v>16.325774399153406</v>
      </c>
      <c r="O194" s="19" t="s">
        <v>56</v>
      </c>
      <c r="P194" s="19">
        <v>0</v>
      </c>
      <c r="Q194" s="19">
        <v>0</v>
      </c>
    </row>
    <row r="195" spans="1:17">
      <c r="A195" s="22" t="s">
        <v>56</v>
      </c>
      <c r="B195" s="19" t="s">
        <v>125</v>
      </c>
      <c r="C195" s="184">
        <v>1</v>
      </c>
      <c r="D195" s="184" t="s">
        <v>61</v>
      </c>
      <c r="E195" s="22" t="s">
        <v>177</v>
      </c>
      <c r="F195" s="22" t="s">
        <v>178</v>
      </c>
      <c r="G195" s="22" t="s">
        <v>560</v>
      </c>
      <c r="H195" s="26" t="s">
        <v>233</v>
      </c>
      <c r="I195" s="22" t="s">
        <v>420</v>
      </c>
      <c r="J195" s="18" t="s">
        <v>235</v>
      </c>
      <c r="K195" s="18" t="s">
        <v>506</v>
      </c>
      <c r="L195" s="41">
        <v>16.595144174068441</v>
      </c>
      <c r="M195" s="37">
        <v>0</v>
      </c>
      <c r="N195" s="44">
        <v>16.595144174068441</v>
      </c>
      <c r="O195" s="19" t="s">
        <v>56</v>
      </c>
      <c r="P195" s="19">
        <v>0</v>
      </c>
      <c r="Q195" s="19">
        <v>0</v>
      </c>
    </row>
    <row r="196" spans="1:17">
      <c r="A196" s="22" t="s">
        <v>56</v>
      </c>
      <c r="B196" s="19" t="s">
        <v>125</v>
      </c>
      <c r="C196" s="184">
        <v>1</v>
      </c>
      <c r="D196" s="184" t="s">
        <v>61</v>
      </c>
      <c r="E196" s="22" t="s">
        <v>177</v>
      </c>
      <c r="F196" s="22" t="s">
        <v>178</v>
      </c>
      <c r="G196" s="22" t="s">
        <v>560</v>
      </c>
      <c r="H196" s="26" t="s">
        <v>233</v>
      </c>
      <c r="I196" s="22" t="s">
        <v>421</v>
      </c>
      <c r="J196" s="18" t="s">
        <v>274</v>
      </c>
      <c r="K196" s="18" t="s">
        <v>506</v>
      </c>
      <c r="L196" s="41">
        <v>11.974771512187536</v>
      </c>
      <c r="M196" s="37">
        <v>0</v>
      </c>
      <c r="N196" s="44">
        <v>11.974771512187536</v>
      </c>
      <c r="O196" s="19" t="s">
        <v>56</v>
      </c>
      <c r="P196" s="19">
        <v>0</v>
      </c>
      <c r="Q196" s="19">
        <v>0</v>
      </c>
    </row>
    <row r="197" spans="1:17">
      <c r="A197" s="22" t="s">
        <v>56</v>
      </c>
      <c r="B197" s="19" t="s">
        <v>125</v>
      </c>
      <c r="C197" s="184">
        <v>1</v>
      </c>
      <c r="D197" s="184" t="s">
        <v>61</v>
      </c>
      <c r="E197" s="22" t="s">
        <v>177</v>
      </c>
      <c r="F197" s="22" t="s">
        <v>178</v>
      </c>
      <c r="G197" s="22" t="s">
        <v>560</v>
      </c>
      <c r="H197" s="26" t="s">
        <v>233</v>
      </c>
      <c r="I197" s="22" t="s">
        <v>422</v>
      </c>
      <c r="J197" s="18" t="s">
        <v>235</v>
      </c>
      <c r="K197" s="18" t="s">
        <v>506</v>
      </c>
      <c r="L197" s="41">
        <v>19.938279699559732</v>
      </c>
      <c r="M197" s="37">
        <v>0</v>
      </c>
      <c r="N197" s="44">
        <v>19.938279699559732</v>
      </c>
      <c r="O197" s="19" t="s">
        <v>56</v>
      </c>
      <c r="P197" s="19">
        <v>0</v>
      </c>
      <c r="Q197" s="19">
        <v>0</v>
      </c>
    </row>
    <row r="198" spans="1:17">
      <c r="A198" s="22" t="s">
        <v>56</v>
      </c>
      <c r="B198" s="19" t="s">
        <v>125</v>
      </c>
      <c r="C198" s="184">
        <v>1</v>
      </c>
      <c r="D198" s="184" t="s">
        <v>61</v>
      </c>
      <c r="E198" s="22" t="s">
        <v>177</v>
      </c>
      <c r="F198" s="22" t="s">
        <v>178</v>
      </c>
      <c r="G198" s="22" t="s">
        <v>560</v>
      </c>
      <c r="H198" s="26" t="s">
        <v>233</v>
      </c>
      <c r="I198" s="22" t="s">
        <v>423</v>
      </c>
      <c r="J198" s="18" t="s">
        <v>235</v>
      </c>
      <c r="K198" s="18" t="s">
        <v>506</v>
      </c>
      <c r="L198" s="41">
        <v>20.69894807522196</v>
      </c>
      <c r="M198" s="37">
        <v>0</v>
      </c>
      <c r="N198" s="44">
        <v>20.69894807522196</v>
      </c>
      <c r="O198" s="19" t="s">
        <v>56</v>
      </c>
      <c r="P198" s="19">
        <v>0</v>
      </c>
      <c r="Q198" s="19">
        <v>0</v>
      </c>
    </row>
    <row r="199" spans="1:17">
      <c r="A199" s="22" t="s">
        <v>56</v>
      </c>
      <c r="B199" s="19" t="s">
        <v>125</v>
      </c>
      <c r="C199" s="184">
        <v>1</v>
      </c>
      <c r="D199" s="184" t="s">
        <v>61</v>
      </c>
      <c r="E199" s="22" t="s">
        <v>177</v>
      </c>
      <c r="F199" s="22" t="s">
        <v>178</v>
      </c>
      <c r="G199" s="22" t="s">
        <v>560</v>
      </c>
      <c r="H199" s="26" t="s">
        <v>233</v>
      </c>
      <c r="I199" s="22" t="s">
        <v>424</v>
      </c>
      <c r="J199" s="18" t="s">
        <v>425</v>
      </c>
      <c r="K199" s="18" t="s">
        <v>506</v>
      </c>
      <c r="L199" s="41">
        <v>8.9954892665740704</v>
      </c>
      <c r="M199" s="37">
        <v>0</v>
      </c>
      <c r="N199" s="44">
        <v>8.9954892665740704</v>
      </c>
      <c r="O199" s="19" t="s">
        <v>56</v>
      </c>
      <c r="P199" s="19">
        <v>0</v>
      </c>
      <c r="Q199" s="19">
        <v>0</v>
      </c>
    </row>
    <row r="200" spans="1:17">
      <c r="A200" s="22" t="s">
        <v>56</v>
      </c>
      <c r="B200" s="19" t="s">
        <v>125</v>
      </c>
      <c r="C200" s="184">
        <v>1</v>
      </c>
      <c r="D200" s="184" t="s">
        <v>61</v>
      </c>
      <c r="E200" s="22" t="s">
        <v>177</v>
      </c>
      <c r="F200" s="22" t="s">
        <v>178</v>
      </c>
      <c r="G200" s="22" t="s">
        <v>560</v>
      </c>
      <c r="H200" s="26" t="s">
        <v>233</v>
      </c>
      <c r="I200" s="22" t="s">
        <v>426</v>
      </c>
      <c r="J200" s="18" t="s">
        <v>208</v>
      </c>
      <c r="K200" s="18" t="s">
        <v>506</v>
      </c>
      <c r="L200" s="41">
        <v>12.607002654186418</v>
      </c>
      <c r="M200" s="37">
        <v>0</v>
      </c>
      <c r="N200" s="44">
        <v>12.607002654186418</v>
      </c>
      <c r="O200" s="19" t="s">
        <v>56</v>
      </c>
      <c r="P200" s="19">
        <v>0</v>
      </c>
      <c r="Q200" s="19">
        <v>0</v>
      </c>
    </row>
    <row r="201" spans="1:17">
      <c r="A201" s="22" t="s">
        <v>56</v>
      </c>
      <c r="B201" s="19" t="s">
        <v>125</v>
      </c>
      <c r="C201" s="184">
        <v>1</v>
      </c>
      <c r="D201" s="184" t="s">
        <v>61</v>
      </c>
      <c r="E201" s="22" t="s">
        <v>177</v>
      </c>
      <c r="F201" s="22" t="s">
        <v>178</v>
      </c>
      <c r="G201" s="22" t="s">
        <v>560</v>
      </c>
      <c r="H201" s="26" t="s">
        <v>233</v>
      </c>
      <c r="I201" s="22" t="s">
        <v>427</v>
      </c>
      <c r="J201" s="18" t="s">
        <v>201</v>
      </c>
      <c r="L201" s="41">
        <v>9.1019817254079864</v>
      </c>
      <c r="M201" s="37">
        <v>0</v>
      </c>
      <c r="N201" s="44">
        <v>9.1019817254079864</v>
      </c>
      <c r="O201" s="19" t="s">
        <v>56</v>
      </c>
      <c r="P201" s="19">
        <v>0</v>
      </c>
      <c r="Q201" s="19">
        <v>0</v>
      </c>
    </row>
    <row r="202" spans="1:17">
      <c r="A202" s="22" t="s">
        <v>56</v>
      </c>
      <c r="B202" s="19" t="s">
        <v>125</v>
      </c>
      <c r="C202" s="184">
        <v>1</v>
      </c>
      <c r="D202" s="184" t="s">
        <v>61</v>
      </c>
      <c r="E202" s="22" t="s">
        <v>177</v>
      </c>
      <c r="F202" s="22" t="s">
        <v>178</v>
      </c>
      <c r="G202" s="22" t="s">
        <v>560</v>
      </c>
      <c r="H202" s="26" t="s">
        <v>285</v>
      </c>
      <c r="I202" s="22" t="s">
        <v>428</v>
      </c>
      <c r="J202" s="18" t="s">
        <v>66</v>
      </c>
      <c r="L202" s="41">
        <v>3.0311459830569132</v>
      </c>
      <c r="M202" s="37">
        <v>0</v>
      </c>
      <c r="N202" s="44">
        <v>3.0311459830569132</v>
      </c>
      <c r="O202" s="19" t="s">
        <v>56</v>
      </c>
      <c r="P202" s="19">
        <v>0</v>
      </c>
      <c r="Q202" s="19">
        <v>0</v>
      </c>
    </row>
    <row r="203" spans="1:17">
      <c r="A203" s="22" t="s">
        <v>56</v>
      </c>
      <c r="B203" s="19" t="s">
        <v>125</v>
      </c>
      <c r="C203" s="184">
        <v>1</v>
      </c>
      <c r="D203" s="184" t="s">
        <v>61</v>
      </c>
      <c r="E203" s="22" t="s">
        <v>177</v>
      </c>
      <c r="F203" s="22" t="s">
        <v>178</v>
      </c>
      <c r="G203" s="22" t="s">
        <v>560</v>
      </c>
      <c r="H203" s="26" t="s">
        <v>285</v>
      </c>
      <c r="I203" s="22" t="s">
        <v>429</v>
      </c>
      <c r="J203" s="18" t="s">
        <v>203</v>
      </c>
      <c r="L203" s="41">
        <v>0.48744738350835981</v>
      </c>
      <c r="M203" s="37">
        <v>0</v>
      </c>
      <c r="N203" s="44">
        <v>0.48744738350835981</v>
      </c>
      <c r="O203" s="19" t="s">
        <v>56</v>
      </c>
      <c r="P203" s="19">
        <v>0</v>
      </c>
      <c r="Q203" s="19">
        <v>0</v>
      </c>
    </row>
    <row r="204" spans="1:17">
      <c r="A204" s="22" t="s">
        <v>56</v>
      </c>
      <c r="B204" s="19" t="s">
        <v>125</v>
      </c>
      <c r="C204" s="184">
        <v>1</v>
      </c>
      <c r="D204" s="184" t="s">
        <v>61</v>
      </c>
      <c r="E204" s="22" t="s">
        <v>177</v>
      </c>
      <c r="F204" s="22" t="s">
        <v>178</v>
      </c>
      <c r="G204" s="22" t="s">
        <v>560</v>
      </c>
      <c r="H204" s="26" t="s">
        <v>285</v>
      </c>
      <c r="I204" s="22" t="s">
        <v>430</v>
      </c>
      <c r="J204" s="18" t="s">
        <v>391</v>
      </c>
      <c r="K204" s="18" t="s">
        <v>510</v>
      </c>
      <c r="L204" s="41">
        <v>15.377866438479529</v>
      </c>
      <c r="M204" s="37">
        <v>0</v>
      </c>
      <c r="N204" s="44">
        <v>15.377866438479529</v>
      </c>
      <c r="O204" s="19" t="s">
        <v>56</v>
      </c>
      <c r="P204" s="19">
        <v>0</v>
      </c>
      <c r="Q204" s="19">
        <v>0</v>
      </c>
    </row>
    <row r="205" spans="1:17">
      <c r="A205" s="22" t="s">
        <v>56</v>
      </c>
      <c r="B205" s="19" t="s">
        <v>125</v>
      </c>
      <c r="C205" s="184">
        <v>1</v>
      </c>
      <c r="D205" s="184" t="s">
        <v>61</v>
      </c>
      <c r="E205" s="22" t="s">
        <v>177</v>
      </c>
      <c r="F205" s="22" t="s">
        <v>178</v>
      </c>
      <c r="G205" s="22" t="s">
        <v>560</v>
      </c>
      <c r="H205" s="26" t="s">
        <v>285</v>
      </c>
      <c r="I205" s="22" t="s">
        <v>431</v>
      </c>
      <c r="J205" s="18" t="s">
        <v>222</v>
      </c>
      <c r="K205" s="18" t="s">
        <v>510</v>
      </c>
      <c r="L205" s="41">
        <v>16.67966165996598</v>
      </c>
      <c r="M205" s="37">
        <v>0</v>
      </c>
      <c r="N205" s="44">
        <v>16.67966165996598</v>
      </c>
      <c r="P205" s="19"/>
      <c r="Q205" s="19">
        <v>0</v>
      </c>
    </row>
    <row r="206" spans="1:17">
      <c r="A206" s="22" t="s">
        <v>56</v>
      </c>
      <c r="B206" s="19" t="s">
        <v>125</v>
      </c>
      <c r="C206" s="184">
        <v>1</v>
      </c>
      <c r="D206" s="184" t="s">
        <v>61</v>
      </c>
      <c r="E206" s="22" t="s">
        <v>177</v>
      </c>
      <c r="F206" s="22" t="s">
        <v>178</v>
      </c>
      <c r="G206" s="22" t="s">
        <v>560</v>
      </c>
      <c r="H206" s="26" t="s">
        <v>285</v>
      </c>
      <c r="I206" s="22" t="s">
        <v>432</v>
      </c>
      <c r="J206" s="18" t="s">
        <v>0</v>
      </c>
      <c r="K206" s="18" t="s">
        <v>506</v>
      </c>
      <c r="L206" s="41">
        <v>21.202087894482538</v>
      </c>
      <c r="M206" s="37">
        <v>0</v>
      </c>
      <c r="N206" s="45">
        <v>21.202087894482538</v>
      </c>
      <c r="O206" s="19" t="s">
        <v>56</v>
      </c>
      <c r="P206" s="19">
        <v>0</v>
      </c>
      <c r="Q206" s="19">
        <v>0</v>
      </c>
    </row>
    <row r="207" spans="1:17">
      <c r="A207" s="22" t="s">
        <v>56</v>
      </c>
      <c r="B207" s="19" t="s">
        <v>125</v>
      </c>
      <c r="C207" s="184">
        <v>1</v>
      </c>
      <c r="D207" s="184" t="s">
        <v>61</v>
      </c>
      <c r="E207" s="22" t="s">
        <v>177</v>
      </c>
      <c r="F207" s="22" t="s">
        <v>178</v>
      </c>
      <c r="G207" s="22" t="s">
        <v>560</v>
      </c>
      <c r="H207" s="26" t="s">
        <v>285</v>
      </c>
      <c r="I207" s="22" t="s">
        <v>433</v>
      </c>
      <c r="J207" s="18" t="s">
        <v>235</v>
      </c>
      <c r="K207" s="18" t="s">
        <v>506</v>
      </c>
      <c r="L207" s="41">
        <v>21.420905797714298</v>
      </c>
      <c r="M207" s="37">
        <v>0</v>
      </c>
      <c r="N207" s="45">
        <v>21.420905797714298</v>
      </c>
      <c r="O207" s="19" t="s">
        <v>56</v>
      </c>
      <c r="P207" s="19">
        <v>0</v>
      </c>
      <c r="Q207" s="19">
        <v>0</v>
      </c>
    </row>
    <row r="208" spans="1:17">
      <c r="A208" s="22" t="s">
        <v>56</v>
      </c>
      <c r="B208" s="19" t="s">
        <v>125</v>
      </c>
      <c r="C208" s="184">
        <v>1</v>
      </c>
      <c r="D208" s="184" t="s">
        <v>61</v>
      </c>
      <c r="E208" s="22" t="s">
        <v>177</v>
      </c>
      <c r="F208" s="22" t="s">
        <v>178</v>
      </c>
      <c r="G208" s="22" t="s">
        <v>560</v>
      </c>
      <c r="H208" s="26" t="s">
        <v>285</v>
      </c>
      <c r="I208" s="22" t="s">
        <v>434</v>
      </c>
      <c r="J208" s="18" t="s">
        <v>274</v>
      </c>
      <c r="K208" s="18" t="s">
        <v>506</v>
      </c>
      <c r="L208" s="41">
        <v>15.330969302684041</v>
      </c>
      <c r="M208" s="37">
        <v>0</v>
      </c>
      <c r="N208" s="44">
        <v>15.330969302684041</v>
      </c>
      <c r="O208" s="19" t="s">
        <v>56</v>
      </c>
      <c r="P208" s="19">
        <v>0</v>
      </c>
      <c r="Q208" s="19">
        <v>0</v>
      </c>
    </row>
    <row r="209" spans="1:17">
      <c r="A209" s="22" t="s">
        <v>56</v>
      </c>
      <c r="B209" s="19" t="s">
        <v>125</v>
      </c>
      <c r="C209" s="184">
        <v>1</v>
      </c>
      <c r="D209" s="184" t="s">
        <v>61</v>
      </c>
      <c r="E209" s="22" t="s">
        <v>177</v>
      </c>
      <c r="F209" s="22" t="s">
        <v>178</v>
      </c>
      <c r="G209" s="22" t="s">
        <v>560</v>
      </c>
      <c r="H209" s="26" t="s">
        <v>285</v>
      </c>
      <c r="I209" s="22" t="s">
        <v>435</v>
      </c>
      <c r="J209" s="18" t="s">
        <v>235</v>
      </c>
      <c r="K209" s="18" t="s">
        <v>506</v>
      </c>
      <c r="L209" s="41">
        <v>8.6143165304922977</v>
      </c>
      <c r="M209" s="37">
        <v>0</v>
      </c>
      <c r="N209" s="46">
        <v>8.6143165304922977</v>
      </c>
      <c r="O209" s="19" t="s">
        <v>56</v>
      </c>
      <c r="P209" s="19">
        <v>0</v>
      </c>
      <c r="Q209" s="19">
        <v>0</v>
      </c>
    </row>
    <row r="210" spans="1:17">
      <c r="A210" s="22" t="s">
        <v>56</v>
      </c>
      <c r="B210" s="19" t="s">
        <v>125</v>
      </c>
      <c r="C210" s="184">
        <v>1</v>
      </c>
      <c r="D210" s="184" t="s">
        <v>61</v>
      </c>
      <c r="E210" s="22" t="s">
        <v>177</v>
      </c>
      <c r="F210" s="22" t="s">
        <v>178</v>
      </c>
      <c r="G210" s="22" t="s">
        <v>560</v>
      </c>
      <c r="H210" s="26" t="s">
        <v>285</v>
      </c>
      <c r="I210" s="22" t="s">
        <v>436</v>
      </c>
      <c r="J210" s="18" t="s">
        <v>235</v>
      </c>
      <c r="K210" s="18" t="s">
        <v>506</v>
      </c>
      <c r="L210" s="41">
        <v>18.572411884302287</v>
      </c>
      <c r="M210" s="37">
        <v>0</v>
      </c>
      <c r="N210" s="44">
        <v>18.572411884302287</v>
      </c>
      <c r="O210" s="19" t="s">
        <v>56</v>
      </c>
      <c r="P210" s="19">
        <v>0</v>
      </c>
      <c r="Q210" s="19">
        <v>0</v>
      </c>
    </row>
    <row r="211" spans="1:17">
      <c r="A211" s="22" t="s">
        <v>56</v>
      </c>
      <c r="B211" s="19" t="s">
        <v>125</v>
      </c>
      <c r="C211" s="184">
        <v>1</v>
      </c>
      <c r="D211" s="184" t="s">
        <v>61</v>
      </c>
      <c r="E211" s="22" t="s">
        <v>177</v>
      </c>
      <c r="F211" s="22" t="s">
        <v>178</v>
      </c>
      <c r="G211" s="22" t="s">
        <v>560</v>
      </c>
      <c r="H211" s="26" t="s">
        <v>285</v>
      </c>
      <c r="I211" s="22" t="s">
        <v>437</v>
      </c>
      <c r="J211" s="18" t="s">
        <v>235</v>
      </c>
      <c r="K211" s="18" t="s">
        <v>506</v>
      </c>
      <c r="L211" s="41">
        <v>11.931622468751279</v>
      </c>
      <c r="M211" s="37">
        <v>0</v>
      </c>
      <c r="N211" s="44">
        <v>11.931622468751279</v>
      </c>
      <c r="O211" s="19" t="s">
        <v>56</v>
      </c>
      <c r="P211" s="19">
        <v>0</v>
      </c>
      <c r="Q211" s="19">
        <v>0</v>
      </c>
    </row>
    <row r="212" spans="1:17">
      <c r="A212" s="22" t="s">
        <v>56</v>
      </c>
      <c r="B212" s="19" t="s">
        <v>125</v>
      </c>
      <c r="C212" s="184">
        <v>1</v>
      </c>
      <c r="D212" s="184" t="s">
        <v>61</v>
      </c>
      <c r="E212" s="22" t="s">
        <v>177</v>
      </c>
      <c r="F212" s="22" t="s">
        <v>178</v>
      </c>
      <c r="G212" s="22" t="s">
        <v>560</v>
      </c>
      <c r="H212" s="26" t="s">
        <v>285</v>
      </c>
      <c r="I212" s="22" t="s">
        <v>438</v>
      </c>
      <c r="J212" s="18" t="s">
        <v>235</v>
      </c>
      <c r="K212" s="18" t="s">
        <v>506</v>
      </c>
      <c r="L212" s="41">
        <v>19.973625291633777</v>
      </c>
      <c r="M212" s="37">
        <v>0</v>
      </c>
      <c r="N212" s="44">
        <v>19.973625291633777</v>
      </c>
      <c r="O212" s="19" t="s">
        <v>56</v>
      </c>
      <c r="P212" s="19">
        <v>0</v>
      </c>
      <c r="Q212" s="19">
        <v>0</v>
      </c>
    </row>
    <row r="213" spans="1:17">
      <c r="A213" s="22" t="s">
        <v>56</v>
      </c>
      <c r="B213" s="19" t="s">
        <v>125</v>
      </c>
      <c r="C213" s="184">
        <v>1</v>
      </c>
      <c r="D213" s="184" t="s">
        <v>61</v>
      </c>
      <c r="E213" s="22" t="s">
        <v>177</v>
      </c>
      <c r="F213" s="22" t="s">
        <v>178</v>
      </c>
      <c r="G213" s="22" t="s">
        <v>560</v>
      </c>
      <c r="H213" s="26" t="s">
        <v>285</v>
      </c>
      <c r="I213" s="22" t="s">
        <v>439</v>
      </c>
      <c r="J213" s="18" t="s">
        <v>248</v>
      </c>
      <c r="K213" s="18" t="s">
        <v>506</v>
      </c>
      <c r="L213" s="41">
        <v>36.018712154054825</v>
      </c>
      <c r="M213" s="37">
        <v>0</v>
      </c>
      <c r="N213" s="44">
        <v>36.018712154054825</v>
      </c>
      <c r="O213" s="19" t="s">
        <v>56</v>
      </c>
      <c r="P213" s="19">
        <v>0</v>
      </c>
      <c r="Q213" s="19">
        <v>0</v>
      </c>
    </row>
    <row r="214" spans="1:17">
      <c r="A214" s="22" t="s">
        <v>56</v>
      </c>
      <c r="B214" s="19" t="s">
        <v>125</v>
      </c>
      <c r="C214" s="184">
        <v>1</v>
      </c>
      <c r="D214" s="184" t="s">
        <v>61</v>
      </c>
      <c r="E214" s="22" t="s">
        <v>177</v>
      </c>
      <c r="F214" s="22" t="s">
        <v>178</v>
      </c>
      <c r="G214" s="22" t="s">
        <v>560</v>
      </c>
      <c r="H214" s="26" t="s">
        <v>285</v>
      </c>
      <c r="I214" s="22" t="s">
        <v>440</v>
      </c>
      <c r="J214" s="18" t="s">
        <v>304</v>
      </c>
      <c r="K214" s="18" t="s">
        <v>506</v>
      </c>
      <c r="L214" s="41">
        <v>1.9750616452359828</v>
      </c>
      <c r="M214" s="37">
        <v>0</v>
      </c>
      <c r="N214" s="44">
        <v>1.9750616452359828</v>
      </c>
      <c r="O214" s="19" t="s">
        <v>56</v>
      </c>
      <c r="P214" s="19">
        <v>0</v>
      </c>
      <c r="Q214" s="19">
        <v>0</v>
      </c>
    </row>
    <row r="215" spans="1:17">
      <c r="A215" s="22" t="s">
        <v>119</v>
      </c>
      <c r="B215" s="19" t="s">
        <v>74</v>
      </c>
      <c r="C215" s="184">
        <v>1</v>
      </c>
      <c r="D215" s="184" t="s">
        <v>61</v>
      </c>
      <c r="E215" s="22" t="s">
        <v>177</v>
      </c>
      <c r="F215" s="22" t="s">
        <v>178</v>
      </c>
      <c r="G215" s="22" t="s">
        <v>560</v>
      </c>
      <c r="H215" s="26" t="s">
        <v>285</v>
      </c>
      <c r="I215" s="22" t="s">
        <v>441</v>
      </c>
      <c r="J215" s="18" t="s">
        <v>226</v>
      </c>
      <c r="K215" s="18" t="s">
        <v>507</v>
      </c>
      <c r="L215" s="41">
        <v>3.5959109459085763</v>
      </c>
      <c r="M215" s="37">
        <v>3.5959109459085763</v>
      </c>
      <c r="N215" s="44">
        <v>0</v>
      </c>
      <c r="O215" s="19" t="s">
        <v>119</v>
      </c>
      <c r="P215" s="19">
        <v>260</v>
      </c>
      <c r="Q215" s="19">
        <v>255</v>
      </c>
    </row>
    <row r="216" spans="1:17">
      <c r="A216" s="22" t="s">
        <v>119</v>
      </c>
      <c r="B216" s="19" t="s">
        <v>74</v>
      </c>
      <c r="C216" s="184">
        <v>1</v>
      </c>
      <c r="D216" s="184" t="s">
        <v>61</v>
      </c>
      <c r="E216" s="22" t="s">
        <v>177</v>
      </c>
      <c r="F216" s="22" t="s">
        <v>178</v>
      </c>
      <c r="G216" s="22" t="s">
        <v>560</v>
      </c>
      <c r="H216" s="26" t="s">
        <v>285</v>
      </c>
      <c r="I216" s="22" t="s">
        <v>442</v>
      </c>
      <c r="J216" s="18" t="s">
        <v>32</v>
      </c>
      <c r="K216" s="18" t="s">
        <v>507</v>
      </c>
      <c r="L216" s="41">
        <v>1.9395419725079446</v>
      </c>
      <c r="M216" s="37">
        <v>1.9395419725079446</v>
      </c>
      <c r="N216" s="44">
        <v>0</v>
      </c>
      <c r="O216" s="19" t="s">
        <v>119</v>
      </c>
      <c r="P216" s="19">
        <v>260</v>
      </c>
      <c r="Q216" s="19">
        <v>255</v>
      </c>
    </row>
    <row r="217" spans="1:17">
      <c r="A217" s="22" t="s">
        <v>56</v>
      </c>
      <c r="B217" s="19" t="s">
        <v>125</v>
      </c>
      <c r="C217" s="184">
        <v>1</v>
      </c>
      <c r="D217" s="184" t="s">
        <v>61</v>
      </c>
      <c r="E217" s="22" t="s">
        <v>177</v>
      </c>
      <c r="F217" s="22" t="s">
        <v>178</v>
      </c>
      <c r="G217" s="22" t="s">
        <v>560</v>
      </c>
      <c r="H217" s="26" t="s">
        <v>285</v>
      </c>
      <c r="I217" s="22" t="s">
        <v>443</v>
      </c>
      <c r="J217" s="18" t="s">
        <v>444</v>
      </c>
      <c r="K217" s="18" t="s">
        <v>506</v>
      </c>
      <c r="L217" s="41">
        <v>7.8347698930792822</v>
      </c>
      <c r="M217" s="37">
        <v>0</v>
      </c>
      <c r="N217" s="44">
        <v>7.8347698930792822</v>
      </c>
      <c r="O217" s="19" t="s">
        <v>56</v>
      </c>
      <c r="P217" s="19">
        <v>0</v>
      </c>
      <c r="Q217" s="19">
        <v>0</v>
      </c>
    </row>
    <row r="218" spans="1:17">
      <c r="A218" s="22" t="s">
        <v>56</v>
      </c>
      <c r="B218" s="19" t="s">
        <v>125</v>
      </c>
      <c r="C218" s="184">
        <v>1</v>
      </c>
      <c r="D218" s="184" t="s">
        <v>61</v>
      </c>
      <c r="E218" s="22" t="s">
        <v>177</v>
      </c>
      <c r="F218" s="22" t="s">
        <v>178</v>
      </c>
      <c r="G218" s="22" t="s">
        <v>560</v>
      </c>
      <c r="H218" s="26" t="s">
        <v>285</v>
      </c>
      <c r="I218" s="22" t="s">
        <v>445</v>
      </c>
      <c r="J218" s="18" t="s">
        <v>239</v>
      </c>
      <c r="K218" s="18" t="s">
        <v>506</v>
      </c>
      <c r="L218" s="41">
        <v>7.8683765429436061</v>
      </c>
      <c r="M218" s="37">
        <v>0</v>
      </c>
      <c r="N218" s="44">
        <v>7.8683765429436061</v>
      </c>
      <c r="O218" s="19" t="s">
        <v>56</v>
      </c>
      <c r="P218" s="19">
        <v>0</v>
      </c>
      <c r="Q218" s="19">
        <v>0</v>
      </c>
    </row>
    <row r="219" spans="1:17">
      <c r="A219" s="22" t="s">
        <v>56</v>
      </c>
      <c r="B219" s="19" t="s">
        <v>125</v>
      </c>
      <c r="C219" s="184">
        <v>1</v>
      </c>
      <c r="D219" s="184" t="s">
        <v>61</v>
      </c>
      <c r="E219" s="22" t="s">
        <v>177</v>
      </c>
      <c r="F219" s="22" t="s">
        <v>178</v>
      </c>
      <c r="G219" s="22" t="s">
        <v>560</v>
      </c>
      <c r="H219" s="26" t="s">
        <v>285</v>
      </c>
      <c r="I219" s="22" t="s">
        <v>446</v>
      </c>
      <c r="J219" s="18" t="s">
        <v>346</v>
      </c>
      <c r="K219" s="18" t="s">
        <v>506</v>
      </c>
      <c r="L219" s="41">
        <v>201.92581167309635</v>
      </c>
      <c r="M219" s="37">
        <v>0</v>
      </c>
      <c r="N219" s="44">
        <v>201.92581167309635</v>
      </c>
      <c r="O219" s="19" t="s">
        <v>56</v>
      </c>
      <c r="P219" s="19">
        <v>0</v>
      </c>
      <c r="Q219" s="19">
        <v>0</v>
      </c>
    </row>
    <row r="220" spans="1:17">
      <c r="A220" s="22" t="s">
        <v>56</v>
      </c>
      <c r="B220" s="19" t="s">
        <v>125</v>
      </c>
      <c r="C220" s="184">
        <v>1</v>
      </c>
      <c r="D220" s="184" t="s">
        <v>61</v>
      </c>
      <c r="E220" s="22" t="s">
        <v>177</v>
      </c>
      <c r="F220" s="22" t="s">
        <v>178</v>
      </c>
      <c r="G220" s="22" t="s">
        <v>560</v>
      </c>
      <c r="H220" s="26" t="s">
        <v>285</v>
      </c>
      <c r="I220" s="22" t="s">
        <v>447</v>
      </c>
      <c r="J220" s="18" t="s">
        <v>239</v>
      </c>
      <c r="K220" s="18" t="s">
        <v>506</v>
      </c>
      <c r="L220" s="41">
        <v>7.8707625429436563</v>
      </c>
      <c r="M220" s="37">
        <v>0</v>
      </c>
      <c r="N220" s="44">
        <v>7.8707625429436563</v>
      </c>
      <c r="O220" s="19" t="s">
        <v>56</v>
      </c>
      <c r="P220" s="19">
        <v>0</v>
      </c>
      <c r="Q220" s="19">
        <v>0</v>
      </c>
    </row>
    <row r="221" spans="1:17">
      <c r="A221" s="22" t="s">
        <v>56</v>
      </c>
      <c r="B221" s="19" t="s">
        <v>125</v>
      </c>
      <c r="C221" s="184">
        <v>1</v>
      </c>
      <c r="D221" s="184" t="s">
        <v>61</v>
      </c>
      <c r="E221" s="22" t="s">
        <v>177</v>
      </c>
      <c r="F221" s="22" t="s">
        <v>178</v>
      </c>
      <c r="G221" s="22" t="s">
        <v>560</v>
      </c>
      <c r="H221" s="26" t="s">
        <v>285</v>
      </c>
      <c r="I221" s="22" t="s">
        <v>448</v>
      </c>
      <c r="J221" s="18" t="s">
        <v>67</v>
      </c>
      <c r="L221" s="41">
        <v>5.2444889143128108</v>
      </c>
      <c r="M221" s="37">
        <v>0</v>
      </c>
      <c r="N221" s="44">
        <v>5.2444889143128108</v>
      </c>
      <c r="O221" s="19" t="s">
        <v>56</v>
      </c>
      <c r="P221" s="19">
        <v>0</v>
      </c>
      <c r="Q221" s="19">
        <v>0</v>
      </c>
    </row>
    <row r="222" spans="1:17">
      <c r="A222" s="22" t="s">
        <v>56</v>
      </c>
      <c r="B222" s="19" t="s">
        <v>125</v>
      </c>
      <c r="C222" s="184">
        <v>1</v>
      </c>
      <c r="D222" s="184" t="s">
        <v>61</v>
      </c>
      <c r="E222" s="22" t="s">
        <v>177</v>
      </c>
      <c r="F222" s="22" t="s">
        <v>178</v>
      </c>
      <c r="G222" s="22" t="s">
        <v>560</v>
      </c>
      <c r="H222" s="26" t="s">
        <v>285</v>
      </c>
      <c r="I222" s="22" t="s">
        <v>449</v>
      </c>
      <c r="J222" s="18" t="s">
        <v>253</v>
      </c>
      <c r="K222" s="18" t="s">
        <v>506</v>
      </c>
      <c r="L222" s="41">
        <v>26.397771413727664</v>
      </c>
      <c r="M222" s="37">
        <v>0</v>
      </c>
      <c r="N222" s="44">
        <v>26.397771413727664</v>
      </c>
      <c r="O222" s="19" t="s">
        <v>56</v>
      </c>
      <c r="P222" s="19">
        <v>0</v>
      </c>
      <c r="Q222" s="19">
        <v>0</v>
      </c>
    </row>
    <row r="223" spans="1:17">
      <c r="A223" s="22" t="s">
        <v>119</v>
      </c>
      <c r="B223" s="19" t="s">
        <v>74</v>
      </c>
      <c r="C223" s="184">
        <v>1</v>
      </c>
      <c r="D223" s="184" t="s">
        <v>61</v>
      </c>
      <c r="E223" s="22" t="s">
        <v>177</v>
      </c>
      <c r="F223" s="22" t="s">
        <v>178</v>
      </c>
      <c r="G223" s="22" t="s">
        <v>560</v>
      </c>
      <c r="H223" s="26" t="s">
        <v>285</v>
      </c>
      <c r="I223" s="22" t="s">
        <v>450</v>
      </c>
      <c r="J223" s="18" t="s">
        <v>226</v>
      </c>
      <c r="K223" s="18" t="s">
        <v>507</v>
      </c>
      <c r="L223" s="41">
        <v>4.0828337713124618</v>
      </c>
      <c r="M223" s="37">
        <v>4.0828337713124618</v>
      </c>
      <c r="N223" s="44">
        <v>0</v>
      </c>
      <c r="O223" s="19" t="s">
        <v>119</v>
      </c>
      <c r="P223" s="19">
        <v>260</v>
      </c>
      <c r="Q223" s="19">
        <v>255</v>
      </c>
    </row>
    <row r="224" spans="1:17">
      <c r="A224" s="22" t="s">
        <v>119</v>
      </c>
      <c r="B224" s="19" t="s">
        <v>74</v>
      </c>
      <c r="C224" s="184">
        <v>1</v>
      </c>
      <c r="D224" s="184" t="s">
        <v>61</v>
      </c>
      <c r="E224" s="22" t="s">
        <v>177</v>
      </c>
      <c r="F224" s="22" t="s">
        <v>178</v>
      </c>
      <c r="G224" s="22" t="s">
        <v>560</v>
      </c>
      <c r="H224" s="26" t="s">
        <v>285</v>
      </c>
      <c r="I224" s="22" t="s">
        <v>451</v>
      </c>
      <c r="J224" s="18" t="s">
        <v>32</v>
      </c>
      <c r="K224" s="18" t="s">
        <v>507</v>
      </c>
      <c r="L224" s="41">
        <v>1.6300544359746303</v>
      </c>
      <c r="M224" s="37">
        <v>1.6300544359746303</v>
      </c>
      <c r="N224" s="44">
        <v>0</v>
      </c>
      <c r="O224" s="19" t="s">
        <v>119</v>
      </c>
      <c r="P224" s="19">
        <v>260</v>
      </c>
      <c r="Q224" s="19">
        <v>255</v>
      </c>
    </row>
    <row r="225" spans="1:17">
      <c r="A225" s="22" t="s">
        <v>119</v>
      </c>
      <c r="B225" s="19" t="s">
        <v>74</v>
      </c>
      <c r="C225" s="184">
        <v>1</v>
      </c>
      <c r="D225" s="184" t="s">
        <v>61</v>
      </c>
      <c r="E225" s="22" t="s">
        <v>177</v>
      </c>
      <c r="F225" s="22" t="s">
        <v>178</v>
      </c>
      <c r="G225" s="22" t="s">
        <v>560</v>
      </c>
      <c r="H225" s="26" t="s">
        <v>285</v>
      </c>
      <c r="I225" s="22" t="s">
        <v>452</v>
      </c>
      <c r="J225" s="18" t="s">
        <v>230</v>
      </c>
      <c r="K225" s="18" t="s">
        <v>507</v>
      </c>
      <c r="L225" s="41">
        <v>4.1958014454593151</v>
      </c>
      <c r="M225" s="37">
        <v>4.1958014454593151</v>
      </c>
      <c r="N225" s="44">
        <v>0</v>
      </c>
      <c r="O225" s="19" t="s">
        <v>119</v>
      </c>
      <c r="P225" s="19">
        <v>260</v>
      </c>
      <c r="Q225" s="19">
        <v>255</v>
      </c>
    </row>
    <row r="226" spans="1:17">
      <c r="A226" s="22" t="s">
        <v>119</v>
      </c>
      <c r="B226" s="19" t="s">
        <v>74</v>
      </c>
      <c r="C226" s="184">
        <v>1</v>
      </c>
      <c r="D226" s="184" t="s">
        <v>61</v>
      </c>
      <c r="E226" s="22" t="s">
        <v>177</v>
      </c>
      <c r="F226" s="22" t="s">
        <v>178</v>
      </c>
      <c r="G226" s="22" t="s">
        <v>560</v>
      </c>
      <c r="H226" s="26" t="s">
        <v>285</v>
      </c>
      <c r="I226" s="22" t="s">
        <v>453</v>
      </c>
      <c r="J226" s="18" t="s">
        <v>32</v>
      </c>
      <c r="K226" s="18" t="s">
        <v>507</v>
      </c>
      <c r="L226" s="41">
        <v>1.5600000000000092</v>
      </c>
      <c r="M226" s="37">
        <v>1.5600000000000092</v>
      </c>
      <c r="N226" s="44">
        <v>0</v>
      </c>
      <c r="O226" s="19" t="s">
        <v>119</v>
      </c>
      <c r="P226" s="19">
        <v>260</v>
      </c>
      <c r="Q226" s="19">
        <v>255</v>
      </c>
    </row>
    <row r="227" spans="1:17">
      <c r="A227" s="22" t="s">
        <v>56</v>
      </c>
      <c r="B227" s="19" t="s">
        <v>125</v>
      </c>
      <c r="C227" s="184">
        <v>1</v>
      </c>
      <c r="D227" s="184" t="s">
        <v>61</v>
      </c>
      <c r="E227" s="22" t="s">
        <v>177</v>
      </c>
      <c r="F227" s="22" t="s">
        <v>178</v>
      </c>
      <c r="G227" s="22" t="s">
        <v>560</v>
      </c>
      <c r="H227" s="26" t="s">
        <v>285</v>
      </c>
      <c r="I227" s="22" t="s">
        <v>454</v>
      </c>
      <c r="J227" s="18" t="s">
        <v>455</v>
      </c>
      <c r="K227" s="18" t="s">
        <v>506</v>
      </c>
      <c r="L227" s="41">
        <v>8.6215384079653656</v>
      </c>
      <c r="M227" s="37">
        <v>0</v>
      </c>
      <c r="N227" s="44">
        <v>8.6215384079653656</v>
      </c>
      <c r="O227" s="19" t="s">
        <v>56</v>
      </c>
      <c r="P227" s="19">
        <v>0</v>
      </c>
      <c r="Q227" s="19">
        <v>0</v>
      </c>
    </row>
    <row r="228" spans="1:17">
      <c r="A228" s="22" t="s">
        <v>56</v>
      </c>
      <c r="B228" s="19" t="s">
        <v>125</v>
      </c>
      <c r="C228" s="184">
        <v>1</v>
      </c>
      <c r="D228" s="184" t="s">
        <v>61</v>
      </c>
      <c r="E228" s="22" t="s">
        <v>177</v>
      </c>
      <c r="F228" s="22" t="s">
        <v>178</v>
      </c>
      <c r="G228" s="22" t="s">
        <v>560</v>
      </c>
      <c r="H228" s="26" t="s">
        <v>285</v>
      </c>
      <c r="I228" s="22" t="s">
        <v>456</v>
      </c>
      <c r="J228" s="18" t="s">
        <v>235</v>
      </c>
      <c r="K228" s="18" t="s">
        <v>506</v>
      </c>
      <c r="L228" s="41">
        <v>11.926491184360618</v>
      </c>
      <c r="M228" s="37">
        <v>0</v>
      </c>
      <c r="N228" s="44">
        <v>11.926491184360618</v>
      </c>
      <c r="O228" s="19" t="s">
        <v>56</v>
      </c>
      <c r="P228" s="19">
        <v>0</v>
      </c>
      <c r="Q228" s="19">
        <v>0</v>
      </c>
    </row>
    <row r="229" spans="1:17">
      <c r="A229" s="22" t="s">
        <v>56</v>
      </c>
      <c r="B229" s="19" t="s">
        <v>125</v>
      </c>
      <c r="C229" s="184">
        <v>1</v>
      </c>
      <c r="D229" s="184" t="s">
        <v>61</v>
      </c>
      <c r="E229" s="22" t="s">
        <v>177</v>
      </c>
      <c r="F229" s="22" t="s">
        <v>178</v>
      </c>
      <c r="G229" s="22" t="s">
        <v>560</v>
      </c>
      <c r="H229" s="26" t="s">
        <v>285</v>
      </c>
      <c r="I229" s="22" t="s">
        <v>457</v>
      </c>
      <c r="J229" s="18" t="s">
        <v>235</v>
      </c>
      <c r="K229" s="18" t="s">
        <v>506</v>
      </c>
      <c r="L229" s="41">
        <v>9.5970247372736193</v>
      </c>
      <c r="M229" s="37">
        <v>0</v>
      </c>
      <c r="N229" s="44">
        <v>9.5970247372736193</v>
      </c>
      <c r="O229" s="19" t="s">
        <v>56</v>
      </c>
      <c r="P229" s="19">
        <v>0</v>
      </c>
      <c r="Q229" s="19">
        <v>0</v>
      </c>
    </row>
    <row r="230" spans="1:17">
      <c r="A230" s="22" t="s">
        <v>56</v>
      </c>
      <c r="B230" s="19" t="s">
        <v>125</v>
      </c>
      <c r="C230" s="184">
        <v>1</v>
      </c>
      <c r="D230" s="184" t="s">
        <v>61</v>
      </c>
      <c r="E230" s="22" t="s">
        <v>177</v>
      </c>
      <c r="F230" s="22" t="s">
        <v>178</v>
      </c>
      <c r="G230" s="22" t="s">
        <v>560</v>
      </c>
      <c r="H230" s="26" t="s">
        <v>285</v>
      </c>
      <c r="I230" s="22" t="s">
        <v>458</v>
      </c>
      <c r="J230" s="18" t="s">
        <v>245</v>
      </c>
      <c r="K230" s="18" t="s">
        <v>506</v>
      </c>
      <c r="L230" s="41">
        <v>8.3150513901299252</v>
      </c>
      <c r="M230" s="37">
        <v>0</v>
      </c>
      <c r="N230" s="44">
        <v>8.3150513901299252</v>
      </c>
      <c r="O230" s="19" t="s">
        <v>56</v>
      </c>
      <c r="P230" s="19">
        <v>0</v>
      </c>
      <c r="Q230" s="19">
        <v>0</v>
      </c>
    </row>
    <row r="231" spans="1:17">
      <c r="A231" s="22" t="s">
        <v>56</v>
      </c>
      <c r="B231" s="19" t="s">
        <v>125</v>
      </c>
      <c r="C231" s="184">
        <v>1</v>
      </c>
      <c r="D231" s="184" t="s">
        <v>61</v>
      </c>
      <c r="E231" s="22" t="s">
        <v>177</v>
      </c>
      <c r="F231" s="22" t="s">
        <v>178</v>
      </c>
      <c r="G231" s="22" t="s">
        <v>560</v>
      </c>
      <c r="H231" s="26" t="s">
        <v>285</v>
      </c>
      <c r="I231" s="22" t="s">
        <v>459</v>
      </c>
      <c r="J231" s="18" t="s">
        <v>235</v>
      </c>
      <c r="K231" s="18" t="s">
        <v>506</v>
      </c>
      <c r="L231" s="41">
        <v>13.976296690852587</v>
      </c>
      <c r="M231" s="37">
        <v>0</v>
      </c>
      <c r="N231" s="44">
        <v>13.976296690852587</v>
      </c>
      <c r="O231" s="19" t="s">
        <v>56</v>
      </c>
      <c r="P231" s="19">
        <v>0</v>
      </c>
      <c r="Q231" s="19">
        <v>0</v>
      </c>
    </row>
    <row r="232" spans="1:17">
      <c r="A232" s="22" t="s">
        <v>56</v>
      </c>
      <c r="B232" s="19" t="s">
        <v>125</v>
      </c>
      <c r="C232" s="184">
        <v>1</v>
      </c>
      <c r="D232" s="184" t="s">
        <v>61</v>
      </c>
      <c r="E232" s="22" t="s">
        <v>177</v>
      </c>
      <c r="F232" s="22" t="s">
        <v>178</v>
      </c>
      <c r="G232" s="22" t="s">
        <v>560</v>
      </c>
      <c r="H232" s="26" t="s">
        <v>285</v>
      </c>
      <c r="I232" s="22" t="s">
        <v>460</v>
      </c>
      <c r="J232" s="18" t="s">
        <v>245</v>
      </c>
      <c r="K232" s="18" t="s">
        <v>506</v>
      </c>
      <c r="L232" s="41">
        <v>8.8816730998454076</v>
      </c>
      <c r="M232" s="37">
        <v>0</v>
      </c>
      <c r="N232" s="44">
        <v>8.8816730998454076</v>
      </c>
      <c r="O232" s="19" t="s">
        <v>56</v>
      </c>
      <c r="P232" s="19">
        <v>0</v>
      </c>
      <c r="Q232" s="19">
        <v>0</v>
      </c>
    </row>
    <row r="233" spans="1:17">
      <c r="A233" s="22" t="s">
        <v>56</v>
      </c>
      <c r="B233" s="19" t="s">
        <v>125</v>
      </c>
      <c r="C233" s="184">
        <v>1</v>
      </c>
      <c r="D233" s="184" t="s">
        <v>61</v>
      </c>
      <c r="E233" s="22" t="s">
        <v>177</v>
      </c>
      <c r="F233" s="22" t="s">
        <v>178</v>
      </c>
      <c r="G233" s="22" t="s">
        <v>560</v>
      </c>
      <c r="H233" s="26" t="s">
        <v>285</v>
      </c>
      <c r="I233" s="22" t="s">
        <v>461</v>
      </c>
      <c r="J233" s="18" t="s">
        <v>235</v>
      </c>
      <c r="K233" s="18" t="s">
        <v>506</v>
      </c>
      <c r="L233" s="41">
        <v>9.6291752847795333</v>
      </c>
      <c r="M233" s="37">
        <v>0</v>
      </c>
      <c r="N233" s="44">
        <v>9.6291752847795333</v>
      </c>
      <c r="O233" s="19" t="s">
        <v>56</v>
      </c>
      <c r="P233" s="19">
        <v>0</v>
      </c>
      <c r="Q233" s="19">
        <v>0</v>
      </c>
    </row>
    <row r="234" spans="1:17">
      <c r="A234" s="22" t="s">
        <v>56</v>
      </c>
      <c r="B234" s="19" t="s">
        <v>125</v>
      </c>
      <c r="C234" s="184">
        <v>1</v>
      </c>
      <c r="D234" s="184" t="s">
        <v>61</v>
      </c>
      <c r="E234" s="22" t="s">
        <v>177</v>
      </c>
      <c r="F234" s="22" t="s">
        <v>178</v>
      </c>
      <c r="G234" s="22" t="s">
        <v>560</v>
      </c>
      <c r="H234" s="26" t="s">
        <v>285</v>
      </c>
      <c r="I234" s="22" t="s">
        <v>462</v>
      </c>
      <c r="J234" s="18" t="s">
        <v>418</v>
      </c>
      <c r="K234" s="18" t="s">
        <v>506</v>
      </c>
      <c r="L234" s="41">
        <v>32.699786410764517</v>
      </c>
      <c r="M234" s="37">
        <v>0</v>
      </c>
      <c r="N234" s="44">
        <v>32.699786410764517</v>
      </c>
      <c r="O234" s="19" t="s">
        <v>56</v>
      </c>
      <c r="P234" s="19">
        <v>0</v>
      </c>
      <c r="Q234" s="19">
        <v>0</v>
      </c>
    </row>
    <row r="235" spans="1:17">
      <c r="A235" s="22" t="s">
        <v>56</v>
      </c>
      <c r="B235" s="19" t="s">
        <v>125</v>
      </c>
      <c r="C235" s="184">
        <v>1</v>
      </c>
      <c r="D235" s="184" t="s">
        <v>61</v>
      </c>
      <c r="E235" s="22" t="s">
        <v>177</v>
      </c>
      <c r="F235" s="22" t="s">
        <v>178</v>
      </c>
      <c r="G235" s="22" t="s">
        <v>560</v>
      </c>
      <c r="H235" s="26" t="s">
        <v>285</v>
      </c>
      <c r="I235" s="22" t="s">
        <v>463</v>
      </c>
      <c r="J235" s="18" t="s">
        <v>235</v>
      </c>
      <c r="K235" s="18" t="s">
        <v>506</v>
      </c>
      <c r="L235" s="41">
        <v>24.182699906131454</v>
      </c>
      <c r="M235" s="37">
        <v>0</v>
      </c>
      <c r="N235" s="44">
        <v>24.182699906131454</v>
      </c>
      <c r="O235" s="19" t="s">
        <v>56</v>
      </c>
      <c r="P235" s="19">
        <v>0</v>
      </c>
      <c r="Q235" s="19">
        <v>0</v>
      </c>
    </row>
    <row r="236" spans="1:17">
      <c r="A236" s="22" t="s">
        <v>56</v>
      </c>
      <c r="B236" s="19" t="s">
        <v>125</v>
      </c>
      <c r="C236" s="184">
        <v>1</v>
      </c>
      <c r="D236" s="184" t="s">
        <v>61</v>
      </c>
      <c r="E236" s="22" t="s">
        <v>177</v>
      </c>
      <c r="F236" s="22" t="s">
        <v>178</v>
      </c>
      <c r="G236" s="22" t="s">
        <v>560</v>
      </c>
      <c r="H236" s="26" t="s">
        <v>285</v>
      </c>
      <c r="I236" s="22" t="s">
        <v>464</v>
      </c>
      <c r="J236" s="18" t="s">
        <v>235</v>
      </c>
      <c r="K236" s="18" t="s">
        <v>506</v>
      </c>
      <c r="L236" s="41">
        <v>16.958902710730108</v>
      </c>
      <c r="M236" s="37">
        <v>0</v>
      </c>
      <c r="N236" s="44">
        <v>16.958902710730108</v>
      </c>
      <c r="O236" s="19" t="s">
        <v>56</v>
      </c>
      <c r="P236" s="19">
        <v>0</v>
      </c>
      <c r="Q236" s="19">
        <v>0</v>
      </c>
    </row>
    <row r="237" spans="1:17">
      <c r="A237" s="22" t="s">
        <v>56</v>
      </c>
      <c r="B237" s="19" t="s">
        <v>125</v>
      </c>
      <c r="C237" s="184">
        <v>1</v>
      </c>
      <c r="D237" s="184" t="s">
        <v>61</v>
      </c>
      <c r="E237" s="22" t="s">
        <v>177</v>
      </c>
      <c r="F237" s="22" t="s">
        <v>178</v>
      </c>
      <c r="G237" s="22" t="s">
        <v>560</v>
      </c>
      <c r="H237" s="26" t="s">
        <v>285</v>
      </c>
      <c r="I237" s="22" t="s">
        <v>465</v>
      </c>
      <c r="J237" s="18" t="s">
        <v>235</v>
      </c>
      <c r="K237" s="18" t="s">
        <v>506</v>
      </c>
      <c r="L237" s="41">
        <v>16.88598280479583</v>
      </c>
      <c r="M237" s="37">
        <v>0</v>
      </c>
      <c r="N237" s="44">
        <v>16.88598280479583</v>
      </c>
      <c r="O237" s="19" t="s">
        <v>56</v>
      </c>
      <c r="P237" s="19">
        <v>0</v>
      </c>
      <c r="Q237" s="19">
        <v>0</v>
      </c>
    </row>
    <row r="238" spans="1:17">
      <c r="A238" s="22" t="s">
        <v>56</v>
      </c>
      <c r="B238" s="19" t="s">
        <v>125</v>
      </c>
      <c r="C238" s="184">
        <v>1</v>
      </c>
      <c r="D238" s="184" t="s">
        <v>61</v>
      </c>
      <c r="E238" s="22" t="s">
        <v>177</v>
      </c>
      <c r="F238" s="22" t="s">
        <v>178</v>
      </c>
      <c r="G238" s="22" t="s">
        <v>560</v>
      </c>
      <c r="H238" s="26" t="s">
        <v>285</v>
      </c>
      <c r="I238" s="22" t="s">
        <v>466</v>
      </c>
      <c r="J238" s="18" t="s">
        <v>467</v>
      </c>
      <c r="K238" s="18" t="s">
        <v>506</v>
      </c>
      <c r="L238" s="41">
        <v>4.4833802443170203</v>
      </c>
      <c r="M238" s="37">
        <v>0</v>
      </c>
      <c r="N238" s="44">
        <v>4.4833802443170203</v>
      </c>
      <c r="O238" s="19" t="s">
        <v>56</v>
      </c>
      <c r="P238" s="19">
        <v>0</v>
      </c>
      <c r="Q238" s="19">
        <v>0</v>
      </c>
    </row>
    <row r="239" spans="1:17">
      <c r="A239" s="22" t="s">
        <v>56</v>
      </c>
      <c r="B239" s="19" t="s">
        <v>125</v>
      </c>
      <c r="C239" s="184">
        <v>1</v>
      </c>
      <c r="D239" s="184" t="s">
        <v>61</v>
      </c>
      <c r="E239" s="22" t="s">
        <v>177</v>
      </c>
      <c r="F239" s="22" t="s">
        <v>178</v>
      </c>
      <c r="G239" s="22" t="s">
        <v>560</v>
      </c>
      <c r="H239" s="26" t="s">
        <v>285</v>
      </c>
      <c r="I239" s="22" t="s">
        <v>468</v>
      </c>
      <c r="J239" s="18" t="s">
        <v>325</v>
      </c>
      <c r="L239" s="41">
        <v>2.7771567210646255</v>
      </c>
      <c r="M239" s="37">
        <v>0</v>
      </c>
      <c r="N239" s="44">
        <v>2.7771567210646255</v>
      </c>
      <c r="O239" s="19" t="s">
        <v>56</v>
      </c>
      <c r="P239" s="19">
        <v>0</v>
      </c>
      <c r="Q239" s="19">
        <v>0</v>
      </c>
    </row>
    <row r="240" spans="1:17">
      <c r="A240" s="22" t="s">
        <v>56</v>
      </c>
      <c r="B240" s="19" t="s">
        <v>125</v>
      </c>
      <c r="C240" s="184">
        <v>1</v>
      </c>
      <c r="D240" s="184" t="s">
        <v>61</v>
      </c>
      <c r="E240" s="22" t="s">
        <v>177</v>
      </c>
      <c r="F240" s="22" t="s">
        <v>178</v>
      </c>
      <c r="G240" s="22" t="s">
        <v>560</v>
      </c>
      <c r="H240" s="26" t="s">
        <v>285</v>
      </c>
      <c r="I240" s="22" t="s">
        <v>469</v>
      </c>
      <c r="J240" s="18" t="s">
        <v>208</v>
      </c>
      <c r="K240" s="18" t="s">
        <v>506</v>
      </c>
      <c r="L240" s="41">
        <v>15.865572934559049</v>
      </c>
      <c r="M240" s="37">
        <v>0</v>
      </c>
      <c r="N240" s="44">
        <v>15.865572934559049</v>
      </c>
      <c r="O240" s="19" t="s">
        <v>56</v>
      </c>
      <c r="P240" s="19">
        <v>0</v>
      </c>
      <c r="Q240" s="19">
        <v>0</v>
      </c>
    </row>
    <row r="241" spans="1:17">
      <c r="A241" s="22" t="s">
        <v>56</v>
      </c>
      <c r="B241" s="19" t="s">
        <v>125</v>
      </c>
      <c r="C241" s="184">
        <v>1</v>
      </c>
      <c r="D241" s="184" t="s">
        <v>61</v>
      </c>
      <c r="E241" s="22" t="s">
        <v>177</v>
      </c>
      <c r="F241" s="22" t="s">
        <v>178</v>
      </c>
      <c r="G241" s="22" t="s">
        <v>560</v>
      </c>
      <c r="H241" s="26" t="s">
        <v>285</v>
      </c>
      <c r="I241" s="22" t="s">
        <v>470</v>
      </c>
      <c r="J241" s="18" t="s">
        <v>201</v>
      </c>
      <c r="L241" s="41">
        <v>8.3089078717997626</v>
      </c>
      <c r="M241" s="37">
        <v>0</v>
      </c>
      <c r="N241" s="44">
        <v>8.3089078717997626</v>
      </c>
      <c r="O241" s="19" t="s">
        <v>56</v>
      </c>
      <c r="P241" s="19">
        <v>0</v>
      </c>
      <c r="Q241" s="19">
        <v>0</v>
      </c>
    </row>
    <row r="242" spans="1:17">
      <c r="A242" s="22" t="s">
        <v>56</v>
      </c>
      <c r="B242" s="19" t="s">
        <v>125</v>
      </c>
      <c r="C242" s="184">
        <v>1</v>
      </c>
      <c r="D242" s="184" t="s">
        <v>21</v>
      </c>
      <c r="E242" s="22" t="s">
        <v>177</v>
      </c>
      <c r="F242" s="22" t="s">
        <v>178</v>
      </c>
      <c r="G242" s="22" t="s">
        <v>560</v>
      </c>
      <c r="H242" s="26" t="s">
        <v>285</v>
      </c>
      <c r="I242" s="22" t="s">
        <v>471</v>
      </c>
      <c r="J242" s="18" t="s">
        <v>250</v>
      </c>
      <c r="K242" s="18" t="s">
        <v>100</v>
      </c>
      <c r="L242" s="41">
        <v>14.022088057817099</v>
      </c>
      <c r="M242" s="37">
        <v>0</v>
      </c>
      <c r="N242" s="44">
        <v>14.022088057817099</v>
      </c>
      <c r="O242" s="19" t="s">
        <v>56</v>
      </c>
      <c r="P242" s="19">
        <v>0</v>
      </c>
      <c r="Q242" s="19">
        <v>0</v>
      </c>
    </row>
    <row r="243" spans="1:17">
      <c r="A243" s="22" t="s">
        <v>56</v>
      </c>
      <c r="B243" s="19" t="s">
        <v>125</v>
      </c>
      <c r="C243" s="184">
        <v>1</v>
      </c>
      <c r="D243" s="184" t="s">
        <v>21</v>
      </c>
      <c r="E243" s="22" t="s">
        <v>177</v>
      </c>
      <c r="F243" s="22" t="s">
        <v>178</v>
      </c>
      <c r="G243" s="22" t="s">
        <v>560</v>
      </c>
      <c r="H243" s="26" t="s">
        <v>285</v>
      </c>
      <c r="I243" s="22" t="s">
        <v>472</v>
      </c>
      <c r="J243" s="18" t="s">
        <v>222</v>
      </c>
      <c r="K243" s="18" t="s">
        <v>506</v>
      </c>
      <c r="L243" s="41">
        <v>14.329649443837472</v>
      </c>
      <c r="M243" s="37">
        <v>0</v>
      </c>
      <c r="N243" s="46">
        <v>14.329649443837472</v>
      </c>
      <c r="O243" s="19" t="s">
        <v>56</v>
      </c>
      <c r="P243" s="19">
        <v>0</v>
      </c>
      <c r="Q243" s="19">
        <v>0</v>
      </c>
    </row>
    <row r="244" spans="1:17">
      <c r="A244" s="22" t="s">
        <v>56</v>
      </c>
      <c r="B244" s="19" t="s">
        <v>125</v>
      </c>
      <c r="C244" s="184">
        <v>1</v>
      </c>
      <c r="D244" s="184" t="s">
        <v>21</v>
      </c>
      <c r="E244" s="22" t="s">
        <v>177</v>
      </c>
      <c r="F244" s="22" t="s">
        <v>178</v>
      </c>
      <c r="G244" s="22" t="s">
        <v>560</v>
      </c>
      <c r="H244" s="26" t="s">
        <v>285</v>
      </c>
      <c r="I244" s="22" t="s">
        <v>473</v>
      </c>
      <c r="J244" s="18" t="s">
        <v>0</v>
      </c>
      <c r="K244" s="18" t="s">
        <v>506</v>
      </c>
      <c r="L244" s="41">
        <v>21.250321356116906</v>
      </c>
      <c r="M244" s="37">
        <v>0</v>
      </c>
      <c r="N244" s="44">
        <v>21.250321356116906</v>
      </c>
      <c r="O244" s="19" t="s">
        <v>56</v>
      </c>
      <c r="P244" s="19">
        <v>0</v>
      </c>
      <c r="Q244" s="19">
        <v>0</v>
      </c>
    </row>
    <row r="245" spans="1:17">
      <c r="A245" s="22" t="s">
        <v>56</v>
      </c>
      <c r="B245" s="19" t="s">
        <v>125</v>
      </c>
      <c r="C245" s="184">
        <v>1</v>
      </c>
      <c r="D245" s="184" t="s">
        <v>21</v>
      </c>
      <c r="E245" s="22" t="s">
        <v>177</v>
      </c>
      <c r="F245" s="22" t="s">
        <v>178</v>
      </c>
      <c r="G245" s="22" t="s">
        <v>560</v>
      </c>
      <c r="H245" s="26" t="s">
        <v>285</v>
      </c>
      <c r="I245" s="22" t="s">
        <v>474</v>
      </c>
      <c r="J245" s="18" t="s">
        <v>235</v>
      </c>
      <c r="K245" s="18" t="s">
        <v>506</v>
      </c>
      <c r="L245" s="41">
        <v>11.900658535478669</v>
      </c>
      <c r="M245" s="37">
        <v>0</v>
      </c>
      <c r="N245" s="44">
        <v>11.900658535478669</v>
      </c>
      <c r="O245" s="19" t="s">
        <v>56</v>
      </c>
      <c r="P245" s="19">
        <v>0</v>
      </c>
      <c r="Q245" s="19">
        <v>0</v>
      </c>
    </row>
    <row r="246" spans="1:17">
      <c r="A246" s="22" t="s">
        <v>56</v>
      </c>
      <c r="B246" s="19" t="s">
        <v>125</v>
      </c>
      <c r="C246" s="184">
        <v>1</v>
      </c>
      <c r="D246" s="184" t="s">
        <v>21</v>
      </c>
      <c r="E246" s="22" t="s">
        <v>177</v>
      </c>
      <c r="F246" s="22" t="s">
        <v>178</v>
      </c>
      <c r="G246" s="22" t="s">
        <v>560</v>
      </c>
      <c r="H246" s="26" t="s">
        <v>285</v>
      </c>
      <c r="I246" s="22" t="s">
        <v>475</v>
      </c>
      <c r="J246" s="18" t="s">
        <v>235</v>
      </c>
      <c r="K246" s="18" t="s">
        <v>506</v>
      </c>
      <c r="L246" s="41">
        <v>9.7352025433795504</v>
      </c>
      <c r="M246" s="37">
        <v>0</v>
      </c>
      <c r="N246" s="46">
        <v>9.7352025433795504</v>
      </c>
      <c r="O246" s="19" t="s">
        <v>56</v>
      </c>
      <c r="P246" s="19">
        <v>0</v>
      </c>
      <c r="Q246" s="19">
        <v>0</v>
      </c>
    </row>
    <row r="247" spans="1:17">
      <c r="A247" s="22" t="s">
        <v>56</v>
      </c>
      <c r="B247" s="19" t="s">
        <v>125</v>
      </c>
      <c r="C247" s="184">
        <v>1</v>
      </c>
      <c r="D247" s="184" t="s">
        <v>21</v>
      </c>
      <c r="E247" s="22" t="s">
        <v>177</v>
      </c>
      <c r="F247" s="22" t="s">
        <v>178</v>
      </c>
      <c r="G247" s="22" t="s">
        <v>560</v>
      </c>
      <c r="H247" s="26" t="s">
        <v>285</v>
      </c>
      <c r="I247" s="22" t="s">
        <v>476</v>
      </c>
      <c r="J247" s="18" t="s">
        <v>235</v>
      </c>
      <c r="K247" s="18" t="s">
        <v>506</v>
      </c>
      <c r="L247" s="41">
        <v>9.4368166816069401</v>
      </c>
      <c r="M247" s="37">
        <v>0</v>
      </c>
      <c r="N247" s="44">
        <v>9.4368166816069401</v>
      </c>
      <c r="O247" s="19" t="s">
        <v>56</v>
      </c>
      <c r="P247" s="19">
        <v>0</v>
      </c>
      <c r="Q247" s="19">
        <v>0</v>
      </c>
    </row>
    <row r="248" spans="1:17">
      <c r="A248" s="22" t="s">
        <v>56</v>
      </c>
      <c r="B248" s="19" t="s">
        <v>125</v>
      </c>
      <c r="C248" s="184">
        <v>1</v>
      </c>
      <c r="D248" s="184" t="s">
        <v>21</v>
      </c>
      <c r="E248" s="22" t="s">
        <v>177</v>
      </c>
      <c r="F248" s="22" t="s">
        <v>178</v>
      </c>
      <c r="G248" s="22" t="s">
        <v>560</v>
      </c>
      <c r="H248" s="26" t="s">
        <v>285</v>
      </c>
      <c r="I248" s="22" t="s">
        <v>477</v>
      </c>
      <c r="J248" s="18" t="s">
        <v>235</v>
      </c>
      <c r="K248" s="18" t="s">
        <v>506</v>
      </c>
      <c r="L248" s="41">
        <v>11.922125606912205</v>
      </c>
      <c r="M248" s="37">
        <v>0</v>
      </c>
      <c r="N248" s="44">
        <v>11.922125606912205</v>
      </c>
      <c r="O248" s="19" t="s">
        <v>56</v>
      </c>
      <c r="P248" s="19">
        <v>0</v>
      </c>
      <c r="Q248" s="19">
        <v>0</v>
      </c>
    </row>
    <row r="249" spans="1:17">
      <c r="A249" s="22" t="s">
        <v>56</v>
      </c>
      <c r="B249" s="19" t="s">
        <v>125</v>
      </c>
      <c r="C249" s="184">
        <v>1</v>
      </c>
      <c r="D249" s="184" t="s">
        <v>21</v>
      </c>
      <c r="E249" s="22" t="s">
        <v>177</v>
      </c>
      <c r="F249" s="22" t="s">
        <v>178</v>
      </c>
      <c r="G249" s="22" t="s">
        <v>560</v>
      </c>
      <c r="H249" s="26" t="s">
        <v>285</v>
      </c>
      <c r="I249" s="26" t="s">
        <v>478</v>
      </c>
      <c r="J249" s="18" t="s">
        <v>274</v>
      </c>
      <c r="K249" s="18" t="s">
        <v>506</v>
      </c>
      <c r="L249" s="41">
        <v>14.375909012721307</v>
      </c>
      <c r="M249" s="37">
        <v>0</v>
      </c>
      <c r="N249" s="44">
        <v>14.375909012721307</v>
      </c>
      <c r="O249" s="19" t="s">
        <v>56</v>
      </c>
      <c r="P249" s="19">
        <v>0</v>
      </c>
      <c r="Q249" s="19">
        <v>0</v>
      </c>
    </row>
    <row r="250" spans="1:17">
      <c r="A250" s="22" t="s">
        <v>56</v>
      </c>
      <c r="B250" s="19" t="s">
        <v>125</v>
      </c>
      <c r="C250" s="184">
        <v>1</v>
      </c>
      <c r="D250" s="184" t="s">
        <v>21</v>
      </c>
      <c r="E250" s="22" t="s">
        <v>177</v>
      </c>
      <c r="F250" s="22" t="s">
        <v>178</v>
      </c>
      <c r="G250" s="22" t="s">
        <v>560</v>
      </c>
      <c r="H250" s="26" t="s">
        <v>285</v>
      </c>
      <c r="I250" s="26" t="s">
        <v>479</v>
      </c>
      <c r="J250" s="18" t="s">
        <v>235</v>
      </c>
      <c r="K250" s="18" t="s">
        <v>506</v>
      </c>
      <c r="L250" s="41">
        <v>17.858733290087052</v>
      </c>
      <c r="M250" s="37">
        <v>0</v>
      </c>
      <c r="N250" s="44">
        <v>17.858733290087052</v>
      </c>
      <c r="O250" s="19" t="s">
        <v>56</v>
      </c>
      <c r="P250" s="19">
        <v>0</v>
      </c>
      <c r="Q250" s="19">
        <v>0</v>
      </c>
    </row>
    <row r="251" spans="1:17">
      <c r="A251" s="22" t="s">
        <v>56</v>
      </c>
      <c r="B251" s="19" t="s">
        <v>125</v>
      </c>
      <c r="C251" s="184">
        <v>1</v>
      </c>
      <c r="D251" s="184" t="s">
        <v>21</v>
      </c>
      <c r="E251" s="22" t="s">
        <v>177</v>
      </c>
      <c r="F251" s="22" t="s">
        <v>178</v>
      </c>
      <c r="G251" s="22" t="s">
        <v>560</v>
      </c>
      <c r="H251" s="26" t="s">
        <v>285</v>
      </c>
      <c r="I251" s="26" t="s">
        <v>480</v>
      </c>
      <c r="J251" s="18" t="s">
        <v>338</v>
      </c>
      <c r="K251" s="18" t="s">
        <v>506</v>
      </c>
      <c r="L251" s="41">
        <v>8.7390012606527812</v>
      </c>
      <c r="M251" s="37">
        <v>0</v>
      </c>
      <c r="N251" s="44">
        <v>8.7390012606527812</v>
      </c>
      <c r="O251" s="19" t="s">
        <v>56</v>
      </c>
      <c r="P251" s="19">
        <v>0</v>
      </c>
      <c r="Q251" s="19">
        <v>0</v>
      </c>
    </row>
    <row r="252" spans="1:17">
      <c r="A252" s="22" t="s">
        <v>56</v>
      </c>
      <c r="B252" s="19" t="s">
        <v>125</v>
      </c>
      <c r="C252" s="184">
        <v>1</v>
      </c>
      <c r="D252" s="184" t="s">
        <v>21</v>
      </c>
      <c r="E252" s="22" t="s">
        <v>177</v>
      </c>
      <c r="F252" s="22" t="s">
        <v>178</v>
      </c>
      <c r="G252" s="22" t="s">
        <v>560</v>
      </c>
      <c r="H252" s="26" t="s">
        <v>285</v>
      </c>
      <c r="I252" s="22" t="s">
        <v>481</v>
      </c>
      <c r="J252" s="18" t="s">
        <v>235</v>
      </c>
      <c r="K252" s="18" t="s">
        <v>506</v>
      </c>
      <c r="L252" s="41">
        <v>16.79677429779791</v>
      </c>
      <c r="M252" s="37">
        <v>0</v>
      </c>
      <c r="N252" s="44">
        <v>16.79677429779791</v>
      </c>
      <c r="O252" s="19" t="s">
        <v>56</v>
      </c>
      <c r="P252" s="19">
        <v>0</v>
      </c>
      <c r="Q252" s="19">
        <v>0</v>
      </c>
    </row>
    <row r="253" spans="1:17">
      <c r="A253" s="22" t="s">
        <v>56</v>
      </c>
      <c r="B253" s="19" t="s">
        <v>125</v>
      </c>
      <c r="C253" s="184">
        <v>1</v>
      </c>
      <c r="D253" s="184" t="s">
        <v>21</v>
      </c>
      <c r="E253" s="22" t="s">
        <v>177</v>
      </c>
      <c r="F253" s="22" t="s">
        <v>178</v>
      </c>
      <c r="G253" s="22" t="s">
        <v>560</v>
      </c>
      <c r="H253" s="26" t="s">
        <v>285</v>
      </c>
      <c r="I253" s="22" t="s">
        <v>482</v>
      </c>
      <c r="J253" s="18" t="s">
        <v>483</v>
      </c>
      <c r="K253" s="18" t="s">
        <v>506</v>
      </c>
      <c r="L253" s="41">
        <v>18.89784920772793</v>
      </c>
      <c r="M253" s="37">
        <v>0</v>
      </c>
      <c r="N253" s="46">
        <v>18.89784920772793</v>
      </c>
      <c r="O253" s="19" t="s">
        <v>56</v>
      </c>
      <c r="P253" s="19">
        <v>0</v>
      </c>
      <c r="Q253" s="19">
        <v>0</v>
      </c>
    </row>
    <row r="254" spans="1:17">
      <c r="A254" s="22" t="s">
        <v>56</v>
      </c>
      <c r="B254" s="19" t="s">
        <v>125</v>
      </c>
      <c r="C254" s="184">
        <v>1</v>
      </c>
      <c r="D254" s="184" t="s">
        <v>21</v>
      </c>
      <c r="E254" s="22" t="s">
        <v>177</v>
      </c>
      <c r="F254" s="22" t="s">
        <v>178</v>
      </c>
      <c r="G254" s="22" t="s">
        <v>560</v>
      </c>
      <c r="H254" s="26" t="s">
        <v>285</v>
      </c>
      <c r="I254" s="26" t="s">
        <v>484</v>
      </c>
      <c r="J254" s="18" t="s">
        <v>259</v>
      </c>
      <c r="K254" s="18" t="s">
        <v>506</v>
      </c>
      <c r="L254" s="41">
        <v>1.8036648395252839</v>
      </c>
      <c r="M254" s="37">
        <v>0</v>
      </c>
      <c r="N254" s="46">
        <v>1.8036648395252839</v>
      </c>
      <c r="O254" s="19" t="s">
        <v>56</v>
      </c>
      <c r="P254" s="19">
        <v>0</v>
      </c>
      <c r="Q254" s="19">
        <v>0</v>
      </c>
    </row>
    <row r="255" spans="1:17">
      <c r="A255" s="22" t="s">
        <v>56</v>
      </c>
      <c r="B255" s="19" t="s">
        <v>125</v>
      </c>
      <c r="C255" s="184">
        <v>1</v>
      </c>
      <c r="D255" s="184" t="s">
        <v>21</v>
      </c>
      <c r="E255" s="22" t="s">
        <v>177</v>
      </c>
      <c r="F255" s="22" t="s">
        <v>178</v>
      </c>
      <c r="G255" s="22" t="s">
        <v>560</v>
      </c>
      <c r="H255" s="26" t="s">
        <v>285</v>
      </c>
      <c r="I255" s="26" t="s">
        <v>485</v>
      </c>
      <c r="J255" s="18" t="s">
        <v>259</v>
      </c>
      <c r="K255" s="18" t="s">
        <v>506</v>
      </c>
      <c r="L255" s="41">
        <v>1.8036648395254371</v>
      </c>
      <c r="M255" s="37">
        <v>0</v>
      </c>
      <c r="N255" s="44">
        <v>1.8036648395254371</v>
      </c>
      <c r="O255" s="19" t="s">
        <v>56</v>
      </c>
      <c r="P255" s="19">
        <v>0</v>
      </c>
      <c r="Q255" s="19">
        <v>0</v>
      </c>
    </row>
    <row r="256" spans="1:17">
      <c r="A256" s="22" t="s">
        <v>56</v>
      </c>
      <c r="B256" s="19" t="s">
        <v>125</v>
      </c>
      <c r="C256" s="184">
        <v>1</v>
      </c>
      <c r="D256" s="184" t="s">
        <v>21</v>
      </c>
      <c r="E256" s="22" t="s">
        <v>177</v>
      </c>
      <c r="F256" s="22" t="s">
        <v>178</v>
      </c>
      <c r="G256" s="22" t="s">
        <v>560</v>
      </c>
      <c r="H256" s="26" t="s">
        <v>285</v>
      </c>
      <c r="I256" s="26" t="s">
        <v>486</v>
      </c>
      <c r="J256" s="18" t="s">
        <v>239</v>
      </c>
      <c r="K256" s="18" t="s">
        <v>506</v>
      </c>
      <c r="L256" s="41">
        <v>7.8707625429446066</v>
      </c>
      <c r="M256" s="37">
        <v>0</v>
      </c>
      <c r="N256" s="44">
        <v>7.8707625429446066</v>
      </c>
      <c r="O256" s="19" t="s">
        <v>56</v>
      </c>
      <c r="P256" s="19">
        <v>0</v>
      </c>
      <c r="Q256" s="19">
        <v>0</v>
      </c>
    </row>
    <row r="257" spans="1:17">
      <c r="A257" s="22" t="s">
        <v>56</v>
      </c>
      <c r="B257" s="19" t="s">
        <v>125</v>
      </c>
      <c r="C257" s="184">
        <v>1</v>
      </c>
      <c r="D257" s="184" t="s">
        <v>21</v>
      </c>
      <c r="E257" s="22" t="s">
        <v>177</v>
      </c>
      <c r="F257" s="22" t="s">
        <v>178</v>
      </c>
      <c r="G257" s="22" t="s">
        <v>560</v>
      </c>
      <c r="H257" s="26" t="s">
        <v>285</v>
      </c>
      <c r="I257" s="26" t="s">
        <v>487</v>
      </c>
      <c r="J257" s="18" t="s">
        <v>245</v>
      </c>
      <c r="K257" s="18" t="s">
        <v>506</v>
      </c>
      <c r="L257" s="41">
        <v>8.2064168601017151</v>
      </c>
      <c r="M257" s="37">
        <v>0</v>
      </c>
      <c r="N257" s="44">
        <v>8.2064168601017151</v>
      </c>
      <c r="O257" s="19" t="s">
        <v>56</v>
      </c>
      <c r="P257" s="19">
        <v>0</v>
      </c>
      <c r="Q257" s="19">
        <v>0</v>
      </c>
    </row>
    <row r="258" spans="1:17">
      <c r="A258" s="22" t="s">
        <v>56</v>
      </c>
      <c r="B258" s="19" t="s">
        <v>125</v>
      </c>
      <c r="C258" s="184">
        <v>1</v>
      </c>
      <c r="D258" s="184" t="s">
        <v>21</v>
      </c>
      <c r="E258" s="22" t="s">
        <v>177</v>
      </c>
      <c r="F258" s="22" t="s">
        <v>178</v>
      </c>
      <c r="G258" s="22" t="s">
        <v>560</v>
      </c>
      <c r="H258" s="26" t="s">
        <v>285</v>
      </c>
      <c r="I258" s="22" t="s">
        <v>488</v>
      </c>
      <c r="J258" s="18" t="s">
        <v>235</v>
      </c>
      <c r="K258" s="18" t="s">
        <v>106</v>
      </c>
      <c r="L258" s="41">
        <v>2.4</v>
      </c>
      <c r="M258" s="37">
        <v>0</v>
      </c>
      <c r="N258" s="44">
        <v>2.4</v>
      </c>
      <c r="O258" s="19" t="s">
        <v>56</v>
      </c>
      <c r="P258" s="19">
        <v>0</v>
      </c>
      <c r="Q258" s="19">
        <v>0</v>
      </c>
    </row>
    <row r="259" spans="1:17">
      <c r="A259" s="22" t="s">
        <v>56</v>
      </c>
      <c r="B259" s="19" t="s">
        <v>125</v>
      </c>
      <c r="C259" s="184">
        <v>1</v>
      </c>
      <c r="D259" s="184" t="s">
        <v>21</v>
      </c>
      <c r="E259" s="22" t="s">
        <v>177</v>
      </c>
      <c r="F259" s="22" t="s">
        <v>178</v>
      </c>
      <c r="G259" s="22" t="s">
        <v>560</v>
      </c>
      <c r="H259" s="26" t="s">
        <v>285</v>
      </c>
      <c r="I259" s="22" t="s">
        <v>489</v>
      </c>
      <c r="J259" s="18" t="s">
        <v>256</v>
      </c>
      <c r="K259" s="18" t="s">
        <v>506</v>
      </c>
      <c r="L259" s="41">
        <v>217.57917329489308</v>
      </c>
      <c r="M259" s="37">
        <v>0</v>
      </c>
      <c r="N259" s="44">
        <v>217.57917329489308</v>
      </c>
      <c r="O259" s="19" t="s">
        <v>56</v>
      </c>
      <c r="P259" s="19">
        <v>0</v>
      </c>
      <c r="Q259" s="19">
        <v>0</v>
      </c>
    </row>
    <row r="260" spans="1:17">
      <c r="A260" s="22" t="s">
        <v>56</v>
      </c>
      <c r="B260" s="19" t="s">
        <v>125</v>
      </c>
      <c r="C260" s="184">
        <v>1</v>
      </c>
      <c r="D260" s="184" t="s">
        <v>21</v>
      </c>
      <c r="E260" s="22" t="s">
        <v>177</v>
      </c>
      <c r="F260" s="22" t="s">
        <v>178</v>
      </c>
      <c r="G260" s="22" t="s">
        <v>560</v>
      </c>
      <c r="H260" s="26" t="s">
        <v>285</v>
      </c>
      <c r="I260" s="22" t="s">
        <v>490</v>
      </c>
      <c r="J260" s="18" t="s">
        <v>491</v>
      </c>
      <c r="K260" s="18" t="s">
        <v>507</v>
      </c>
      <c r="L260" s="41">
        <v>8.1618123004830352</v>
      </c>
      <c r="M260" s="37">
        <v>0</v>
      </c>
      <c r="N260" s="44">
        <v>8.1618123004830352</v>
      </c>
      <c r="O260" s="19" t="s">
        <v>56</v>
      </c>
      <c r="P260" s="19">
        <v>0</v>
      </c>
      <c r="Q260" s="19">
        <v>0</v>
      </c>
    </row>
    <row r="261" spans="1:17">
      <c r="A261" s="22" t="s">
        <v>56</v>
      </c>
      <c r="B261" s="19" t="s">
        <v>125</v>
      </c>
      <c r="C261" s="184">
        <v>1</v>
      </c>
      <c r="D261" s="184" t="s">
        <v>21</v>
      </c>
      <c r="E261" s="22" t="s">
        <v>177</v>
      </c>
      <c r="F261" s="22" t="s">
        <v>178</v>
      </c>
      <c r="G261" s="22" t="s">
        <v>560</v>
      </c>
      <c r="H261" s="26" t="s">
        <v>285</v>
      </c>
      <c r="I261" s="26" t="s">
        <v>492</v>
      </c>
      <c r="J261" s="18" t="s">
        <v>68</v>
      </c>
      <c r="K261" s="18" t="s">
        <v>508</v>
      </c>
      <c r="L261" s="41">
        <v>5.517557864762642</v>
      </c>
      <c r="M261" s="37">
        <v>0</v>
      </c>
      <c r="N261" s="44">
        <v>5.517557864762642</v>
      </c>
      <c r="O261" s="19" t="s">
        <v>56</v>
      </c>
      <c r="P261" s="19">
        <v>0</v>
      </c>
      <c r="Q261" s="19">
        <v>0</v>
      </c>
    </row>
    <row r="262" spans="1:17">
      <c r="A262" s="22" t="s">
        <v>56</v>
      </c>
      <c r="B262" s="19" t="s">
        <v>125</v>
      </c>
      <c r="C262" s="184">
        <v>1</v>
      </c>
      <c r="D262" s="184" t="s">
        <v>21</v>
      </c>
      <c r="E262" s="22" t="s">
        <v>177</v>
      </c>
      <c r="F262" s="22" t="s">
        <v>178</v>
      </c>
      <c r="G262" s="22" t="s">
        <v>560</v>
      </c>
      <c r="H262" s="26" t="s">
        <v>285</v>
      </c>
      <c r="I262" s="22" t="s">
        <v>493</v>
      </c>
      <c r="J262" s="18" t="s">
        <v>401</v>
      </c>
      <c r="K262" s="18" t="s">
        <v>506</v>
      </c>
      <c r="L262" s="41">
        <v>8.8939551415621896</v>
      </c>
      <c r="M262" s="37">
        <v>0</v>
      </c>
      <c r="N262" s="45">
        <v>8.8939551415621896</v>
      </c>
      <c r="O262" s="19" t="s">
        <v>56</v>
      </c>
      <c r="P262" s="19">
        <v>0</v>
      </c>
      <c r="Q262" s="19">
        <v>0</v>
      </c>
    </row>
    <row r="263" spans="1:17">
      <c r="A263" s="22" t="s">
        <v>56</v>
      </c>
      <c r="B263" s="19" t="s">
        <v>125</v>
      </c>
      <c r="C263" s="184">
        <v>1</v>
      </c>
      <c r="D263" s="184" t="s">
        <v>21</v>
      </c>
      <c r="E263" s="22" t="s">
        <v>177</v>
      </c>
      <c r="F263" s="22" t="s">
        <v>178</v>
      </c>
      <c r="G263" s="22" t="s">
        <v>560</v>
      </c>
      <c r="H263" s="26" t="s">
        <v>285</v>
      </c>
      <c r="I263" s="26" t="s">
        <v>494</v>
      </c>
      <c r="J263" s="18" t="s">
        <v>495</v>
      </c>
      <c r="K263" s="18" t="s">
        <v>509</v>
      </c>
      <c r="L263" s="41">
        <v>57.426961480202827</v>
      </c>
      <c r="M263" s="37">
        <v>0</v>
      </c>
      <c r="N263" s="45">
        <v>57.426961480202827</v>
      </c>
      <c r="O263" s="19" t="s">
        <v>56</v>
      </c>
      <c r="P263" s="19">
        <v>0</v>
      </c>
      <c r="Q263" s="19">
        <v>0</v>
      </c>
    </row>
    <row r="264" spans="1:17">
      <c r="A264" s="22" t="s">
        <v>56</v>
      </c>
      <c r="B264" s="19" t="s">
        <v>125</v>
      </c>
      <c r="C264" s="184">
        <v>1</v>
      </c>
      <c r="D264" s="184" t="s">
        <v>21</v>
      </c>
      <c r="E264" s="22" t="s">
        <v>177</v>
      </c>
      <c r="F264" s="22" t="s">
        <v>178</v>
      </c>
      <c r="G264" s="22" t="s">
        <v>560</v>
      </c>
      <c r="H264" s="26" t="s">
        <v>285</v>
      </c>
      <c r="I264" s="26" t="s">
        <v>496</v>
      </c>
      <c r="J264" s="18" t="s">
        <v>235</v>
      </c>
      <c r="K264" s="18" t="s">
        <v>506</v>
      </c>
      <c r="L264" s="41">
        <v>20.642412541352286</v>
      </c>
      <c r="M264" s="37">
        <v>0</v>
      </c>
      <c r="N264" s="44">
        <v>20.642412541352286</v>
      </c>
      <c r="O264" s="19" t="s">
        <v>56</v>
      </c>
      <c r="P264" s="19">
        <v>0</v>
      </c>
      <c r="Q264" s="19">
        <v>0</v>
      </c>
    </row>
    <row r="265" spans="1:17">
      <c r="A265" s="22" t="s">
        <v>56</v>
      </c>
      <c r="B265" s="19" t="s">
        <v>125</v>
      </c>
      <c r="C265" s="184">
        <v>1</v>
      </c>
      <c r="D265" s="184" t="s">
        <v>21</v>
      </c>
      <c r="E265" s="22" t="s">
        <v>177</v>
      </c>
      <c r="F265" s="22" t="s">
        <v>178</v>
      </c>
      <c r="G265" s="22" t="s">
        <v>560</v>
      </c>
      <c r="H265" s="26" t="s">
        <v>285</v>
      </c>
      <c r="I265" s="26" t="s">
        <v>497</v>
      </c>
      <c r="J265" s="18" t="s">
        <v>235</v>
      </c>
      <c r="K265" s="18" t="s">
        <v>506</v>
      </c>
      <c r="L265" s="41">
        <v>26.832660872010198</v>
      </c>
      <c r="M265" s="37">
        <v>0</v>
      </c>
      <c r="N265" s="44">
        <v>26.832660872010198</v>
      </c>
      <c r="O265" s="19" t="s">
        <v>56</v>
      </c>
      <c r="P265" s="19">
        <v>0</v>
      </c>
      <c r="Q265" s="19">
        <v>0</v>
      </c>
    </row>
    <row r="266" spans="1:17">
      <c r="A266" s="22" t="s">
        <v>56</v>
      </c>
      <c r="B266" s="19" t="s">
        <v>125</v>
      </c>
      <c r="C266" s="184">
        <v>1</v>
      </c>
      <c r="D266" s="184" t="s">
        <v>21</v>
      </c>
      <c r="E266" s="22" t="s">
        <v>177</v>
      </c>
      <c r="F266" s="22" t="s">
        <v>178</v>
      </c>
      <c r="G266" s="22" t="s">
        <v>560</v>
      </c>
      <c r="H266" s="26" t="s">
        <v>285</v>
      </c>
      <c r="I266" s="26" t="s">
        <v>403</v>
      </c>
      <c r="J266" s="18" t="s">
        <v>235</v>
      </c>
      <c r="K266" s="18" t="s">
        <v>506</v>
      </c>
      <c r="L266" s="41">
        <v>33.034777800446257</v>
      </c>
      <c r="M266" s="37">
        <v>0</v>
      </c>
      <c r="N266" s="44">
        <v>33.034777800446257</v>
      </c>
      <c r="O266" s="19" t="s">
        <v>56</v>
      </c>
      <c r="P266" s="19">
        <v>0</v>
      </c>
      <c r="Q266" s="19">
        <v>0</v>
      </c>
    </row>
    <row r="267" spans="1:17">
      <c r="A267" s="22" t="s">
        <v>56</v>
      </c>
      <c r="B267" s="19" t="s">
        <v>125</v>
      </c>
      <c r="C267" s="184">
        <v>1</v>
      </c>
      <c r="D267" s="184" t="s">
        <v>21</v>
      </c>
      <c r="E267" s="22" t="s">
        <v>177</v>
      </c>
      <c r="F267" s="22" t="s">
        <v>178</v>
      </c>
      <c r="G267" s="22" t="s">
        <v>560</v>
      </c>
      <c r="H267" s="26" t="s">
        <v>285</v>
      </c>
      <c r="I267" s="22" t="s">
        <v>498</v>
      </c>
      <c r="J267" s="18" t="s">
        <v>222</v>
      </c>
      <c r="K267" s="18" t="s">
        <v>506</v>
      </c>
      <c r="L267" s="41">
        <v>12.903806070759007</v>
      </c>
      <c r="M267" s="37">
        <v>0</v>
      </c>
      <c r="N267" s="44">
        <v>12.903806070759007</v>
      </c>
      <c r="O267" s="19" t="s">
        <v>56</v>
      </c>
      <c r="P267" s="19">
        <v>0</v>
      </c>
      <c r="Q267" s="19">
        <v>0</v>
      </c>
    </row>
    <row r="268" spans="1:17">
      <c r="A268" s="22" t="s">
        <v>56</v>
      </c>
      <c r="B268" s="19" t="s">
        <v>125</v>
      </c>
      <c r="C268" s="184">
        <v>1</v>
      </c>
      <c r="D268" s="184" t="s">
        <v>21</v>
      </c>
      <c r="E268" s="22" t="s">
        <v>177</v>
      </c>
      <c r="F268" s="22" t="s">
        <v>178</v>
      </c>
      <c r="G268" s="22" t="s">
        <v>560</v>
      </c>
      <c r="H268" s="26" t="s">
        <v>285</v>
      </c>
      <c r="I268" s="22" t="s">
        <v>499</v>
      </c>
      <c r="J268" s="18" t="s">
        <v>319</v>
      </c>
      <c r="K268" s="18" t="s">
        <v>506</v>
      </c>
      <c r="L268" s="41">
        <v>19.62</v>
      </c>
      <c r="M268" s="37">
        <v>0</v>
      </c>
      <c r="N268" s="44">
        <v>19.62</v>
      </c>
      <c r="O268" s="19" t="s">
        <v>56</v>
      </c>
      <c r="P268" s="19">
        <v>0</v>
      </c>
      <c r="Q268" s="19">
        <v>0</v>
      </c>
    </row>
    <row r="269" spans="1:17">
      <c r="A269" s="22" t="s">
        <v>56</v>
      </c>
      <c r="B269" s="19" t="s">
        <v>125</v>
      </c>
      <c r="C269" s="184">
        <v>1</v>
      </c>
      <c r="D269" s="184" t="s">
        <v>21</v>
      </c>
      <c r="E269" s="22" t="s">
        <v>177</v>
      </c>
      <c r="F269" s="22" t="s">
        <v>178</v>
      </c>
      <c r="G269" s="22" t="s">
        <v>560</v>
      </c>
      <c r="H269" s="26" t="s">
        <v>285</v>
      </c>
      <c r="I269" s="22" t="s">
        <v>500</v>
      </c>
      <c r="J269" s="18" t="s">
        <v>235</v>
      </c>
      <c r="K269" s="18" t="s">
        <v>506</v>
      </c>
      <c r="L269" s="41">
        <v>25.46</v>
      </c>
      <c r="M269" s="37">
        <v>0</v>
      </c>
      <c r="N269" s="44">
        <v>25.46</v>
      </c>
      <c r="O269" s="19" t="s">
        <v>56</v>
      </c>
      <c r="P269" s="19">
        <v>0</v>
      </c>
      <c r="Q269" s="19">
        <v>0</v>
      </c>
    </row>
    <row r="270" spans="1:17">
      <c r="A270" s="22" t="s">
        <v>56</v>
      </c>
      <c r="B270" s="19" t="s">
        <v>125</v>
      </c>
      <c r="C270" s="184">
        <v>1</v>
      </c>
      <c r="D270" s="184" t="s">
        <v>21</v>
      </c>
      <c r="E270" s="22" t="s">
        <v>177</v>
      </c>
      <c r="F270" s="22" t="s">
        <v>178</v>
      </c>
      <c r="G270" s="22" t="s">
        <v>560</v>
      </c>
      <c r="H270" s="26" t="s">
        <v>285</v>
      </c>
      <c r="I270" s="22" t="s">
        <v>501</v>
      </c>
      <c r="J270" s="18" t="s">
        <v>239</v>
      </c>
      <c r="K270" s="18" t="s">
        <v>506</v>
      </c>
      <c r="L270" s="41">
        <v>7.8843033099744178</v>
      </c>
      <c r="M270" s="37">
        <v>0</v>
      </c>
      <c r="N270" s="44">
        <v>7.8843033099744178</v>
      </c>
      <c r="O270" s="19" t="s">
        <v>56</v>
      </c>
      <c r="P270" s="19">
        <v>0</v>
      </c>
      <c r="Q270" s="19">
        <v>0</v>
      </c>
    </row>
    <row r="271" spans="1:17">
      <c r="A271" s="22" t="s">
        <v>56</v>
      </c>
      <c r="B271" s="19" t="s">
        <v>125</v>
      </c>
      <c r="C271" s="184">
        <v>1</v>
      </c>
      <c r="D271" s="184" t="s">
        <v>21</v>
      </c>
      <c r="E271" s="22" t="s">
        <v>177</v>
      </c>
      <c r="F271" s="22" t="s">
        <v>178</v>
      </c>
      <c r="G271" s="22" t="s">
        <v>560</v>
      </c>
      <c r="H271" s="26" t="s">
        <v>285</v>
      </c>
      <c r="I271" s="26" t="s">
        <v>502</v>
      </c>
      <c r="J271" s="18" t="s">
        <v>222</v>
      </c>
      <c r="K271" s="18" t="s">
        <v>506</v>
      </c>
      <c r="L271" s="41">
        <v>12.97</v>
      </c>
      <c r="M271" s="37">
        <v>0</v>
      </c>
      <c r="N271" s="44">
        <v>12.97</v>
      </c>
      <c r="O271" s="19" t="s">
        <v>56</v>
      </c>
      <c r="P271" s="19">
        <v>0</v>
      </c>
      <c r="Q271" s="19">
        <v>0</v>
      </c>
    </row>
    <row r="272" spans="1:17">
      <c r="A272" s="22" t="s">
        <v>56</v>
      </c>
      <c r="B272" s="19" t="s">
        <v>125</v>
      </c>
      <c r="C272" s="184">
        <v>1</v>
      </c>
      <c r="D272" s="184" t="s">
        <v>21</v>
      </c>
      <c r="E272" s="22" t="s">
        <v>177</v>
      </c>
      <c r="F272" s="22" t="s">
        <v>178</v>
      </c>
      <c r="G272" s="22" t="s">
        <v>560</v>
      </c>
      <c r="H272" s="26" t="s">
        <v>285</v>
      </c>
      <c r="I272" s="22" t="s">
        <v>503</v>
      </c>
      <c r="J272" s="18" t="s">
        <v>235</v>
      </c>
      <c r="K272" s="18" t="s">
        <v>506</v>
      </c>
      <c r="L272" s="41">
        <v>16.010000000000002</v>
      </c>
      <c r="M272" s="37">
        <v>0</v>
      </c>
      <c r="N272" s="44">
        <v>16.010000000000002</v>
      </c>
      <c r="O272" s="19" t="s">
        <v>56</v>
      </c>
      <c r="P272" s="19">
        <v>0</v>
      </c>
      <c r="Q272" s="19">
        <v>0</v>
      </c>
    </row>
    <row r="273" spans="1:27">
      <c r="A273" s="22" t="s">
        <v>56</v>
      </c>
      <c r="B273" s="19" t="s">
        <v>125</v>
      </c>
      <c r="C273" s="184">
        <v>1</v>
      </c>
      <c r="D273" s="184" t="s">
        <v>21</v>
      </c>
      <c r="E273" s="22" t="s">
        <v>177</v>
      </c>
      <c r="F273" s="22" t="s">
        <v>178</v>
      </c>
      <c r="G273" s="22" t="s">
        <v>560</v>
      </c>
      <c r="H273" s="26" t="s">
        <v>285</v>
      </c>
      <c r="I273" s="22" t="s">
        <v>504</v>
      </c>
      <c r="J273" s="18" t="s">
        <v>505</v>
      </c>
      <c r="K273" s="18" t="s">
        <v>506</v>
      </c>
      <c r="L273" s="41">
        <v>34.380836951576619</v>
      </c>
      <c r="M273" s="37">
        <v>0</v>
      </c>
      <c r="N273" s="44">
        <v>34.380836951576619</v>
      </c>
      <c r="O273" s="19" t="s">
        <v>56</v>
      </c>
      <c r="P273" s="19">
        <v>0</v>
      </c>
      <c r="Q273" s="19">
        <v>0</v>
      </c>
    </row>
    <row r="274" spans="1:27">
      <c r="A274" s="22" t="s">
        <v>56</v>
      </c>
      <c r="B274" s="19" t="s">
        <v>125</v>
      </c>
      <c r="C274" s="184">
        <v>1</v>
      </c>
      <c r="D274" s="184" t="s">
        <v>23</v>
      </c>
      <c r="E274" s="25" t="s">
        <v>177</v>
      </c>
      <c r="F274" s="25" t="s">
        <v>178</v>
      </c>
      <c r="G274" s="25" t="s">
        <v>560</v>
      </c>
      <c r="H274" s="22" t="s">
        <v>77</v>
      </c>
      <c r="I274" s="22">
        <v>1</v>
      </c>
      <c r="J274" s="18" t="s">
        <v>30</v>
      </c>
      <c r="K274" s="18" t="s">
        <v>100</v>
      </c>
      <c r="L274" s="41">
        <v>95</v>
      </c>
      <c r="M274" s="37">
        <v>0</v>
      </c>
      <c r="N274" s="44">
        <v>95</v>
      </c>
      <c r="O274" s="19" t="s">
        <v>56</v>
      </c>
      <c r="P274" s="19">
        <v>0</v>
      </c>
      <c r="Q274" s="19">
        <v>0</v>
      </c>
      <c r="AA274" s="22"/>
    </row>
    <row r="275" spans="1:27">
      <c r="A275" s="22" t="s">
        <v>119</v>
      </c>
      <c r="B275" s="19" t="s">
        <v>74</v>
      </c>
      <c r="C275" s="184">
        <v>1</v>
      </c>
      <c r="D275" s="184" t="s">
        <v>23</v>
      </c>
      <c r="E275" s="25" t="s">
        <v>177</v>
      </c>
      <c r="F275" s="25" t="s">
        <v>178</v>
      </c>
      <c r="G275" s="25" t="s">
        <v>560</v>
      </c>
      <c r="H275" s="22" t="s">
        <v>77</v>
      </c>
      <c r="I275" s="22">
        <v>7</v>
      </c>
      <c r="J275" s="18" t="s">
        <v>512</v>
      </c>
      <c r="K275" s="18" t="s">
        <v>507</v>
      </c>
      <c r="L275" s="41">
        <v>23</v>
      </c>
      <c r="M275" s="37">
        <v>23</v>
      </c>
      <c r="N275" s="44">
        <v>0</v>
      </c>
      <c r="O275" s="19" t="s">
        <v>119</v>
      </c>
      <c r="P275" s="19">
        <v>260</v>
      </c>
      <c r="Q275" s="19">
        <v>255</v>
      </c>
    </row>
    <row r="276" spans="1:27">
      <c r="A276" s="22" t="s">
        <v>56</v>
      </c>
      <c r="B276" s="19" t="s">
        <v>125</v>
      </c>
      <c r="C276" s="184">
        <v>1</v>
      </c>
      <c r="D276" s="184" t="s">
        <v>23</v>
      </c>
      <c r="E276" s="25" t="s">
        <v>177</v>
      </c>
      <c r="F276" s="25" t="s">
        <v>178</v>
      </c>
      <c r="G276" s="25" t="s">
        <v>560</v>
      </c>
      <c r="H276" s="22" t="s">
        <v>77</v>
      </c>
      <c r="I276" s="22">
        <v>6</v>
      </c>
      <c r="J276" s="18" t="s">
        <v>513</v>
      </c>
      <c r="K276" s="18" t="s">
        <v>507</v>
      </c>
      <c r="L276" s="41">
        <v>80</v>
      </c>
      <c r="M276" s="37">
        <v>0</v>
      </c>
      <c r="N276" s="44">
        <v>80</v>
      </c>
      <c r="O276" s="19" t="s">
        <v>56</v>
      </c>
      <c r="P276" s="19">
        <v>0</v>
      </c>
      <c r="Q276" s="19">
        <v>0</v>
      </c>
      <c r="AA276" s="22"/>
    </row>
    <row r="277" spans="1:27">
      <c r="A277" s="22" t="s">
        <v>56</v>
      </c>
      <c r="B277" s="19" t="s">
        <v>125</v>
      </c>
      <c r="C277" s="184">
        <v>1</v>
      </c>
      <c r="D277" s="184" t="s">
        <v>23</v>
      </c>
      <c r="E277" s="25" t="s">
        <v>177</v>
      </c>
      <c r="F277" s="25" t="s">
        <v>178</v>
      </c>
      <c r="G277" s="25" t="s">
        <v>560</v>
      </c>
      <c r="H277" s="22" t="s">
        <v>77</v>
      </c>
      <c r="I277" s="22" t="s">
        <v>514</v>
      </c>
      <c r="J277" s="18" t="s">
        <v>31</v>
      </c>
      <c r="K277" s="18" t="s">
        <v>100</v>
      </c>
      <c r="L277" s="41">
        <v>34</v>
      </c>
      <c r="M277" s="37">
        <v>0</v>
      </c>
      <c r="N277" s="44">
        <v>34</v>
      </c>
      <c r="O277" s="19" t="s">
        <v>56</v>
      </c>
      <c r="P277" s="19">
        <v>0</v>
      </c>
      <c r="Q277" s="19">
        <v>0</v>
      </c>
    </row>
    <row r="278" spans="1:27">
      <c r="A278" s="22" t="s">
        <v>56</v>
      </c>
      <c r="B278" s="19" t="s">
        <v>125</v>
      </c>
      <c r="C278" s="184">
        <v>1</v>
      </c>
      <c r="D278" s="184" t="s">
        <v>23</v>
      </c>
      <c r="E278" s="25" t="s">
        <v>177</v>
      </c>
      <c r="F278" s="25" t="s">
        <v>178</v>
      </c>
      <c r="G278" s="25" t="s">
        <v>560</v>
      </c>
      <c r="H278" s="22" t="s">
        <v>77</v>
      </c>
      <c r="J278" s="18" t="s">
        <v>515</v>
      </c>
      <c r="K278" s="18" t="s">
        <v>100</v>
      </c>
      <c r="L278" s="41">
        <v>36</v>
      </c>
      <c r="M278" s="37">
        <v>0</v>
      </c>
      <c r="N278" s="44">
        <v>36</v>
      </c>
      <c r="O278" s="19" t="s">
        <v>56</v>
      </c>
      <c r="P278" s="19">
        <v>0</v>
      </c>
      <c r="Q278" s="19">
        <v>0</v>
      </c>
    </row>
    <row r="279" spans="1:27">
      <c r="A279" s="22" t="s">
        <v>56</v>
      </c>
      <c r="B279" s="19" t="s">
        <v>125</v>
      </c>
      <c r="C279" s="184">
        <v>1</v>
      </c>
      <c r="D279" s="184" t="s">
        <v>23</v>
      </c>
      <c r="E279" s="25" t="s">
        <v>177</v>
      </c>
      <c r="F279" s="25" t="s">
        <v>178</v>
      </c>
      <c r="G279" s="25" t="s">
        <v>560</v>
      </c>
      <c r="H279" s="22" t="s">
        <v>77</v>
      </c>
      <c r="J279" s="18" t="s">
        <v>516</v>
      </c>
      <c r="K279" s="18" t="s">
        <v>106</v>
      </c>
      <c r="L279" s="41">
        <v>7</v>
      </c>
      <c r="M279" s="37">
        <v>0</v>
      </c>
      <c r="N279" s="44">
        <v>7</v>
      </c>
      <c r="O279" s="19" t="s">
        <v>56</v>
      </c>
      <c r="P279" s="19">
        <v>0</v>
      </c>
      <c r="Q279" s="19">
        <v>0</v>
      </c>
    </row>
    <row r="280" spans="1:27">
      <c r="A280" s="22" t="s">
        <v>56</v>
      </c>
      <c r="B280" s="19" t="s">
        <v>125</v>
      </c>
      <c r="C280" s="184">
        <v>1</v>
      </c>
      <c r="D280" s="184" t="s">
        <v>23</v>
      </c>
      <c r="E280" s="25" t="s">
        <v>177</v>
      </c>
      <c r="F280" s="25" t="s">
        <v>178</v>
      </c>
      <c r="G280" s="25" t="s">
        <v>560</v>
      </c>
      <c r="H280" s="22" t="s">
        <v>77</v>
      </c>
      <c r="J280" s="18" t="s">
        <v>253</v>
      </c>
      <c r="K280" s="18" t="s">
        <v>106</v>
      </c>
      <c r="L280" s="41">
        <v>21</v>
      </c>
      <c r="M280" s="37">
        <v>0</v>
      </c>
      <c r="N280" s="44">
        <v>21</v>
      </c>
      <c r="O280" s="19" t="s">
        <v>56</v>
      </c>
      <c r="P280" s="19">
        <v>0</v>
      </c>
      <c r="Q280" s="19">
        <v>0</v>
      </c>
    </row>
    <row r="281" spans="1:27">
      <c r="A281" s="22" t="s">
        <v>119</v>
      </c>
      <c r="B281" s="19" t="s">
        <v>74</v>
      </c>
      <c r="C281" s="184">
        <v>1</v>
      </c>
      <c r="D281" s="184" t="s">
        <v>23</v>
      </c>
      <c r="E281" s="25" t="s">
        <v>177</v>
      </c>
      <c r="F281" s="25" t="s">
        <v>178</v>
      </c>
      <c r="G281" s="25" t="s">
        <v>560</v>
      </c>
      <c r="H281" s="22" t="s">
        <v>77</v>
      </c>
      <c r="I281" s="22" t="s">
        <v>517</v>
      </c>
      <c r="J281" s="18" t="s">
        <v>32</v>
      </c>
      <c r="K281" s="18" t="s">
        <v>507</v>
      </c>
      <c r="L281" s="41">
        <v>1.5600000000000092</v>
      </c>
      <c r="M281" s="37">
        <v>1.5600000000000092</v>
      </c>
      <c r="N281" s="44">
        <v>0</v>
      </c>
      <c r="O281" s="19" t="s">
        <v>119</v>
      </c>
      <c r="P281" s="19">
        <v>260</v>
      </c>
      <c r="Q281" s="19">
        <v>255</v>
      </c>
    </row>
    <row r="282" spans="1:27">
      <c r="A282" s="22" t="s">
        <v>119</v>
      </c>
      <c r="B282" s="19" t="s">
        <v>74</v>
      </c>
      <c r="C282" s="184">
        <v>1</v>
      </c>
      <c r="D282" s="184" t="s">
        <v>23</v>
      </c>
      <c r="E282" s="25" t="s">
        <v>177</v>
      </c>
      <c r="F282" s="25" t="s">
        <v>178</v>
      </c>
      <c r="G282" s="25" t="s">
        <v>560</v>
      </c>
      <c r="H282" s="22" t="s">
        <v>77</v>
      </c>
      <c r="I282" s="22" t="s">
        <v>518</v>
      </c>
      <c r="J282" s="18" t="s">
        <v>32</v>
      </c>
      <c r="K282" s="18" t="s">
        <v>507</v>
      </c>
      <c r="L282" s="41">
        <v>1.5600000000000092</v>
      </c>
      <c r="M282" s="37">
        <v>1.5600000000000092</v>
      </c>
      <c r="N282" s="44">
        <v>0</v>
      </c>
      <c r="O282" s="19" t="s">
        <v>119</v>
      </c>
      <c r="P282" s="19">
        <v>260</v>
      </c>
      <c r="Q282" s="19">
        <v>255</v>
      </c>
    </row>
    <row r="283" spans="1:27">
      <c r="A283" s="22" t="s">
        <v>56</v>
      </c>
      <c r="B283" s="19" t="s">
        <v>125</v>
      </c>
      <c r="C283" s="184">
        <v>1</v>
      </c>
      <c r="D283" s="184" t="s">
        <v>23</v>
      </c>
      <c r="E283" s="25" t="s">
        <v>177</v>
      </c>
      <c r="F283" s="25" t="s">
        <v>178</v>
      </c>
      <c r="G283" s="25" t="s">
        <v>560</v>
      </c>
      <c r="H283" s="22" t="s">
        <v>77</v>
      </c>
      <c r="I283" s="22" t="s">
        <v>84</v>
      </c>
      <c r="J283" s="18" t="s">
        <v>519</v>
      </c>
      <c r="K283" s="18" t="s">
        <v>538</v>
      </c>
      <c r="L283" s="41">
        <v>40</v>
      </c>
      <c r="M283" s="37">
        <v>0</v>
      </c>
      <c r="N283" s="44">
        <v>40</v>
      </c>
      <c r="O283" s="19" t="s">
        <v>56</v>
      </c>
      <c r="P283" s="19">
        <v>0</v>
      </c>
      <c r="Q283" s="19">
        <v>0</v>
      </c>
    </row>
    <row r="284" spans="1:27">
      <c r="A284" s="22" t="s">
        <v>56</v>
      </c>
      <c r="B284" s="19" t="s">
        <v>125</v>
      </c>
      <c r="C284" s="184">
        <v>1</v>
      </c>
      <c r="D284" s="184" t="s">
        <v>23</v>
      </c>
      <c r="E284" s="25" t="s">
        <v>177</v>
      </c>
      <c r="F284" s="25" t="s">
        <v>178</v>
      </c>
      <c r="G284" s="25" t="s">
        <v>560</v>
      </c>
      <c r="H284" s="22" t="s">
        <v>77</v>
      </c>
      <c r="I284" s="22" t="s">
        <v>86</v>
      </c>
      <c r="J284" s="18" t="s">
        <v>520</v>
      </c>
      <c r="K284" s="18" t="s">
        <v>538</v>
      </c>
      <c r="L284" s="41">
        <v>40</v>
      </c>
      <c r="M284" s="37">
        <v>0</v>
      </c>
      <c r="N284" s="44">
        <v>40</v>
      </c>
      <c r="O284" s="19" t="s">
        <v>56</v>
      </c>
      <c r="P284" s="19">
        <v>0</v>
      </c>
      <c r="Q284" s="19">
        <v>0</v>
      </c>
    </row>
    <row r="285" spans="1:27">
      <c r="A285" s="22" t="s">
        <v>56</v>
      </c>
      <c r="B285" s="19" t="s">
        <v>125</v>
      </c>
      <c r="C285" s="184">
        <v>1</v>
      </c>
      <c r="D285" s="184" t="s">
        <v>23</v>
      </c>
      <c r="E285" s="25" t="s">
        <v>177</v>
      </c>
      <c r="F285" s="25" t="s">
        <v>178</v>
      </c>
      <c r="G285" s="25" t="s">
        <v>560</v>
      </c>
      <c r="H285" s="22" t="s">
        <v>77</v>
      </c>
      <c r="I285" s="22" t="s">
        <v>521</v>
      </c>
      <c r="J285" s="18" t="s">
        <v>522</v>
      </c>
      <c r="K285" s="18" t="s">
        <v>538</v>
      </c>
      <c r="L285" s="41">
        <v>16</v>
      </c>
      <c r="M285" s="37">
        <v>0</v>
      </c>
      <c r="N285" s="44">
        <v>16</v>
      </c>
      <c r="O285" s="19" t="s">
        <v>56</v>
      </c>
      <c r="P285" s="19">
        <v>0</v>
      </c>
      <c r="Q285" s="19">
        <v>0</v>
      </c>
    </row>
    <row r="286" spans="1:27">
      <c r="A286" s="22" t="s">
        <v>56</v>
      </c>
      <c r="B286" s="19" t="s">
        <v>125</v>
      </c>
      <c r="C286" s="184">
        <v>1</v>
      </c>
      <c r="D286" s="184" t="s">
        <v>23</v>
      </c>
      <c r="E286" s="25" t="s">
        <v>177</v>
      </c>
      <c r="F286" s="25" t="s">
        <v>178</v>
      </c>
      <c r="G286" s="25" t="s">
        <v>560</v>
      </c>
      <c r="H286" s="22" t="s">
        <v>77</v>
      </c>
      <c r="I286" s="22" t="s">
        <v>85</v>
      </c>
      <c r="J286" s="18" t="s">
        <v>522</v>
      </c>
      <c r="K286" s="18" t="s">
        <v>538</v>
      </c>
      <c r="L286" s="41">
        <v>15</v>
      </c>
      <c r="M286" s="37">
        <v>0</v>
      </c>
      <c r="N286" s="44">
        <v>15</v>
      </c>
      <c r="O286" s="19" t="s">
        <v>56</v>
      </c>
      <c r="P286" s="19">
        <v>0</v>
      </c>
      <c r="Q286" s="19">
        <v>0</v>
      </c>
      <c r="AA286" s="22"/>
    </row>
    <row r="287" spans="1:27">
      <c r="A287" s="22" t="s">
        <v>56</v>
      </c>
      <c r="B287" s="19" t="s">
        <v>125</v>
      </c>
      <c r="C287" s="184">
        <v>1</v>
      </c>
      <c r="D287" s="184" t="s">
        <v>23</v>
      </c>
      <c r="E287" s="25" t="s">
        <v>177</v>
      </c>
      <c r="F287" s="25" t="s">
        <v>178</v>
      </c>
      <c r="G287" s="25" t="s">
        <v>560</v>
      </c>
      <c r="H287" s="22" t="s">
        <v>77</v>
      </c>
      <c r="I287" s="22" t="s">
        <v>79</v>
      </c>
      <c r="J287" s="18" t="s">
        <v>522</v>
      </c>
      <c r="K287" s="18" t="s">
        <v>538</v>
      </c>
      <c r="L287" s="41">
        <v>6</v>
      </c>
      <c r="M287" s="37">
        <v>0</v>
      </c>
      <c r="N287" s="44">
        <v>6</v>
      </c>
      <c r="O287" s="19" t="s">
        <v>56</v>
      </c>
      <c r="P287" s="19">
        <v>0</v>
      </c>
      <c r="Q287" s="19">
        <v>0</v>
      </c>
    </row>
    <row r="288" spans="1:27">
      <c r="A288" s="22" t="s">
        <v>56</v>
      </c>
      <c r="B288" s="19" t="s">
        <v>125</v>
      </c>
      <c r="C288" s="184">
        <v>1</v>
      </c>
      <c r="D288" s="184" t="s">
        <v>23</v>
      </c>
      <c r="E288" s="25" t="s">
        <v>177</v>
      </c>
      <c r="F288" s="25" t="s">
        <v>178</v>
      </c>
      <c r="G288" s="25" t="s">
        <v>560</v>
      </c>
      <c r="H288" s="22" t="s">
        <v>77</v>
      </c>
      <c r="I288" s="22" t="s">
        <v>82</v>
      </c>
      <c r="J288" s="18" t="s">
        <v>523</v>
      </c>
      <c r="K288" s="18" t="s">
        <v>538</v>
      </c>
      <c r="L288" s="41">
        <v>208</v>
      </c>
      <c r="M288" s="37">
        <v>0</v>
      </c>
      <c r="N288" s="44">
        <v>208</v>
      </c>
      <c r="O288" s="19" t="s">
        <v>56</v>
      </c>
      <c r="P288" s="19">
        <v>0</v>
      </c>
      <c r="Q288" s="19">
        <v>0</v>
      </c>
    </row>
    <row r="289" spans="1:27">
      <c r="A289" s="22" t="s">
        <v>56</v>
      </c>
      <c r="B289" s="19" t="s">
        <v>125</v>
      </c>
      <c r="C289" s="184">
        <v>1</v>
      </c>
      <c r="D289" s="184" t="s">
        <v>23</v>
      </c>
      <c r="E289" s="25" t="s">
        <v>177</v>
      </c>
      <c r="F289" s="25" t="s">
        <v>178</v>
      </c>
      <c r="G289" s="25" t="s">
        <v>560</v>
      </c>
      <c r="H289" s="22" t="s">
        <v>77</v>
      </c>
      <c r="I289" s="22" t="s">
        <v>83</v>
      </c>
      <c r="J289" s="18" t="s">
        <v>524</v>
      </c>
      <c r="K289" s="18" t="s">
        <v>538</v>
      </c>
      <c r="L289" s="41">
        <v>40</v>
      </c>
      <c r="M289" s="37">
        <v>0</v>
      </c>
      <c r="N289" s="44">
        <v>40</v>
      </c>
      <c r="O289" s="19" t="s">
        <v>56</v>
      </c>
      <c r="P289" s="19">
        <v>0</v>
      </c>
      <c r="Q289" s="19">
        <v>0</v>
      </c>
    </row>
    <row r="290" spans="1:27">
      <c r="A290" s="22" t="s">
        <v>56</v>
      </c>
      <c r="B290" s="19" t="s">
        <v>125</v>
      </c>
      <c r="C290" s="184">
        <v>1</v>
      </c>
      <c r="D290" s="184" t="s">
        <v>23</v>
      </c>
      <c r="E290" s="25" t="s">
        <v>177</v>
      </c>
      <c r="F290" s="25" t="s">
        <v>178</v>
      </c>
      <c r="G290" s="25" t="s">
        <v>560</v>
      </c>
      <c r="H290" s="22" t="s">
        <v>77</v>
      </c>
      <c r="I290" s="22" t="s">
        <v>80</v>
      </c>
      <c r="J290" s="18" t="s">
        <v>525</v>
      </c>
      <c r="K290" s="18" t="s">
        <v>538</v>
      </c>
      <c r="L290" s="41">
        <v>111</v>
      </c>
      <c r="M290" s="37">
        <v>0</v>
      </c>
      <c r="N290" s="44">
        <v>111</v>
      </c>
      <c r="O290" s="19" t="s">
        <v>56</v>
      </c>
      <c r="P290" s="19">
        <v>0</v>
      </c>
      <c r="Q290" s="19">
        <v>0</v>
      </c>
    </row>
    <row r="291" spans="1:27">
      <c r="A291" s="22" t="s">
        <v>56</v>
      </c>
      <c r="B291" s="19" t="s">
        <v>125</v>
      </c>
      <c r="C291" s="184">
        <v>1</v>
      </c>
      <c r="D291" s="184" t="s">
        <v>23</v>
      </c>
      <c r="E291" s="25" t="s">
        <v>177</v>
      </c>
      <c r="F291" s="25" t="s">
        <v>178</v>
      </c>
      <c r="G291" s="25" t="s">
        <v>560</v>
      </c>
      <c r="H291" s="22" t="s">
        <v>77</v>
      </c>
      <c r="I291" s="22" t="s">
        <v>28</v>
      </c>
      <c r="J291" s="18" t="s">
        <v>526</v>
      </c>
      <c r="K291" s="18" t="s">
        <v>538</v>
      </c>
      <c r="L291" s="41">
        <v>111</v>
      </c>
      <c r="M291" s="37">
        <v>0</v>
      </c>
      <c r="N291" s="44">
        <v>111</v>
      </c>
      <c r="O291" s="19" t="s">
        <v>56</v>
      </c>
      <c r="P291" s="19">
        <v>0</v>
      </c>
      <c r="Q291" s="19">
        <v>0</v>
      </c>
      <c r="AA291" s="22"/>
    </row>
    <row r="292" spans="1:27">
      <c r="A292" s="22" t="s">
        <v>56</v>
      </c>
      <c r="B292" s="19" t="s">
        <v>125</v>
      </c>
      <c r="C292" s="184">
        <v>1</v>
      </c>
      <c r="D292" s="184" t="s">
        <v>23</v>
      </c>
      <c r="E292" s="25" t="s">
        <v>177</v>
      </c>
      <c r="F292" s="25" t="s">
        <v>178</v>
      </c>
      <c r="G292" s="25" t="s">
        <v>560</v>
      </c>
      <c r="H292" s="22" t="s">
        <v>77</v>
      </c>
      <c r="I292" s="22" t="s">
        <v>29</v>
      </c>
      <c r="J292" s="18" t="s">
        <v>527</v>
      </c>
      <c r="K292" s="18" t="s">
        <v>538</v>
      </c>
      <c r="L292" s="41">
        <v>67</v>
      </c>
      <c r="M292" s="37">
        <v>0</v>
      </c>
      <c r="N292" s="44">
        <v>67</v>
      </c>
      <c r="O292" s="19" t="s">
        <v>56</v>
      </c>
      <c r="P292" s="19">
        <v>0</v>
      </c>
      <c r="Q292" s="19">
        <v>0</v>
      </c>
      <c r="AA292" s="22"/>
    </row>
    <row r="293" spans="1:27">
      <c r="A293" s="22" t="s">
        <v>56</v>
      </c>
      <c r="B293" s="19" t="s">
        <v>125</v>
      </c>
      <c r="C293" s="184">
        <v>1</v>
      </c>
      <c r="D293" s="184" t="s">
        <v>23</v>
      </c>
      <c r="E293" s="25" t="s">
        <v>177</v>
      </c>
      <c r="F293" s="25" t="s">
        <v>178</v>
      </c>
      <c r="G293" s="25" t="s">
        <v>560</v>
      </c>
      <c r="H293" s="26" t="s">
        <v>77</v>
      </c>
      <c r="I293" s="22" t="s">
        <v>71</v>
      </c>
      <c r="J293" s="18" t="s">
        <v>528</v>
      </c>
      <c r="K293" s="18" t="s">
        <v>538</v>
      </c>
      <c r="L293" s="41">
        <v>82</v>
      </c>
      <c r="M293" s="37">
        <v>0</v>
      </c>
      <c r="N293" s="44">
        <v>82</v>
      </c>
      <c r="O293" s="19" t="s">
        <v>56</v>
      </c>
      <c r="P293" s="19">
        <v>0</v>
      </c>
      <c r="Q293" s="19">
        <v>0</v>
      </c>
    </row>
    <row r="294" spans="1:27">
      <c r="A294" s="22" t="s">
        <v>56</v>
      </c>
      <c r="B294" s="19" t="s">
        <v>125</v>
      </c>
      <c r="C294" s="184">
        <v>1</v>
      </c>
      <c r="D294" s="184" t="s">
        <v>23</v>
      </c>
      <c r="E294" s="25" t="s">
        <v>177</v>
      </c>
      <c r="F294" s="25" t="s">
        <v>178</v>
      </c>
      <c r="G294" s="25" t="s">
        <v>560</v>
      </c>
      <c r="H294" s="26" t="s">
        <v>77</v>
      </c>
      <c r="I294" s="22" t="s">
        <v>81</v>
      </c>
      <c r="J294" s="18" t="s">
        <v>529</v>
      </c>
      <c r="K294" s="18" t="s">
        <v>100</v>
      </c>
      <c r="L294" s="41">
        <v>17</v>
      </c>
      <c r="M294" s="37">
        <v>0</v>
      </c>
      <c r="N294" s="44">
        <v>17</v>
      </c>
      <c r="O294" s="19" t="s">
        <v>56</v>
      </c>
      <c r="P294" s="19">
        <v>0</v>
      </c>
      <c r="Q294" s="19">
        <v>0</v>
      </c>
    </row>
    <row r="295" spans="1:27">
      <c r="A295" s="22" t="s">
        <v>56</v>
      </c>
      <c r="B295" s="19" t="s">
        <v>125</v>
      </c>
      <c r="C295" s="184">
        <v>1</v>
      </c>
      <c r="D295" s="184" t="s">
        <v>23</v>
      </c>
      <c r="E295" s="25" t="s">
        <v>177</v>
      </c>
      <c r="F295" s="25" t="s">
        <v>178</v>
      </c>
      <c r="G295" s="25" t="s">
        <v>560</v>
      </c>
      <c r="H295" s="26" t="s">
        <v>77</v>
      </c>
      <c r="I295" s="22" t="s">
        <v>65</v>
      </c>
      <c r="J295" s="18" t="s">
        <v>530</v>
      </c>
      <c r="K295" s="18" t="s">
        <v>100</v>
      </c>
      <c r="L295" s="41">
        <v>33</v>
      </c>
      <c r="M295" s="37">
        <v>0</v>
      </c>
      <c r="N295" s="44">
        <v>33</v>
      </c>
      <c r="O295" s="19" t="s">
        <v>56</v>
      </c>
      <c r="P295" s="19">
        <v>0</v>
      </c>
      <c r="Q295" s="19">
        <v>0</v>
      </c>
    </row>
    <row r="296" spans="1:27">
      <c r="A296" s="22" t="s">
        <v>56</v>
      </c>
      <c r="B296" s="19" t="s">
        <v>125</v>
      </c>
      <c r="C296" s="184">
        <v>1</v>
      </c>
      <c r="D296" s="184" t="s">
        <v>23</v>
      </c>
      <c r="E296" s="25" t="s">
        <v>177</v>
      </c>
      <c r="F296" s="25" t="s">
        <v>178</v>
      </c>
      <c r="G296" s="25" t="s">
        <v>560</v>
      </c>
      <c r="H296" s="26" t="s">
        <v>77</v>
      </c>
      <c r="I296" s="22" t="s">
        <v>78</v>
      </c>
      <c r="J296" s="18" t="s">
        <v>531</v>
      </c>
      <c r="K296" s="18" t="s">
        <v>538</v>
      </c>
      <c r="L296" s="41">
        <v>17</v>
      </c>
      <c r="M296" s="37">
        <v>0</v>
      </c>
      <c r="N296" s="44">
        <v>17</v>
      </c>
      <c r="O296" s="19" t="s">
        <v>56</v>
      </c>
      <c r="P296" s="19">
        <v>0</v>
      </c>
      <c r="Q296" s="19">
        <v>0</v>
      </c>
    </row>
    <row r="297" spans="1:27">
      <c r="A297" s="22" t="s">
        <v>56</v>
      </c>
      <c r="B297" s="19" t="s">
        <v>125</v>
      </c>
      <c r="C297" s="184">
        <v>1</v>
      </c>
      <c r="D297" s="184" t="s">
        <v>23</v>
      </c>
      <c r="E297" s="25" t="s">
        <v>177</v>
      </c>
      <c r="F297" s="25" t="s">
        <v>178</v>
      </c>
      <c r="G297" s="25" t="s">
        <v>560</v>
      </c>
      <c r="H297" s="26" t="s">
        <v>77</v>
      </c>
      <c r="I297" s="22" t="s">
        <v>532</v>
      </c>
      <c r="J297" s="18" t="s">
        <v>533</v>
      </c>
      <c r="K297" s="18" t="s">
        <v>538</v>
      </c>
      <c r="L297" s="41">
        <v>20</v>
      </c>
      <c r="M297" s="37">
        <v>0</v>
      </c>
      <c r="N297" s="44">
        <v>20</v>
      </c>
      <c r="O297" s="19" t="s">
        <v>56</v>
      </c>
      <c r="P297" s="19">
        <v>0</v>
      </c>
      <c r="Q297" s="19">
        <v>0</v>
      </c>
    </row>
    <row r="298" spans="1:27">
      <c r="A298" s="22" t="s">
        <v>56</v>
      </c>
      <c r="B298" s="19" t="s">
        <v>125</v>
      </c>
      <c r="C298" s="184">
        <v>1</v>
      </c>
      <c r="D298" s="184" t="s">
        <v>23</v>
      </c>
      <c r="E298" s="25" t="s">
        <v>177</v>
      </c>
      <c r="F298" s="25" t="s">
        <v>178</v>
      </c>
      <c r="G298" s="25" t="s">
        <v>560</v>
      </c>
      <c r="H298" s="26" t="s">
        <v>77</v>
      </c>
      <c r="I298" s="22" t="s">
        <v>72</v>
      </c>
      <c r="J298" s="18" t="s">
        <v>536</v>
      </c>
      <c r="K298" s="18" t="s">
        <v>106</v>
      </c>
      <c r="L298" s="41">
        <v>50</v>
      </c>
      <c r="M298" s="37">
        <v>0</v>
      </c>
      <c r="N298" s="44">
        <v>50</v>
      </c>
      <c r="O298" s="19" t="s">
        <v>56</v>
      </c>
      <c r="P298" s="19">
        <v>0</v>
      </c>
      <c r="Q298" s="19">
        <v>0</v>
      </c>
    </row>
    <row r="299" spans="1:27">
      <c r="A299" s="22" t="s">
        <v>56</v>
      </c>
      <c r="B299" s="19" t="s">
        <v>125</v>
      </c>
      <c r="C299" s="184">
        <v>1</v>
      </c>
      <c r="D299" s="184" t="s">
        <v>23</v>
      </c>
      <c r="E299" s="25" t="s">
        <v>177</v>
      </c>
      <c r="F299" s="25" t="s">
        <v>178</v>
      </c>
      <c r="G299" s="25" t="s">
        <v>560</v>
      </c>
      <c r="H299" s="26" t="s">
        <v>77</v>
      </c>
      <c r="I299" s="22" t="s">
        <v>73</v>
      </c>
      <c r="J299" s="18" t="s">
        <v>537</v>
      </c>
      <c r="K299" s="18" t="s">
        <v>106</v>
      </c>
      <c r="L299" s="41">
        <v>51</v>
      </c>
      <c r="M299" s="37">
        <v>0</v>
      </c>
      <c r="N299" s="44">
        <v>51</v>
      </c>
      <c r="O299" s="19" t="s">
        <v>56</v>
      </c>
      <c r="P299" s="19">
        <v>0</v>
      </c>
      <c r="Q299" s="19">
        <v>0</v>
      </c>
    </row>
    <row r="300" spans="1:27">
      <c r="A300" s="22" t="s">
        <v>56</v>
      </c>
      <c r="B300" s="19" t="s">
        <v>125</v>
      </c>
      <c r="C300" s="184">
        <v>1</v>
      </c>
      <c r="D300" s="184" t="s">
        <v>23</v>
      </c>
      <c r="E300" s="25" t="s">
        <v>177</v>
      </c>
      <c r="F300" s="25" t="s">
        <v>178</v>
      </c>
      <c r="G300" s="25" t="s">
        <v>560</v>
      </c>
      <c r="H300" s="26" t="s">
        <v>233</v>
      </c>
      <c r="I300" s="22" t="s">
        <v>534</v>
      </c>
      <c r="J300" s="18" t="s">
        <v>535</v>
      </c>
      <c r="K300" s="18" t="s">
        <v>538</v>
      </c>
      <c r="L300" s="41">
        <v>124</v>
      </c>
      <c r="M300" s="37">
        <v>0</v>
      </c>
      <c r="N300" s="44">
        <v>124</v>
      </c>
      <c r="O300" s="19" t="s">
        <v>56</v>
      </c>
      <c r="P300" s="19">
        <v>0</v>
      </c>
      <c r="Q300" s="19">
        <v>0</v>
      </c>
    </row>
    <row r="301" spans="1:27">
      <c r="A301" s="22" t="s">
        <v>56</v>
      </c>
      <c r="B301" s="19" t="s">
        <v>125</v>
      </c>
      <c r="C301" s="184">
        <v>1</v>
      </c>
      <c r="D301" s="184" t="s">
        <v>23</v>
      </c>
      <c r="E301" s="25" t="s">
        <v>177</v>
      </c>
      <c r="F301" s="25" t="s">
        <v>178</v>
      </c>
      <c r="G301" s="25" t="s">
        <v>560</v>
      </c>
      <c r="H301" s="26" t="s">
        <v>233</v>
      </c>
      <c r="I301" s="22" t="s">
        <v>534</v>
      </c>
      <c r="J301" s="18" t="s">
        <v>0</v>
      </c>
      <c r="K301" s="18" t="s">
        <v>538</v>
      </c>
      <c r="L301" s="41">
        <v>25</v>
      </c>
      <c r="M301" s="37">
        <v>0</v>
      </c>
      <c r="N301" s="44">
        <v>25</v>
      </c>
      <c r="O301" s="19" t="s">
        <v>56</v>
      </c>
      <c r="P301" s="19">
        <v>0</v>
      </c>
      <c r="Q301" s="19">
        <v>0</v>
      </c>
    </row>
    <row r="302" spans="1:27">
      <c r="A302" s="22"/>
      <c r="C302" s="184">
        <v>1</v>
      </c>
      <c r="D302" s="184" t="s">
        <v>23</v>
      </c>
      <c r="E302" s="25" t="s">
        <v>177</v>
      </c>
      <c r="F302" s="25"/>
      <c r="G302" s="25"/>
      <c r="H302" s="26"/>
      <c r="M302" s="37"/>
      <c r="N302" s="44"/>
      <c r="P302" s="19"/>
      <c r="Q302" s="19"/>
    </row>
    <row r="303" spans="1:27">
      <c r="A303" s="92"/>
      <c r="B303" s="93"/>
      <c r="C303" s="185">
        <v>1</v>
      </c>
      <c r="D303" s="186" t="s">
        <v>23</v>
      </c>
      <c r="E303" s="94" t="s">
        <v>177</v>
      </c>
      <c r="F303" s="94"/>
      <c r="G303" s="94"/>
      <c r="H303" s="94"/>
      <c r="I303" s="94"/>
      <c r="J303" s="95"/>
      <c r="K303" s="96"/>
      <c r="L303" s="97">
        <v>6037.3477007690053</v>
      </c>
      <c r="M303" s="97">
        <v>147.89760017365325</v>
      </c>
      <c r="N303" s="98">
        <v>5889.4501005953543</v>
      </c>
      <c r="O303" s="99">
        <v>0</v>
      </c>
      <c r="P303" s="99">
        <v>0</v>
      </c>
      <c r="Q303" s="99"/>
      <c r="R303" s="100"/>
      <c r="S303" s="100"/>
      <c r="T303" s="100"/>
      <c r="U303" s="97"/>
      <c r="V303" s="97"/>
      <c r="W303" s="101"/>
      <c r="X303" s="101"/>
      <c r="Y303" s="102"/>
      <c r="Z303" s="103"/>
    </row>
    <row r="305" spans="1:26" s="24" customFormat="1">
      <c r="A305" s="104"/>
      <c r="B305" s="99"/>
      <c r="C305" s="183"/>
      <c r="D305" s="183"/>
      <c r="E305" s="92"/>
      <c r="F305" s="92"/>
      <c r="G305" s="92"/>
      <c r="H305" s="92"/>
      <c r="I305" s="92"/>
      <c r="J305" s="104"/>
      <c r="K305" s="104"/>
      <c r="L305" s="105">
        <v>6037.3477007690053</v>
      </c>
      <c r="M305" s="105">
        <v>147.89760017365325</v>
      </c>
      <c r="N305" s="106">
        <v>5889.4501005953543</v>
      </c>
      <c r="O305" s="99"/>
      <c r="P305" s="107"/>
      <c r="Q305" s="107"/>
      <c r="R305" s="108"/>
      <c r="S305" s="108"/>
      <c r="T305" s="108"/>
      <c r="U305" s="105"/>
      <c r="V305" s="105"/>
      <c r="W305" s="109"/>
      <c r="X305" s="109"/>
      <c r="Y305" s="104"/>
      <c r="Z305" s="99"/>
    </row>
    <row r="312" spans="1:26">
      <c r="P312" s="52"/>
      <c r="Q312" s="52"/>
    </row>
  </sheetData>
  <autoFilter ref="A3:Z312" xr:uid="{6D538B37-D4AE-435E-A9BF-C89F09A2DE98}"/>
  <printOptions gridLines="1"/>
  <pageMargins left="0.39370078740157483" right="0" top="0.78740157480314965" bottom="0.59055118110236227" header="0.51181102362204722" footer="0.51181102362204722"/>
  <pageSetup paperSize="9" scale="87" orientation="landscape" r:id="rId1"/>
  <headerFooter alignWithMargins="0">
    <oddHeader>&amp;LGemeente Heerenveen - Asito</oddHeader>
    <oddFooter>&amp;C&amp;"Times New Roman,Standaard"&amp;F&amp;R&amp;"Times New Roman,Standaard"&amp;A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1DAEF-46F7-4D3C-B074-20ACD07F919C}">
  <dimension ref="A1:R59"/>
  <sheetViews>
    <sheetView showZeros="0" topLeftCell="B1" zoomScale="85" zoomScaleNormal="85" workbookViewId="0">
      <selection activeCell="Q14" sqref="Q14"/>
    </sheetView>
  </sheetViews>
  <sheetFormatPr defaultRowHeight="12.75"/>
  <cols>
    <col min="1" max="1" width="10.85546875" style="63" bestFit="1" customWidth="1"/>
    <col min="2" max="2" width="16.28515625" style="63" bestFit="1" customWidth="1"/>
    <col min="3" max="3" width="13.28515625" style="63" bestFit="1" customWidth="1"/>
    <col min="4" max="4" width="10.5703125" style="65" bestFit="1" customWidth="1"/>
    <col min="5" max="6" width="11" style="65" bestFit="1" customWidth="1"/>
    <col min="7" max="8" width="10.42578125" style="65" bestFit="1" customWidth="1"/>
    <col min="9" max="9" width="9" style="65" bestFit="1" customWidth="1"/>
    <col min="10" max="10" width="9.85546875" style="65" bestFit="1" customWidth="1"/>
    <col min="11" max="17" width="12" style="65" bestFit="1" customWidth="1"/>
    <col min="18" max="18" width="10.42578125" style="65" bestFit="1" customWidth="1"/>
    <col min="19" max="16384" width="9.140625" style="63"/>
  </cols>
  <sheetData>
    <row r="1" spans="1:18" s="60" customFormat="1">
      <c r="A1" s="110">
        <v>2027</v>
      </c>
      <c r="B1" s="111" t="s">
        <v>107</v>
      </c>
      <c r="C1" s="110" t="s">
        <v>130</v>
      </c>
      <c r="D1" s="110" t="s">
        <v>131</v>
      </c>
      <c r="E1" s="110" t="s">
        <v>132</v>
      </c>
      <c r="F1" s="110" t="s">
        <v>133</v>
      </c>
      <c r="G1" s="110" t="s">
        <v>134</v>
      </c>
      <c r="H1" s="110" t="s">
        <v>135</v>
      </c>
      <c r="I1" s="110" t="s">
        <v>136</v>
      </c>
      <c r="J1" s="110" t="s">
        <v>137</v>
      </c>
      <c r="K1" s="110" t="s">
        <v>138</v>
      </c>
      <c r="L1" s="110" t="s">
        <v>138</v>
      </c>
      <c r="M1" s="110" t="s">
        <v>138</v>
      </c>
      <c r="N1" s="110" t="s">
        <v>138</v>
      </c>
      <c r="O1" s="110" t="s">
        <v>138</v>
      </c>
      <c r="P1" s="110" t="s">
        <v>138</v>
      </c>
      <c r="Q1" s="110" t="s">
        <v>138</v>
      </c>
    </row>
    <row r="2" spans="1:18" s="60" customFormat="1">
      <c r="A2" s="111"/>
      <c r="B2" s="111" t="s">
        <v>139</v>
      </c>
      <c r="C2" s="110"/>
      <c r="D2" s="110"/>
      <c r="E2" s="110"/>
      <c r="F2" s="110"/>
      <c r="G2" s="110"/>
      <c r="H2" s="110"/>
      <c r="I2" s="110"/>
      <c r="J2" s="110"/>
      <c r="K2" s="110" t="s">
        <v>130</v>
      </c>
      <c r="L2" s="110" t="s">
        <v>131</v>
      </c>
      <c r="M2" s="110" t="s">
        <v>132</v>
      </c>
      <c r="N2" s="110" t="s">
        <v>133</v>
      </c>
      <c r="O2" s="110" t="s">
        <v>134</v>
      </c>
      <c r="P2" s="110" t="s">
        <v>140</v>
      </c>
      <c r="Q2" s="110" t="s">
        <v>141</v>
      </c>
    </row>
    <row r="3" spans="1:18">
      <c r="A3" s="111" t="s">
        <v>142</v>
      </c>
      <c r="B3" s="61"/>
      <c r="C3" s="62"/>
      <c r="D3" s="62"/>
      <c r="E3" s="62"/>
      <c r="F3" s="62"/>
      <c r="G3" s="62"/>
      <c r="H3" s="62"/>
      <c r="I3" s="62"/>
      <c r="J3" s="62"/>
      <c r="K3" s="62"/>
      <c r="L3" s="62"/>
      <c r="M3" s="62"/>
      <c r="N3" s="62"/>
      <c r="O3" s="62"/>
      <c r="P3" s="62"/>
      <c r="Q3" s="62"/>
      <c r="R3" s="63"/>
    </row>
    <row r="4" spans="1:18">
      <c r="A4" s="112" t="s">
        <v>143</v>
      </c>
      <c r="B4" s="62">
        <f t="shared" ref="B4:B15" si="0">SUM(C4:I4)</f>
        <v>31</v>
      </c>
      <c r="C4" s="150">
        <v>4</v>
      </c>
      <c r="D4" s="150">
        <v>4</v>
      </c>
      <c r="E4" s="150">
        <v>4</v>
      </c>
      <c r="F4" s="150">
        <v>5</v>
      </c>
      <c r="G4" s="150">
        <v>5</v>
      </c>
      <c r="H4" s="150">
        <v>5</v>
      </c>
      <c r="I4" s="150">
        <v>4</v>
      </c>
      <c r="J4" s="62">
        <f t="shared" ref="J4:J15" si="1">SUM(K4:Q4)</f>
        <v>1</v>
      </c>
      <c r="K4" s="62"/>
      <c r="L4" s="62"/>
      <c r="M4" s="62"/>
      <c r="N4" s="62"/>
      <c r="O4" s="62">
        <v>1</v>
      </c>
      <c r="P4" s="62"/>
      <c r="Q4" s="62"/>
      <c r="R4" s="63"/>
    </row>
    <row r="5" spans="1:18">
      <c r="A5" s="112" t="s">
        <v>144</v>
      </c>
      <c r="B5" s="62">
        <f t="shared" si="0"/>
        <v>28</v>
      </c>
      <c r="C5" s="150">
        <v>4</v>
      </c>
      <c r="D5" s="150">
        <v>4</v>
      </c>
      <c r="E5" s="150">
        <v>4</v>
      </c>
      <c r="F5" s="150">
        <v>4</v>
      </c>
      <c r="G5" s="150">
        <v>4</v>
      </c>
      <c r="H5" s="150">
        <v>4</v>
      </c>
      <c r="I5" s="150">
        <v>4</v>
      </c>
      <c r="J5" s="62">
        <f t="shared" si="1"/>
        <v>0</v>
      </c>
      <c r="K5" s="62"/>
      <c r="L5" s="62"/>
      <c r="M5" s="62"/>
      <c r="N5" s="62"/>
      <c r="O5" s="62"/>
      <c r="P5" s="62"/>
      <c r="Q5" s="62"/>
      <c r="R5" s="63"/>
    </row>
    <row r="6" spans="1:18">
      <c r="A6" s="112" t="s">
        <v>145</v>
      </c>
      <c r="B6" s="62">
        <f t="shared" si="0"/>
        <v>31</v>
      </c>
      <c r="C6" s="150">
        <v>5</v>
      </c>
      <c r="D6" s="150">
        <v>5</v>
      </c>
      <c r="E6" s="150">
        <v>4</v>
      </c>
      <c r="F6" s="150">
        <v>4</v>
      </c>
      <c r="G6" s="150">
        <v>4</v>
      </c>
      <c r="H6" s="150">
        <v>4</v>
      </c>
      <c r="I6" s="150">
        <v>5</v>
      </c>
      <c r="J6" s="62">
        <f t="shared" si="1"/>
        <v>0</v>
      </c>
      <c r="K6" s="62"/>
      <c r="L6" s="62"/>
      <c r="M6" s="62"/>
      <c r="N6" s="62"/>
      <c r="O6" s="62"/>
      <c r="P6" s="62"/>
      <c r="Q6" s="62"/>
      <c r="R6" s="63"/>
    </row>
    <row r="7" spans="1:18">
      <c r="A7" s="112" t="s">
        <v>146</v>
      </c>
      <c r="B7" s="62">
        <f t="shared" si="0"/>
        <v>30</v>
      </c>
      <c r="C7" s="150">
        <v>4</v>
      </c>
      <c r="D7" s="150">
        <v>4</v>
      </c>
      <c r="E7" s="150">
        <v>5</v>
      </c>
      <c r="F7" s="150">
        <v>5</v>
      </c>
      <c r="G7" s="150">
        <v>4</v>
      </c>
      <c r="H7" s="150">
        <v>4</v>
      </c>
      <c r="I7" s="150">
        <v>4</v>
      </c>
      <c r="J7" s="62">
        <f t="shared" si="1"/>
        <v>3</v>
      </c>
      <c r="K7" s="62">
        <v>1</v>
      </c>
      <c r="L7" s="62">
        <v>2</v>
      </c>
      <c r="M7" s="62"/>
      <c r="N7" s="62"/>
      <c r="O7" s="62"/>
      <c r="P7" s="62"/>
      <c r="Q7" s="62"/>
      <c r="R7" s="63"/>
    </row>
    <row r="8" spans="1:18">
      <c r="A8" s="112" t="s">
        <v>147</v>
      </c>
      <c r="B8" s="62">
        <f t="shared" si="0"/>
        <v>31</v>
      </c>
      <c r="C8" s="150">
        <v>4</v>
      </c>
      <c r="D8" s="150">
        <v>4</v>
      </c>
      <c r="E8" s="150">
        <v>4</v>
      </c>
      <c r="F8" s="150">
        <v>4</v>
      </c>
      <c r="G8" s="150">
        <v>5</v>
      </c>
      <c r="H8" s="150">
        <v>5</v>
      </c>
      <c r="I8" s="150">
        <v>5</v>
      </c>
      <c r="J8" s="62">
        <f>SUM(K8:Q8)</f>
        <v>3</v>
      </c>
      <c r="K8" s="62">
        <v>1</v>
      </c>
      <c r="L8" s="62">
        <v>1</v>
      </c>
      <c r="M8" s="62"/>
      <c r="N8" s="62"/>
      <c r="O8" s="62">
        <v>1</v>
      </c>
      <c r="P8" s="62"/>
      <c r="Q8" s="62"/>
      <c r="R8" s="63"/>
    </row>
    <row r="9" spans="1:18">
      <c r="A9" s="112" t="s">
        <v>148</v>
      </c>
      <c r="B9" s="62">
        <f t="shared" si="0"/>
        <v>30</v>
      </c>
      <c r="C9" s="150">
        <v>5</v>
      </c>
      <c r="D9" s="150">
        <v>5</v>
      </c>
      <c r="E9" s="150">
        <v>4</v>
      </c>
      <c r="F9" s="150">
        <v>4</v>
      </c>
      <c r="G9" s="150">
        <v>4</v>
      </c>
      <c r="H9" s="150">
        <v>4</v>
      </c>
      <c r="I9" s="150">
        <v>4</v>
      </c>
      <c r="J9" s="62">
        <f t="shared" si="1"/>
        <v>0</v>
      </c>
      <c r="K9" s="62"/>
      <c r="L9" s="62"/>
      <c r="M9" s="62"/>
      <c r="N9" s="62"/>
      <c r="O9" s="62"/>
      <c r="P9" s="62"/>
      <c r="Q9" s="62"/>
      <c r="R9" s="63"/>
    </row>
    <row r="10" spans="1:18">
      <c r="A10" s="112" t="s">
        <v>149</v>
      </c>
      <c r="B10" s="62">
        <f t="shared" si="0"/>
        <v>31</v>
      </c>
      <c r="C10" s="150">
        <v>4</v>
      </c>
      <c r="D10" s="150">
        <v>4</v>
      </c>
      <c r="E10" s="150">
        <v>5</v>
      </c>
      <c r="F10" s="150">
        <v>5</v>
      </c>
      <c r="G10" s="150">
        <v>5</v>
      </c>
      <c r="H10" s="150">
        <v>4</v>
      </c>
      <c r="I10" s="150">
        <v>4</v>
      </c>
      <c r="J10" s="62">
        <f t="shared" si="1"/>
        <v>0</v>
      </c>
      <c r="K10" s="62"/>
      <c r="L10" s="62"/>
      <c r="M10" s="62"/>
      <c r="N10" s="62"/>
      <c r="O10" s="62"/>
      <c r="P10" s="62"/>
      <c r="Q10" s="62"/>
      <c r="R10" s="63"/>
    </row>
    <row r="11" spans="1:18">
      <c r="A11" s="112" t="s">
        <v>150</v>
      </c>
      <c r="B11" s="62">
        <f t="shared" si="0"/>
        <v>31</v>
      </c>
      <c r="C11" s="150">
        <v>5</v>
      </c>
      <c r="D11" s="150">
        <v>4</v>
      </c>
      <c r="E11" s="150">
        <v>4</v>
      </c>
      <c r="F11" s="150">
        <v>4</v>
      </c>
      <c r="G11" s="150">
        <v>4</v>
      </c>
      <c r="H11" s="150">
        <v>5</v>
      </c>
      <c r="I11" s="150">
        <v>5</v>
      </c>
      <c r="J11" s="62">
        <f t="shared" si="1"/>
        <v>0</v>
      </c>
      <c r="K11" s="62"/>
      <c r="L11" s="62"/>
      <c r="M11" s="62"/>
      <c r="N11" s="62"/>
      <c r="O11" s="62"/>
      <c r="P11" s="62"/>
      <c r="Q11" s="62"/>
      <c r="R11" s="63"/>
    </row>
    <row r="12" spans="1:18">
      <c r="A12" s="112" t="s">
        <v>151</v>
      </c>
      <c r="B12" s="62">
        <f t="shared" si="0"/>
        <v>30</v>
      </c>
      <c r="C12" s="150">
        <v>4</v>
      </c>
      <c r="D12" s="150">
        <v>5</v>
      </c>
      <c r="E12" s="150">
        <v>5</v>
      </c>
      <c r="F12" s="150">
        <v>4</v>
      </c>
      <c r="G12" s="150">
        <v>4</v>
      </c>
      <c r="H12" s="150">
        <v>4</v>
      </c>
      <c r="I12" s="150">
        <v>4</v>
      </c>
      <c r="J12" s="62">
        <f>SUM(K12:Q12)</f>
        <v>0</v>
      </c>
      <c r="K12" s="62"/>
      <c r="L12" s="62"/>
      <c r="M12" s="62"/>
      <c r="N12" s="62"/>
      <c r="O12" s="62"/>
      <c r="P12" s="62"/>
      <c r="Q12" s="62"/>
      <c r="R12" s="63"/>
    </row>
    <row r="13" spans="1:18">
      <c r="A13" s="112" t="s">
        <v>152</v>
      </c>
      <c r="B13" s="62">
        <f t="shared" si="0"/>
        <v>31</v>
      </c>
      <c r="C13" s="150">
        <v>4</v>
      </c>
      <c r="D13" s="150">
        <v>4</v>
      </c>
      <c r="E13" s="150">
        <v>4</v>
      </c>
      <c r="F13" s="150">
        <v>5</v>
      </c>
      <c r="G13" s="150">
        <v>5</v>
      </c>
      <c r="H13" s="150">
        <v>5</v>
      </c>
      <c r="I13" s="150">
        <v>4</v>
      </c>
      <c r="J13" s="62">
        <f t="shared" si="1"/>
        <v>0</v>
      </c>
      <c r="K13" s="62"/>
      <c r="L13" s="62"/>
      <c r="M13" s="62"/>
      <c r="N13" s="62"/>
      <c r="O13" s="62"/>
      <c r="P13" s="62"/>
      <c r="Q13" s="62"/>
      <c r="R13" s="63"/>
    </row>
    <row r="14" spans="1:18">
      <c r="A14" s="112" t="s">
        <v>153</v>
      </c>
      <c r="B14" s="62">
        <f t="shared" si="0"/>
        <v>30</v>
      </c>
      <c r="C14" s="150">
        <v>5</v>
      </c>
      <c r="D14" s="150">
        <v>4</v>
      </c>
      <c r="E14" s="150">
        <v>4</v>
      </c>
      <c r="F14" s="150">
        <v>4</v>
      </c>
      <c r="G14" s="150">
        <v>4</v>
      </c>
      <c r="H14" s="150">
        <v>4</v>
      </c>
      <c r="I14" s="150">
        <v>5</v>
      </c>
      <c r="J14" s="62">
        <f t="shared" si="1"/>
        <v>0</v>
      </c>
      <c r="K14" s="62"/>
      <c r="L14" s="62"/>
      <c r="M14" s="62"/>
      <c r="N14" s="62"/>
      <c r="O14" s="62"/>
      <c r="P14" s="62"/>
      <c r="Q14" s="62"/>
      <c r="R14" s="63"/>
    </row>
    <row r="15" spans="1:18">
      <c r="A15" s="112" t="s">
        <v>154</v>
      </c>
      <c r="B15" s="62">
        <f t="shared" si="0"/>
        <v>31</v>
      </c>
      <c r="C15" s="150">
        <v>4</v>
      </c>
      <c r="D15" s="150">
        <v>5</v>
      </c>
      <c r="E15" s="150">
        <v>5</v>
      </c>
      <c r="F15" s="150">
        <v>5</v>
      </c>
      <c r="G15" s="150">
        <v>4</v>
      </c>
      <c r="H15" s="150">
        <v>4</v>
      </c>
      <c r="I15" s="150">
        <v>4</v>
      </c>
      <c r="J15" s="62">
        <f t="shared" si="1"/>
        <v>2</v>
      </c>
      <c r="K15" s="62"/>
      <c r="L15" s="62"/>
      <c r="M15" s="62"/>
      <c r="N15" s="62"/>
      <c r="O15" s="62"/>
      <c r="P15" s="62">
        <v>1</v>
      </c>
      <c r="Q15" s="62">
        <v>1</v>
      </c>
      <c r="R15" s="63"/>
    </row>
    <row r="16" spans="1:18">
      <c r="A16" s="111" t="s">
        <v>55</v>
      </c>
      <c r="B16" s="64">
        <f>SUM(B4:B15)</f>
        <v>365</v>
      </c>
      <c r="C16" s="64">
        <f t="shared" ref="C16:I16" si="2">SUM(C4:C15)</f>
        <v>52</v>
      </c>
      <c r="D16" s="64">
        <f t="shared" si="2"/>
        <v>52</v>
      </c>
      <c r="E16" s="64">
        <f t="shared" si="2"/>
        <v>52</v>
      </c>
      <c r="F16" s="64">
        <f t="shared" si="2"/>
        <v>53</v>
      </c>
      <c r="G16" s="64">
        <f t="shared" si="2"/>
        <v>52</v>
      </c>
      <c r="H16" s="64">
        <f t="shared" si="2"/>
        <v>52</v>
      </c>
      <c r="I16" s="64">
        <f t="shared" si="2"/>
        <v>52</v>
      </c>
      <c r="J16" s="64">
        <f>SUM(J4:J15)</f>
        <v>9</v>
      </c>
      <c r="K16" s="64">
        <f t="shared" ref="K16:Q16" si="3">SUM(K4:K15)</f>
        <v>2</v>
      </c>
      <c r="L16" s="64">
        <f t="shared" si="3"/>
        <v>3</v>
      </c>
      <c r="M16" s="64">
        <f t="shared" si="3"/>
        <v>0</v>
      </c>
      <c r="N16" s="64">
        <f t="shared" si="3"/>
        <v>0</v>
      </c>
      <c r="O16" s="64">
        <f t="shared" si="3"/>
        <v>2</v>
      </c>
      <c r="P16" s="64">
        <f t="shared" si="3"/>
        <v>1</v>
      </c>
      <c r="Q16" s="64">
        <f t="shared" si="3"/>
        <v>1</v>
      </c>
      <c r="R16" s="63"/>
    </row>
    <row r="18" spans="1:18">
      <c r="A18" s="112"/>
      <c r="B18" s="110" t="s">
        <v>155</v>
      </c>
      <c r="C18" s="110" t="s">
        <v>155</v>
      </c>
      <c r="D18" s="110" t="s">
        <v>155</v>
      </c>
      <c r="E18" s="110" t="s">
        <v>155</v>
      </c>
      <c r="F18" s="110" t="s">
        <v>155</v>
      </c>
      <c r="G18" s="110" t="s">
        <v>155</v>
      </c>
      <c r="H18" s="110" t="s">
        <v>155</v>
      </c>
      <c r="O18" s="179" t="s">
        <v>173</v>
      </c>
    </row>
    <row r="19" spans="1:18">
      <c r="A19" s="111" t="s">
        <v>142</v>
      </c>
      <c r="B19" s="110" t="s">
        <v>130</v>
      </c>
      <c r="C19" s="110" t="s">
        <v>131</v>
      </c>
      <c r="D19" s="110" t="s">
        <v>132</v>
      </c>
      <c r="E19" s="110" t="s">
        <v>133</v>
      </c>
      <c r="F19" s="110" t="s">
        <v>134</v>
      </c>
      <c r="G19" s="110" t="s">
        <v>135</v>
      </c>
      <c r="H19" s="110" t="s">
        <v>136</v>
      </c>
      <c r="O19" s="179" t="s">
        <v>174</v>
      </c>
    </row>
    <row r="20" spans="1:18">
      <c r="A20" s="112" t="s">
        <v>143</v>
      </c>
      <c r="B20" s="62">
        <f t="shared" ref="B20:H31" si="4">C4-K4</f>
        <v>4</v>
      </c>
      <c r="C20" s="62">
        <f t="shared" si="4"/>
        <v>4</v>
      </c>
      <c r="D20" s="62">
        <f t="shared" si="4"/>
        <v>4</v>
      </c>
      <c r="E20" s="62">
        <f t="shared" si="4"/>
        <v>5</v>
      </c>
      <c r="F20" s="62">
        <f t="shared" si="4"/>
        <v>4</v>
      </c>
      <c r="G20" s="62" t="s">
        <v>563</v>
      </c>
      <c r="H20" s="62">
        <f t="shared" si="4"/>
        <v>4</v>
      </c>
      <c r="J20" s="318" t="s">
        <v>156</v>
      </c>
      <c r="K20" s="318"/>
      <c r="L20" s="324">
        <v>46388</v>
      </c>
      <c r="M20" s="324"/>
      <c r="N20" s="324"/>
      <c r="O20" s="319">
        <v>1</v>
      </c>
    </row>
    <row r="21" spans="1:18">
      <c r="A21" s="112" t="s">
        <v>144</v>
      </c>
      <c r="B21" s="62">
        <f t="shared" si="4"/>
        <v>4</v>
      </c>
      <c r="C21" s="62">
        <f t="shared" si="4"/>
        <v>4</v>
      </c>
      <c r="D21" s="62">
        <f t="shared" si="4"/>
        <v>4</v>
      </c>
      <c r="E21" s="62">
        <f t="shared" si="4"/>
        <v>4</v>
      </c>
      <c r="F21" s="62">
        <f t="shared" si="4"/>
        <v>4</v>
      </c>
      <c r="G21" s="62">
        <f t="shared" si="4"/>
        <v>4</v>
      </c>
      <c r="H21" s="62">
        <f t="shared" si="4"/>
        <v>4</v>
      </c>
      <c r="J21" s="318" t="s">
        <v>157</v>
      </c>
      <c r="K21" s="318"/>
      <c r="L21" s="324">
        <v>46482</v>
      </c>
      <c r="M21" s="324"/>
      <c r="N21" s="324"/>
      <c r="O21" s="319">
        <v>1</v>
      </c>
      <c r="Q21" s="60"/>
    </row>
    <row r="22" spans="1:18">
      <c r="A22" s="112" t="s">
        <v>145</v>
      </c>
      <c r="B22" s="62">
        <f t="shared" si="4"/>
        <v>5</v>
      </c>
      <c r="C22" s="62">
        <f t="shared" si="4"/>
        <v>5</v>
      </c>
      <c r="D22" s="62">
        <f t="shared" si="4"/>
        <v>4</v>
      </c>
      <c r="E22" s="62">
        <f t="shared" si="4"/>
        <v>4</v>
      </c>
      <c r="F22" s="62">
        <f t="shared" si="4"/>
        <v>4</v>
      </c>
      <c r="G22" s="62">
        <f t="shared" si="4"/>
        <v>4</v>
      </c>
      <c r="H22" s="62">
        <f t="shared" si="4"/>
        <v>5</v>
      </c>
      <c r="J22" s="318" t="s">
        <v>157</v>
      </c>
      <c r="K22" s="318"/>
      <c r="L22" s="324">
        <v>46483</v>
      </c>
      <c r="M22" s="324"/>
      <c r="N22" s="324"/>
      <c r="O22" s="319">
        <v>1</v>
      </c>
    </row>
    <row r="23" spans="1:18">
      <c r="A23" s="112" t="s">
        <v>146</v>
      </c>
      <c r="B23" s="62">
        <f t="shared" si="4"/>
        <v>3</v>
      </c>
      <c r="C23" s="62">
        <f t="shared" si="4"/>
        <v>2</v>
      </c>
      <c r="D23" s="62">
        <f t="shared" si="4"/>
        <v>5</v>
      </c>
      <c r="E23" s="62">
        <f t="shared" si="4"/>
        <v>5</v>
      </c>
      <c r="F23" s="62">
        <f t="shared" si="4"/>
        <v>4</v>
      </c>
      <c r="G23" s="62">
        <f t="shared" si="4"/>
        <v>4</v>
      </c>
      <c r="H23" s="62">
        <f t="shared" si="4"/>
        <v>4</v>
      </c>
      <c r="J23" s="318" t="s">
        <v>158</v>
      </c>
      <c r="K23" s="318"/>
      <c r="L23" s="324">
        <v>46504</v>
      </c>
      <c r="M23" s="324"/>
      <c r="N23" s="324"/>
      <c r="O23" s="319">
        <v>1</v>
      </c>
    </row>
    <row r="24" spans="1:18">
      <c r="A24" s="112" t="s">
        <v>147</v>
      </c>
      <c r="B24" s="62">
        <f t="shared" si="4"/>
        <v>3</v>
      </c>
      <c r="C24" s="62">
        <f t="shared" si="4"/>
        <v>3</v>
      </c>
      <c r="D24" s="62">
        <f t="shared" si="4"/>
        <v>4</v>
      </c>
      <c r="E24" s="62">
        <f t="shared" si="4"/>
        <v>4</v>
      </c>
      <c r="F24" s="62">
        <f t="shared" si="4"/>
        <v>4</v>
      </c>
      <c r="G24" s="62">
        <f t="shared" si="4"/>
        <v>5</v>
      </c>
      <c r="H24" s="62">
        <f t="shared" si="4"/>
        <v>5</v>
      </c>
      <c r="J24" s="318" t="s">
        <v>159</v>
      </c>
      <c r="K24" s="318"/>
      <c r="L24" s="324">
        <v>46521</v>
      </c>
      <c r="M24" s="324"/>
      <c r="N24" s="324"/>
      <c r="O24" s="319">
        <v>1</v>
      </c>
    </row>
    <row r="25" spans="1:18">
      <c r="A25" s="112" t="s">
        <v>148</v>
      </c>
      <c r="B25" s="62">
        <f t="shared" si="4"/>
        <v>5</v>
      </c>
      <c r="C25" s="62">
        <f t="shared" si="4"/>
        <v>5</v>
      </c>
      <c r="D25" s="62">
        <f t="shared" si="4"/>
        <v>4</v>
      </c>
      <c r="E25" s="62">
        <f t="shared" si="4"/>
        <v>4</v>
      </c>
      <c r="F25" s="62">
        <f t="shared" si="4"/>
        <v>4</v>
      </c>
      <c r="G25" s="62">
        <f t="shared" si="4"/>
        <v>4</v>
      </c>
      <c r="H25" s="62">
        <f t="shared" si="4"/>
        <v>4</v>
      </c>
      <c r="J25" s="318" t="s">
        <v>160</v>
      </c>
      <c r="K25" s="318"/>
      <c r="L25" s="324">
        <v>46531</v>
      </c>
      <c r="M25" s="324"/>
      <c r="N25" s="324"/>
      <c r="O25" s="319">
        <v>1</v>
      </c>
    </row>
    <row r="26" spans="1:18">
      <c r="A26" s="112" t="s">
        <v>149</v>
      </c>
      <c r="B26" s="62">
        <f t="shared" si="4"/>
        <v>4</v>
      </c>
      <c r="C26" s="62">
        <f t="shared" si="4"/>
        <v>4</v>
      </c>
      <c r="D26" s="62">
        <f t="shared" si="4"/>
        <v>5</v>
      </c>
      <c r="E26" s="62">
        <f t="shared" si="4"/>
        <v>5</v>
      </c>
      <c r="F26" s="62">
        <f t="shared" si="4"/>
        <v>5</v>
      </c>
      <c r="G26" s="62">
        <f t="shared" si="4"/>
        <v>4</v>
      </c>
      <c r="H26" s="62">
        <f t="shared" si="4"/>
        <v>4</v>
      </c>
      <c r="J26" s="318" t="s">
        <v>160</v>
      </c>
      <c r="K26" s="318"/>
      <c r="L26" s="324">
        <v>46532</v>
      </c>
      <c r="M26" s="324"/>
      <c r="N26" s="324"/>
      <c r="O26" s="319">
        <v>1</v>
      </c>
      <c r="Q26" s="60"/>
    </row>
    <row r="27" spans="1:18">
      <c r="A27" s="112" t="s">
        <v>150</v>
      </c>
      <c r="B27" s="62">
        <f t="shared" si="4"/>
        <v>5</v>
      </c>
      <c r="C27" s="62">
        <f t="shared" si="4"/>
        <v>4</v>
      </c>
      <c r="D27" s="62">
        <f t="shared" si="4"/>
        <v>4</v>
      </c>
      <c r="E27" s="62">
        <f t="shared" si="4"/>
        <v>4</v>
      </c>
      <c r="F27" s="62">
        <f t="shared" si="4"/>
        <v>4</v>
      </c>
      <c r="G27" s="62">
        <f t="shared" si="4"/>
        <v>5</v>
      </c>
      <c r="H27" s="62">
        <f t="shared" si="4"/>
        <v>5</v>
      </c>
      <c r="J27" s="318" t="s">
        <v>161</v>
      </c>
      <c r="K27" s="318"/>
      <c r="L27" s="324">
        <v>46746</v>
      </c>
      <c r="M27" s="324"/>
      <c r="N27" s="324"/>
      <c r="O27" s="319">
        <v>1</v>
      </c>
    </row>
    <row r="28" spans="1:18">
      <c r="A28" s="112" t="s">
        <v>151</v>
      </c>
      <c r="B28" s="62">
        <f t="shared" si="4"/>
        <v>4</v>
      </c>
      <c r="C28" s="62">
        <f t="shared" si="4"/>
        <v>5</v>
      </c>
      <c r="D28" s="62">
        <f t="shared" si="4"/>
        <v>5</v>
      </c>
      <c r="E28" s="62">
        <f t="shared" si="4"/>
        <v>4</v>
      </c>
      <c r="F28" s="62">
        <f t="shared" si="4"/>
        <v>4</v>
      </c>
      <c r="G28" s="62">
        <f t="shared" si="4"/>
        <v>4</v>
      </c>
      <c r="H28" s="62">
        <f t="shared" si="4"/>
        <v>4</v>
      </c>
      <c r="J28" s="318" t="s">
        <v>161</v>
      </c>
      <c r="K28" s="318"/>
      <c r="L28" s="324">
        <v>46747</v>
      </c>
      <c r="M28" s="324"/>
      <c r="N28" s="324"/>
      <c r="O28" s="319">
        <v>1</v>
      </c>
    </row>
    <row r="29" spans="1:18" ht="13.5" thickBot="1">
      <c r="A29" s="112" t="s">
        <v>152</v>
      </c>
      <c r="B29" s="62">
        <f t="shared" si="4"/>
        <v>4</v>
      </c>
      <c r="C29" s="62">
        <f t="shared" si="4"/>
        <v>4</v>
      </c>
      <c r="D29" s="62">
        <f t="shared" si="4"/>
        <v>4</v>
      </c>
      <c r="E29" s="62">
        <f t="shared" si="4"/>
        <v>5</v>
      </c>
      <c r="F29" s="62">
        <f t="shared" si="4"/>
        <v>5</v>
      </c>
      <c r="G29" s="62">
        <f t="shared" si="4"/>
        <v>5</v>
      </c>
      <c r="H29" s="62">
        <f t="shared" si="4"/>
        <v>4</v>
      </c>
      <c r="J29" s="318"/>
      <c r="K29" s="320"/>
      <c r="L29" s="320"/>
      <c r="M29" s="321"/>
      <c r="N29" s="322"/>
      <c r="O29" s="323">
        <f>SUM(O20:O28)</f>
        <v>9</v>
      </c>
      <c r="Q29" s="60"/>
    </row>
    <row r="30" spans="1:18" ht="13.5" thickTop="1">
      <c r="A30" s="112" t="s">
        <v>153</v>
      </c>
      <c r="B30" s="62">
        <f t="shared" si="4"/>
        <v>5</v>
      </c>
      <c r="C30" s="62">
        <f t="shared" si="4"/>
        <v>4</v>
      </c>
      <c r="D30" s="62">
        <f t="shared" si="4"/>
        <v>4</v>
      </c>
      <c r="E30" s="62">
        <f t="shared" si="4"/>
        <v>4</v>
      </c>
      <c r="F30" s="62">
        <f t="shared" si="4"/>
        <v>4</v>
      </c>
      <c r="G30" s="62">
        <f t="shared" si="4"/>
        <v>4</v>
      </c>
      <c r="H30" s="62">
        <f t="shared" si="4"/>
        <v>5</v>
      </c>
      <c r="Q30" s="60"/>
      <c r="R30" s="66"/>
    </row>
    <row r="31" spans="1:18">
      <c r="A31" s="112" t="s">
        <v>154</v>
      </c>
      <c r="B31" s="62">
        <f t="shared" si="4"/>
        <v>4</v>
      </c>
      <c r="C31" s="62">
        <f t="shared" si="4"/>
        <v>5</v>
      </c>
      <c r="D31" s="62">
        <f t="shared" si="4"/>
        <v>5</v>
      </c>
      <c r="E31" s="62">
        <f t="shared" si="4"/>
        <v>5</v>
      </c>
      <c r="F31" s="62">
        <f t="shared" si="4"/>
        <v>4</v>
      </c>
      <c r="G31" s="62">
        <f t="shared" si="4"/>
        <v>3</v>
      </c>
      <c r="H31" s="62">
        <f>I15-Q15</f>
        <v>3</v>
      </c>
      <c r="Q31" s="60"/>
      <c r="R31" s="66"/>
    </row>
    <row r="32" spans="1:18">
      <c r="A32" s="111" t="s">
        <v>55</v>
      </c>
      <c r="B32" s="64">
        <f t="shared" ref="B32:G32" si="5">SUM(B20:B31)</f>
        <v>50</v>
      </c>
      <c r="C32" s="64">
        <f t="shared" si="5"/>
        <v>49</v>
      </c>
      <c r="D32" s="64">
        <f t="shared" si="5"/>
        <v>52</v>
      </c>
      <c r="E32" s="64">
        <f t="shared" si="5"/>
        <v>53</v>
      </c>
      <c r="F32" s="64">
        <f t="shared" si="5"/>
        <v>50</v>
      </c>
      <c r="G32" s="64">
        <f t="shared" si="5"/>
        <v>46</v>
      </c>
      <c r="H32" s="64">
        <f>SUM(H20:H31)</f>
        <v>51</v>
      </c>
      <c r="J32" s="60"/>
      <c r="O32" s="60"/>
      <c r="Q32" s="60"/>
      <c r="R32" s="66"/>
    </row>
    <row r="33" spans="1:10" ht="13.5" thickBot="1">
      <c r="H33" s="63"/>
      <c r="J33" s="60"/>
    </row>
    <row r="34" spans="1:10">
      <c r="A34" s="113" t="s">
        <v>123</v>
      </c>
      <c r="B34" s="113" t="s">
        <v>162</v>
      </c>
      <c r="H34" s="63"/>
    </row>
    <row r="35" spans="1:10" ht="13.5" thickBot="1">
      <c r="A35" s="114"/>
      <c r="B35" s="114" t="s">
        <v>163</v>
      </c>
      <c r="H35" s="63"/>
      <c r="I35" s="63"/>
      <c r="J35" s="63"/>
    </row>
    <row r="36" spans="1:10">
      <c r="A36" s="180"/>
      <c r="B36" s="180"/>
      <c r="H36" s="63"/>
      <c r="I36" s="63"/>
      <c r="J36" s="63"/>
    </row>
    <row r="37" spans="1:10">
      <c r="A37" s="180">
        <v>260</v>
      </c>
      <c r="B37" s="180">
        <f>B32+C32+D32+E32+F32</f>
        <v>254</v>
      </c>
      <c r="H37" s="63"/>
      <c r="I37" s="63"/>
      <c r="J37" s="63"/>
    </row>
    <row r="38" spans="1:10">
      <c r="A38" s="180">
        <v>208</v>
      </c>
      <c r="B38" s="180">
        <f>B32+C32+E32+F32</f>
        <v>202</v>
      </c>
      <c r="H38" s="63"/>
      <c r="I38" s="63"/>
      <c r="J38" s="63"/>
    </row>
    <row r="39" spans="1:10">
      <c r="A39" s="180">
        <v>156</v>
      </c>
      <c r="B39" s="180">
        <f>B32+D32+F32</f>
        <v>152</v>
      </c>
      <c r="H39" s="63"/>
      <c r="I39" s="63"/>
      <c r="J39" s="63"/>
    </row>
    <row r="40" spans="1:10">
      <c r="A40" s="180">
        <v>104</v>
      </c>
      <c r="B40" s="180">
        <f>C32+E32</f>
        <v>102</v>
      </c>
      <c r="H40" s="63"/>
      <c r="I40" s="63"/>
      <c r="J40" s="63"/>
    </row>
    <row r="41" spans="1:10">
      <c r="A41" s="180">
        <v>52</v>
      </c>
      <c r="B41" s="180">
        <v>52</v>
      </c>
      <c r="H41" s="63"/>
      <c r="I41" s="63"/>
      <c r="J41" s="63"/>
    </row>
    <row r="42" spans="1:10">
      <c r="A42" s="180">
        <v>26</v>
      </c>
      <c r="B42" s="180">
        <v>26</v>
      </c>
      <c r="H42" s="63"/>
      <c r="I42" s="63"/>
      <c r="J42" s="63"/>
    </row>
    <row r="43" spans="1:10">
      <c r="A43" s="180">
        <v>17</v>
      </c>
      <c r="B43" s="180">
        <v>17</v>
      </c>
      <c r="H43" s="63"/>
      <c r="I43" s="63"/>
      <c r="J43" s="63"/>
    </row>
    <row r="44" spans="1:10">
      <c r="A44" s="180">
        <v>12</v>
      </c>
      <c r="B44" s="180">
        <v>12</v>
      </c>
      <c r="H44" s="63"/>
      <c r="I44" s="63"/>
      <c r="J44" s="63"/>
    </row>
    <row r="45" spans="1:10">
      <c r="A45" s="180" t="s">
        <v>164</v>
      </c>
      <c r="B45" s="180">
        <f>G32</f>
        <v>46</v>
      </c>
      <c r="H45" s="63"/>
      <c r="I45" s="63"/>
      <c r="J45" s="63"/>
    </row>
    <row r="46" spans="1:10">
      <c r="A46" s="180" t="s">
        <v>165</v>
      </c>
      <c r="B46" s="180">
        <f>H32</f>
        <v>51</v>
      </c>
      <c r="H46" s="63"/>
      <c r="I46" s="63"/>
      <c r="J46" s="63"/>
    </row>
    <row r="47" spans="1:10">
      <c r="A47" s="180" t="s">
        <v>175</v>
      </c>
      <c r="B47" s="180">
        <f>G32+H32</f>
        <v>97</v>
      </c>
      <c r="H47" s="63"/>
      <c r="I47" s="63"/>
      <c r="J47" s="63"/>
    </row>
    <row r="48" spans="1:10">
      <c r="A48" s="180" t="s">
        <v>176</v>
      </c>
      <c r="B48" s="180">
        <f>O28</f>
        <v>1</v>
      </c>
      <c r="H48" s="63"/>
      <c r="I48" s="63"/>
      <c r="J48" s="63"/>
    </row>
    <row r="49" spans="1:10">
      <c r="A49" s="180">
        <v>8</v>
      </c>
      <c r="B49" s="180">
        <v>8</v>
      </c>
      <c r="H49" s="63"/>
      <c r="I49" s="63"/>
      <c r="J49" s="63"/>
    </row>
    <row r="50" spans="1:10">
      <c r="A50" s="180">
        <v>6</v>
      </c>
      <c r="B50" s="180">
        <v>6</v>
      </c>
      <c r="H50" s="63"/>
      <c r="I50" s="63"/>
      <c r="J50" s="63"/>
    </row>
    <row r="51" spans="1:10">
      <c r="A51" s="180">
        <v>4</v>
      </c>
      <c r="B51" s="180">
        <v>4</v>
      </c>
      <c r="H51" s="63"/>
      <c r="I51" s="63"/>
      <c r="J51" s="63"/>
    </row>
    <row r="52" spans="1:10">
      <c r="A52" s="180">
        <v>2</v>
      </c>
      <c r="B52" s="180">
        <v>2</v>
      </c>
      <c r="H52" s="63"/>
      <c r="I52" s="63"/>
      <c r="J52" s="63"/>
    </row>
    <row r="53" spans="1:10" ht="13.5" thickBot="1">
      <c r="A53" s="181">
        <v>1</v>
      </c>
      <c r="B53" s="181">
        <v>1</v>
      </c>
      <c r="H53" s="63"/>
      <c r="I53" s="63"/>
      <c r="J53" s="63"/>
    </row>
    <row r="54" spans="1:10">
      <c r="H54" s="63"/>
      <c r="I54" s="63"/>
      <c r="J54" s="63"/>
    </row>
    <row r="55" spans="1:10">
      <c r="H55" s="63"/>
      <c r="I55" s="67"/>
    </row>
    <row r="56" spans="1:10" s="65" customFormat="1">
      <c r="A56" s="63"/>
      <c r="B56" s="63"/>
      <c r="C56" s="63"/>
      <c r="I56" s="67"/>
    </row>
    <row r="57" spans="1:10" s="65" customFormat="1">
      <c r="A57" s="63"/>
      <c r="B57" s="63"/>
      <c r="C57" s="63"/>
      <c r="I57" s="67"/>
    </row>
    <row r="58" spans="1:10" s="65" customFormat="1">
      <c r="A58" s="63"/>
      <c r="B58" s="63"/>
      <c r="C58" s="63"/>
      <c r="I58" s="67"/>
    </row>
    <row r="59" spans="1:10" s="65" customFormat="1">
      <c r="A59" s="63"/>
      <c r="B59" s="63"/>
      <c r="C59" s="63"/>
      <c r="I59" s="67"/>
    </row>
  </sheetData>
  <mergeCells count="9">
    <mergeCell ref="L25:N25"/>
    <mergeCell ref="L26:N26"/>
    <mergeCell ref="L27:N27"/>
    <mergeCell ref="L28:N28"/>
    <mergeCell ref="L20:N20"/>
    <mergeCell ref="L21:N21"/>
    <mergeCell ref="L22:N22"/>
    <mergeCell ref="L23:N23"/>
    <mergeCell ref="L24:N24"/>
  </mergeCells>
  <printOptions gridLines="1"/>
  <pageMargins left="0.39370078740157483" right="0" top="0.78740157480314965" bottom="0.59055118110236227" header="0.51181102362204722" footer="0.51181102362204722"/>
  <pageSetup paperSize="9" scale="87" orientation="landscape" r:id="rId1"/>
  <headerFooter alignWithMargins="0">
    <oddHeader>&amp;LGemeente Heerenveen - Asito</oddHeader>
    <oddFooter>&amp;C&amp;"Times New Roman,Standaard"&amp;F&amp;R&amp;"Times New Roman,Standaard"&amp;A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04510-0F5C-4582-866C-75914B7AB338}">
  <sheetPr codeName="Blad6"/>
  <dimension ref="A1:U74"/>
  <sheetViews>
    <sheetView showZeros="0" zoomScale="85" zoomScaleNormal="85" workbookViewId="0">
      <selection activeCell="P28" sqref="P28"/>
    </sheetView>
  </sheetViews>
  <sheetFormatPr defaultRowHeight="12.75"/>
  <cols>
    <col min="1" max="1" width="8.7109375" style="17" bestFit="1" customWidth="1"/>
    <col min="2" max="2" width="17.28515625" style="1" bestFit="1" customWidth="1"/>
    <col min="3" max="4" width="12.7109375" style="1" customWidth="1"/>
    <col min="5" max="5" width="12.42578125" style="17" bestFit="1" customWidth="1"/>
    <col min="6" max="6" width="12.42578125" style="17" customWidth="1"/>
    <col min="7" max="7" width="18.85546875" style="33" bestFit="1" customWidth="1"/>
    <col min="8" max="8" width="14" style="33" bestFit="1" customWidth="1"/>
    <col min="9" max="9" width="20.7109375" style="33" bestFit="1" customWidth="1"/>
    <col min="10" max="10" width="14.85546875" style="17" bestFit="1" customWidth="1"/>
    <col min="11" max="11" width="20" style="1" customWidth="1"/>
    <col min="12" max="12" width="16.28515625" style="1" bestFit="1" customWidth="1"/>
    <col min="13" max="13" width="13.5703125" style="17" bestFit="1" customWidth="1"/>
    <col min="14" max="14" width="14.28515625" style="17" bestFit="1" customWidth="1"/>
    <col min="15" max="15" width="14.28515625" style="1" bestFit="1" customWidth="1"/>
    <col min="16" max="16" width="14.5703125" style="1" bestFit="1" customWidth="1"/>
    <col min="17" max="17" width="13.85546875" style="1" bestFit="1" customWidth="1"/>
    <col min="18" max="18" width="12.7109375" style="1" bestFit="1" customWidth="1"/>
    <col min="19" max="19" width="4" style="1" customWidth="1"/>
    <col min="20" max="20" width="12.85546875" style="178" bestFit="1" customWidth="1"/>
    <col min="21" max="21" width="8.85546875" style="173" bestFit="1" customWidth="1"/>
    <col min="22" max="23" width="4.5703125" style="1" customWidth="1"/>
    <col min="24" max="31" width="12.140625" style="1" customWidth="1"/>
    <col min="32" max="32" width="12.7109375" style="1" bestFit="1" customWidth="1"/>
    <col min="33" max="16384" width="9.140625" style="1"/>
  </cols>
  <sheetData>
    <row r="1" spans="1:21">
      <c r="A1" s="115" t="s">
        <v>92</v>
      </c>
      <c r="B1" s="116" t="s">
        <v>93</v>
      </c>
      <c r="C1" s="116" t="s">
        <v>94</v>
      </c>
      <c r="D1" s="116" t="s">
        <v>95</v>
      </c>
      <c r="E1" s="115" t="s">
        <v>40</v>
      </c>
      <c r="F1" s="115" t="s">
        <v>129</v>
      </c>
      <c r="G1" s="117" t="s">
        <v>2</v>
      </c>
      <c r="H1" s="117" t="s">
        <v>105</v>
      </c>
      <c r="I1" s="118" t="s">
        <v>166</v>
      </c>
      <c r="J1" s="115" t="s">
        <v>4</v>
      </c>
      <c r="K1" s="115" t="s">
        <v>5</v>
      </c>
      <c r="L1" s="115" t="s">
        <v>6</v>
      </c>
      <c r="M1" s="115" t="s">
        <v>7</v>
      </c>
      <c r="N1" s="115" t="s">
        <v>5</v>
      </c>
      <c r="O1" s="115" t="s">
        <v>8</v>
      </c>
      <c r="P1" s="327" t="s">
        <v>104</v>
      </c>
      <c r="Q1" s="328"/>
      <c r="R1" s="115" t="s">
        <v>9</v>
      </c>
      <c r="T1" s="174" t="s">
        <v>10</v>
      </c>
      <c r="U1" s="169" t="s">
        <v>11</v>
      </c>
    </row>
    <row r="2" spans="1:21">
      <c r="A2" s="119" t="s">
        <v>98</v>
      </c>
      <c r="B2" s="120"/>
      <c r="C2" s="120"/>
      <c r="D2" s="120"/>
      <c r="E2" s="119" t="s">
        <v>50</v>
      </c>
      <c r="F2" s="119" t="s">
        <v>50</v>
      </c>
      <c r="G2" s="121" t="s">
        <v>13</v>
      </c>
      <c r="H2" s="121" t="s">
        <v>14</v>
      </c>
      <c r="I2" s="122" t="s">
        <v>167</v>
      </c>
      <c r="J2" s="119" t="s">
        <v>15</v>
      </c>
      <c r="K2" s="119" t="s">
        <v>16</v>
      </c>
      <c r="L2" s="119"/>
      <c r="M2" s="119" t="s">
        <v>14</v>
      </c>
      <c r="N2" s="119" t="s">
        <v>17</v>
      </c>
      <c r="O2" s="119"/>
      <c r="P2" s="119" t="s">
        <v>18</v>
      </c>
      <c r="Q2" s="119" t="s">
        <v>19</v>
      </c>
      <c r="R2" s="119"/>
      <c r="T2" s="175"/>
      <c r="U2" s="170"/>
    </row>
    <row r="3" spans="1:21">
      <c r="A3" s="123"/>
      <c r="B3" s="124"/>
      <c r="C3" s="124"/>
      <c r="D3" s="124"/>
      <c r="E3" s="123"/>
      <c r="F3" s="123"/>
      <c r="G3" s="125" t="s">
        <v>20</v>
      </c>
      <c r="H3" s="125"/>
      <c r="I3" s="125" t="s">
        <v>75</v>
      </c>
      <c r="J3" s="123" t="s">
        <v>168</v>
      </c>
      <c r="K3" s="123" t="s">
        <v>21</v>
      </c>
      <c r="L3" s="123" t="s">
        <v>22</v>
      </c>
      <c r="M3" s="123" t="s">
        <v>23</v>
      </c>
      <c r="N3" s="123" t="s">
        <v>24</v>
      </c>
      <c r="O3" s="123" t="s">
        <v>25</v>
      </c>
      <c r="P3" s="123" t="s">
        <v>26</v>
      </c>
      <c r="Q3" s="126">
        <v>0.21</v>
      </c>
      <c r="R3" s="123" t="s">
        <v>27</v>
      </c>
      <c r="T3" s="176"/>
      <c r="U3" s="171"/>
    </row>
    <row r="4" spans="1:21">
      <c r="A4" s="54"/>
      <c r="B4" s="2" t="s">
        <v>572</v>
      </c>
      <c r="C4" s="2"/>
      <c r="D4" s="55"/>
      <c r="E4" s="54"/>
      <c r="F4" s="54"/>
      <c r="G4" s="31"/>
      <c r="H4" s="31"/>
      <c r="I4" s="31"/>
      <c r="J4" s="31"/>
      <c r="K4" s="56"/>
      <c r="L4" s="57"/>
      <c r="M4" s="58"/>
      <c r="N4" s="56"/>
      <c r="O4" s="57"/>
      <c r="P4" s="54"/>
      <c r="Q4" s="54"/>
      <c r="R4" s="54"/>
      <c r="T4" s="27"/>
      <c r="U4" s="172"/>
    </row>
    <row r="5" spans="1:21">
      <c r="A5" s="54"/>
      <c r="B5" s="72" t="s">
        <v>102</v>
      </c>
      <c r="C5" s="72"/>
      <c r="D5" s="55"/>
      <c r="E5" s="54"/>
      <c r="F5" s="54"/>
      <c r="G5" s="31"/>
      <c r="H5" s="31"/>
      <c r="I5" s="31"/>
      <c r="J5" s="31"/>
      <c r="K5" s="57"/>
      <c r="L5" s="57"/>
      <c r="M5" s="57"/>
      <c r="N5" s="57"/>
      <c r="O5" s="57"/>
      <c r="P5" s="54"/>
      <c r="Q5" s="54"/>
      <c r="R5" s="54"/>
      <c r="T5" s="27"/>
      <c r="U5" s="71"/>
    </row>
    <row r="6" spans="1:21">
      <c r="A6" s="34">
        <v>1</v>
      </c>
      <c r="B6" s="11" t="s">
        <v>177</v>
      </c>
      <c r="C6" s="14" t="s">
        <v>178</v>
      </c>
      <c r="D6" s="14" t="s">
        <v>560</v>
      </c>
      <c r="E6" s="16">
        <v>260</v>
      </c>
      <c r="F6" s="16">
        <v>255</v>
      </c>
      <c r="G6" s="31">
        <v>5593.5850640141089</v>
      </c>
      <c r="H6" s="31"/>
      <c r="I6" s="31"/>
      <c r="J6" s="32"/>
      <c r="K6" s="12"/>
      <c r="L6" s="12"/>
      <c r="M6" s="71"/>
      <c r="N6" s="35"/>
      <c r="O6" s="12"/>
      <c r="P6" s="12"/>
      <c r="Q6" s="13"/>
      <c r="R6" s="12"/>
      <c r="T6" s="27"/>
      <c r="U6" s="71"/>
    </row>
    <row r="7" spans="1:21">
      <c r="A7" s="34"/>
      <c r="B7" s="11"/>
      <c r="C7" s="14"/>
      <c r="D7" s="14"/>
      <c r="E7" s="16"/>
      <c r="F7" s="16"/>
      <c r="G7" s="31"/>
      <c r="H7" s="50"/>
      <c r="I7" s="50"/>
      <c r="J7" s="32"/>
      <c r="K7" s="12"/>
      <c r="L7" s="12"/>
      <c r="M7" s="71"/>
      <c r="N7" s="35"/>
      <c r="O7" s="12"/>
      <c r="P7" s="36"/>
      <c r="Q7" s="13"/>
      <c r="R7" s="12"/>
      <c r="T7" s="40"/>
      <c r="U7" s="71"/>
    </row>
    <row r="8" spans="1:21">
      <c r="A8" s="127"/>
      <c r="B8" s="128"/>
      <c r="C8" s="128"/>
      <c r="D8" s="129" t="s">
        <v>55</v>
      </c>
      <c r="E8" s="130"/>
      <c r="F8" s="130"/>
      <c r="G8" s="131">
        <v>5593.5850640141089</v>
      </c>
      <c r="H8" s="131"/>
      <c r="I8" s="131"/>
      <c r="J8" s="132"/>
      <c r="K8" s="133"/>
      <c r="L8" s="133"/>
      <c r="M8" s="131"/>
      <c r="N8" s="134"/>
      <c r="O8" s="133"/>
      <c r="P8" s="135"/>
      <c r="Q8" s="135"/>
      <c r="R8" s="135"/>
      <c r="T8" s="177"/>
      <c r="U8" s="132"/>
    </row>
    <row r="10" spans="1:21">
      <c r="P10" s="36"/>
    </row>
    <row r="11" spans="1:21">
      <c r="A11" s="115" t="s">
        <v>92</v>
      </c>
      <c r="B11" s="116" t="s">
        <v>101</v>
      </c>
      <c r="C11" s="116" t="s">
        <v>99</v>
      </c>
      <c r="D11" s="116" t="s">
        <v>95</v>
      </c>
      <c r="E11" s="115" t="s">
        <v>40</v>
      </c>
      <c r="F11" s="115" t="s">
        <v>129</v>
      </c>
      <c r="G11" s="117" t="s">
        <v>2</v>
      </c>
      <c r="H11" s="117" t="s">
        <v>105</v>
      </c>
      <c r="I11" s="118" t="s">
        <v>166</v>
      </c>
      <c r="J11" s="115" t="s">
        <v>4</v>
      </c>
      <c r="K11" s="115" t="s">
        <v>5</v>
      </c>
      <c r="L11" s="115" t="s">
        <v>6</v>
      </c>
      <c r="M11" s="115" t="s">
        <v>7</v>
      </c>
      <c r="N11" s="115" t="s">
        <v>5</v>
      </c>
      <c r="O11" s="115" t="s">
        <v>8</v>
      </c>
      <c r="P11" s="327" t="s">
        <v>104</v>
      </c>
      <c r="Q11" s="328"/>
      <c r="R11" s="115" t="s">
        <v>9</v>
      </c>
      <c r="T11" s="174" t="s">
        <v>10</v>
      </c>
      <c r="U11" s="169" t="s">
        <v>11</v>
      </c>
    </row>
    <row r="12" spans="1:21">
      <c r="A12" s="119" t="s">
        <v>98</v>
      </c>
      <c r="B12" s="120"/>
      <c r="C12" s="120"/>
      <c r="D12" s="120"/>
      <c r="E12" s="119" t="s">
        <v>50</v>
      </c>
      <c r="F12" s="119" t="s">
        <v>50</v>
      </c>
      <c r="G12" s="121" t="s">
        <v>13</v>
      </c>
      <c r="H12" s="121" t="s">
        <v>14</v>
      </c>
      <c r="I12" s="122" t="s">
        <v>167</v>
      </c>
      <c r="J12" s="119" t="s">
        <v>15</v>
      </c>
      <c r="K12" s="119" t="s">
        <v>16</v>
      </c>
      <c r="L12" s="119"/>
      <c r="M12" s="119" t="s">
        <v>14</v>
      </c>
      <c r="N12" s="119" t="s">
        <v>17</v>
      </c>
      <c r="O12" s="119"/>
      <c r="P12" s="119" t="s">
        <v>18</v>
      </c>
      <c r="Q12" s="119" t="s">
        <v>19</v>
      </c>
      <c r="R12" s="119"/>
      <c r="T12" s="175"/>
      <c r="U12" s="170"/>
    </row>
    <row r="13" spans="1:21">
      <c r="A13" s="123"/>
      <c r="B13" s="124"/>
      <c r="C13" s="124"/>
      <c r="D13" s="124"/>
      <c r="E13" s="123"/>
      <c r="F13" s="123"/>
      <c r="G13" s="125" t="s">
        <v>20</v>
      </c>
      <c r="H13" s="125"/>
      <c r="I13" s="125" t="s">
        <v>75</v>
      </c>
      <c r="J13" s="123" t="s">
        <v>168</v>
      </c>
      <c r="K13" s="123" t="s">
        <v>21</v>
      </c>
      <c r="L13" s="123" t="s">
        <v>22</v>
      </c>
      <c r="M13" s="123" t="s">
        <v>23</v>
      </c>
      <c r="N13" s="123" t="s">
        <v>24</v>
      </c>
      <c r="O13" s="123" t="s">
        <v>25</v>
      </c>
      <c r="P13" s="123" t="s">
        <v>26</v>
      </c>
      <c r="Q13" s="126">
        <v>0.21</v>
      </c>
      <c r="R13" s="123" t="s">
        <v>27</v>
      </c>
      <c r="T13" s="176"/>
      <c r="U13" s="171"/>
    </row>
    <row r="14" spans="1:21">
      <c r="A14" s="54"/>
      <c r="B14" s="2" t="s">
        <v>572</v>
      </c>
      <c r="C14" s="2"/>
      <c r="D14" s="55"/>
      <c r="E14" s="54"/>
      <c r="F14" s="54"/>
      <c r="G14" s="31"/>
      <c r="H14" s="31"/>
      <c r="I14" s="31"/>
      <c r="J14" s="31"/>
      <c r="K14" s="56"/>
      <c r="L14" s="57"/>
      <c r="M14" s="58"/>
      <c r="N14" s="59"/>
      <c r="O14" s="57"/>
      <c r="P14" s="54"/>
      <c r="Q14" s="54"/>
      <c r="R14" s="54"/>
      <c r="T14" s="27"/>
      <c r="U14" s="172"/>
    </row>
    <row r="15" spans="1:21">
      <c r="A15" s="54"/>
      <c r="B15" s="72" t="s">
        <v>170</v>
      </c>
      <c r="C15" s="72"/>
      <c r="D15" s="55"/>
      <c r="E15" s="54"/>
      <c r="F15" s="54"/>
      <c r="G15" s="31"/>
      <c r="H15" s="31"/>
      <c r="I15" s="31"/>
      <c r="J15" s="31"/>
      <c r="K15" s="57"/>
      <c r="L15" s="57"/>
      <c r="M15" s="57"/>
      <c r="N15" s="57"/>
      <c r="O15" s="57"/>
      <c r="P15" s="54"/>
      <c r="Q15" s="54"/>
      <c r="R15" s="54"/>
      <c r="T15" s="27"/>
      <c r="U15" s="71"/>
    </row>
    <row r="16" spans="1:21">
      <c r="A16" s="34">
        <v>1</v>
      </c>
      <c r="B16" s="11" t="s">
        <v>177</v>
      </c>
      <c r="C16" s="14" t="s">
        <v>178</v>
      </c>
      <c r="D16" s="14" t="s">
        <v>560</v>
      </c>
      <c r="E16" s="16">
        <v>260</v>
      </c>
      <c r="F16" s="16">
        <v>255</v>
      </c>
      <c r="G16" s="31">
        <v>147.89760017365325</v>
      </c>
      <c r="H16" s="31"/>
      <c r="I16" s="31"/>
      <c r="J16" s="32"/>
      <c r="K16" s="12"/>
      <c r="L16" s="12"/>
      <c r="M16" s="71"/>
      <c r="N16" s="35"/>
      <c r="O16" s="12"/>
      <c r="P16" s="12"/>
      <c r="Q16" s="13"/>
      <c r="R16" s="12"/>
      <c r="T16" s="27"/>
      <c r="U16" s="71"/>
    </row>
    <row r="17" spans="1:21">
      <c r="A17" s="34"/>
      <c r="B17" s="11"/>
      <c r="C17" s="14"/>
      <c r="D17" s="14"/>
      <c r="E17" s="16"/>
      <c r="F17" s="16"/>
      <c r="G17" s="31"/>
      <c r="H17" s="50"/>
      <c r="I17" s="50"/>
      <c r="J17" s="32"/>
      <c r="K17" s="12"/>
      <c r="L17" s="12"/>
      <c r="M17" s="71"/>
      <c r="N17" s="35"/>
      <c r="O17" s="12"/>
      <c r="P17" s="36"/>
      <c r="Q17" s="13"/>
      <c r="R17" s="12"/>
      <c r="T17" s="40"/>
      <c r="U17" s="71"/>
    </row>
    <row r="18" spans="1:21">
      <c r="A18" s="127"/>
      <c r="B18" s="128"/>
      <c r="C18" s="128"/>
      <c r="D18" s="129" t="s">
        <v>55</v>
      </c>
      <c r="E18" s="130"/>
      <c r="F18" s="130"/>
      <c r="G18" s="131">
        <v>147.89760017365325</v>
      </c>
      <c r="H18" s="131"/>
      <c r="I18" s="131"/>
      <c r="J18" s="132"/>
      <c r="K18" s="133"/>
      <c r="L18" s="133"/>
      <c r="M18" s="131"/>
      <c r="N18" s="134"/>
      <c r="O18" s="133"/>
      <c r="P18" s="135"/>
      <c r="Q18" s="135"/>
      <c r="R18" s="135"/>
      <c r="T18" s="177"/>
      <c r="U18" s="132"/>
    </row>
    <row r="21" spans="1:21">
      <c r="A21" s="115" t="s">
        <v>92</v>
      </c>
      <c r="B21" s="116" t="s">
        <v>101</v>
      </c>
      <c r="C21" s="116" t="s">
        <v>99</v>
      </c>
      <c r="D21" s="116" t="s">
        <v>95</v>
      </c>
      <c r="E21" s="115" t="s">
        <v>40</v>
      </c>
      <c r="F21" s="115" t="s">
        <v>129</v>
      </c>
      <c r="G21" s="117" t="s">
        <v>2</v>
      </c>
      <c r="H21" s="117" t="s">
        <v>105</v>
      </c>
      <c r="I21" s="118" t="s">
        <v>166</v>
      </c>
      <c r="J21" s="115" t="s">
        <v>4</v>
      </c>
      <c r="K21" s="115" t="s">
        <v>5</v>
      </c>
      <c r="L21" s="115" t="s">
        <v>6</v>
      </c>
      <c r="M21" s="115" t="s">
        <v>7</v>
      </c>
      <c r="N21" s="115" t="s">
        <v>5</v>
      </c>
      <c r="O21" s="115" t="s">
        <v>8</v>
      </c>
      <c r="P21" s="327" t="s">
        <v>104</v>
      </c>
      <c r="Q21" s="328"/>
      <c r="R21" s="115" t="s">
        <v>9</v>
      </c>
      <c r="T21" s="174" t="s">
        <v>10</v>
      </c>
      <c r="U21" s="169" t="s">
        <v>11</v>
      </c>
    </row>
    <row r="22" spans="1:21">
      <c r="A22" s="119" t="s">
        <v>98</v>
      </c>
      <c r="B22" s="120"/>
      <c r="C22" s="120"/>
      <c r="D22" s="120"/>
      <c r="E22" s="119" t="s">
        <v>50</v>
      </c>
      <c r="F22" s="119" t="s">
        <v>50</v>
      </c>
      <c r="G22" s="121" t="s">
        <v>13</v>
      </c>
      <c r="H22" s="121" t="s">
        <v>14</v>
      </c>
      <c r="I22" s="122" t="s">
        <v>167</v>
      </c>
      <c r="J22" s="119" t="s">
        <v>15</v>
      </c>
      <c r="K22" s="119" t="s">
        <v>16</v>
      </c>
      <c r="L22" s="119"/>
      <c r="M22" s="119" t="s">
        <v>14</v>
      </c>
      <c r="N22" s="119" t="s">
        <v>17</v>
      </c>
      <c r="O22" s="119"/>
      <c r="P22" s="119" t="s">
        <v>18</v>
      </c>
      <c r="Q22" s="119" t="s">
        <v>19</v>
      </c>
      <c r="R22" s="119"/>
      <c r="T22" s="175"/>
      <c r="U22" s="170"/>
    </row>
    <row r="23" spans="1:21">
      <c r="A23" s="123"/>
      <c r="B23" s="124"/>
      <c r="C23" s="124"/>
      <c r="D23" s="124"/>
      <c r="E23" s="123"/>
      <c r="F23" s="123"/>
      <c r="G23" s="125" t="s">
        <v>20</v>
      </c>
      <c r="H23" s="125"/>
      <c r="I23" s="125" t="s">
        <v>75</v>
      </c>
      <c r="J23" s="123" t="s">
        <v>168</v>
      </c>
      <c r="K23" s="123" t="s">
        <v>21</v>
      </c>
      <c r="L23" s="123" t="s">
        <v>22</v>
      </c>
      <c r="M23" s="123" t="s">
        <v>23</v>
      </c>
      <c r="N23" s="123" t="s">
        <v>24</v>
      </c>
      <c r="O23" s="123" t="s">
        <v>25</v>
      </c>
      <c r="P23" s="123" t="s">
        <v>26</v>
      </c>
      <c r="Q23" s="126">
        <v>0.21</v>
      </c>
      <c r="R23" s="123" t="s">
        <v>27</v>
      </c>
      <c r="T23" s="176"/>
      <c r="U23" s="171"/>
    </row>
    <row r="24" spans="1:21">
      <c r="A24" s="54"/>
      <c r="B24" s="2" t="s">
        <v>572</v>
      </c>
      <c r="C24" s="2"/>
      <c r="D24" s="55"/>
      <c r="E24" s="54"/>
      <c r="F24" s="54"/>
      <c r="G24" s="31"/>
      <c r="H24" s="31"/>
      <c r="I24" s="31"/>
      <c r="J24" s="31"/>
      <c r="K24" s="56"/>
      <c r="L24" s="57"/>
      <c r="M24" s="58"/>
      <c r="N24" s="59"/>
      <c r="O24" s="57"/>
      <c r="P24" s="54"/>
      <c r="Q24" s="54"/>
      <c r="R24" s="54"/>
      <c r="T24" s="27"/>
      <c r="U24" s="172"/>
    </row>
    <row r="25" spans="1:21">
      <c r="A25" s="54"/>
      <c r="B25" s="72" t="s">
        <v>171</v>
      </c>
      <c r="C25" s="72"/>
      <c r="D25" s="55"/>
      <c r="E25" s="54"/>
      <c r="F25" s="54"/>
      <c r="G25" s="31"/>
      <c r="H25" s="31"/>
      <c r="I25" s="31"/>
      <c r="J25" s="31"/>
      <c r="K25" s="57"/>
      <c r="L25" s="57"/>
      <c r="M25" s="57"/>
      <c r="N25" s="57"/>
      <c r="O25" s="57"/>
      <c r="P25" s="54"/>
      <c r="Q25" s="54"/>
      <c r="R25" s="54"/>
      <c r="T25" s="27"/>
      <c r="U25" s="71"/>
    </row>
    <row r="26" spans="1:21">
      <c r="A26" s="34">
        <v>1</v>
      </c>
      <c r="B26" s="11" t="s">
        <v>177</v>
      </c>
      <c r="C26" s="14" t="s">
        <v>178</v>
      </c>
      <c r="D26" s="14" t="s">
        <v>560</v>
      </c>
      <c r="E26" s="16"/>
      <c r="F26" s="16"/>
      <c r="G26" s="31">
        <v>5741.4826641877626</v>
      </c>
      <c r="H26" s="31"/>
      <c r="I26" s="31"/>
      <c r="J26" s="32"/>
      <c r="K26" s="12"/>
      <c r="L26" s="12"/>
      <c r="M26" s="71"/>
      <c r="N26" s="35"/>
      <c r="O26" s="12"/>
      <c r="P26" s="12"/>
      <c r="Q26" s="13"/>
      <c r="R26" s="12"/>
      <c r="T26" s="27"/>
      <c r="U26" s="71"/>
    </row>
    <row r="27" spans="1:21">
      <c r="A27" s="34"/>
      <c r="B27" s="11"/>
      <c r="C27" s="14"/>
      <c r="D27" s="14"/>
      <c r="E27" s="16"/>
      <c r="F27" s="16"/>
      <c r="G27" s="31"/>
      <c r="H27" s="50"/>
      <c r="I27" s="50"/>
      <c r="J27" s="32"/>
      <c r="K27" s="12"/>
      <c r="L27" s="157"/>
      <c r="M27" s="71"/>
      <c r="N27" s="35"/>
      <c r="O27" s="12"/>
      <c r="P27" s="36"/>
      <c r="Q27" s="13"/>
      <c r="R27" s="12"/>
      <c r="T27" s="40"/>
      <c r="U27" s="71"/>
    </row>
    <row r="28" spans="1:21">
      <c r="A28" s="127"/>
      <c r="B28" s="128"/>
      <c r="C28" s="128"/>
      <c r="D28" s="129" t="s">
        <v>55</v>
      </c>
      <c r="E28" s="130"/>
      <c r="F28" s="130"/>
      <c r="G28" s="131">
        <v>5741.4826641877626</v>
      </c>
      <c r="H28" s="131"/>
      <c r="I28" s="131"/>
      <c r="J28" s="132"/>
      <c r="K28" s="133"/>
      <c r="L28" s="133"/>
      <c r="M28" s="131"/>
      <c r="N28" s="134"/>
      <c r="O28" s="133"/>
      <c r="P28" s="135"/>
      <c r="Q28" s="135"/>
      <c r="R28" s="135"/>
      <c r="T28" s="177"/>
      <c r="U28" s="132"/>
    </row>
    <row r="29" spans="1:21">
      <c r="I29" s="159"/>
      <c r="J29" s="160"/>
      <c r="K29" s="158"/>
      <c r="L29" s="158"/>
      <c r="M29" s="160"/>
      <c r="N29" s="160"/>
      <c r="O29" s="158"/>
      <c r="P29" s="158"/>
      <c r="Q29" s="158"/>
    </row>
    <row r="30" spans="1:21">
      <c r="I30" s="159"/>
      <c r="J30" s="159"/>
      <c r="K30" s="159"/>
      <c r="L30" s="161"/>
      <c r="M30" s="161"/>
      <c r="N30" s="162"/>
      <c r="O30" s="161"/>
      <c r="P30" s="161"/>
      <c r="Q30" s="161"/>
    </row>
    <row r="31" spans="1:21">
      <c r="I31" s="159"/>
      <c r="J31" s="159"/>
      <c r="K31" s="159"/>
      <c r="L31" s="161"/>
      <c r="M31" s="161"/>
      <c r="N31" s="162"/>
      <c r="O31" s="161"/>
      <c r="P31" s="163"/>
      <c r="Q31" s="161"/>
    </row>
    <row r="32" spans="1:21">
      <c r="I32" s="159"/>
      <c r="J32" s="159"/>
      <c r="K32" s="159"/>
      <c r="L32" s="161"/>
      <c r="M32" s="162"/>
      <c r="N32" s="162"/>
      <c r="O32" s="161"/>
      <c r="P32" s="163"/>
      <c r="Q32" s="161"/>
    </row>
    <row r="33" spans="9:17">
      <c r="I33" s="159"/>
      <c r="J33" s="159"/>
      <c r="K33" s="159"/>
      <c r="L33" s="161"/>
      <c r="M33" s="161"/>
      <c r="N33" s="162"/>
      <c r="O33" s="161"/>
      <c r="P33" s="161"/>
      <c r="Q33" s="161"/>
    </row>
    <row r="35" spans="9:17">
      <c r="K35" s="187"/>
      <c r="P35" s="161"/>
    </row>
    <row r="36" spans="9:17">
      <c r="P36" s="15"/>
    </row>
    <row r="37" spans="9:17">
      <c r="J37" s="167"/>
      <c r="K37" s="159"/>
      <c r="L37" s="161"/>
      <c r="P37" s="15"/>
    </row>
    <row r="38" spans="9:17">
      <c r="J38" s="167"/>
      <c r="K38" s="159"/>
      <c r="L38" s="161"/>
      <c r="P38" s="15"/>
    </row>
    <row r="39" spans="9:17">
      <c r="J39" s="167"/>
      <c r="K39" s="159"/>
      <c r="L39" s="161"/>
      <c r="P39" s="15"/>
    </row>
    <row r="40" spans="9:17">
      <c r="J40" s="167"/>
      <c r="K40" s="159"/>
      <c r="L40" s="161"/>
      <c r="P40" s="15"/>
    </row>
    <row r="41" spans="9:17">
      <c r="J41" s="167"/>
      <c r="K41" s="159"/>
      <c r="L41" s="161"/>
      <c r="P41" s="15"/>
    </row>
    <row r="42" spans="9:17">
      <c r="J42" s="167"/>
      <c r="K42" s="159"/>
      <c r="L42" s="161"/>
      <c r="P42" s="15"/>
    </row>
    <row r="43" spans="9:17">
      <c r="J43" s="167"/>
      <c r="K43" s="159"/>
      <c r="L43" s="161"/>
      <c r="P43" s="15"/>
    </row>
    <row r="44" spans="9:17">
      <c r="J44" s="167"/>
      <c r="K44" s="159"/>
      <c r="L44" s="161"/>
      <c r="P44" s="15"/>
    </row>
    <row r="45" spans="9:17">
      <c r="J45" s="167"/>
      <c r="K45" s="159"/>
      <c r="L45" s="161"/>
      <c r="P45" s="15"/>
    </row>
    <row r="46" spans="9:17">
      <c r="J46" s="167"/>
      <c r="K46" s="159"/>
      <c r="L46" s="161"/>
      <c r="P46" s="15"/>
    </row>
    <row r="47" spans="9:17">
      <c r="J47" s="167"/>
      <c r="K47" s="159"/>
      <c r="L47" s="161"/>
      <c r="P47" s="15"/>
    </row>
    <row r="48" spans="9:17">
      <c r="J48" s="167"/>
      <c r="K48" s="159"/>
      <c r="L48" s="161"/>
      <c r="P48" s="15"/>
    </row>
    <row r="49" spans="10:16">
      <c r="J49" s="167"/>
      <c r="K49" s="159"/>
      <c r="L49" s="161"/>
      <c r="P49" s="15"/>
    </row>
    <row r="50" spans="10:16">
      <c r="J50" s="167"/>
      <c r="K50" s="159"/>
      <c r="L50" s="161"/>
      <c r="P50" s="15"/>
    </row>
    <row r="51" spans="10:16">
      <c r="J51" s="167"/>
      <c r="K51" s="159"/>
      <c r="L51" s="161"/>
      <c r="P51" s="15"/>
    </row>
    <row r="52" spans="10:16">
      <c r="J52" s="167"/>
      <c r="K52" s="159"/>
      <c r="L52" s="161"/>
      <c r="P52" s="15"/>
    </row>
    <row r="53" spans="10:16">
      <c r="J53" s="167"/>
      <c r="K53" s="159"/>
      <c r="L53" s="161"/>
      <c r="P53" s="15"/>
    </row>
    <row r="54" spans="10:16">
      <c r="J54" s="167"/>
      <c r="K54" s="159"/>
      <c r="L54" s="161"/>
      <c r="P54" s="15"/>
    </row>
    <row r="55" spans="10:16">
      <c r="J55" s="167"/>
      <c r="K55" s="159"/>
      <c r="L55" s="161"/>
      <c r="P55" s="15"/>
    </row>
    <row r="56" spans="10:16">
      <c r="J56" s="167"/>
      <c r="K56" s="159"/>
      <c r="L56" s="161"/>
      <c r="P56" s="15"/>
    </row>
    <row r="57" spans="10:16">
      <c r="J57" s="167"/>
      <c r="K57" s="159"/>
      <c r="L57" s="161"/>
      <c r="P57" s="15"/>
    </row>
    <row r="58" spans="10:16">
      <c r="J58" s="167"/>
      <c r="K58" s="159"/>
      <c r="L58" s="161"/>
      <c r="P58" s="15"/>
    </row>
    <row r="59" spans="10:16">
      <c r="J59" s="167"/>
      <c r="K59" s="159"/>
      <c r="L59" s="161"/>
      <c r="P59" s="15"/>
    </row>
    <row r="60" spans="10:16">
      <c r="J60" s="167"/>
      <c r="K60" s="159"/>
      <c r="L60" s="161"/>
      <c r="P60" s="15"/>
    </row>
    <row r="61" spans="10:16">
      <c r="J61" s="167"/>
      <c r="K61" s="159"/>
      <c r="L61" s="161"/>
      <c r="P61" s="15"/>
    </row>
    <row r="62" spans="10:16">
      <c r="J62" s="167"/>
      <c r="K62" s="159"/>
      <c r="L62" s="161"/>
      <c r="P62" s="15"/>
    </row>
    <row r="63" spans="10:16">
      <c r="J63" s="167"/>
      <c r="K63" s="159"/>
      <c r="L63" s="161"/>
      <c r="P63" s="15"/>
    </row>
    <row r="64" spans="10:16">
      <c r="J64" s="167"/>
      <c r="K64" s="159"/>
      <c r="L64" s="161"/>
      <c r="P64" s="15"/>
    </row>
    <row r="65" spans="6:17">
      <c r="J65" s="167"/>
      <c r="K65" s="159"/>
      <c r="L65" s="161"/>
      <c r="P65" s="15"/>
    </row>
    <row r="66" spans="6:17">
      <c r="J66" s="167"/>
      <c r="K66" s="159"/>
      <c r="L66" s="161"/>
      <c r="P66" s="15"/>
    </row>
    <row r="67" spans="6:17">
      <c r="J67" s="167"/>
      <c r="K67" s="159"/>
      <c r="L67" s="161"/>
      <c r="P67" s="15"/>
    </row>
    <row r="68" spans="6:17">
      <c r="J68" s="167"/>
      <c r="K68" s="159"/>
      <c r="L68" s="161"/>
      <c r="P68" s="15"/>
    </row>
    <row r="69" spans="6:17">
      <c r="J69" s="167"/>
      <c r="K69" s="159"/>
      <c r="L69" s="161"/>
      <c r="P69" s="15"/>
    </row>
    <row r="70" spans="6:17">
      <c r="J70" s="167"/>
      <c r="K70" s="159"/>
      <c r="L70" s="161"/>
      <c r="P70" s="15"/>
    </row>
    <row r="71" spans="6:17">
      <c r="J71" s="167"/>
      <c r="K71" s="159"/>
      <c r="L71" s="161"/>
      <c r="P71" s="15"/>
    </row>
    <row r="73" spans="6:17">
      <c r="F73" s="189"/>
      <c r="G73" s="189"/>
      <c r="K73" s="151"/>
      <c r="L73" s="188"/>
      <c r="M73" s="33"/>
      <c r="N73" s="151"/>
      <c r="O73" s="151"/>
      <c r="P73" s="151"/>
      <c r="Q73" s="151"/>
    </row>
    <row r="74" spans="6:17">
      <c r="F74" s="189"/>
      <c r="G74" s="189"/>
      <c r="K74" s="151"/>
      <c r="L74" s="188"/>
      <c r="M74" s="33"/>
      <c r="N74" s="151"/>
      <c r="O74" s="151"/>
      <c r="P74" s="151"/>
      <c r="Q74" s="151"/>
    </row>
  </sheetData>
  <mergeCells count="3">
    <mergeCell ref="P1:Q1"/>
    <mergeCell ref="P11:Q11"/>
    <mergeCell ref="P21:Q21"/>
  </mergeCells>
  <phoneticPr fontId="0" type="noConversion"/>
  <printOptions gridLines="1"/>
  <pageMargins left="0.39370078740157483" right="0" top="0.78740157480314965" bottom="0.59055118110236227" header="0.51181102362204722" footer="0.51181102362204722"/>
  <pageSetup paperSize="9" scale="87" orientation="landscape" r:id="rId1"/>
  <headerFooter alignWithMargins="0">
    <oddHeader>&amp;LGemeente Heerenveen - Asito</oddHeader>
    <oddFooter>&amp;C&amp;"Times New Roman,Standaard"&amp;F&amp;R&amp;"Times New Roman,Standaard"&amp;A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6CAFA-DFA0-4848-972B-781310851767}">
  <sheetPr codeName="Blad7"/>
  <dimension ref="A1:V39"/>
  <sheetViews>
    <sheetView showZeros="0" topLeftCell="D1" zoomScale="90" zoomScaleNormal="90" zoomScaleSheetLayoutView="70" workbookViewId="0">
      <selection activeCell="L43" sqref="L43"/>
    </sheetView>
  </sheetViews>
  <sheetFormatPr defaultRowHeight="12.75"/>
  <cols>
    <col min="1" max="1" width="8.85546875" style="17" bestFit="1" customWidth="1"/>
    <col min="2" max="2" width="12.85546875" style="17" bestFit="1" customWidth="1"/>
    <col min="3" max="3" width="17.140625" style="1" bestFit="1" customWidth="1"/>
    <col min="4" max="4" width="21.7109375" style="1" bestFit="1" customWidth="1"/>
    <col min="5" max="5" width="12.85546875" style="1" bestFit="1" customWidth="1"/>
    <col min="6" max="6" width="35.7109375" style="1" bestFit="1" customWidth="1"/>
    <col min="7" max="7" width="12.85546875" style="1" bestFit="1" customWidth="1"/>
    <col min="8" max="8" width="11.5703125" style="33" bestFit="1" customWidth="1"/>
    <col min="9" max="9" width="7.7109375" style="15" bestFit="1" customWidth="1"/>
    <col min="10" max="10" width="14" style="17" bestFit="1" customWidth="1"/>
    <col min="11" max="11" width="39.7109375" style="17" bestFit="1" customWidth="1"/>
    <col min="12" max="12" width="17.7109375" style="1" bestFit="1" customWidth="1"/>
    <col min="13" max="13" width="13.5703125" style="1" bestFit="1" customWidth="1"/>
    <col min="14" max="14" width="16" style="1" bestFit="1" customWidth="1"/>
    <col min="15" max="15" width="12.85546875" style="17" bestFit="1" customWidth="1"/>
    <col min="16" max="16" width="13.42578125" style="1" bestFit="1" customWidth="1"/>
    <col min="17" max="17" width="14.85546875" style="1" bestFit="1" customWidth="1"/>
    <col min="18" max="19" width="12.7109375" style="1" bestFit="1" customWidth="1"/>
    <col min="20" max="20" width="13.42578125" style="1" bestFit="1" customWidth="1"/>
    <col min="21" max="21" width="6.5703125" style="1" customWidth="1"/>
    <col min="22" max="22" width="13.28515625" style="1" bestFit="1" customWidth="1"/>
    <col min="23" max="23" width="9.140625" style="1" customWidth="1"/>
    <col min="24" max="16384" width="9.140625" style="1"/>
  </cols>
  <sheetData>
    <row r="1" spans="1:22">
      <c r="A1" s="153"/>
      <c r="B1" s="153"/>
      <c r="C1" s="136"/>
      <c r="D1" s="136"/>
      <c r="E1" s="136"/>
      <c r="F1" s="136"/>
      <c r="G1" s="136"/>
      <c r="H1" s="137"/>
      <c r="I1" s="138"/>
      <c r="J1" s="137"/>
      <c r="K1" s="137"/>
      <c r="L1" s="137"/>
      <c r="M1" s="136"/>
      <c r="N1" s="136"/>
      <c r="O1" s="137"/>
      <c r="P1" s="136"/>
      <c r="Q1" s="136"/>
      <c r="R1" s="329" t="s">
        <v>1</v>
      </c>
      <c r="S1" s="330"/>
      <c r="T1" s="136"/>
      <c r="V1" s="136"/>
    </row>
    <row r="2" spans="1:22">
      <c r="A2" s="141" t="s">
        <v>92</v>
      </c>
      <c r="B2" s="141" t="s">
        <v>92</v>
      </c>
      <c r="C2" s="139" t="s">
        <v>93</v>
      </c>
      <c r="D2" s="139" t="s">
        <v>94</v>
      </c>
      <c r="E2" s="139" t="s">
        <v>95</v>
      </c>
      <c r="F2" s="139" t="s">
        <v>108</v>
      </c>
      <c r="G2" s="139" t="s">
        <v>11</v>
      </c>
      <c r="H2" s="140" t="s">
        <v>2</v>
      </c>
      <c r="I2" s="141" t="s">
        <v>53</v>
      </c>
      <c r="J2" s="141" t="s">
        <v>3</v>
      </c>
      <c r="K2" s="141" t="s">
        <v>564</v>
      </c>
      <c r="L2" s="141" t="s">
        <v>59</v>
      </c>
      <c r="M2" s="141" t="s">
        <v>5</v>
      </c>
      <c r="N2" s="141" t="s">
        <v>6</v>
      </c>
      <c r="O2" s="141" t="s">
        <v>7</v>
      </c>
      <c r="P2" s="141" t="s">
        <v>5</v>
      </c>
      <c r="Q2" s="141" t="s">
        <v>8</v>
      </c>
      <c r="R2" s="331"/>
      <c r="S2" s="332"/>
      <c r="T2" s="141" t="s">
        <v>9</v>
      </c>
      <c r="V2" s="141" t="s">
        <v>109</v>
      </c>
    </row>
    <row r="3" spans="1:22">
      <c r="A3" s="141" t="s">
        <v>46</v>
      </c>
      <c r="B3" s="141" t="s">
        <v>45</v>
      </c>
      <c r="C3" s="139"/>
      <c r="D3" s="139"/>
      <c r="E3" s="139"/>
      <c r="F3" s="139"/>
      <c r="G3" s="139" t="s">
        <v>103</v>
      </c>
      <c r="H3" s="140" t="s">
        <v>13</v>
      </c>
      <c r="I3" s="141" t="s">
        <v>14</v>
      </c>
      <c r="J3" s="141" t="s">
        <v>14</v>
      </c>
      <c r="K3" s="141"/>
      <c r="L3" s="141" t="s">
        <v>14</v>
      </c>
      <c r="M3" s="141" t="s">
        <v>16</v>
      </c>
      <c r="N3" s="141"/>
      <c r="O3" s="141" t="s">
        <v>14</v>
      </c>
      <c r="P3" s="141" t="s">
        <v>17</v>
      </c>
      <c r="Q3" s="141"/>
      <c r="R3" s="141" t="s">
        <v>18</v>
      </c>
      <c r="S3" s="141" t="s">
        <v>19</v>
      </c>
      <c r="T3" s="141"/>
      <c r="V3" s="141"/>
    </row>
    <row r="4" spans="1:22">
      <c r="A4" s="141"/>
      <c r="B4" s="141"/>
      <c r="C4" s="139"/>
      <c r="D4" s="139"/>
      <c r="E4" s="142"/>
      <c r="F4" s="142"/>
      <c r="G4" s="142"/>
      <c r="H4" s="143" t="s">
        <v>60</v>
      </c>
      <c r="I4" s="144"/>
      <c r="J4" s="145" t="s">
        <v>75</v>
      </c>
      <c r="K4" s="145"/>
      <c r="L4" s="145" t="s">
        <v>61</v>
      </c>
      <c r="M4" s="145" t="s">
        <v>21</v>
      </c>
      <c r="N4" s="145" t="s">
        <v>62</v>
      </c>
      <c r="O4" s="145" t="s">
        <v>23</v>
      </c>
      <c r="P4" s="145" t="s">
        <v>24</v>
      </c>
      <c r="Q4" s="145" t="s">
        <v>25</v>
      </c>
      <c r="R4" s="145" t="s">
        <v>26</v>
      </c>
      <c r="S4" s="146">
        <v>0.21</v>
      </c>
      <c r="T4" s="145" t="s">
        <v>124</v>
      </c>
      <c r="V4" s="145"/>
    </row>
    <row r="5" spans="1:22">
      <c r="A5" s="154"/>
      <c r="B5" s="154"/>
      <c r="C5" s="2"/>
      <c r="D5" s="2"/>
      <c r="E5" s="3"/>
      <c r="F5" s="4"/>
      <c r="G5" s="4"/>
      <c r="H5" s="31"/>
      <c r="I5" s="5"/>
      <c r="J5" s="31"/>
      <c r="K5" s="32"/>
      <c r="L5" s="6"/>
      <c r="M5" s="69"/>
      <c r="N5" s="7"/>
      <c r="O5" s="70"/>
      <c r="P5" s="69"/>
      <c r="Q5" s="7"/>
      <c r="R5" s="8"/>
      <c r="S5" s="8"/>
      <c r="T5" s="8"/>
      <c r="V5" s="28"/>
    </row>
    <row r="6" spans="1:22">
      <c r="A6" s="155"/>
      <c r="B6" s="155"/>
      <c r="C6" s="9"/>
      <c r="D6" s="9"/>
      <c r="E6" s="10"/>
      <c r="F6" s="10"/>
      <c r="G6" s="11"/>
      <c r="H6" s="31"/>
      <c r="I6" s="8"/>
      <c r="J6" s="32"/>
      <c r="K6" s="32"/>
      <c r="L6" s="12"/>
      <c r="M6" s="12"/>
      <c r="N6" s="12"/>
      <c r="O6" s="71"/>
      <c r="P6" s="12"/>
      <c r="Q6" s="12"/>
      <c r="R6" s="12"/>
      <c r="S6" s="13"/>
      <c r="T6" s="12"/>
      <c r="V6" s="12"/>
    </row>
    <row r="7" spans="1:22">
      <c r="A7" s="34">
        <v>1</v>
      </c>
      <c r="B7" s="34" t="s">
        <v>75</v>
      </c>
      <c r="C7" s="11" t="s">
        <v>177</v>
      </c>
      <c r="D7" s="14" t="s">
        <v>178</v>
      </c>
      <c r="E7" s="14" t="s">
        <v>560</v>
      </c>
      <c r="F7" s="14" t="s">
        <v>539</v>
      </c>
      <c r="G7" s="68"/>
      <c r="H7" s="31">
        <v>173</v>
      </c>
      <c r="I7" s="8">
        <v>2</v>
      </c>
      <c r="J7" s="32"/>
      <c r="K7" s="32" t="s">
        <v>565</v>
      </c>
      <c r="L7" s="12"/>
      <c r="M7" s="12"/>
      <c r="N7" s="12"/>
      <c r="O7" s="71"/>
      <c r="P7" s="12"/>
      <c r="Q7" s="12"/>
      <c r="R7" s="12"/>
      <c r="S7" s="13"/>
      <c r="T7" s="12"/>
      <c r="V7" s="12"/>
    </row>
    <row r="8" spans="1:22">
      <c r="A8" s="34">
        <v>1</v>
      </c>
      <c r="B8" s="34" t="s">
        <v>61</v>
      </c>
      <c r="C8" s="11" t="s">
        <v>177</v>
      </c>
      <c r="D8" s="14" t="s">
        <v>178</v>
      </c>
      <c r="E8" s="14" t="s">
        <v>560</v>
      </c>
      <c r="F8" s="14" t="s">
        <v>540</v>
      </c>
      <c r="G8" s="68"/>
      <c r="H8" s="31">
        <v>165</v>
      </c>
      <c r="I8" s="8">
        <v>2</v>
      </c>
      <c r="J8" s="32"/>
      <c r="K8" s="32" t="s">
        <v>565</v>
      </c>
      <c r="L8" s="12"/>
      <c r="M8" s="12"/>
      <c r="N8" s="12"/>
      <c r="O8" s="71"/>
      <c r="P8" s="12"/>
      <c r="Q8" s="12"/>
      <c r="R8" s="12"/>
      <c r="S8" s="13"/>
      <c r="T8" s="12"/>
      <c r="V8" s="12"/>
    </row>
    <row r="9" spans="1:22" ht="12" customHeight="1">
      <c r="A9" s="34">
        <v>1</v>
      </c>
      <c r="B9" s="34" t="s">
        <v>23</v>
      </c>
      <c r="C9" s="11" t="s">
        <v>177</v>
      </c>
      <c r="D9" s="14" t="s">
        <v>178</v>
      </c>
      <c r="E9" s="14" t="s">
        <v>560</v>
      </c>
      <c r="F9" s="14" t="s">
        <v>540</v>
      </c>
      <c r="G9" s="68"/>
      <c r="H9" s="31">
        <v>158</v>
      </c>
      <c r="I9" s="8">
        <v>2</v>
      </c>
      <c r="J9" s="32"/>
      <c r="K9" s="32" t="s">
        <v>566</v>
      </c>
      <c r="L9" s="12"/>
      <c r="M9" s="12"/>
      <c r="N9" s="12"/>
      <c r="O9" s="71"/>
      <c r="P9" s="12"/>
      <c r="Q9" s="12"/>
      <c r="R9" s="12"/>
      <c r="S9" s="13"/>
      <c r="T9" s="12"/>
      <c r="V9" s="12"/>
    </row>
    <row r="10" spans="1:22">
      <c r="A10" s="34">
        <v>1</v>
      </c>
      <c r="B10" s="34" t="s">
        <v>75</v>
      </c>
      <c r="C10" s="11" t="s">
        <v>177</v>
      </c>
      <c r="D10" s="14" t="s">
        <v>178</v>
      </c>
      <c r="E10" s="14" t="s">
        <v>560</v>
      </c>
      <c r="F10" s="14" t="s">
        <v>541</v>
      </c>
      <c r="G10" s="68"/>
      <c r="H10" s="31">
        <v>102</v>
      </c>
      <c r="I10" s="8">
        <v>2</v>
      </c>
      <c r="J10" s="32"/>
      <c r="K10" s="32" t="s">
        <v>567</v>
      </c>
      <c r="L10" s="12"/>
      <c r="M10" s="12"/>
      <c r="N10" s="12"/>
      <c r="O10" s="71"/>
      <c r="P10" s="12"/>
      <c r="Q10" s="12"/>
      <c r="R10" s="12"/>
      <c r="S10" s="13"/>
      <c r="T10" s="12"/>
      <c r="V10" s="12"/>
    </row>
    <row r="11" spans="1:22">
      <c r="A11" s="34">
        <v>1</v>
      </c>
      <c r="B11" s="34" t="s">
        <v>75</v>
      </c>
      <c r="C11" s="11" t="s">
        <v>177</v>
      </c>
      <c r="D11" s="14" t="s">
        <v>178</v>
      </c>
      <c r="E11" s="14" t="s">
        <v>560</v>
      </c>
      <c r="F11" s="14" t="s">
        <v>541</v>
      </c>
      <c r="G11" s="68"/>
      <c r="H11" s="31">
        <v>128</v>
      </c>
      <c r="I11" s="8">
        <v>2</v>
      </c>
      <c r="J11" s="32"/>
      <c r="K11" s="32" t="s">
        <v>567</v>
      </c>
      <c r="L11" s="12"/>
      <c r="M11" s="12"/>
      <c r="N11" s="12"/>
      <c r="O11" s="71"/>
      <c r="P11" s="12"/>
      <c r="Q11" s="12"/>
      <c r="R11" s="12"/>
      <c r="S11" s="13"/>
      <c r="T11" s="12"/>
      <c r="V11" s="12"/>
    </row>
    <row r="12" spans="1:22">
      <c r="A12" s="34">
        <v>1</v>
      </c>
      <c r="B12" s="34" t="s">
        <v>61</v>
      </c>
      <c r="C12" s="11" t="s">
        <v>177</v>
      </c>
      <c r="D12" s="14" t="s">
        <v>178</v>
      </c>
      <c r="E12" s="14" t="s">
        <v>560</v>
      </c>
      <c r="F12" s="14" t="s">
        <v>541</v>
      </c>
      <c r="G12" s="68"/>
      <c r="H12" s="31">
        <v>145</v>
      </c>
      <c r="I12" s="8">
        <v>2</v>
      </c>
      <c r="J12" s="32"/>
      <c r="K12" s="32" t="s">
        <v>567</v>
      </c>
      <c r="L12" s="12"/>
      <c r="M12" s="12"/>
      <c r="N12" s="12"/>
      <c r="O12" s="71"/>
      <c r="P12" s="12"/>
      <c r="Q12" s="12"/>
      <c r="R12" s="12"/>
      <c r="S12" s="13"/>
      <c r="T12" s="12"/>
      <c r="V12" s="12"/>
    </row>
    <row r="13" spans="1:22">
      <c r="A13" s="34">
        <v>1</v>
      </c>
      <c r="B13" s="34" t="s">
        <v>61</v>
      </c>
      <c r="C13" s="11" t="s">
        <v>177</v>
      </c>
      <c r="D13" s="14" t="s">
        <v>178</v>
      </c>
      <c r="E13" s="14" t="s">
        <v>560</v>
      </c>
      <c r="F13" s="14" t="s">
        <v>541</v>
      </c>
      <c r="G13" s="68"/>
      <c r="H13" s="31">
        <v>137</v>
      </c>
      <c r="I13" s="8">
        <v>2</v>
      </c>
      <c r="J13" s="32"/>
      <c r="K13" s="32" t="s">
        <v>567</v>
      </c>
      <c r="L13" s="12"/>
      <c r="M13" s="12"/>
      <c r="N13" s="12"/>
      <c r="O13" s="71"/>
      <c r="P13" s="12"/>
      <c r="Q13" s="12"/>
      <c r="R13" s="12"/>
      <c r="S13" s="13"/>
      <c r="T13" s="12"/>
      <c r="V13" s="12"/>
    </row>
    <row r="14" spans="1:22">
      <c r="A14" s="34">
        <v>1</v>
      </c>
      <c r="B14" s="34" t="s">
        <v>21</v>
      </c>
      <c r="C14" s="11" t="s">
        <v>177</v>
      </c>
      <c r="D14" s="14" t="s">
        <v>178</v>
      </c>
      <c r="E14" s="14" t="s">
        <v>560</v>
      </c>
      <c r="F14" s="14" t="s">
        <v>541</v>
      </c>
      <c r="G14" s="68"/>
      <c r="H14" s="31">
        <v>157</v>
      </c>
      <c r="I14" s="8">
        <v>2</v>
      </c>
      <c r="J14" s="32"/>
      <c r="K14" s="32" t="s">
        <v>567</v>
      </c>
      <c r="L14" s="12"/>
      <c r="M14" s="12"/>
      <c r="N14" s="12"/>
      <c r="O14" s="71"/>
      <c r="P14" s="12"/>
      <c r="Q14" s="12"/>
      <c r="R14" s="12"/>
      <c r="S14" s="13"/>
      <c r="T14" s="12"/>
      <c r="V14" s="12"/>
    </row>
    <row r="15" spans="1:22">
      <c r="A15" s="34">
        <v>1</v>
      </c>
      <c r="B15" s="34" t="s">
        <v>23</v>
      </c>
      <c r="C15" s="11" t="s">
        <v>177</v>
      </c>
      <c r="D15" s="14" t="s">
        <v>178</v>
      </c>
      <c r="E15" s="14" t="s">
        <v>560</v>
      </c>
      <c r="F15" s="14" t="s">
        <v>541</v>
      </c>
      <c r="G15" s="68"/>
      <c r="H15" s="31">
        <v>48</v>
      </c>
      <c r="I15" s="8">
        <v>2</v>
      </c>
      <c r="J15" s="32"/>
      <c r="K15" s="32" t="s">
        <v>565</v>
      </c>
      <c r="L15" s="12"/>
      <c r="M15" s="12"/>
      <c r="N15" s="12"/>
      <c r="O15" s="71"/>
      <c r="P15" s="12"/>
      <c r="Q15" s="12"/>
      <c r="R15" s="12"/>
      <c r="S15" s="13"/>
      <c r="T15" s="12"/>
      <c r="V15" s="12"/>
    </row>
    <row r="16" spans="1:22">
      <c r="A16" s="34">
        <v>1</v>
      </c>
      <c r="B16" s="34" t="s">
        <v>75</v>
      </c>
      <c r="C16" s="11" t="s">
        <v>177</v>
      </c>
      <c r="D16" s="14" t="s">
        <v>178</v>
      </c>
      <c r="E16" s="14" t="s">
        <v>560</v>
      </c>
      <c r="F16" s="14" t="s">
        <v>541</v>
      </c>
      <c r="G16" s="68"/>
      <c r="H16" s="31">
        <v>157</v>
      </c>
      <c r="I16" s="8">
        <v>1</v>
      </c>
      <c r="J16" s="32"/>
      <c r="K16" s="32" t="s">
        <v>565</v>
      </c>
      <c r="L16" s="12"/>
      <c r="M16" s="12"/>
      <c r="N16" s="12"/>
      <c r="O16" s="71"/>
      <c r="P16" s="12"/>
      <c r="Q16" s="12"/>
      <c r="R16" s="12"/>
      <c r="S16" s="13"/>
      <c r="T16" s="12"/>
      <c r="V16" s="12"/>
    </row>
    <row r="17" spans="1:22">
      <c r="A17" s="34">
        <v>1</v>
      </c>
      <c r="B17" s="34" t="s">
        <v>75</v>
      </c>
      <c r="C17" s="11" t="s">
        <v>177</v>
      </c>
      <c r="D17" s="14" t="s">
        <v>178</v>
      </c>
      <c r="E17" s="14" t="s">
        <v>560</v>
      </c>
      <c r="F17" s="14" t="s">
        <v>541</v>
      </c>
      <c r="G17" s="68"/>
      <c r="H17" s="31">
        <v>102</v>
      </c>
      <c r="I17" s="8">
        <v>1</v>
      </c>
      <c r="J17" s="32"/>
      <c r="K17" s="32" t="s">
        <v>565</v>
      </c>
      <c r="L17" s="12"/>
      <c r="M17" s="12"/>
      <c r="N17" s="12"/>
      <c r="O17" s="71"/>
      <c r="P17" s="12"/>
      <c r="Q17" s="12"/>
      <c r="R17" s="12"/>
      <c r="S17" s="13"/>
      <c r="T17" s="12"/>
      <c r="V17" s="12"/>
    </row>
    <row r="18" spans="1:22">
      <c r="A18" s="34">
        <v>1</v>
      </c>
      <c r="B18" s="34" t="s">
        <v>75</v>
      </c>
      <c r="C18" s="11" t="s">
        <v>177</v>
      </c>
      <c r="D18" s="14" t="s">
        <v>178</v>
      </c>
      <c r="E18" s="14" t="s">
        <v>560</v>
      </c>
      <c r="F18" s="14" t="s">
        <v>541</v>
      </c>
      <c r="G18" s="68"/>
      <c r="H18" s="31">
        <v>128</v>
      </c>
      <c r="I18" s="8">
        <v>1</v>
      </c>
      <c r="J18" s="32"/>
      <c r="K18" s="32" t="s">
        <v>565</v>
      </c>
      <c r="L18" s="12"/>
      <c r="M18" s="12"/>
      <c r="N18" s="12"/>
      <c r="O18" s="71"/>
      <c r="P18" s="12"/>
      <c r="Q18" s="12"/>
      <c r="R18" s="12"/>
      <c r="S18" s="13"/>
      <c r="T18" s="12"/>
      <c r="V18" s="12"/>
    </row>
    <row r="19" spans="1:22">
      <c r="A19" s="34">
        <v>1</v>
      </c>
      <c r="B19" s="34" t="s">
        <v>61</v>
      </c>
      <c r="C19" s="11" t="s">
        <v>177</v>
      </c>
      <c r="D19" s="14" t="s">
        <v>178</v>
      </c>
      <c r="E19" s="14" t="s">
        <v>560</v>
      </c>
      <c r="F19" s="14" t="s">
        <v>541</v>
      </c>
      <c r="G19" s="68"/>
      <c r="H19" s="31">
        <v>148</v>
      </c>
      <c r="I19" s="8">
        <v>1</v>
      </c>
      <c r="J19" s="32"/>
      <c r="K19" s="32" t="s">
        <v>565</v>
      </c>
      <c r="L19" s="12"/>
      <c r="M19" s="12"/>
      <c r="N19" s="12"/>
      <c r="O19" s="71"/>
      <c r="P19" s="12"/>
      <c r="Q19" s="12"/>
      <c r="R19" s="12"/>
      <c r="S19" s="13"/>
      <c r="T19" s="12"/>
      <c r="V19" s="12"/>
    </row>
    <row r="20" spans="1:22">
      <c r="A20" s="34">
        <v>1</v>
      </c>
      <c r="B20" s="34" t="s">
        <v>61</v>
      </c>
      <c r="C20" s="11" t="s">
        <v>177</v>
      </c>
      <c r="D20" s="14" t="s">
        <v>178</v>
      </c>
      <c r="E20" s="14" t="s">
        <v>560</v>
      </c>
      <c r="F20" s="14" t="s">
        <v>541</v>
      </c>
      <c r="G20" s="68"/>
      <c r="H20" s="31">
        <v>145</v>
      </c>
      <c r="I20" s="8">
        <v>1</v>
      </c>
      <c r="J20" s="32"/>
      <c r="K20" s="32" t="s">
        <v>565</v>
      </c>
      <c r="L20" s="12"/>
      <c r="M20" s="12"/>
      <c r="N20" s="12"/>
      <c r="O20" s="71"/>
      <c r="P20" s="12"/>
      <c r="Q20" s="12"/>
      <c r="R20" s="12"/>
      <c r="S20" s="13"/>
      <c r="T20" s="12"/>
      <c r="V20" s="12"/>
    </row>
    <row r="21" spans="1:22">
      <c r="A21" s="34">
        <v>1</v>
      </c>
      <c r="B21" s="34" t="s">
        <v>61</v>
      </c>
      <c r="C21" s="11" t="s">
        <v>177</v>
      </c>
      <c r="D21" s="14" t="s">
        <v>178</v>
      </c>
      <c r="E21" s="14" t="s">
        <v>560</v>
      </c>
      <c r="F21" s="14" t="s">
        <v>541</v>
      </c>
      <c r="G21" s="68"/>
      <c r="H21" s="31">
        <v>137</v>
      </c>
      <c r="I21" s="8">
        <v>1</v>
      </c>
      <c r="J21" s="32"/>
      <c r="K21" s="32" t="s">
        <v>565</v>
      </c>
      <c r="L21" s="12"/>
      <c r="M21" s="12"/>
      <c r="N21" s="12"/>
      <c r="O21" s="71"/>
      <c r="P21" s="12"/>
      <c r="Q21" s="12"/>
      <c r="R21" s="12"/>
      <c r="S21" s="13"/>
      <c r="T21" s="12"/>
      <c r="V21" s="12"/>
    </row>
    <row r="22" spans="1:22">
      <c r="A22" s="34">
        <v>1</v>
      </c>
      <c r="B22" s="34" t="s">
        <v>21</v>
      </c>
      <c r="C22" s="11" t="s">
        <v>177</v>
      </c>
      <c r="D22" s="14" t="s">
        <v>178</v>
      </c>
      <c r="E22" s="14" t="s">
        <v>560</v>
      </c>
      <c r="F22" s="14" t="s">
        <v>541</v>
      </c>
      <c r="G22" s="68"/>
      <c r="H22" s="31">
        <v>157</v>
      </c>
      <c r="I22" s="8">
        <v>1</v>
      </c>
      <c r="J22" s="32"/>
      <c r="K22" s="32" t="s">
        <v>565</v>
      </c>
      <c r="L22" s="12"/>
      <c r="M22" s="12"/>
      <c r="N22" s="12"/>
      <c r="O22" s="71"/>
      <c r="P22" s="12"/>
      <c r="Q22" s="12"/>
      <c r="R22" s="12"/>
      <c r="S22" s="13"/>
      <c r="T22" s="12"/>
      <c r="V22" s="12"/>
    </row>
    <row r="23" spans="1:22">
      <c r="A23" s="34">
        <v>1</v>
      </c>
      <c r="B23" s="34" t="s">
        <v>549</v>
      </c>
      <c r="C23" s="11" t="s">
        <v>177</v>
      </c>
      <c r="D23" s="14" t="s">
        <v>178</v>
      </c>
      <c r="E23" s="14" t="s">
        <v>560</v>
      </c>
      <c r="F23" s="14" t="s">
        <v>542</v>
      </c>
      <c r="G23" s="68"/>
      <c r="H23" s="31">
        <v>132</v>
      </c>
      <c r="I23" s="8">
        <v>1</v>
      </c>
      <c r="J23" s="32"/>
      <c r="K23" s="32" t="s">
        <v>565</v>
      </c>
      <c r="L23" s="12"/>
      <c r="M23" s="12"/>
      <c r="N23" s="12"/>
      <c r="O23" s="71"/>
      <c r="P23" s="12"/>
      <c r="Q23" s="12"/>
      <c r="R23" s="12"/>
      <c r="S23" s="13"/>
      <c r="T23" s="12"/>
      <c r="V23" s="12"/>
    </row>
    <row r="24" spans="1:22">
      <c r="A24" s="34">
        <v>1</v>
      </c>
      <c r="B24" s="34" t="s">
        <v>549</v>
      </c>
      <c r="C24" s="11" t="s">
        <v>177</v>
      </c>
      <c r="D24" s="14" t="s">
        <v>178</v>
      </c>
      <c r="E24" s="14" t="s">
        <v>560</v>
      </c>
      <c r="F24" s="14" t="s">
        <v>542</v>
      </c>
      <c r="G24" s="68"/>
      <c r="H24" s="31">
        <v>316</v>
      </c>
      <c r="I24" s="8">
        <v>1</v>
      </c>
      <c r="J24" s="32"/>
      <c r="K24" s="32" t="s">
        <v>565</v>
      </c>
      <c r="L24" s="12"/>
      <c r="M24" s="12"/>
      <c r="N24" s="12"/>
      <c r="O24" s="71"/>
      <c r="P24" s="12"/>
      <c r="Q24" s="12"/>
      <c r="R24" s="12"/>
      <c r="S24" s="13"/>
      <c r="T24" s="12"/>
      <c r="V24" s="12"/>
    </row>
    <row r="25" spans="1:22">
      <c r="A25" s="34">
        <v>1</v>
      </c>
      <c r="B25" s="34" t="s">
        <v>549</v>
      </c>
      <c r="C25" s="11" t="s">
        <v>177</v>
      </c>
      <c r="D25" s="14" t="s">
        <v>178</v>
      </c>
      <c r="E25" s="14" t="s">
        <v>560</v>
      </c>
      <c r="F25" s="14" t="s">
        <v>543</v>
      </c>
      <c r="G25" s="68"/>
      <c r="H25" s="31">
        <v>231</v>
      </c>
      <c r="I25" s="8">
        <v>1</v>
      </c>
      <c r="J25" s="32"/>
      <c r="K25" s="32" t="s">
        <v>568</v>
      </c>
      <c r="L25" s="12"/>
      <c r="M25" s="12"/>
      <c r="N25" s="12"/>
      <c r="O25" s="71"/>
      <c r="P25" s="12"/>
      <c r="Q25" s="12"/>
      <c r="R25" s="12"/>
      <c r="S25" s="13"/>
      <c r="T25" s="12"/>
      <c r="V25" s="12"/>
    </row>
    <row r="26" spans="1:22">
      <c r="A26" s="34">
        <v>1</v>
      </c>
      <c r="B26" s="34" t="s">
        <v>549</v>
      </c>
      <c r="C26" s="11" t="s">
        <v>177</v>
      </c>
      <c r="D26" s="14" t="s">
        <v>178</v>
      </c>
      <c r="E26" s="14" t="s">
        <v>560</v>
      </c>
      <c r="F26" s="14" t="s">
        <v>542</v>
      </c>
      <c r="G26" s="68"/>
      <c r="H26" s="31">
        <v>397</v>
      </c>
      <c r="I26" s="8">
        <v>1</v>
      </c>
      <c r="J26" s="32"/>
      <c r="K26" s="32" t="s">
        <v>565</v>
      </c>
      <c r="L26" s="12"/>
      <c r="M26" s="12"/>
      <c r="N26" s="12"/>
      <c r="O26" s="71"/>
      <c r="P26" s="12"/>
      <c r="Q26" s="12"/>
      <c r="R26" s="12"/>
      <c r="S26" s="13"/>
      <c r="T26" s="12"/>
      <c r="V26" s="12"/>
    </row>
    <row r="27" spans="1:22">
      <c r="A27" s="34">
        <v>1</v>
      </c>
      <c r="B27" s="34" t="s">
        <v>549</v>
      </c>
      <c r="C27" s="11" t="s">
        <v>177</v>
      </c>
      <c r="D27" s="14" t="s">
        <v>178</v>
      </c>
      <c r="E27" s="14" t="s">
        <v>560</v>
      </c>
      <c r="F27" s="14" t="s">
        <v>544</v>
      </c>
      <c r="G27" s="68"/>
      <c r="H27" s="31">
        <v>261</v>
      </c>
      <c r="I27" s="8">
        <v>1</v>
      </c>
      <c r="J27" s="32"/>
      <c r="K27" s="32" t="s">
        <v>568</v>
      </c>
      <c r="L27" s="12"/>
      <c r="M27" s="12"/>
      <c r="N27" s="12"/>
      <c r="O27" s="71"/>
      <c r="P27" s="12"/>
      <c r="Q27" s="12"/>
      <c r="R27" s="12"/>
      <c r="S27" s="13"/>
      <c r="T27" s="12"/>
      <c r="V27" s="12"/>
    </row>
    <row r="28" spans="1:22">
      <c r="A28" s="34">
        <v>1</v>
      </c>
      <c r="B28" s="34" t="s">
        <v>549</v>
      </c>
      <c r="C28" s="11" t="s">
        <v>177</v>
      </c>
      <c r="D28" s="14" t="s">
        <v>178</v>
      </c>
      <c r="E28" s="14" t="s">
        <v>560</v>
      </c>
      <c r="F28" s="14" t="s">
        <v>545</v>
      </c>
      <c r="G28" s="68"/>
      <c r="H28" s="31">
        <v>784</v>
      </c>
      <c r="I28" s="8" t="s">
        <v>573</v>
      </c>
      <c r="J28" s="32"/>
      <c r="K28" s="32" t="s">
        <v>569</v>
      </c>
      <c r="L28" s="12"/>
      <c r="M28" s="12"/>
      <c r="N28" s="12"/>
      <c r="O28" s="71"/>
      <c r="P28" s="12"/>
      <c r="Q28" s="12"/>
      <c r="R28" s="12"/>
      <c r="S28" s="13"/>
      <c r="T28" s="12"/>
      <c r="V28" s="12"/>
    </row>
    <row r="29" spans="1:22">
      <c r="A29" s="34">
        <v>1</v>
      </c>
      <c r="B29" s="34" t="s">
        <v>550</v>
      </c>
      <c r="C29" s="11" t="s">
        <v>177</v>
      </c>
      <c r="D29" s="14" t="s">
        <v>178</v>
      </c>
      <c r="E29" s="14" t="s">
        <v>560</v>
      </c>
      <c r="F29" s="14" t="s">
        <v>546</v>
      </c>
      <c r="G29" s="68"/>
      <c r="H29" s="31">
        <v>79</v>
      </c>
      <c r="I29" s="8" t="s">
        <v>573</v>
      </c>
      <c r="J29" s="32"/>
      <c r="K29" s="32" t="s">
        <v>570</v>
      </c>
      <c r="L29" s="12"/>
      <c r="M29" s="12"/>
      <c r="N29" s="12"/>
      <c r="O29" s="71"/>
      <c r="P29" s="12"/>
      <c r="Q29" s="12"/>
      <c r="R29" s="12"/>
      <c r="S29" s="13"/>
      <c r="T29" s="12"/>
      <c r="V29" s="12"/>
    </row>
    <row r="30" spans="1:22">
      <c r="A30" s="34">
        <v>1</v>
      </c>
      <c r="B30" s="34" t="s">
        <v>549</v>
      </c>
      <c r="C30" s="11" t="s">
        <v>177</v>
      </c>
      <c r="D30" s="14" t="s">
        <v>178</v>
      </c>
      <c r="E30" s="14" t="s">
        <v>560</v>
      </c>
      <c r="F30" s="14" t="s">
        <v>547</v>
      </c>
      <c r="G30" s="68"/>
      <c r="H30" s="31">
        <v>3067</v>
      </c>
      <c r="I30" s="8" t="s">
        <v>573</v>
      </c>
      <c r="J30" s="32"/>
      <c r="K30" s="32" t="s">
        <v>567</v>
      </c>
      <c r="L30" s="12"/>
      <c r="M30" s="12"/>
      <c r="N30" s="12"/>
      <c r="O30" s="71"/>
      <c r="P30" s="12"/>
      <c r="Q30" s="12"/>
      <c r="R30" s="12"/>
      <c r="S30" s="13"/>
      <c r="T30" s="12"/>
      <c r="V30" s="12"/>
    </row>
    <row r="31" spans="1:22">
      <c r="A31" s="34">
        <v>1</v>
      </c>
      <c r="B31" s="34" t="s">
        <v>551</v>
      </c>
      <c r="C31" s="11" t="s">
        <v>177</v>
      </c>
      <c r="D31" s="14" t="s">
        <v>178</v>
      </c>
      <c r="E31" s="14" t="s">
        <v>560</v>
      </c>
      <c r="F31" s="14" t="s">
        <v>548</v>
      </c>
      <c r="G31" s="68"/>
      <c r="H31" s="31">
        <v>1768</v>
      </c>
      <c r="I31" s="8" t="s">
        <v>573</v>
      </c>
      <c r="J31" s="32"/>
      <c r="K31" s="32" t="s">
        <v>571</v>
      </c>
      <c r="L31" s="12"/>
      <c r="M31" s="12"/>
      <c r="N31" s="12"/>
      <c r="O31" s="71"/>
      <c r="P31" s="12"/>
      <c r="Q31" s="12"/>
      <c r="R31" s="12"/>
      <c r="S31" s="13"/>
      <c r="T31" s="12"/>
      <c r="V31" s="12"/>
    </row>
    <row r="32" spans="1:22">
      <c r="A32" s="34"/>
      <c r="B32" s="34"/>
      <c r="C32" s="11"/>
      <c r="D32" s="14"/>
      <c r="E32" s="38"/>
      <c r="F32" s="39"/>
      <c r="G32" s="68"/>
      <c r="H32" s="31"/>
      <c r="I32" s="8"/>
      <c r="J32" s="32"/>
      <c r="K32" s="32"/>
      <c r="L32" s="12"/>
      <c r="M32" s="12"/>
      <c r="N32" s="12"/>
      <c r="O32" s="71"/>
      <c r="P32" s="12"/>
      <c r="Q32" s="12"/>
      <c r="R32" s="12"/>
      <c r="S32" s="13"/>
      <c r="T32" s="12"/>
      <c r="V32" s="12"/>
    </row>
    <row r="33" spans="1:22">
      <c r="A33" s="156"/>
      <c r="B33" s="156"/>
      <c r="C33" s="147"/>
      <c r="D33" s="147"/>
      <c r="E33" s="129" t="s">
        <v>55</v>
      </c>
      <c r="F33" s="129"/>
      <c r="G33" s="129"/>
      <c r="H33" s="131">
        <f>SUM(H6:H32)</f>
        <v>9222</v>
      </c>
      <c r="I33" s="148"/>
      <c r="J33" s="132"/>
      <c r="K33" s="132"/>
      <c r="L33" s="133"/>
      <c r="M33" s="133"/>
      <c r="N33" s="133"/>
      <c r="O33" s="131"/>
      <c r="P33" s="133"/>
      <c r="Q33" s="133"/>
      <c r="R33" s="135"/>
      <c r="S33" s="135"/>
      <c r="T33" s="149"/>
      <c r="U33" s="51"/>
      <c r="V33" s="133"/>
    </row>
    <row r="34" spans="1:22">
      <c r="R34" s="36"/>
      <c r="S34" s="36"/>
    </row>
    <row r="35" spans="1:22">
      <c r="L35" s="151"/>
      <c r="M35" s="151"/>
      <c r="N35" s="29"/>
      <c r="O35" s="168"/>
      <c r="R35" s="164"/>
      <c r="S35" s="165"/>
      <c r="T35" s="158"/>
    </row>
    <row r="36" spans="1:22">
      <c r="M36" s="29"/>
      <c r="R36" s="166"/>
      <c r="S36" s="166"/>
      <c r="T36" s="166"/>
    </row>
    <row r="37" spans="1:22">
      <c r="L37" s="152"/>
      <c r="M37" s="151"/>
    </row>
    <row r="39" spans="1:22">
      <c r="L39" s="151"/>
      <c r="M39" s="151"/>
    </row>
  </sheetData>
  <autoFilter ref="A1:V33" xr:uid="{96C141CE-1DA9-4CC8-ACE0-54E936E9204B}">
    <filterColumn colId="17" showButton="0"/>
  </autoFilter>
  <mergeCells count="1">
    <mergeCell ref="R1:S2"/>
  </mergeCells>
  <phoneticPr fontId="0" type="noConversion"/>
  <printOptions gridLines="1"/>
  <pageMargins left="0.39370078740157483" right="0" top="0.78740157480314965" bottom="0.59055118110236227" header="0.51181102362204722" footer="0.51181102362204722"/>
  <pageSetup paperSize="9" scale="48" orientation="landscape" r:id="rId1"/>
  <headerFooter alignWithMargins="0">
    <oddHeader>&amp;LGemeente Heerenveen - Asito</oddHeader>
    <oddFooter>&amp;C&amp;"Times New Roman,Standaard"&amp;F&amp;R&amp;"Times New Roman,Standaard"&amp;A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0B23F-94A1-4C70-92CE-A1CA9FA24218}">
  <dimension ref="A1:R77"/>
  <sheetViews>
    <sheetView topLeftCell="A10" zoomScale="85" zoomScaleNormal="85" workbookViewId="0">
      <selection activeCell="J40" sqref="J40"/>
    </sheetView>
  </sheetViews>
  <sheetFormatPr defaultRowHeight="12.75"/>
  <cols>
    <col min="1" max="1" width="9.140625" style="232"/>
    <col min="2" max="2" width="31" style="232" customWidth="1"/>
    <col min="3" max="3" width="8.85546875" style="232" customWidth="1"/>
    <col min="4" max="4" width="17.42578125" style="232" customWidth="1"/>
    <col min="5" max="7" width="9.140625" style="232"/>
    <col min="8" max="8" width="18.85546875" style="232" customWidth="1"/>
    <col min="9" max="9" width="9.140625" style="232"/>
    <col min="10" max="10" width="41.42578125" style="232" customWidth="1"/>
    <col min="11" max="11" width="9.140625" style="232"/>
    <col min="12" max="12" width="16.7109375" style="232" bestFit="1" customWidth="1"/>
    <col min="13" max="15" width="9.140625" style="232"/>
    <col min="16" max="16" width="18.85546875" style="232" customWidth="1"/>
    <col min="17" max="18" width="9.140625" style="232"/>
    <col min="19" max="257" width="9.140625" style="198"/>
    <col min="258" max="258" width="31" style="198" customWidth="1"/>
    <col min="259" max="259" width="8.85546875" style="198" customWidth="1"/>
    <col min="260" max="260" width="17.42578125" style="198" customWidth="1"/>
    <col min="261" max="263" width="9.140625" style="198"/>
    <col min="264" max="264" width="18.85546875" style="198" customWidth="1"/>
    <col min="265" max="265" width="9.140625" style="198"/>
    <col min="266" max="266" width="41.42578125" style="198" customWidth="1"/>
    <col min="267" max="267" width="9.140625" style="198"/>
    <col min="268" max="268" width="16.7109375" style="198" bestFit="1" customWidth="1"/>
    <col min="269" max="271" width="9.140625" style="198"/>
    <col min="272" max="272" width="18.85546875" style="198" customWidth="1"/>
    <col min="273" max="513" width="9.140625" style="198"/>
    <col min="514" max="514" width="31" style="198" customWidth="1"/>
    <col min="515" max="515" width="8.85546875" style="198" customWidth="1"/>
    <col min="516" max="516" width="17.42578125" style="198" customWidth="1"/>
    <col min="517" max="519" width="9.140625" style="198"/>
    <col min="520" max="520" width="18.85546875" style="198" customWidth="1"/>
    <col min="521" max="521" width="9.140625" style="198"/>
    <col min="522" max="522" width="41.42578125" style="198" customWidth="1"/>
    <col min="523" max="523" width="9.140625" style="198"/>
    <col min="524" max="524" width="16.7109375" style="198" bestFit="1" customWidth="1"/>
    <col min="525" max="527" width="9.140625" style="198"/>
    <col min="528" max="528" width="18.85546875" style="198" customWidth="1"/>
    <col min="529" max="769" width="9.140625" style="198"/>
    <col min="770" max="770" width="31" style="198" customWidth="1"/>
    <col min="771" max="771" width="8.85546875" style="198" customWidth="1"/>
    <col min="772" max="772" width="17.42578125" style="198" customWidth="1"/>
    <col min="773" max="775" width="9.140625" style="198"/>
    <col min="776" max="776" width="18.85546875" style="198" customWidth="1"/>
    <col min="777" max="777" width="9.140625" style="198"/>
    <col min="778" max="778" width="41.42578125" style="198" customWidth="1"/>
    <col min="779" max="779" width="9.140625" style="198"/>
    <col min="780" max="780" width="16.7109375" style="198" bestFit="1" customWidth="1"/>
    <col min="781" max="783" width="9.140625" style="198"/>
    <col min="784" max="784" width="18.85546875" style="198" customWidth="1"/>
    <col min="785" max="1025" width="9.140625" style="198"/>
    <col min="1026" max="1026" width="31" style="198" customWidth="1"/>
    <col min="1027" max="1027" width="8.85546875" style="198" customWidth="1"/>
    <col min="1028" max="1028" width="17.42578125" style="198" customWidth="1"/>
    <col min="1029" max="1031" width="9.140625" style="198"/>
    <col min="1032" max="1032" width="18.85546875" style="198" customWidth="1"/>
    <col min="1033" max="1033" width="9.140625" style="198"/>
    <col min="1034" max="1034" width="41.42578125" style="198" customWidth="1"/>
    <col min="1035" max="1035" width="9.140625" style="198"/>
    <col min="1036" max="1036" width="16.7109375" style="198" bestFit="1" customWidth="1"/>
    <col min="1037" max="1039" width="9.140625" style="198"/>
    <col min="1040" max="1040" width="18.85546875" style="198" customWidth="1"/>
    <col min="1041" max="1281" width="9.140625" style="198"/>
    <col min="1282" max="1282" width="31" style="198" customWidth="1"/>
    <col min="1283" max="1283" width="8.85546875" style="198" customWidth="1"/>
    <col min="1284" max="1284" width="17.42578125" style="198" customWidth="1"/>
    <col min="1285" max="1287" width="9.140625" style="198"/>
    <col min="1288" max="1288" width="18.85546875" style="198" customWidth="1"/>
    <col min="1289" max="1289" width="9.140625" style="198"/>
    <col min="1290" max="1290" width="41.42578125" style="198" customWidth="1"/>
    <col min="1291" max="1291" width="9.140625" style="198"/>
    <col min="1292" max="1292" width="16.7109375" style="198" bestFit="1" customWidth="1"/>
    <col min="1293" max="1295" width="9.140625" style="198"/>
    <col min="1296" max="1296" width="18.85546875" style="198" customWidth="1"/>
    <col min="1297" max="1537" width="9.140625" style="198"/>
    <col min="1538" max="1538" width="31" style="198" customWidth="1"/>
    <col min="1539" max="1539" width="8.85546875" style="198" customWidth="1"/>
    <col min="1540" max="1540" width="17.42578125" style="198" customWidth="1"/>
    <col min="1541" max="1543" width="9.140625" style="198"/>
    <col min="1544" max="1544" width="18.85546875" style="198" customWidth="1"/>
    <col min="1545" max="1545" width="9.140625" style="198"/>
    <col min="1546" max="1546" width="41.42578125" style="198" customWidth="1"/>
    <col min="1547" max="1547" width="9.140625" style="198"/>
    <col min="1548" max="1548" width="16.7109375" style="198" bestFit="1" customWidth="1"/>
    <col min="1549" max="1551" width="9.140625" style="198"/>
    <col min="1552" max="1552" width="18.85546875" style="198" customWidth="1"/>
    <col min="1553" max="1793" width="9.140625" style="198"/>
    <col min="1794" max="1794" width="31" style="198" customWidth="1"/>
    <col min="1795" max="1795" width="8.85546875" style="198" customWidth="1"/>
    <col min="1796" max="1796" width="17.42578125" style="198" customWidth="1"/>
    <col min="1797" max="1799" width="9.140625" style="198"/>
    <col min="1800" max="1800" width="18.85546875" style="198" customWidth="1"/>
    <col min="1801" max="1801" width="9.140625" style="198"/>
    <col min="1802" max="1802" width="41.42578125" style="198" customWidth="1"/>
    <col min="1803" max="1803" width="9.140625" style="198"/>
    <col min="1804" max="1804" width="16.7109375" style="198" bestFit="1" customWidth="1"/>
    <col min="1805" max="1807" width="9.140625" style="198"/>
    <col min="1808" max="1808" width="18.85546875" style="198" customWidth="1"/>
    <col min="1809" max="2049" width="9.140625" style="198"/>
    <col min="2050" max="2050" width="31" style="198" customWidth="1"/>
    <col min="2051" max="2051" width="8.85546875" style="198" customWidth="1"/>
    <col min="2052" max="2052" width="17.42578125" style="198" customWidth="1"/>
    <col min="2053" max="2055" width="9.140625" style="198"/>
    <col min="2056" max="2056" width="18.85546875" style="198" customWidth="1"/>
    <col min="2057" max="2057" width="9.140625" style="198"/>
    <col min="2058" max="2058" width="41.42578125" style="198" customWidth="1"/>
    <col min="2059" max="2059" width="9.140625" style="198"/>
    <col min="2060" max="2060" width="16.7109375" style="198" bestFit="1" customWidth="1"/>
    <col min="2061" max="2063" width="9.140625" style="198"/>
    <col min="2064" max="2064" width="18.85546875" style="198" customWidth="1"/>
    <col min="2065" max="2305" width="9.140625" style="198"/>
    <col min="2306" max="2306" width="31" style="198" customWidth="1"/>
    <col min="2307" max="2307" width="8.85546875" style="198" customWidth="1"/>
    <col min="2308" max="2308" width="17.42578125" style="198" customWidth="1"/>
    <col min="2309" max="2311" width="9.140625" style="198"/>
    <col min="2312" max="2312" width="18.85546875" style="198" customWidth="1"/>
    <col min="2313" max="2313" width="9.140625" style="198"/>
    <col min="2314" max="2314" width="41.42578125" style="198" customWidth="1"/>
    <col min="2315" max="2315" width="9.140625" style="198"/>
    <col min="2316" max="2316" width="16.7109375" style="198" bestFit="1" customWidth="1"/>
    <col min="2317" max="2319" width="9.140625" style="198"/>
    <col min="2320" max="2320" width="18.85546875" style="198" customWidth="1"/>
    <col min="2321" max="2561" width="9.140625" style="198"/>
    <col min="2562" max="2562" width="31" style="198" customWidth="1"/>
    <col min="2563" max="2563" width="8.85546875" style="198" customWidth="1"/>
    <col min="2564" max="2564" width="17.42578125" style="198" customWidth="1"/>
    <col min="2565" max="2567" width="9.140625" style="198"/>
    <col min="2568" max="2568" width="18.85546875" style="198" customWidth="1"/>
    <col min="2569" max="2569" width="9.140625" style="198"/>
    <col min="2570" max="2570" width="41.42578125" style="198" customWidth="1"/>
    <col min="2571" max="2571" width="9.140625" style="198"/>
    <col min="2572" max="2572" width="16.7109375" style="198" bestFit="1" customWidth="1"/>
    <col min="2573" max="2575" width="9.140625" style="198"/>
    <col min="2576" max="2576" width="18.85546875" style="198" customWidth="1"/>
    <col min="2577" max="2817" width="9.140625" style="198"/>
    <col min="2818" max="2818" width="31" style="198" customWidth="1"/>
    <col min="2819" max="2819" width="8.85546875" style="198" customWidth="1"/>
    <col min="2820" max="2820" width="17.42578125" style="198" customWidth="1"/>
    <col min="2821" max="2823" width="9.140625" style="198"/>
    <col min="2824" max="2824" width="18.85546875" style="198" customWidth="1"/>
    <col min="2825" max="2825" width="9.140625" style="198"/>
    <col min="2826" max="2826" width="41.42578125" style="198" customWidth="1"/>
    <col min="2827" max="2827" width="9.140625" style="198"/>
    <col min="2828" max="2828" width="16.7109375" style="198" bestFit="1" customWidth="1"/>
    <col min="2829" max="2831" width="9.140625" style="198"/>
    <col min="2832" max="2832" width="18.85546875" style="198" customWidth="1"/>
    <col min="2833" max="3073" width="9.140625" style="198"/>
    <col min="3074" max="3074" width="31" style="198" customWidth="1"/>
    <col min="3075" max="3075" width="8.85546875" style="198" customWidth="1"/>
    <col min="3076" max="3076" width="17.42578125" style="198" customWidth="1"/>
    <col min="3077" max="3079" width="9.140625" style="198"/>
    <col min="3080" max="3080" width="18.85546875" style="198" customWidth="1"/>
    <col min="3081" max="3081" width="9.140625" style="198"/>
    <col min="3082" max="3082" width="41.42578125" style="198" customWidth="1"/>
    <col min="3083" max="3083" width="9.140625" style="198"/>
    <col min="3084" max="3084" width="16.7109375" style="198" bestFit="1" customWidth="1"/>
    <col min="3085" max="3087" width="9.140625" style="198"/>
    <col min="3088" max="3088" width="18.85546875" style="198" customWidth="1"/>
    <col min="3089" max="3329" width="9.140625" style="198"/>
    <col min="3330" max="3330" width="31" style="198" customWidth="1"/>
    <col min="3331" max="3331" width="8.85546875" style="198" customWidth="1"/>
    <col min="3332" max="3332" width="17.42578125" style="198" customWidth="1"/>
    <col min="3333" max="3335" width="9.140625" style="198"/>
    <col min="3336" max="3336" width="18.85546875" style="198" customWidth="1"/>
    <col min="3337" max="3337" width="9.140625" style="198"/>
    <col min="3338" max="3338" width="41.42578125" style="198" customWidth="1"/>
    <col min="3339" max="3339" width="9.140625" style="198"/>
    <col min="3340" max="3340" width="16.7109375" style="198" bestFit="1" customWidth="1"/>
    <col min="3341" max="3343" width="9.140625" style="198"/>
    <col min="3344" max="3344" width="18.85546875" style="198" customWidth="1"/>
    <col min="3345" max="3585" width="9.140625" style="198"/>
    <col min="3586" max="3586" width="31" style="198" customWidth="1"/>
    <col min="3587" max="3587" width="8.85546875" style="198" customWidth="1"/>
    <col min="3588" max="3588" width="17.42578125" style="198" customWidth="1"/>
    <col min="3589" max="3591" width="9.140625" style="198"/>
    <col min="3592" max="3592" width="18.85546875" style="198" customWidth="1"/>
    <col min="3593" max="3593" width="9.140625" style="198"/>
    <col min="3594" max="3594" width="41.42578125" style="198" customWidth="1"/>
    <col min="3595" max="3595" width="9.140625" style="198"/>
    <col min="3596" max="3596" width="16.7109375" style="198" bestFit="1" customWidth="1"/>
    <col min="3597" max="3599" width="9.140625" style="198"/>
    <col min="3600" max="3600" width="18.85546875" style="198" customWidth="1"/>
    <col min="3601" max="3841" width="9.140625" style="198"/>
    <col min="3842" max="3842" width="31" style="198" customWidth="1"/>
    <col min="3843" max="3843" width="8.85546875" style="198" customWidth="1"/>
    <col min="3844" max="3844" width="17.42578125" style="198" customWidth="1"/>
    <col min="3845" max="3847" width="9.140625" style="198"/>
    <col min="3848" max="3848" width="18.85546875" style="198" customWidth="1"/>
    <col min="3849" max="3849" width="9.140625" style="198"/>
    <col min="3850" max="3850" width="41.42578125" style="198" customWidth="1"/>
    <col min="3851" max="3851" width="9.140625" style="198"/>
    <col min="3852" max="3852" width="16.7109375" style="198" bestFit="1" customWidth="1"/>
    <col min="3853" max="3855" width="9.140625" style="198"/>
    <col min="3856" max="3856" width="18.85546875" style="198" customWidth="1"/>
    <col min="3857" max="4097" width="9.140625" style="198"/>
    <col min="4098" max="4098" width="31" style="198" customWidth="1"/>
    <col min="4099" max="4099" width="8.85546875" style="198" customWidth="1"/>
    <col min="4100" max="4100" width="17.42578125" style="198" customWidth="1"/>
    <col min="4101" max="4103" width="9.140625" style="198"/>
    <col min="4104" max="4104" width="18.85546875" style="198" customWidth="1"/>
    <col min="4105" max="4105" width="9.140625" style="198"/>
    <col min="4106" max="4106" width="41.42578125" style="198" customWidth="1"/>
    <col min="4107" max="4107" width="9.140625" style="198"/>
    <col min="4108" max="4108" width="16.7109375" style="198" bestFit="1" customWidth="1"/>
    <col min="4109" max="4111" width="9.140625" style="198"/>
    <col min="4112" max="4112" width="18.85546875" style="198" customWidth="1"/>
    <col min="4113" max="4353" width="9.140625" style="198"/>
    <col min="4354" max="4354" width="31" style="198" customWidth="1"/>
    <col min="4355" max="4355" width="8.85546875" style="198" customWidth="1"/>
    <col min="4356" max="4356" width="17.42578125" style="198" customWidth="1"/>
    <col min="4357" max="4359" width="9.140625" style="198"/>
    <col min="4360" max="4360" width="18.85546875" style="198" customWidth="1"/>
    <col min="4361" max="4361" width="9.140625" style="198"/>
    <col min="4362" max="4362" width="41.42578125" style="198" customWidth="1"/>
    <col min="4363" max="4363" width="9.140625" style="198"/>
    <col min="4364" max="4364" width="16.7109375" style="198" bestFit="1" customWidth="1"/>
    <col min="4365" max="4367" width="9.140625" style="198"/>
    <col min="4368" max="4368" width="18.85546875" style="198" customWidth="1"/>
    <col min="4369" max="4609" width="9.140625" style="198"/>
    <col min="4610" max="4610" width="31" style="198" customWidth="1"/>
    <col min="4611" max="4611" width="8.85546875" style="198" customWidth="1"/>
    <col min="4612" max="4612" width="17.42578125" style="198" customWidth="1"/>
    <col min="4613" max="4615" width="9.140625" style="198"/>
    <col min="4616" max="4616" width="18.85546875" style="198" customWidth="1"/>
    <col min="4617" max="4617" width="9.140625" style="198"/>
    <col min="4618" max="4618" width="41.42578125" style="198" customWidth="1"/>
    <col min="4619" max="4619" width="9.140625" style="198"/>
    <col min="4620" max="4620" width="16.7109375" style="198" bestFit="1" customWidth="1"/>
    <col min="4621" max="4623" width="9.140625" style="198"/>
    <col min="4624" max="4624" width="18.85546875" style="198" customWidth="1"/>
    <col min="4625" max="4865" width="9.140625" style="198"/>
    <col min="4866" max="4866" width="31" style="198" customWidth="1"/>
    <col min="4867" max="4867" width="8.85546875" style="198" customWidth="1"/>
    <col min="4868" max="4868" width="17.42578125" style="198" customWidth="1"/>
    <col min="4869" max="4871" width="9.140625" style="198"/>
    <col min="4872" max="4872" width="18.85546875" style="198" customWidth="1"/>
    <col min="4873" max="4873" width="9.140625" style="198"/>
    <col min="4874" max="4874" width="41.42578125" style="198" customWidth="1"/>
    <col min="4875" max="4875" width="9.140625" style="198"/>
    <col min="4876" max="4876" width="16.7109375" style="198" bestFit="1" customWidth="1"/>
    <col min="4877" max="4879" width="9.140625" style="198"/>
    <col min="4880" max="4880" width="18.85546875" style="198" customWidth="1"/>
    <col min="4881" max="5121" width="9.140625" style="198"/>
    <col min="5122" max="5122" width="31" style="198" customWidth="1"/>
    <col min="5123" max="5123" width="8.85546875" style="198" customWidth="1"/>
    <col min="5124" max="5124" width="17.42578125" style="198" customWidth="1"/>
    <col min="5125" max="5127" width="9.140625" style="198"/>
    <col min="5128" max="5128" width="18.85546875" style="198" customWidth="1"/>
    <col min="5129" max="5129" width="9.140625" style="198"/>
    <col min="5130" max="5130" width="41.42578125" style="198" customWidth="1"/>
    <col min="5131" max="5131" width="9.140625" style="198"/>
    <col min="5132" max="5132" width="16.7109375" style="198" bestFit="1" customWidth="1"/>
    <col min="5133" max="5135" width="9.140625" style="198"/>
    <col min="5136" max="5136" width="18.85546875" style="198" customWidth="1"/>
    <col min="5137" max="5377" width="9.140625" style="198"/>
    <col min="5378" max="5378" width="31" style="198" customWidth="1"/>
    <col min="5379" max="5379" width="8.85546875" style="198" customWidth="1"/>
    <col min="5380" max="5380" width="17.42578125" style="198" customWidth="1"/>
    <col min="5381" max="5383" width="9.140625" style="198"/>
    <col min="5384" max="5384" width="18.85546875" style="198" customWidth="1"/>
    <col min="5385" max="5385" width="9.140625" style="198"/>
    <col min="5386" max="5386" width="41.42578125" style="198" customWidth="1"/>
    <col min="5387" max="5387" width="9.140625" style="198"/>
    <col min="5388" max="5388" width="16.7109375" style="198" bestFit="1" customWidth="1"/>
    <col min="5389" max="5391" width="9.140625" style="198"/>
    <col min="5392" max="5392" width="18.85546875" style="198" customWidth="1"/>
    <col min="5393" max="5633" width="9.140625" style="198"/>
    <col min="5634" max="5634" width="31" style="198" customWidth="1"/>
    <col min="5635" max="5635" width="8.85546875" style="198" customWidth="1"/>
    <col min="5636" max="5636" width="17.42578125" style="198" customWidth="1"/>
    <col min="5637" max="5639" width="9.140625" style="198"/>
    <col min="5640" max="5640" width="18.85546875" style="198" customWidth="1"/>
    <col min="5641" max="5641" width="9.140625" style="198"/>
    <col min="5642" max="5642" width="41.42578125" style="198" customWidth="1"/>
    <col min="5643" max="5643" width="9.140625" style="198"/>
    <col min="5644" max="5644" width="16.7109375" style="198" bestFit="1" customWidth="1"/>
    <col min="5645" max="5647" width="9.140625" style="198"/>
    <col min="5648" max="5648" width="18.85546875" style="198" customWidth="1"/>
    <col min="5649" max="5889" width="9.140625" style="198"/>
    <col min="5890" max="5890" width="31" style="198" customWidth="1"/>
    <col min="5891" max="5891" width="8.85546875" style="198" customWidth="1"/>
    <col min="5892" max="5892" width="17.42578125" style="198" customWidth="1"/>
    <col min="5893" max="5895" width="9.140625" style="198"/>
    <col min="5896" max="5896" width="18.85546875" style="198" customWidth="1"/>
    <col min="5897" max="5897" width="9.140625" style="198"/>
    <col min="5898" max="5898" width="41.42578125" style="198" customWidth="1"/>
    <col min="5899" max="5899" width="9.140625" style="198"/>
    <col min="5900" max="5900" width="16.7109375" style="198" bestFit="1" customWidth="1"/>
    <col min="5901" max="5903" width="9.140625" style="198"/>
    <col min="5904" max="5904" width="18.85546875" style="198" customWidth="1"/>
    <col min="5905" max="6145" width="9.140625" style="198"/>
    <col min="6146" max="6146" width="31" style="198" customWidth="1"/>
    <col min="6147" max="6147" width="8.85546875" style="198" customWidth="1"/>
    <col min="6148" max="6148" width="17.42578125" style="198" customWidth="1"/>
    <col min="6149" max="6151" width="9.140625" style="198"/>
    <col min="6152" max="6152" width="18.85546875" style="198" customWidth="1"/>
    <col min="6153" max="6153" width="9.140625" style="198"/>
    <col min="6154" max="6154" width="41.42578125" style="198" customWidth="1"/>
    <col min="6155" max="6155" width="9.140625" style="198"/>
    <col min="6156" max="6156" width="16.7109375" style="198" bestFit="1" customWidth="1"/>
    <col min="6157" max="6159" width="9.140625" style="198"/>
    <col min="6160" max="6160" width="18.85546875" style="198" customWidth="1"/>
    <col min="6161" max="6401" width="9.140625" style="198"/>
    <col min="6402" max="6402" width="31" style="198" customWidth="1"/>
    <col min="6403" max="6403" width="8.85546875" style="198" customWidth="1"/>
    <col min="6404" max="6404" width="17.42578125" style="198" customWidth="1"/>
    <col min="6405" max="6407" width="9.140625" style="198"/>
    <col min="6408" max="6408" width="18.85546875" style="198" customWidth="1"/>
    <col min="6409" max="6409" width="9.140625" style="198"/>
    <col min="6410" max="6410" width="41.42578125" style="198" customWidth="1"/>
    <col min="6411" max="6411" width="9.140625" style="198"/>
    <col min="6412" max="6412" width="16.7109375" style="198" bestFit="1" customWidth="1"/>
    <col min="6413" max="6415" width="9.140625" style="198"/>
    <col min="6416" max="6416" width="18.85546875" style="198" customWidth="1"/>
    <col min="6417" max="6657" width="9.140625" style="198"/>
    <col min="6658" max="6658" width="31" style="198" customWidth="1"/>
    <col min="6659" max="6659" width="8.85546875" style="198" customWidth="1"/>
    <col min="6660" max="6660" width="17.42578125" style="198" customWidth="1"/>
    <col min="6661" max="6663" width="9.140625" style="198"/>
    <col min="6664" max="6664" width="18.85546875" style="198" customWidth="1"/>
    <col min="6665" max="6665" width="9.140625" style="198"/>
    <col min="6666" max="6666" width="41.42578125" style="198" customWidth="1"/>
    <col min="6667" max="6667" width="9.140625" style="198"/>
    <col min="6668" max="6668" width="16.7109375" style="198" bestFit="1" customWidth="1"/>
    <col min="6669" max="6671" width="9.140625" style="198"/>
    <col min="6672" max="6672" width="18.85546875" style="198" customWidth="1"/>
    <col min="6673" max="6913" width="9.140625" style="198"/>
    <col min="6914" max="6914" width="31" style="198" customWidth="1"/>
    <col min="6915" max="6915" width="8.85546875" style="198" customWidth="1"/>
    <col min="6916" max="6916" width="17.42578125" style="198" customWidth="1"/>
    <col min="6917" max="6919" width="9.140625" style="198"/>
    <col min="6920" max="6920" width="18.85546875" style="198" customWidth="1"/>
    <col min="6921" max="6921" width="9.140625" style="198"/>
    <col min="6922" max="6922" width="41.42578125" style="198" customWidth="1"/>
    <col min="6923" max="6923" width="9.140625" style="198"/>
    <col min="6924" max="6924" width="16.7109375" style="198" bestFit="1" customWidth="1"/>
    <col min="6925" max="6927" width="9.140625" style="198"/>
    <col min="6928" max="6928" width="18.85546875" style="198" customWidth="1"/>
    <col min="6929" max="7169" width="9.140625" style="198"/>
    <col min="7170" max="7170" width="31" style="198" customWidth="1"/>
    <col min="7171" max="7171" width="8.85546875" style="198" customWidth="1"/>
    <col min="7172" max="7172" width="17.42578125" style="198" customWidth="1"/>
    <col min="7173" max="7175" width="9.140625" style="198"/>
    <col min="7176" max="7176" width="18.85546875" style="198" customWidth="1"/>
    <col min="7177" max="7177" width="9.140625" style="198"/>
    <col min="7178" max="7178" width="41.42578125" style="198" customWidth="1"/>
    <col min="7179" max="7179" width="9.140625" style="198"/>
    <col min="7180" max="7180" width="16.7109375" style="198" bestFit="1" customWidth="1"/>
    <col min="7181" max="7183" width="9.140625" style="198"/>
    <col min="7184" max="7184" width="18.85546875" style="198" customWidth="1"/>
    <col min="7185" max="7425" width="9.140625" style="198"/>
    <col min="7426" max="7426" width="31" style="198" customWidth="1"/>
    <col min="7427" max="7427" width="8.85546875" style="198" customWidth="1"/>
    <col min="7428" max="7428" width="17.42578125" style="198" customWidth="1"/>
    <col min="7429" max="7431" width="9.140625" style="198"/>
    <col min="7432" max="7432" width="18.85546875" style="198" customWidth="1"/>
    <col min="7433" max="7433" width="9.140625" style="198"/>
    <col min="7434" max="7434" width="41.42578125" style="198" customWidth="1"/>
    <col min="7435" max="7435" width="9.140625" style="198"/>
    <col min="7436" max="7436" width="16.7109375" style="198" bestFit="1" customWidth="1"/>
    <col min="7437" max="7439" width="9.140625" style="198"/>
    <col min="7440" max="7440" width="18.85546875" style="198" customWidth="1"/>
    <col min="7441" max="7681" width="9.140625" style="198"/>
    <col min="7682" max="7682" width="31" style="198" customWidth="1"/>
    <col min="7683" max="7683" width="8.85546875" style="198" customWidth="1"/>
    <col min="7684" max="7684" width="17.42578125" style="198" customWidth="1"/>
    <col min="7685" max="7687" width="9.140625" style="198"/>
    <col min="7688" max="7688" width="18.85546875" style="198" customWidth="1"/>
    <col min="7689" max="7689" width="9.140625" style="198"/>
    <col min="7690" max="7690" width="41.42578125" style="198" customWidth="1"/>
    <col min="7691" max="7691" width="9.140625" style="198"/>
    <col min="7692" max="7692" width="16.7109375" style="198" bestFit="1" customWidth="1"/>
    <col min="7693" max="7695" width="9.140625" style="198"/>
    <col min="7696" max="7696" width="18.85546875" style="198" customWidth="1"/>
    <col min="7697" max="7937" width="9.140625" style="198"/>
    <col min="7938" max="7938" width="31" style="198" customWidth="1"/>
    <col min="7939" max="7939" width="8.85546875" style="198" customWidth="1"/>
    <col min="7940" max="7940" width="17.42578125" style="198" customWidth="1"/>
    <col min="7941" max="7943" width="9.140625" style="198"/>
    <col min="7944" max="7944" width="18.85546875" style="198" customWidth="1"/>
    <col min="7945" max="7945" width="9.140625" style="198"/>
    <col min="7946" max="7946" width="41.42578125" style="198" customWidth="1"/>
    <col min="7947" max="7947" width="9.140625" style="198"/>
    <col min="7948" max="7948" width="16.7109375" style="198" bestFit="1" customWidth="1"/>
    <col min="7949" max="7951" width="9.140625" style="198"/>
    <col min="7952" max="7952" width="18.85546875" style="198" customWidth="1"/>
    <col min="7953" max="8193" width="9.140625" style="198"/>
    <col min="8194" max="8194" width="31" style="198" customWidth="1"/>
    <col min="8195" max="8195" width="8.85546875" style="198" customWidth="1"/>
    <col min="8196" max="8196" width="17.42578125" style="198" customWidth="1"/>
    <col min="8197" max="8199" width="9.140625" style="198"/>
    <col min="8200" max="8200" width="18.85546875" style="198" customWidth="1"/>
    <col min="8201" max="8201" width="9.140625" style="198"/>
    <col min="8202" max="8202" width="41.42578125" style="198" customWidth="1"/>
    <col min="8203" max="8203" width="9.140625" style="198"/>
    <col min="8204" max="8204" width="16.7109375" style="198" bestFit="1" customWidth="1"/>
    <col min="8205" max="8207" width="9.140625" style="198"/>
    <col min="8208" max="8208" width="18.85546875" style="198" customWidth="1"/>
    <col min="8209" max="8449" width="9.140625" style="198"/>
    <col min="8450" max="8450" width="31" style="198" customWidth="1"/>
    <col min="8451" max="8451" width="8.85546875" style="198" customWidth="1"/>
    <col min="8452" max="8452" width="17.42578125" style="198" customWidth="1"/>
    <col min="8453" max="8455" width="9.140625" style="198"/>
    <col min="8456" max="8456" width="18.85546875" style="198" customWidth="1"/>
    <col min="8457" max="8457" width="9.140625" style="198"/>
    <col min="8458" max="8458" width="41.42578125" style="198" customWidth="1"/>
    <col min="8459" max="8459" width="9.140625" style="198"/>
    <col min="8460" max="8460" width="16.7109375" style="198" bestFit="1" customWidth="1"/>
    <col min="8461" max="8463" width="9.140625" style="198"/>
    <col min="8464" max="8464" width="18.85546875" style="198" customWidth="1"/>
    <col min="8465" max="8705" width="9.140625" style="198"/>
    <col min="8706" max="8706" width="31" style="198" customWidth="1"/>
    <col min="8707" max="8707" width="8.85546875" style="198" customWidth="1"/>
    <col min="8708" max="8708" width="17.42578125" style="198" customWidth="1"/>
    <col min="8709" max="8711" width="9.140625" style="198"/>
    <col min="8712" max="8712" width="18.85546875" style="198" customWidth="1"/>
    <col min="8713" max="8713" width="9.140625" style="198"/>
    <col min="8714" max="8714" width="41.42578125" style="198" customWidth="1"/>
    <col min="8715" max="8715" width="9.140625" style="198"/>
    <col min="8716" max="8716" width="16.7109375" style="198" bestFit="1" customWidth="1"/>
    <col min="8717" max="8719" width="9.140625" style="198"/>
    <col min="8720" max="8720" width="18.85546875" style="198" customWidth="1"/>
    <col min="8721" max="8961" width="9.140625" style="198"/>
    <col min="8962" max="8962" width="31" style="198" customWidth="1"/>
    <col min="8963" max="8963" width="8.85546875" style="198" customWidth="1"/>
    <col min="8964" max="8964" width="17.42578125" style="198" customWidth="1"/>
    <col min="8965" max="8967" width="9.140625" style="198"/>
    <col min="8968" max="8968" width="18.85546875" style="198" customWidth="1"/>
    <col min="8969" max="8969" width="9.140625" style="198"/>
    <col min="8970" max="8970" width="41.42578125" style="198" customWidth="1"/>
    <col min="8971" max="8971" width="9.140625" style="198"/>
    <col min="8972" max="8972" width="16.7109375" style="198" bestFit="1" customWidth="1"/>
    <col min="8973" max="8975" width="9.140625" style="198"/>
    <col min="8976" max="8976" width="18.85546875" style="198" customWidth="1"/>
    <col min="8977" max="9217" width="9.140625" style="198"/>
    <col min="9218" max="9218" width="31" style="198" customWidth="1"/>
    <col min="9219" max="9219" width="8.85546875" style="198" customWidth="1"/>
    <col min="9220" max="9220" width="17.42578125" style="198" customWidth="1"/>
    <col min="9221" max="9223" width="9.140625" style="198"/>
    <col min="9224" max="9224" width="18.85546875" style="198" customWidth="1"/>
    <col min="9225" max="9225" width="9.140625" style="198"/>
    <col min="9226" max="9226" width="41.42578125" style="198" customWidth="1"/>
    <col min="9227" max="9227" width="9.140625" style="198"/>
    <col min="9228" max="9228" width="16.7109375" style="198" bestFit="1" customWidth="1"/>
    <col min="9229" max="9231" width="9.140625" style="198"/>
    <col min="9232" max="9232" width="18.85546875" style="198" customWidth="1"/>
    <col min="9233" max="9473" width="9.140625" style="198"/>
    <col min="9474" max="9474" width="31" style="198" customWidth="1"/>
    <col min="9475" max="9475" width="8.85546875" style="198" customWidth="1"/>
    <col min="9476" max="9476" width="17.42578125" style="198" customWidth="1"/>
    <col min="9477" max="9479" width="9.140625" style="198"/>
    <col min="9480" max="9480" width="18.85546875" style="198" customWidth="1"/>
    <col min="9481" max="9481" width="9.140625" style="198"/>
    <col min="9482" max="9482" width="41.42578125" style="198" customWidth="1"/>
    <col min="9483" max="9483" width="9.140625" style="198"/>
    <col min="9484" max="9484" width="16.7109375" style="198" bestFit="1" customWidth="1"/>
    <col min="9485" max="9487" width="9.140625" style="198"/>
    <col min="9488" max="9488" width="18.85546875" style="198" customWidth="1"/>
    <col min="9489" max="9729" width="9.140625" style="198"/>
    <col min="9730" max="9730" width="31" style="198" customWidth="1"/>
    <col min="9731" max="9731" width="8.85546875" style="198" customWidth="1"/>
    <col min="9732" max="9732" width="17.42578125" style="198" customWidth="1"/>
    <col min="9733" max="9735" width="9.140625" style="198"/>
    <col min="9736" max="9736" width="18.85546875" style="198" customWidth="1"/>
    <col min="9737" max="9737" width="9.140625" style="198"/>
    <col min="9738" max="9738" width="41.42578125" style="198" customWidth="1"/>
    <col min="9739" max="9739" width="9.140625" style="198"/>
    <col min="9740" max="9740" width="16.7109375" style="198" bestFit="1" customWidth="1"/>
    <col min="9741" max="9743" width="9.140625" style="198"/>
    <col min="9744" max="9744" width="18.85546875" style="198" customWidth="1"/>
    <col min="9745" max="9985" width="9.140625" style="198"/>
    <col min="9986" max="9986" width="31" style="198" customWidth="1"/>
    <col min="9987" max="9987" width="8.85546875" style="198" customWidth="1"/>
    <col min="9988" max="9988" width="17.42578125" style="198" customWidth="1"/>
    <col min="9989" max="9991" width="9.140625" style="198"/>
    <col min="9992" max="9992" width="18.85546875" style="198" customWidth="1"/>
    <col min="9993" max="9993" width="9.140625" style="198"/>
    <col min="9994" max="9994" width="41.42578125" style="198" customWidth="1"/>
    <col min="9995" max="9995" width="9.140625" style="198"/>
    <col min="9996" max="9996" width="16.7109375" style="198" bestFit="1" customWidth="1"/>
    <col min="9997" max="9999" width="9.140625" style="198"/>
    <col min="10000" max="10000" width="18.85546875" style="198" customWidth="1"/>
    <col min="10001" max="10241" width="9.140625" style="198"/>
    <col min="10242" max="10242" width="31" style="198" customWidth="1"/>
    <col min="10243" max="10243" width="8.85546875" style="198" customWidth="1"/>
    <col min="10244" max="10244" width="17.42578125" style="198" customWidth="1"/>
    <col min="10245" max="10247" width="9.140625" style="198"/>
    <col min="10248" max="10248" width="18.85546875" style="198" customWidth="1"/>
    <col min="10249" max="10249" width="9.140625" style="198"/>
    <col min="10250" max="10250" width="41.42578125" style="198" customWidth="1"/>
    <col min="10251" max="10251" width="9.140625" style="198"/>
    <col min="10252" max="10252" width="16.7109375" style="198" bestFit="1" customWidth="1"/>
    <col min="10253" max="10255" width="9.140625" style="198"/>
    <col min="10256" max="10256" width="18.85546875" style="198" customWidth="1"/>
    <col min="10257" max="10497" width="9.140625" style="198"/>
    <col min="10498" max="10498" width="31" style="198" customWidth="1"/>
    <col min="10499" max="10499" width="8.85546875" style="198" customWidth="1"/>
    <col min="10500" max="10500" width="17.42578125" style="198" customWidth="1"/>
    <col min="10501" max="10503" width="9.140625" style="198"/>
    <col min="10504" max="10504" width="18.85546875" style="198" customWidth="1"/>
    <col min="10505" max="10505" width="9.140625" style="198"/>
    <col min="10506" max="10506" width="41.42578125" style="198" customWidth="1"/>
    <col min="10507" max="10507" width="9.140625" style="198"/>
    <col min="10508" max="10508" width="16.7109375" style="198" bestFit="1" customWidth="1"/>
    <col min="10509" max="10511" width="9.140625" style="198"/>
    <col min="10512" max="10512" width="18.85546875" style="198" customWidth="1"/>
    <col min="10513" max="10753" width="9.140625" style="198"/>
    <col min="10754" max="10754" width="31" style="198" customWidth="1"/>
    <col min="10755" max="10755" width="8.85546875" style="198" customWidth="1"/>
    <col min="10756" max="10756" width="17.42578125" style="198" customWidth="1"/>
    <col min="10757" max="10759" width="9.140625" style="198"/>
    <col min="10760" max="10760" width="18.85546875" style="198" customWidth="1"/>
    <col min="10761" max="10761" width="9.140625" style="198"/>
    <col min="10762" max="10762" width="41.42578125" style="198" customWidth="1"/>
    <col min="10763" max="10763" width="9.140625" style="198"/>
    <col min="10764" max="10764" width="16.7109375" style="198" bestFit="1" customWidth="1"/>
    <col min="10765" max="10767" width="9.140625" style="198"/>
    <col min="10768" max="10768" width="18.85546875" style="198" customWidth="1"/>
    <col min="10769" max="11009" width="9.140625" style="198"/>
    <col min="11010" max="11010" width="31" style="198" customWidth="1"/>
    <col min="11011" max="11011" width="8.85546875" style="198" customWidth="1"/>
    <col min="11012" max="11012" width="17.42578125" style="198" customWidth="1"/>
    <col min="11013" max="11015" width="9.140625" style="198"/>
    <col min="11016" max="11016" width="18.85546875" style="198" customWidth="1"/>
    <col min="11017" max="11017" width="9.140625" style="198"/>
    <col min="11018" max="11018" width="41.42578125" style="198" customWidth="1"/>
    <col min="11019" max="11019" width="9.140625" style="198"/>
    <col min="11020" max="11020" width="16.7109375" style="198" bestFit="1" customWidth="1"/>
    <col min="11021" max="11023" width="9.140625" style="198"/>
    <col min="11024" max="11024" width="18.85546875" style="198" customWidth="1"/>
    <col min="11025" max="11265" width="9.140625" style="198"/>
    <col min="11266" max="11266" width="31" style="198" customWidth="1"/>
    <col min="11267" max="11267" width="8.85546875" style="198" customWidth="1"/>
    <col min="11268" max="11268" width="17.42578125" style="198" customWidth="1"/>
    <col min="11269" max="11271" width="9.140625" style="198"/>
    <col min="11272" max="11272" width="18.85546875" style="198" customWidth="1"/>
    <col min="11273" max="11273" width="9.140625" style="198"/>
    <col min="11274" max="11274" width="41.42578125" style="198" customWidth="1"/>
    <col min="11275" max="11275" width="9.140625" style="198"/>
    <col min="11276" max="11276" width="16.7109375" style="198" bestFit="1" customWidth="1"/>
    <col min="11277" max="11279" width="9.140625" style="198"/>
    <col min="11280" max="11280" width="18.85546875" style="198" customWidth="1"/>
    <col min="11281" max="11521" width="9.140625" style="198"/>
    <col min="11522" max="11522" width="31" style="198" customWidth="1"/>
    <col min="11523" max="11523" width="8.85546875" style="198" customWidth="1"/>
    <col min="11524" max="11524" width="17.42578125" style="198" customWidth="1"/>
    <col min="11525" max="11527" width="9.140625" style="198"/>
    <col min="11528" max="11528" width="18.85546875" style="198" customWidth="1"/>
    <col min="11529" max="11529" width="9.140625" style="198"/>
    <col min="11530" max="11530" width="41.42578125" style="198" customWidth="1"/>
    <col min="11531" max="11531" width="9.140625" style="198"/>
    <col min="11532" max="11532" width="16.7109375" style="198" bestFit="1" customWidth="1"/>
    <col min="11533" max="11535" width="9.140625" style="198"/>
    <col min="11536" max="11536" width="18.85546875" style="198" customWidth="1"/>
    <col min="11537" max="11777" width="9.140625" style="198"/>
    <col min="11778" max="11778" width="31" style="198" customWidth="1"/>
    <col min="11779" max="11779" width="8.85546875" style="198" customWidth="1"/>
    <col min="11780" max="11780" width="17.42578125" style="198" customWidth="1"/>
    <col min="11781" max="11783" width="9.140625" style="198"/>
    <col min="11784" max="11784" width="18.85546875" style="198" customWidth="1"/>
    <col min="11785" max="11785" width="9.140625" style="198"/>
    <col min="11786" max="11786" width="41.42578125" style="198" customWidth="1"/>
    <col min="11787" max="11787" width="9.140625" style="198"/>
    <col min="11788" max="11788" width="16.7109375" style="198" bestFit="1" customWidth="1"/>
    <col min="11789" max="11791" width="9.140625" style="198"/>
    <col min="11792" max="11792" width="18.85546875" style="198" customWidth="1"/>
    <col min="11793" max="12033" width="9.140625" style="198"/>
    <col min="12034" max="12034" width="31" style="198" customWidth="1"/>
    <col min="12035" max="12035" width="8.85546875" style="198" customWidth="1"/>
    <col min="12036" max="12036" width="17.42578125" style="198" customWidth="1"/>
    <col min="12037" max="12039" width="9.140625" style="198"/>
    <col min="12040" max="12040" width="18.85546875" style="198" customWidth="1"/>
    <col min="12041" max="12041" width="9.140625" style="198"/>
    <col min="12042" max="12042" width="41.42578125" style="198" customWidth="1"/>
    <col min="12043" max="12043" width="9.140625" style="198"/>
    <col min="12044" max="12044" width="16.7109375" style="198" bestFit="1" customWidth="1"/>
    <col min="12045" max="12047" width="9.140625" style="198"/>
    <col min="12048" max="12048" width="18.85546875" style="198" customWidth="1"/>
    <col min="12049" max="12289" width="9.140625" style="198"/>
    <col min="12290" max="12290" width="31" style="198" customWidth="1"/>
    <col min="12291" max="12291" width="8.85546875" style="198" customWidth="1"/>
    <col min="12292" max="12292" width="17.42578125" style="198" customWidth="1"/>
    <col min="12293" max="12295" width="9.140625" style="198"/>
    <col min="12296" max="12296" width="18.85546875" style="198" customWidth="1"/>
    <col min="12297" max="12297" width="9.140625" style="198"/>
    <col min="12298" max="12298" width="41.42578125" style="198" customWidth="1"/>
    <col min="12299" max="12299" width="9.140625" style="198"/>
    <col min="12300" max="12300" width="16.7109375" style="198" bestFit="1" customWidth="1"/>
    <col min="12301" max="12303" width="9.140625" style="198"/>
    <col min="12304" max="12304" width="18.85546875" style="198" customWidth="1"/>
    <col min="12305" max="12545" width="9.140625" style="198"/>
    <col min="12546" max="12546" width="31" style="198" customWidth="1"/>
    <col min="12547" max="12547" width="8.85546875" style="198" customWidth="1"/>
    <col min="12548" max="12548" width="17.42578125" style="198" customWidth="1"/>
    <col min="12549" max="12551" width="9.140625" style="198"/>
    <col min="12552" max="12552" width="18.85546875" style="198" customWidth="1"/>
    <col min="12553" max="12553" width="9.140625" style="198"/>
    <col min="12554" max="12554" width="41.42578125" style="198" customWidth="1"/>
    <col min="12555" max="12555" width="9.140625" style="198"/>
    <col min="12556" max="12556" width="16.7109375" style="198" bestFit="1" customWidth="1"/>
    <col min="12557" max="12559" width="9.140625" style="198"/>
    <col min="12560" max="12560" width="18.85546875" style="198" customWidth="1"/>
    <col min="12561" max="12801" width="9.140625" style="198"/>
    <col min="12802" max="12802" width="31" style="198" customWidth="1"/>
    <col min="12803" max="12803" width="8.85546875" style="198" customWidth="1"/>
    <col min="12804" max="12804" width="17.42578125" style="198" customWidth="1"/>
    <col min="12805" max="12807" width="9.140625" style="198"/>
    <col min="12808" max="12808" width="18.85546875" style="198" customWidth="1"/>
    <col min="12809" max="12809" width="9.140625" style="198"/>
    <col min="12810" max="12810" width="41.42578125" style="198" customWidth="1"/>
    <col min="12811" max="12811" width="9.140625" style="198"/>
    <col min="12812" max="12812" width="16.7109375" style="198" bestFit="1" customWidth="1"/>
    <col min="12813" max="12815" width="9.140625" style="198"/>
    <col min="12816" max="12816" width="18.85546875" style="198" customWidth="1"/>
    <col min="12817" max="13057" width="9.140625" style="198"/>
    <col min="13058" max="13058" width="31" style="198" customWidth="1"/>
    <col min="13059" max="13059" width="8.85546875" style="198" customWidth="1"/>
    <col min="13060" max="13060" width="17.42578125" style="198" customWidth="1"/>
    <col min="13061" max="13063" width="9.140625" style="198"/>
    <col min="13064" max="13064" width="18.85546875" style="198" customWidth="1"/>
    <col min="13065" max="13065" width="9.140625" style="198"/>
    <col min="13066" max="13066" width="41.42578125" style="198" customWidth="1"/>
    <col min="13067" max="13067" width="9.140625" style="198"/>
    <col min="13068" max="13068" width="16.7109375" style="198" bestFit="1" customWidth="1"/>
    <col min="13069" max="13071" width="9.140625" style="198"/>
    <col min="13072" max="13072" width="18.85546875" style="198" customWidth="1"/>
    <col min="13073" max="13313" width="9.140625" style="198"/>
    <col min="13314" max="13314" width="31" style="198" customWidth="1"/>
    <col min="13315" max="13315" width="8.85546875" style="198" customWidth="1"/>
    <col min="13316" max="13316" width="17.42578125" style="198" customWidth="1"/>
    <col min="13317" max="13319" width="9.140625" style="198"/>
    <col min="13320" max="13320" width="18.85546875" style="198" customWidth="1"/>
    <col min="13321" max="13321" width="9.140625" style="198"/>
    <col min="13322" max="13322" width="41.42578125" style="198" customWidth="1"/>
    <col min="13323" max="13323" width="9.140625" style="198"/>
    <col min="13324" max="13324" width="16.7109375" style="198" bestFit="1" customWidth="1"/>
    <col min="13325" max="13327" width="9.140625" style="198"/>
    <col min="13328" max="13328" width="18.85546875" style="198" customWidth="1"/>
    <col min="13329" max="13569" width="9.140625" style="198"/>
    <col min="13570" max="13570" width="31" style="198" customWidth="1"/>
    <col min="13571" max="13571" width="8.85546875" style="198" customWidth="1"/>
    <col min="13572" max="13572" width="17.42578125" style="198" customWidth="1"/>
    <col min="13573" max="13575" width="9.140625" style="198"/>
    <col min="13576" max="13576" width="18.85546875" style="198" customWidth="1"/>
    <col min="13577" max="13577" width="9.140625" style="198"/>
    <col min="13578" max="13578" width="41.42578125" style="198" customWidth="1"/>
    <col min="13579" max="13579" width="9.140625" style="198"/>
    <col min="13580" max="13580" width="16.7109375" style="198" bestFit="1" customWidth="1"/>
    <col min="13581" max="13583" width="9.140625" style="198"/>
    <col min="13584" max="13584" width="18.85546875" style="198" customWidth="1"/>
    <col min="13585" max="13825" width="9.140625" style="198"/>
    <col min="13826" max="13826" width="31" style="198" customWidth="1"/>
    <col min="13827" max="13827" width="8.85546875" style="198" customWidth="1"/>
    <col min="13828" max="13828" width="17.42578125" style="198" customWidth="1"/>
    <col min="13829" max="13831" width="9.140625" style="198"/>
    <col min="13832" max="13832" width="18.85546875" style="198" customWidth="1"/>
    <col min="13833" max="13833" width="9.140625" style="198"/>
    <col min="13834" max="13834" width="41.42578125" style="198" customWidth="1"/>
    <col min="13835" max="13835" width="9.140625" style="198"/>
    <col min="13836" max="13836" width="16.7109375" style="198" bestFit="1" customWidth="1"/>
    <col min="13837" max="13839" width="9.140625" style="198"/>
    <col min="13840" max="13840" width="18.85546875" style="198" customWidth="1"/>
    <col min="13841" max="14081" width="9.140625" style="198"/>
    <col min="14082" max="14082" width="31" style="198" customWidth="1"/>
    <col min="14083" max="14083" width="8.85546875" style="198" customWidth="1"/>
    <col min="14084" max="14084" width="17.42578125" style="198" customWidth="1"/>
    <col min="14085" max="14087" width="9.140625" style="198"/>
    <col min="14088" max="14088" width="18.85546875" style="198" customWidth="1"/>
    <col min="14089" max="14089" width="9.140625" style="198"/>
    <col min="14090" max="14090" width="41.42578125" style="198" customWidth="1"/>
    <col min="14091" max="14091" width="9.140625" style="198"/>
    <col min="14092" max="14092" width="16.7109375" style="198" bestFit="1" customWidth="1"/>
    <col min="14093" max="14095" width="9.140625" style="198"/>
    <col min="14096" max="14096" width="18.85546875" style="198" customWidth="1"/>
    <col min="14097" max="14337" width="9.140625" style="198"/>
    <col min="14338" max="14338" width="31" style="198" customWidth="1"/>
    <col min="14339" max="14339" width="8.85546875" style="198" customWidth="1"/>
    <col min="14340" max="14340" width="17.42578125" style="198" customWidth="1"/>
    <col min="14341" max="14343" width="9.140625" style="198"/>
    <col min="14344" max="14344" width="18.85546875" style="198" customWidth="1"/>
    <col min="14345" max="14345" width="9.140625" style="198"/>
    <col min="14346" max="14346" width="41.42578125" style="198" customWidth="1"/>
    <col min="14347" max="14347" width="9.140625" style="198"/>
    <col min="14348" max="14348" width="16.7109375" style="198" bestFit="1" customWidth="1"/>
    <col min="14349" max="14351" width="9.140625" style="198"/>
    <col min="14352" max="14352" width="18.85546875" style="198" customWidth="1"/>
    <col min="14353" max="14593" width="9.140625" style="198"/>
    <col min="14594" max="14594" width="31" style="198" customWidth="1"/>
    <col min="14595" max="14595" width="8.85546875" style="198" customWidth="1"/>
    <col min="14596" max="14596" width="17.42578125" style="198" customWidth="1"/>
    <col min="14597" max="14599" width="9.140625" style="198"/>
    <col min="14600" max="14600" width="18.85546875" style="198" customWidth="1"/>
    <col min="14601" max="14601" width="9.140625" style="198"/>
    <col min="14602" max="14602" width="41.42578125" style="198" customWidth="1"/>
    <col min="14603" max="14603" width="9.140625" style="198"/>
    <col min="14604" max="14604" width="16.7109375" style="198" bestFit="1" customWidth="1"/>
    <col min="14605" max="14607" width="9.140625" style="198"/>
    <col min="14608" max="14608" width="18.85546875" style="198" customWidth="1"/>
    <col min="14609" max="14849" width="9.140625" style="198"/>
    <col min="14850" max="14850" width="31" style="198" customWidth="1"/>
    <col min="14851" max="14851" width="8.85546875" style="198" customWidth="1"/>
    <col min="14852" max="14852" width="17.42578125" style="198" customWidth="1"/>
    <col min="14853" max="14855" width="9.140625" style="198"/>
    <col min="14856" max="14856" width="18.85546875" style="198" customWidth="1"/>
    <col min="14857" max="14857" width="9.140625" style="198"/>
    <col min="14858" max="14858" width="41.42578125" style="198" customWidth="1"/>
    <col min="14859" max="14859" width="9.140625" style="198"/>
    <col min="14860" max="14860" width="16.7109375" style="198" bestFit="1" customWidth="1"/>
    <col min="14861" max="14863" width="9.140625" style="198"/>
    <col min="14864" max="14864" width="18.85546875" style="198" customWidth="1"/>
    <col min="14865" max="15105" width="9.140625" style="198"/>
    <col min="15106" max="15106" width="31" style="198" customWidth="1"/>
    <col min="15107" max="15107" width="8.85546875" style="198" customWidth="1"/>
    <col min="15108" max="15108" width="17.42578125" style="198" customWidth="1"/>
    <col min="15109" max="15111" width="9.140625" style="198"/>
    <col min="15112" max="15112" width="18.85546875" style="198" customWidth="1"/>
    <col min="15113" max="15113" width="9.140625" style="198"/>
    <col min="15114" max="15114" width="41.42578125" style="198" customWidth="1"/>
    <col min="15115" max="15115" width="9.140625" style="198"/>
    <col min="15116" max="15116" width="16.7109375" style="198" bestFit="1" customWidth="1"/>
    <col min="15117" max="15119" width="9.140625" style="198"/>
    <col min="15120" max="15120" width="18.85546875" style="198" customWidth="1"/>
    <col min="15121" max="15361" width="9.140625" style="198"/>
    <col min="15362" max="15362" width="31" style="198" customWidth="1"/>
    <col min="15363" max="15363" width="8.85546875" style="198" customWidth="1"/>
    <col min="15364" max="15364" width="17.42578125" style="198" customWidth="1"/>
    <col min="15365" max="15367" width="9.140625" style="198"/>
    <col min="15368" max="15368" width="18.85546875" style="198" customWidth="1"/>
    <col min="15369" max="15369" width="9.140625" style="198"/>
    <col min="15370" max="15370" width="41.42578125" style="198" customWidth="1"/>
    <col min="15371" max="15371" width="9.140625" style="198"/>
    <col min="15372" max="15372" width="16.7109375" style="198" bestFit="1" customWidth="1"/>
    <col min="15373" max="15375" width="9.140625" style="198"/>
    <col min="15376" max="15376" width="18.85546875" style="198" customWidth="1"/>
    <col min="15377" max="15617" width="9.140625" style="198"/>
    <col min="15618" max="15618" width="31" style="198" customWidth="1"/>
    <col min="15619" max="15619" width="8.85546875" style="198" customWidth="1"/>
    <col min="15620" max="15620" width="17.42578125" style="198" customWidth="1"/>
    <col min="15621" max="15623" width="9.140625" style="198"/>
    <col min="15624" max="15624" width="18.85546875" style="198" customWidth="1"/>
    <col min="15625" max="15625" width="9.140625" style="198"/>
    <col min="15626" max="15626" width="41.42578125" style="198" customWidth="1"/>
    <col min="15627" max="15627" width="9.140625" style="198"/>
    <col min="15628" max="15628" width="16.7109375" style="198" bestFit="1" customWidth="1"/>
    <col min="15629" max="15631" width="9.140625" style="198"/>
    <col min="15632" max="15632" width="18.85546875" style="198" customWidth="1"/>
    <col min="15633" max="15873" width="9.140625" style="198"/>
    <col min="15874" max="15874" width="31" style="198" customWidth="1"/>
    <col min="15875" max="15875" width="8.85546875" style="198" customWidth="1"/>
    <col min="15876" max="15876" width="17.42578125" style="198" customWidth="1"/>
    <col min="15877" max="15879" width="9.140625" style="198"/>
    <col min="15880" max="15880" width="18.85546875" style="198" customWidth="1"/>
    <col min="15881" max="15881" width="9.140625" style="198"/>
    <col min="15882" max="15882" width="41.42578125" style="198" customWidth="1"/>
    <col min="15883" max="15883" width="9.140625" style="198"/>
    <col min="15884" max="15884" width="16.7109375" style="198" bestFit="1" customWidth="1"/>
    <col min="15885" max="15887" width="9.140625" style="198"/>
    <col min="15888" max="15888" width="18.85546875" style="198" customWidth="1"/>
    <col min="15889" max="16129" width="9.140625" style="198"/>
    <col min="16130" max="16130" width="31" style="198" customWidth="1"/>
    <col min="16131" max="16131" width="8.85546875" style="198" customWidth="1"/>
    <col min="16132" max="16132" width="17.42578125" style="198" customWidth="1"/>
    <col min="16133" max="16135" width="9.140625" style="198"/>
    <col min="16136" max="16136" width="18.85546875" style="198" customWidth="1"/>
    <col min="16137" max="16137" width="9.140625" style="198"/>
    <col min="16138" max="16138" width="41.42578125" style="198" customWidth="1"/>
    <col min="16139" max="16139" width="9.140625" style="198"/>
    <col min="16140" max="16140" width="16.7109375" style="198" bestFit="1" customWidth="1"/>
    <col min="16141" max="16143" width="9.140625" style="198"/>
    <col min="16144" max="16144" width="18.85546875" style="198" customWidth="1"/>
    <col min="16145" max="16384" width="9.140625" style="198"/>
  </cols>
  <sheetData>
    <row r="1" spans="1:17">
      <c r="A1" s="229"/>
      <c r="B1" s="230"/>
      <c r="C1" s="230"/>
      <c r="D1" s="230"/>
      <c r="E1" s="230"/>
      <c r="F1" s="230"/>
      <c r="G1" s="230"/>
      <c r="H1" s="230"/>
      <c r="I1" s="230"/>
      <c r="J1" s="230"/>
      <c r="K1" s="230"/>
      <c r="L1" s="230"/>
      <c r="M1" s="230"/>
      <c r="N1" s="230"/>
      <c r="O1" s="230"/>
      <c r="P1" s="230"/>
      <c r="Q1" s="231"/>
    </row>
    <row r="2" spans="1:17">
      <c r="A2" s="333" t="s">
        <v>593</v>
      </c>
      <c r="B2" s="334"/>
      <c r="C2" s="334"/>
      <c r="D2" s="334"/>
      <c r="E2" s="334"/>
      <c r="F2" s="334"/>
      <c r="G2" s="334"/>
      <c r="H2" s="334"/>
      <c r="I2" s="334"/>
      <c r="J2" s="334"/>
      <c r="K2" s="334"/>
      <c r="L2" s="334"/>
      <c r="M2" s="334"/>
      <c r="N2" s="334"/>
      <c r="O2" s="334"/>
      <c r="P2" s="334"/>
      <c r="Q2" s="335"/>
    </row>
    <row r="3" spans="1:17">
      <c r="A3" s="235"/>
      <c r="F3" s="336" t="s">
        <v>594</v>
      </c>
      <c r="G3" s="336"/>
      <c r="H3" s="336"/>
      <c r="I3" s="336"/>
      <c r="J3" s="336"/>
      <c r="K3" s="336"/>
      <c r="L3" s="336"/>
      <c r="M3" s="336"/>
      <c r="N3" s="336"/>
      <c r="O3" s="336"/>
      <c r="P3" s="336"/>
      <c r="Q3" s="237"/>
    </row>
    <row r="4" spans="1:17">
      <c r="A4" s="235"/>
      <c r="Q4" s="237"/>
    </row>
    <row r="5" spans="1:17">
      <c r="A5" s="235"/>
      <c r="B5" s="238" t="s">
        <v>47</v>
      </c>
      <c r="C5" s="238"/>
      <c r="D5" s="238"/>
      <c r="E5" s="337" t="s">
        <v>595</v>
      </c>
      <c r="F5" s="337"/>
      <c r="G5" s="337"/>
      <c r="H5" s="337"/>
      <c r="I5" s="337"/>
      <c r="J5" s="238"/>
      <c r="K5" s="238"/>
      <c r="L5" s="238"/>
      <c r="M5" s="238"/>
      <c r="N5" s="238" t="s">
        <v>596</v>
      </c>
      <c r="O5" s="238"/>
      <c r="P5" s="238"/>
      <c r="Q5" s="237"/>
    </row>
    <row r="6" spans="1:17">
      <c r="A6" s="338"/>
      <c r="B6" s="339"/>
      <c r="C6" s="339"/>
      <c r="D6" s="339"/>
      <c r="E6" s="339"/>
      <c r="F6" s="339"/>
      <c r="G6" s="339"/>
      <c r="H6" s="339"/>
      <c r="I6" s="339"/>
      <c r="J6" s="339"/>
      <c r="K6" s="339"/>
      <c r="L6" s="339"/>
      <c r="M6" s="339"/>
      <c r="N6" s="339"/>
      <c r="O6" s="339"/>
      <c r="P6" s="339"/>
      <c r="Q6" s="340"/>
    </row>
    <row r="7" spans="1:17">
      <c r="A7" s="233" t="s">
        <v>75</v>
      </c>
      <c r="B7" s="239" t="s">
        <v>597</v>
      </c>
      <c r="C7" s="239"/>
      <c r="D7" s="239"/>
      <c r="E7" s="239" t="s">
        <v>598</v>
      </c>
      <c r="F7" s="239"/>
      <c r="G7" s="239"/>
      <c r="H7" s="239"/>
      <c r="I7" s="239"/>
      <c r="J7" s="239"/>
      <c r="K7" s="239"/>
      <c r="L7" s="239"/>
      <c r="M7" s="239"/>
      <c r="N7" s="239" t="s">
        <v>599</v>
      </c>
      <c r="O7" s="239"/>
      <c r="P7" s="239"/>
      <c r="Q7" s="237"/>
    </row>
    <row r="8" spans="1:17">
      <c r="A8" s="233" t="s">
        <v>61</v>
      </c>
      <c r="B8" s="240" t="s">
        <v>597</v>
      </c>
      <c r="C8" s="240"/>
      <c r="D8" s="240"/>
      <c r="E8" s="240" t="s">
        <v>600</v>
      </c>
      <c r="F8" s="240"/>
      <c r="G8" s="240"/>
      <c r="H8" s="240"/>
      <c r="I8" s="240"/>
      <c r="J8" s="240"/>
      <c r="K8" s="240"/>
      <c r="L8" s="240"/>
      <c r="M8" s="240"/>
      <c r="N8" s="240" t="s">
        <v>599</v>
      </c>
      <c r="O8" s="240"/>
      <c r="P8" s="240"/>
      <c r="Q8" s="237"/>
    </row>
    <row r="9" spans="1:17">
      <c r="A9" s="235"/>
      <c r="B9" s="241"/>
      <c r="C9" s="241"/>
      <c r="D9" s="241"/>
      <c r="E9" s="241"/>
      <c r="Q9" s="237"/>
    </row>
    <row r="10" spans="1:17">
      <c r="A10" s="235"/>
      <c r="B10" s="238"/>
      <c r="C10" s="238"/>
      <c r="D10" s="238"/>
      <c r="E10" s="337" t="s">
        <v>75</v>
      </c>
      <c r="F10" s="337" t="s">
        <v>601</v>
      </c>
      <c r="G10" s="337"/>
      <c r="H10" s="337"/>
      <c r="I10" s="337"/>
      <c r="J10" s="238"/>
      <c r="K10" s="238"/>
      <c r="L10" s="238"/>
      <c r="M10" s="238" t="s">
        <v>61</v>
      </c>
      <c r="N10" s="238" t="s">
        <v>602</v>
      </c>
      <c r="O10" s="238"/>
      <c r="P10" s="238"/>
      <c r="Q10" s="237"/>
    </row>
    <row r="11" spans="1:17">
      <c r="A11" s="235"/>
      <c r="B11" s="232" t="s">
        <v>603</v>
      </c>
      <c r="D11" s="232" t="s">
        <v>604</v>
      </c>
      <c r="F11" s="242"/>
      <c r="G11" s="242"/>
      <c r="J11" s="232" t="s">
        <v>603</v>
      </c>
      <c r="L11" s="232" t="s">
        <v>604</v>
      </c>
      <c r="N11" s="242"/>
      <c r="O11" s="242"/>
      <c r="Q11" s="237"/>
    </row>
    <row r="12" spans="1:17">
      <c r="A12" s="235"/>
      <c r="B12" s="243">
        <v>1</v>
      </c>
      <c r="C12" s="243"/>
      <c r="E12" s="244" t="s">
        <v>605</v>
      </c>
      <c r="F12" s="245"/>
      <c r="G12" s="242"/>
      <c r="J12" s="246"/>
      <c r="K12" s="243"/>
      <c r="M12" s="244" t="s">
        <v>605</v>
      </c>
      <c r="N12" s="245"/>
      <c r="O12" s="242"/>
      <c r="Q12" s="237"/>
    </row>
    <row r="13" spans="1:17">
      <c r="A13" s="235"/>
      <c r="B13" s="246"/>
      <c r="C13" s="243"/>
      <c r="E13" s="244" t="s">
        <v>605</v>
      </c>
      <c r="F13" s="245"/>
      <c r="G13" s="242"/>
      <c r="J13" s="246"/>
      <c r="K13" s="243"/>
      <c r="M13" s="244" t="s">
        <v>605</v>
      </c>
      <c r="N13" s="245"/>
      <c r="O13" s="242"/>
      <c r="Q13" s="237"/>
    </row>
    <row r="14" spans="1:17">
      <c r="A14" s="235"/>
      <c r="B14" s="246"/>
      <c r="C14" s="243"/>
      <c r="E14" s="244" t="s">
        <v>605</v>
      </c>
      <c r="F14" s="245"/>
      <c r="G14" s="242"/>
      <c r="J14" s="246"/>
      <c r="K14" s="243"/>
      <c r="M14" s="244" t="s">
        <v>605</v>
      </c>
      <c r="N14" s="245"/>
      <c r="O14" s="242"/>
      <c r="Q14" s="237"/>
    </row>
    <row r="15" spans="1:17">
      <c r="A15" s="235"/>
      <c r="B15" s="246"/>
      <c r="C15" s="243"/>
      <c r="E15" s="247" t="s">
        <v>605</v>
      </c>
      <c r="F15" s="248"/>
      <c r="G15" s="242"/>
      <c r="J15" s="246"/>
      <c r="K15" s="243"/>
      <c r="M15" s="247" t="s">
        <v>605</v>
      </c>
      <c r="N15" s="248"/>
      <c r="O15" s="242"/>
      <c r="Q15" s="237"/>
    </row>
    <row r="16" spans="1:17" ht="25.5">
      <c r="A16" s="235"/>
      <c r="B16" s="236" t="s">
        <v>606</v>
      </c>
      <c r="C16" s="236"/>
      <c r="D16" s="249"/>
      <c r="E16" s="247" t="s">
        <v>605</v>
      </c>
      <c r="F16" s="248">
        <f>(B12*F12)+(B13*F13)+(B14*F14)+(B15*F15)</f>
        <v>0</v>
      </c>
      <c r="G16" s="250"/>
      <c r="J16" s="236" t="s">
        <v>606</v>
      </c>
      <c r="K16" s="236"/>
      <c r="L16" s="249"/>
      <c r="M16" s="247" t="s">
        <v>605</v>
      </c>
      <c r="N16" s="248">
        <f>(J12*N12)+(J13*N13)+(J14*N14)+(J15*N15)</f>
        <v>0</v>
      </c>
      <c r="O16" s="250"/>
      <c r="Q16" s="237"/>
    </row>
    <row r="17" spans="1:17">
      <c r="A17" s="235"/>
      <c r="E17" s="234"/>
      <c r="F17" s="250"/>
      <c r="G17" s="250"/>
      <c r="M17" s="234"/>
      <c r="N17" s="250"/>
      <c r="O17" s="250"/>
      <c r="Q17" s="237"/>
    </row>
    <row r="18" spans="1:17">
      <c r="A18" s="235"/>
      <c r="C18" s="234" t="s">
        <v>607</v>
      </c>
      <c r="E18" s="251" t="s">
        <v>608</v>
      </c>
      <c r="F18" s="251"/>
      <c r="G18" s="252" t="s">
        <v>605</v>
      </c>
      <c r="H18" s="253">
        <f>F16</f>
        <v>0</v>
      </c>
      <c r="K18" s="232" t="s">
        <v>607</v>
      </c>
      <c r="M18" s="251" t="s">
        <v>608</v>
      </c>
      <c r="N18" s="251"/>
      <c r="O18" s="252" t="s">
        <v>605</v>
      </c>
      <c r="P18" s="253">
        <f>N16</f>
        <v>0</v>
      </c>
      <c r="Q18" s="237"/>
    </row>
    <row r="19" spans="1:17">
      <c r="A19" s="235"/>
      <c r="B19" s="254"/>
      <c r="C19" s="234">
        <v>260</v>
      </c>
      <c r="D19" s="232" t="s">
        <v>609</v>
      </c>
      <c r="E19" s="234"/>
      <c r="J19" s="254"/>
      <c r="K19" s="234">
        <v>260</v>
      </c>
      <c r="L19" s="232" t="s">
        <v>609</v>
      </c>
      <c r="M19" s="234"/>
      <c r="Q19" s="237"/>
    </row>
    <row r="20" spans="1:17">
      <c r="A20" s="235"/>
      <c r="B20" s="232" t="s">
        <v>610</v>
      </c>
      <c r="C20" s="255"/>
      <c r="D20" s="256">
        <f>C20/C$23</f>
        <v>0</v>
      </c>
      <c r="E20" s="247" t="s">
        <v>605</v>
      </c>
      <c r="F20" s="248">
        <f>H$18*D20</f>
        <v>0</v>
      </c>
      <c r="G20" s="250"/>
      <c r="J20" s="232" t="s">
        <v>610</v>
      </c>
      <c r="K20" s="255"/>
      <c r="L20" s="256">
        <f>K20/K$23</f>
        <v>0</v>
      </c>
      <c r="M20" s="247" t="s">
        <v>605</v>
      </c>
      <c r="N20" s="248">
        <f>P$18*L20</f>
        <v>0</v>
      </c>
      <c r="O20" s="250"/>
      <c r="Q20" s="237"/>
    </row>
    <row r="21" spans="1:17">
      <c r="A21" s="235"/>
      <c r="B21" s="232" t="s">
        <v>611</v>
      </c>
      <c r="C21" s="255"/>
      <c r="D21" s="256">
        <f>C21/C$23</f>
        <v>0</v>
      </c>
      <c r="E21" s="247" t="s">
        <v>605</v>
      </c>
      <c r="F21" s="248">
        <f>H$18*D21</f>
        <v>0</v>
      </c>
      <c r="G21" s="250"/>
      <c r="J21" s="232" t="s">
        <v>611</v>
      </c>
      <c r="K21" s="255"/>
      <c r="L21" s="256">
        <f>K21/K$23</f>
        <v>0</v>
      </c>
      <c r="M21" s="247" t="s">
        <v>605</v>
      </c>
      <c r="N21" s="248">
        <f>P$18*L21</f>
        <v>0</v>
      </c>
      <c r="O21" s="250"/>
      <c r="Q21" s="237"/>
    </row>
    <row r="22" spans="1:17">
      <c r="A22" s="235"/>
      <c r="B22" s="232" t="s">
        <v>612</v>
      </c>
      <c r="C22" s="255"/>
      <c r="D22" s="256">
        <f>C22/C$23</f>
        <v>0</v>
      </c>
      <c r="E22" s="247" t="s">
        <v>605</v>
      </c>
      <c r="F22" s="248">
        <f>H$18*D22</f>
        <v>0</v>
      </c>
      <c r="G22" s="250"/>
      <c r="J22" s="232" t="s">
        <v>612</v>
      </c>
      <c r="K22" s="255"/>
      <c r="L22" s="256">
        <f>K22/K$23</f>
        <v>0</v>
      </c>
      <c r="M22" s="247" t="s">
        <v>605</v>
      </c>
      <c r="N22" s="248">
        <f>P$18*L22</f>
        <v>0</v>
      </c>
      <c r="O22" s="250"/>
      <c r="Q22" s="237"/>
    </row>
    <row r="23" spans="1:17">
      <c r="A23" s="235"/>
      <c r="C23" s="234">
        <f>C19-C20-C21-C22</f>
        <v>260</v>
      </c>
      <c r="D23" s="256"/>
      <c r="E23" s="234"/>
      <c r="F23" s="250"/>
      <c r="G23" s="250"/>
      <c r="K23" s="234">
        <f>K19-K20-K21-K22</f>
        <v>260</v>
      </c>
      <c r="L23" s="256"/>
      <c r="M23" s="234"/>
      <c r="N23" s="250"/>
      <c r="O23" s="250"/>
      <c r="Q23" s="237"/>
    </row>
    <row r="24" spans="1:17">
      <c r="A24" s="235"/>
      <c r="E24" s="251" t="s">
        <v>608</v>
      </c>
      <c r="F24" s="251"/>
      <c r="G24" s="252" t="s">
        <v>605</v>
      </c>
      <c r="H24" s="253">
        <f>SUM(F20:F22)</f>
        <v>0</v>
      </c>
      <c r="M24" s="251" t="s">
        <v>613</v>
      </c>
      <c r="N24" s="251"/>
      <c r="O24" s="252" t="s">
        <v>605</v>
      </c>
      <c r="P24" s="253">
        <f>SUM(N20:N22)</f>
        <v>0</v>
      </c>
      <c r="Q24" s="237"/>
    </row>
    <row r="25" spans="1:17">
      <c r="A25" s="235"/>
      <c r="B25" s="254"/>
      <c r="C25" s="254"/>
      <c r="D25" s="254"/>
      <c r="E25" s="234"/>
      <c r="J25" s="254"/>
      <c r="K25" s="254"/>
      <c r="L25" s="254"/>
      <c r="M25" s="234"/>
      <c r="Q25" s="237"/>
    </row>
    <row r="26" spans="1:17">
      <c r="A26" s="235"/>
      <c r="B26" s="232" t="s">
        <v>614</v>
      </c>
      <c r="D26" s="246"/>
      <c r="E26" s="247" t="s">
        <v>605</v>
      </c>
      <c r="F26" s="248">
        <f>(H$18+H$24)*D26</f>
        <v>0</v>
      </c>
      <c r="J26" s="232" t="s">
        <v>614</v>
      </c>
      <c r="L26" s="246"/>
      <c r="M26" s="247" t="s">
        <v>605</v>
      </c>
      <c r="N26" s="248">
        <f>(P$18+P$24)*L26</f>
        <v>0</v>
      </c>
      <c r="Q26" s="237"/>
    </row>
    <row r="27" spans="1:17">
      <c r="A27" s="235"/>
      <c r="B27" s="232" t="s">
        <v>615</v>
      </c>
      <c r="D27" s="246"/>
      <c r="E27" s="247" t="s">
        <v>605</v>
      </c>
      <c r="F27" s="248">
        <f>(H$18+H$24)*D27</f>
        <v>0</v>
      </c>
      <c r="J27" s="232" t="s">
        <v>615</v>
      </c>
      <c r="L27" s="246"/>
      <c r="M27" s="247" t="s">
        <v>605</v>
      </c>
      <c r="N27" s="248">
        <f>(P$18+P$24)*L27</f>
        <v>0</v>
      </c>
      <c r="Q27" s="237"/>
    </row>
    <row r="28" spans="1:17">
      <c r="A28" s="235"/>
      <c r="E28" s="234"/>
      <c r="F28" s="250"/>
      <c r="M28" s="234"/>
      <c r="N28" s="250"/>
      <c r="Q28" s="237"/>
    </row>
    <row r="29" spans="1:17">
      <c r="A29" s="235"/>
      <c r="E29" s="251" t="s">
        <v>608</v>
      </c>
      <c r="F29" s="251"/>
      <c r="G29" s="252" t="s">
        <v>605</v>
      </c>
      <c r="H29" s="253">
        <f>SUM(F26:F27)</f>
        <v>0</v>
      </c>
      <c r="M29" s="251" t="s">
        <v>608</v>
      </c>
      <c r="N29" s="251"/>
      <c r="O29" s="252" t="s">
        <v>605</v>
      </c>
      <c r="P29" s="253">
        <f>SUM(N26:N27)</f>
        <v>0</v>
      </c>
      <c r="Q29" s="237"/>
    </row>
    <row r="30" spans="1:17">
      <c r="A30" s="235"/>
      <c r="B30" s="254"/>
      <c r="C30" s="254"/>
      <c r="D30" s="254"/>
      <c r="E30" s="234"/>
      <c r="J30" s="254"/>
      <c r="K30" s="254"/>
      <c r="L30" s="254"/>
      <c r="M30" s="234"/>
      <c r="Q30" s="237"/>
    </row>
    <row r="31" spans="1:17">
      <c r="A31" s="235"/>
      <c r="B31" s="232" t="s">
        <v>616</v>
      </c>
      <c r="D31" s="246"/>
      <c r="E31" s="247" t="s">
        <v>605</v>
      </c>
      <c r="F31" s="248">
        <f>(H$18+H$24+H$29)*D31</f>
        <v>0</v>
      </c>
      <c r="J31" s="232" t="s">
        <v>616</v>
      </c>
      <c r="L31" s="246"/>
      <c r="M31" s="247" t="s">
        <v>605</v>
      </c>
      <c r="N31" s="248">
        <f>(P$18+P$24+P$29)*L31</f>
        <v>0</v>
      </c>
      <c r="Q31" s="237"/>
    </row>
    <row r="32" spans="1:17">
      <c r="A32" s="235"/>
      <c r="B32" s="232" t="s">
        <v>617</v>
      </c>
      <c r="D32" s="246"/>
      <c r="E32" s="247" t="s">
        <v>605</v>
      </c>
      <c r="F32" s="248">
        <f t="shared" ref="F32:F39" si="0">(H$18+H$24+H$29)*D32</f>
        <v>0</v>
      </c>
      <c r="J32" s="232" t="s">
        <v>617</v>
      </c>
      <c r="L32" s="246"/>
      <c r="M32" s="247" t="s">
        <v>605</v>
      </c>
      <c r="N32" s="248">
        <f t="shared" ref="N32:N39" si="1">(P$18+P$24+P$29)*L32</f>
        <v>0</v>
      </c>
      <c r="Q32" s="237"/>
    </row>
    <row r="33" spans="1:18">
      <c r="A33" s="235"/>
      <c r="B33" s="232" t="s">
        <v>618</v>
      </c>
      <c r="D33" s="246"/>
      <c r="E33" s="247" t="s">
        <v>605</v>
      </c>
      <c r="F33" s="248">
        <f t="shared" si="0"/>
        <v>0</v>
      </c>
      <c r="J33" s="232" t="s">
        <v>618</v>
      </c>
      <c r="L33" s="246"/>
      <c r="M33" s="247" t="s">
        <v>605</v>
      </c>
      <c r="N33" s="248">
        <f t="shared" si="1"/>
        <v>0</v>
      </c>
      <c r="Q33" s="237"/>
    </row>
    <row r="34" spans="1:18">
      <c r="A34" s="235"/>
      <c r="B34" s="232" t="s">
        <v>619</v>
      </c>
      <c r="D34" s="246"/>
      <c r="E34" s="247" t="s">
        <v>605</v>
      </c>
      <c r="F34" s="248">
        <f t="shared" si="0"/>
        <v>0</v>
      </c>
      <c r="J34" s="232" t="s">
        <v>619</v>
      </c>
      <c r="L34" s="246"/>
      <c r="M34" s="247" t="s">
        <v>605</v>
      </c>
      <c r="N34" s="248">
        <f t="shared" si="1"/>
        <v>0</v>
      </c>
      <c r="Q34" s="237"/>
    </row>
    <row r="35" spans="1:18">
      <c r="A35" s="235"/>
      <c r="B35" s="232" t="s">
        <v>620</v>
      </c>
      <c r="D35" s="246"/>
      <c r="E35" s="247" t="s">
        <v>605</v>
      </c>
      <c r="F35" s="248">
        <f t="shared" si="0"/>
        <v>0</v>
      </c>
      <c r="J35" s="232" t="s">
        <v>620</v>
      </c>
      <c r="L35" s="246"/>
      <c r="M35" s="247" t="s">
        <v>605</v>
      </c>
      <c r="N35" s="248">
        <f t="shared" si="1"/>
        <v>0</v>
      </c>
      <c r="Q35" s="237"/>
    </row>
    <row r="36" spans="1:18">
      <c r="A36" s="235"/>
      <c r="B36" s="232" t="s">
        <v>621</v>
      </c>
      <c r="D36" s="246"/>
      <c r="E36" s="247" t="s">
        <v>605</v>
      </c>
      <c r="F36" s="248">
        <f t="shared" si="0"/>
        <v>0</v>
      </c>
      <c r="J36" s="232" t="s">
        <v>621</v>
      </c>
      <c r="L36" s="246"/>
      <c r="M36" s="247" t="s">
        <v>605</v>
      </c>
      <c r="N36" s="248">
        <f t="shared" si="1"/>
        <v>0</v>
      </c>
      <c r="Q36" s="237"/>
    </row>
    <row r="37" spans="1:18">
      <c r="A37" s="235"/>
      <c r="B37" s="232" t="s">
        <v>622</v>
      </c>
      <c r="D37" s="246"/>
      <c r="E37" s="247" t="s">
        <v>605</v>
      </c>
      <c r="F37" s="248">
        <f t="shared" si="0"/>
        <v>0</v>
      </c>
      <c r="J37" s="232" t="s">
        <v>622</v>
      </c>
      <c r="L37" s="246"/>
      <c r="M37" s="247" t="s">
        <v>605</v>
      </c>
      <c r="N37" s="248">
        <f t="shared" si="1"/>
        <v>0</v>
      </c>
      <c r="Q37" s="237"/>
    </row>
    <row r="38" spans="1:18">
      <c r="A38" s="235"/>
      <c r="B38" s="232" t="s">
        <v>623</v>
      </c>
      <c r="D38" s="246"/>
      <c r="E38" s="247" t="s">
        <v>605</v>
      </c>
      <c r="F38" s="248">
        <f t="shared" si="0"/>
        <v>0</v>
      </c>
      <c r="J38" s="232" t="s">
        <v>623</v>
      </c>
      <c r="L38" s="246"/>
      <c r="M38" s="247" t="s">
        <v>605</v>
      </c>
      <c r="N38" s="248">
        <f t="shared" si="1"/>
        <v>0</v>
      </c>
      <c r="Q38" s="237"/>
    </row>
    <row r="39" spans="1:18">
      <c r="A39" s="235"/>
      <c r="B39" s="232" t="s">
        <v>624</v>
      </c>
      <c r="D39" s="246"/>
      <c r="E39" s="247" t="s">
        <v>605</v>
      </c>
      <c r="F39" s="248">
        <f t="shared" si="0"/>
        <v>0</v>
      </c>
      <c r="J39" s="232" t="s">
        <v>624</v>
      </c>
      <c r="L39" s="246"/>
      <c r="M39" s="247" t="s">
        <v>605</v>
      </c>
      <c r="N39" s="248">
        <f t="shared" si="1"/>
        <v>0</v>
      </c>
      <c r="Q39" s="237"/>
    </row>
    <row r="40" spans="1:18">
      <c r="A40" s="235"/>
      <c r="E40" s="234"/>
      <c r="F40" s="250"/>
      <c r="M40" s="234"/>
      <c r="N40" s="250"/>
      <c r="Q40" s="237"/>
    </row>
    <row r="41" spans="1:18">
      <c r="A41" s="235"/>
      <c r="E41" s="251" t="s">
        <v>608</v>
      </c>
      <c r="F41" s="251"/>
      <c r="G41" s="252" t="s">
        <v>605</v>
      </c>
      <c r="H41" s="253">
        <f>SUM(F31:F39)</f>
        <v>0</v>
      </c>
      <c r="I41" s="257"/>
      <c r="M41" s="251" t="s">
        <v>608</v>
      </c>
      <c r="N41" s="251"/>
      <c r="O41" s="252" t="s">
        <v>605</v>
      </c>
      <c r="P41" s="253">
        <f>SUM(N31:N39)</f>
        <v>0</v>
      </c>
      <c r="Q41" s="258"/>
    </row>
    <row r="42" spans="1:18">
      <c r="A42" s="235"/>
      <c r="B42" s="254" t="s">
        <v>625</v>
      </c>
      <c r="C42" s="254"/>
      <c r="D42" s="254"/>
      <c r="E42" s="234"/>
      <c r="J42" s="254"/>
      <c r="K42" s="254"/>
      <c r="L42" s="254"/>
      <c r="M42" s="234"/>
      <c r="Q42" s="237"/>
    </row>
    <row r="43" spans="1:18">
      <c r="A43" s="235"/>
      <c r="B43" s="232" t="s">
        <v>626</v>
      </c>
      <c r="D43" s="246"/>
      <c r="E43" s="247" t="s">
        <v>605</v>
      </c>
      <c r="F43" s="248">
        <f>(H$18+H$24+H$29+H$41)*D43</f>
        <v>0</v>
      </c>
      <c r="J43" s="232" t="s">
        <v>626</v>
      </c>
      <c r="L43" s="246"/>
      <c r="M43" s="247" t="s">
        <v>605</v>
      </c>
      <c r="N43" s="248">
        <f>(P$18+P$24+P$29+P$41)*L43</f>
        <v>0</v>
      </c>
      <c r="Q43" s="237"/>
    </row>
    <row r="44" spans="1:18">
      <c r="A44" s="235"/>
      <c r="B44" s="232" t="s">
        <v>627</v>
      </c>
      <c r="D44" s="246"/>
      <c r="E44" s="247" t="s">
        <v>605</v>
      </c>
      <c r="F44" s="248">
        <f>(H$18+H$24+H$29+H$41)*D44</f>
        <v>0</v>
      </c>
      <c r="J44" s="232" t="s">
        <v>627</v>
      </c>
      <c r="L44" s="246"/>
      <c r="M44" s="247" t="s">
        <v>605</v>
      </c>
      <c r="N44" s="248">
        <f>(P$18+P$24+P$29+P$41)*L44</f>
        <v>0</v>
      </c>
      <c r="Q44" s="237"/>
    </row>
    <row r="45" spans="1:18">
      <c r="A45" s="235"/>
      <c r="B45" s="232" t="s">
        <v>628</v>
      </c>
      <c r="D45" s="246"/>
      <c r="E45" s="247" t="s">
        <v>605</v>
      </c>
      <c r="F45" s="248">
        <f>(H$18+H$24+H$29+H$41)*D45</f>
        <v>0</v>
      </c>
      <c r="J45" s="232" t="s">
        <v>628</v>
      </c>
      <c r="L45" s="246"/>
      <c r="M45" s="247" t="s">
        <v>605</v>
      </c>
      <c r="N45" s="248">
        <f>(P$18+P$24+P$29+P$41)*L45</f>
        <v>0</v>
      </c>
      <c r="Q45" s="237"/>
    </row>
    <row r="46" spans="1:18" s="259" customFormat="1">
      <c r="A46" s="235"/>
      <c r="B46" s="232" t="s">
        <v>629</v>
      </c>
      <c r="C46" s="232"/>
      <c r="D46" s="246"/>
      <c r="E46" s="247" t="s">
        <v>605</v>
      </c>
      <c r="F46" s="248">
        <f>(H$18+H$24+H$29+H$41)*D46</f>
        <v>0</v>
      </c>
      <c r="G46" s="232"/>
      <c r="H46" s="232"/>
      <c r="I46" s="232"/>
      <c r="J46" s="232" t="s">
        <v>629</v>
      </c>
      <c r="K46" s="232"/>
      <c r="L46" s="246"/>
      <c r="M46" s="247" t="s">
        <v>605</v>
      </c>
      <c r="N46" s="248">
        <f>(P$18+P$24+P$29+P$41)*L46</f>
        <v>0</v>
      </c>
      <c r="O46" s="232"/>
      <c r="P46" s="232"/>
      <c r="Q46" s="237"/>
      <c r="R46" s="232"/>
    </row>
    <row r="47" spans="1:18">
      <c r="A47" s="235"/>
      <c r="B47" s="232" t="s">
        <v>630</v>
      </c>
      <c r="D47" s="246"/>
      <c r="E47" s="247" t="s">
        <v>605</v>
      </c>
      <c r="F47" s="248">
        <f>(H$18+H$24+H$29+H$41)*D47</f>
        <v>0</v>
      </c>
      <c r="J47" s="232" t="s">
        <v>630</v>
      </c>
      <c r="L47" s="246"/>
      <c r="M47" s="247" t="s">
        <v>605</v>
      </c>
      <c r="N47" s="248">
        <f>(P$18+P$24+P$29+P$41)*L47</f>
        <v>0</v>
      </c>
      <c r="Q47" s="237"/>
    </row>
    <row r="48" spans="1:18">
      <c r="A48" s="235"/>
      <c r="E48" s="234"/>
      <c r="F48" s="250"/>
      <c r="M48" s="234"/>
      <c r="N48" s="250"/>
      <c r="Q48" s="237"/>
    </row>
    <row r="49" spans="1:17">
      <c r="A49" s="235"/>
      <c r="E49" s="251" t="s">
        <v>608</v>
      </c>
      <c r="F49" s="251"/>
      <c r="G49" s="252" t="s">
        <v>605</v>
      </c>
      <c r="H49" s="253">
        <f>SUM(F43:F47)</f>
        <v>0</v>
      </c>
      <c r="I49" s="254"/>
      <c r="M49" s="251" t="s">
        <v>608</v>
      </c>
      <c r="N49" s="251"/>
      <c r="O49" s="252" t="s">
        <v>605</v>
      </c>
      <c r="P49" s="253">
        <f>SUM(N43:N47)</f>
        <v>0</v>
      </c>
      <c r="Q49" s="258"/>
    </row>
    <row r="50" spans="1:17">
      <c r="A50" s="235"/>
      <c r="B50" s="254" t="s">
        <v>631</v>
      </c>
      <c r="C50" s="254"/>
      <c r="D50" s="254"/>
      <c r="E50" s="234"/>
      <c r="J50" s="254"/>
      <c r="K50" s="254"/>
      <c r="L50" s="254"/>
      <c r="M50" s="234"/>
      <c r="Q50" s="237"/>
    </row>
    <row r="51" spans="1:17">
      <c r="A51" s="235"/>
      <c r="B51" s="232" t="s">
        <v>632</v>
      </c>
      <c r="D51" s="246"/>
      <c r="E51" s="247" t="s">
        <v>605</v>
      </c>
      <c r="F51" s="248">
        <f t="shared" ref="F51:F57" si="2">(H$18+H$24+H$29+H$41+H$49)*D51</f>
        <v>0</v>
      </c>
      <c r="G51" s="250"/>
      <c r="J51" s="232" t="s">
        <v>632</v>
      </c>
      <c r="L51" s="246"/>
      <c r="M51" s="247" t="s">
        <v>605</v>
      </c>
      <c r="N51" s="248">
        <f t="shared" ref="N51:N57" si="3">(P$18+P$24+P$29+P$41+P$49)*L51</f>
        <v>0</v>
      </c>
      <c r="O51" s="250"/>
      <c r="Q51" s="237"/>
    </row>
    <row r="52" spans="1:17">
      <c r="A52" s="235"/>
      <c r="B52" s="232" t="s">
        <v>633</v>
      </c>
      <c r="D52" s="246"/>
      <c r="E52" s="247" t="s">
        <v>605</v>
      </c>
      <c r="F52" s="248">
        <f t="shared" si="2"/>
        <v>0</v>
      </c>
      <c r="G52" s="250"/>
      <c r="J52" s="232" t="s">
        <v>633</v>
      </c>
      <c r="L52" s="246"/>
      <c r="M52" s="247" t="s">
        <v>605</v>
      </c>
      <c r="N52" s="248">
        <f t="shared" si="3"/>
        <v>0</v>
      </c>
      <c r="O52" s="250"/>
      <c r="Q52" s="237"/>
    </row>
    <row r="53" spans="1:17">
      <c r="A53" s="235"/>
      <c r="B53" s="232" t="s">
        <v>634</v>
      </c>
      <c r="D53" s="246"/>
      <c r="E53" s="247" t="s">
        <v>605</v>
      </c>
      <c r="F53" s="248">
        <f t="shared" si="2"/>
        <v>0</v>
      </c>
      <c r="G53" s="250"/>
      <c r="J53" s="232" t="s">
        <v>634</v>
      </c>
      <c r="L53" s="246"/>
      <c r="M53" s="247" t="s">
        <v>605</v>
      </c>
      <c r="N53" s="248">
        <f t="shared" si="3"/>
        <v>0</v>
      </c>
      <c r="O53" s="250"/>
      <c r="Q53" s="237"/>
    </row>
    <row r="54" spans="1:17">
      <c r="A54" s="235"/>
      <c r="B54" s="232" t="s">
        <v>635</v>
      </c>
      <c r="D54" s="246"/>
      <c r="E54" s="247" t="s">
        <v>605</v>
      </c>
      <c r="F54" s="248">
        <f t="shared" si="2"/>
        <v>0</v>
      </c>
      <c r="G54" s="250"/>
      <c r="J54" s="232" t="s">
        <v>635</v>
      </c>
      <c r="L54" s="246"/>
      <c r="M54" s="247" t="s">
        <v>605</v>
      </c>
      <c r="N54" s="248">
        <f t="shared" si="3"/>
        <v>0</v>
      </c>
      <c r="O54" s="250"/>
      <c r="Q54" s="237"/>
    </row>
    <row r="55" spans="1:17">
      <c r="A55" s="235"/>
      <c r="B55" s="232" t="s">
        <v>636</v>
      </c>
      <c r="D55" s="246"/>
      <c r="E55" s="247" t="s">
        <v>605</v>
      </c>
      <c r="F55" s="248">
        <f t="shared" si="2"/>
        <v>0</v>
      </c>
      <c r="G55" s="250"/>
      <c r="J55" s="232" t="s">
        <v>636</v>
      </c>
      <c r="L55" s="246"/>
      <c r="M55" s="247" t="s">
        <v>605</v>
      </c>
      <c r="N55" s="248">
        <f t="shared" si="3"/>
        <v>0</v>
      </c>
      <c r="O55" s="250"/>
      <c r="Q55" s="237"/>
    </row>
    <row r="56" spans="1:17">
      <c r="A56" s="235"/>
      <c r="B56" s="232" t="s">
        <v>637</v>
      </c>
      <c r="D56" s="246"/>
      <c r="E56" s="247" t="s">
        <v>605</v>
      </c>
      <c r="F56" s="248">
        <f t="shared" si="2"/>
        <v>0</v>
      </c>
      <c r="G56" s="250"/>
      <c r="J56" s="232" t="s">
        <v>637</v>
      </c>
      <c r="L56" s="246"/>
      <c r="M56" s="247" t="s">
        <v>605</v>
      </c>
      <c r="N56" s="248">
        <f t="shared" si="3"/>
        <v>0</v>
      </c>
      <c r="O56" s="250"/>
      <c r="Q56" s="237"/>
    </row>
    <row r="57" spans="1:17">
      <c r="A57" s="235"/>
      <c r="B57" s="232" t="s">
        <v>638</v>
      </c>
      <c r="D57" s="246"/>
      <c r="E57" s="247" t="s">
        <v>605</v>
      </c>
      <c r="F57" s="248">
        <f t="shared" si="2"/>
        <v>0</v>
      </c>
      <c r="G57" s="250"/>
      <c r="J57" s="232" t="s">
        <v>638</v>
      </c>
      <c r="L57" s="246"/>
      <c r="M57" s="247" t="s">
        <v>605</v>
      </c>
      <c r="N57" s="248">
        <f t="shared" si="3"/>
        <v>0</v>
      </c>
      <c r="O57" s="250"/>
      <c r="Q57" s="237"/>
    </row>
    <row r="58" spans="1:17">
      <c r="A58" s="235"/>
      <c r="E58" s="234"/>
      <c r="F58" s="250"/>
      <c r="G58" s="250"/>
      <c r="M58" s="234"/>
      <c r="N58" s="250"/>
      <c r="O58" s="250"/>
      <c r="Q58" s="237"/>
    </row>
    <row r="59" spans="1:17">
      <c r="A59" s="235"/>
      <c r="E59" s="251" t="s">
        <v>608</v>
      </c>
      <c r="F59" s="251"/>
      <c r="G59" s="252" t="s">
        <v>605</v>
      </c>
      <c r="H59" s="253">
        <f>SUM(F51:F57)</f>
        <v>0</v>
      </c>
      <c r="I59" s="257"/>
      <c r="M59" s="251" t="s">
        <v>608</v>
      </c>
      <c r="N59" s="251"/>
      <c r="O59" s="252" t="s">
        <v>605</v>
      </c>
      <c r="P59" s="253">
        <f>SUM(N51:N57)</f>
        <v>0</v>
      </c>
      <c r="Q59" s="258"/>
    </row>
    <row r="60" spans="1:17">
      <c r="A60" s="235"/>
      <c r="E60" s="254"/>
      <c r="F60" s="254"/>
      <c r="G60" s="254"/>
      <c r="H60" s="254"/>
      <c r="I60" s="254"/>
      <c r="M60" s="254"/>
      <c r="N60" s="254"/>
      <c r="O60" s="254"/>
      <c r="P60" s="254"/>
      <c r="Q60" s="258"/>
    </row>
    <row r="61" spans="1:17">
      <c r="A61" s="235"/>
      <c r="B61" s="232" t="s">
        <v>639</v>
      </c>
      <c r="D61" s="246"/>
      <c r="E61" s="247" t="s">
        <v>605</v>
      </c>
      <c r="F61" s="248">
        <f>((H$18+H$24+H$29+H$41+H$49+H$59)/(100%-D61))*D61</f>
        <v>0</v>
      </c>
      <c r="I61" s="243"/>
      <c r="J61" s="232" t="s">
        <v>639</v>
      </c>
      <c r="L61" s="246"/>
      <c r="M61" s="247" t="s">
        <v>605</v>
      </c>
      <c r="N61" s="248">
        <f>((P$18+P$24+P$29+P$41+P$49+P$59)/(100%-L61))*L61</f>
        <v>0</v>
      </c>
      <c r="Q61" s="237"/>
    </row>
    <row r="62" spans="1:17">
      <c r="A62" s="235"/>
      <c r="Q62" s="237"/>
    </row>
    <row r="63" spans="1:17">
      <c r="A63" s="235"/>
      <c r="E63" s="251" t="s">
        <v>608</v>
      </c>
      <c r="F63" s="251"/>
      <c r="G63" s="252" t="s">
        <v>605</v>
      </c>
      <c r="H63" s="253">
        <f>F61</f>
        <v>0</v>
      </c>
      <c r="M63" s="251" t="s">
        <v>608</v>
      </c>
      <c r="N63" s="251"/>
      <c r="O63" s="252" t="s">
        <v>605</v>
      </c>
      <c r="P63" s="253">
        <f>N61</f>
        <v>0</v>
      </c>
      <c r="Q63" s="237"/>
    </row>
    <row r="64" spans="1:17">
      <c r="A64" s="235"/>
      <c r="B64" s="254"/>
      <c r="C64" s="254"/>
      <c r="D64" s="254"/>
      <c r="E64" s="242"/>
      <c r="J64" s="254"/>
      <c r="K64" s="254"/>
      <c r="L64" s="254"/>
      <c r="M64" s="242"/>
      <c r="Q64" s="237"/>
    </row>
    <row r="65" spans="1:17" ht="13.5" thickBot="1">
      <c r="A65" s="235"/>
      <c r="D65" s="260" t="s">
        <v>640</v>
      </c>
      <c r="E65" s="260" t="s">
        <v>641</v>
      </c>
      <c r="F65" s="260"/>
      <c r="G65" s="260" t="s">
        <v>605</v>
      </c>
      <c r="H65" s="261">
        <f>H18+H24+H29+H41+H49+H59+H63</f>
        <v>0</v>
      </c>
      <c r="I65" s="254"/>
      <c r="J65" s="262"/>
      <c r="K65" s="262"/>
      <c r="L65" s="260" t="s">
        <v>640</v>
      </c>
      <c r="M65" s="260" t="s">
        <v>641</v>
      </c>
      <c r="N65" s="260"/>
      <c r="O65" s="260" t="s">
        <v>605</v>
      </c>
      <c r="P65" s="261">
        <f>P18+P24+P29+P41+P49+P59+P63</f>
        <v>0</v>
      </c>
      <c r="Q65" s="258"/>
    </row>
    <row r="66" spans="1:17" ht="13.5" thickTop="1">
      <c r="A66" s="235"/>
      <c r="Q66" s="237"/>
    </row>
    <row r="67" spans="1:17" ht="13.5" thickBot="1">
      <c r="A67" s="235"/>
      <c r="D67" s="260" t="s">
        <v>642</v>
      </c>
      <c r="E67" s="260" t="s">
        <v>641</v>
      </c>
      <c r="F67" s="260"/>
      <c r="G67" s="260" t="s">
        <v>605</v>
      </c>
      <c r="H67" s="261">
        <f>(((H$18+H$24+H$29+H$41)*1.3)+H$49+H$59)/((100%-D$61)*100%)</f>
        <v>0</v>
      </c>
      <c r="I67" s="254"/>
      <c r="K67" s="262"/>
      <c r="L67" s="260" t="s">
        <v>642</v>
      </c>
      <c r="M67" s="260" t="s">
        <v>641</v>
      </c>
      <c r="N67" s="260"/>
      <c r="O67" s="260" t="s">
        <v>605</v>
      </c>
      <c r="P67" s="261">
        <f>(((P$18+P$24+P$29+P$41)*1.3)+P$49+P$59)/((100%-L$61)*100%)</f>
        <v>0</v>
      </c>
      <c r="Q67" s="237"/>
    </row>
    <row r="68" spans="1:17" ht="13.5" thickTop="1">
      <c r="A68" s="235"/>
      <c r="Q68" s="237"/>
    </row>
    <row r="69" spans="1:17" ht="13.5" thickBot="1">
      <c r="A69" s="235"/>
      <c r="D69" s="260" t="s">
        <v>643</v>
      </c>
      <c r="E69" s="260" t="s">
        <v>641</v>
      </c>
      <c r="F69" s="260"/>
      <c r="G69" s="260" t="s">
        <v>605</v>
      </c>
      <c r="H69" s="261">
        <f>(((H$18+H$24+H$29+H$41)*1.5)+H$49+H$59)/((100%-D$61)*100%)</f>
        <v>0</v>
      </c>
      <c r="I69" s="254"/>
      <c r="K69" s="262"/>
      <c r="L69" s="260" t="s">
        <v>643</v>
      </c>
      <c r="M69" s="260" t="s">
        <v>641</v>
      </c>
      <c r="N69" s="260"/>
      <c r="O69" s="260" t="s">
        <v>605</v>
      </c>
      <c r="P69" s="261">
        <f>(((P$18+P$24+P$29+P$41)*1.5)+P$49+P$59)/((100%-L$61)*100%)</f>
        <v>0</v>
      </c>
      <c r="Q69" s="237"/>
    </row>
    <row r="70" spans="1:17" ht="13.5" thickTop="1">
      <c r="A70" s="235"/>
      <c r="Q70" s="237"/>
    </row>
    <row r="71" spans="1:17" ht="13.5" thickBot="1">
      <c r="A71" s="235"/>
      <c r="D71" s="260" t="s">
        <v>644</v>
      </c>
      <c r="E71" s="260" t="s">
        <v>641</v>
      </c>
      <c r="F71" s="260"/>
      <c r="G71" s="260" t="s">
        <v>605</v>
      </c>
      <c r="H71" s="261">
        <f>(((H$18+H$24+H$29+H$41)*2.5)+H$49+H$59)/((100%-D$61)*100%)</f>
        <v>0</v>
      </c>
      <c r="I71" s="254"/>
      <c r="K71" s="262"/>
      <c r="L71" s="260" t="s">
        <v>644</v>
      </c>
      <c r="M71" s="260" t="s">
        <v>641</v>
      </c>
      <c r="N71" s="260"/>
      <c r="O71" s="260" t="s">
        <v>605</v>
      </c>
      <c r="P71" s="261">
        <f>(((P$18+P$24+P$29+P$41)*2.5)+P$49+P$59)/((100%-L$61)*100%)</f>
        <v>0</v>
      </c>
      <c r="Q71" s="237"/>
    </row>
    <row r="72" spans="1:17" ht="13.5" thickTop="1">
      <c r="A72" s="235"/>
      <c r="Q72" s="237"/>
    </row>
    <row r="73" spans="1:17">
      <c r="A73" s="235"/>
      <c r="Q73" s="237"/>
    </row>
    <row r="74" spans="1:17">
      <c r="A74" s="235"/>
      <c r="Q74" s="237"/>
    </row>
    <row r="75" spans="1:17">
      <c r="A75" s="235"/>
      <c r="B75" s="254" t="s">
        <v>645</v>
      </c>
      <c r="C75" s="254"/>
      <c r="Q75" s="237"/>
    </row>
    <row r="76" spans="1:17">
      <c r="A76" s="235"/>
      <c r="B76" s="232" t="s">
        <v>646</v>
      </c>
      <c r="Q76" s="237"/>
    </row>
    <row r="77" spans="1:17">
      <c r="A77" s="263"/>
      <c r="B77" s="264" t="s">
        <v>647</v>
      </c>
      <c r="C77" s="264"/>
      <c r="D77" s="264"/>
      <c r="E77" s="264"/>
      <c r="F77" s="264"/>
      <c r="G77" s="264"/>
      <c r="H77" s="264"/>
      <c r="I77" s="264"/>
      <c r="J77" s="264"/>
      <c r="K77" s="264"/>
      <c r="L77" s="264"/>
      <c r="M77" s="264"/>
      <c r="N77" s="264"/>
      <c r="O77" s="264"/>
      <c r="P77" s="264"/>
      <c r="Q77" s="265"/>
    </row>
  </sheetData>
  <mergeCells count="5">
    <mergeCell ref="A2:Q2"/>
    <mergeCell ref="F3:P3"/>
    <mergeCell ref="E5:I5"/>
    <mergeCell ref="A6:Q6"/>
    <mergeCell ref="E10:I1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5FE81C462BBDA4893158FAE120D6C5D" ma:contentTypeVersion="18" ma:contentTypeDescription="Een nieuw document maken." ma:contentTypeScope="" ma:versionID="d71444a4a9fd21747428da88a29da8c0">
  <xsd:schema xmlns:xsd="http://www.w3.org/2001/XMLSchema" xmlns:xs="http://www.w3.org/2001/XMLSchema" xmlns:p="http://schemas.microsoft.com/office/2006/metadata/properties" xmlns:ns2="4f64249a-8ecc-413b-b0c6-56e6744ea5c2" xmlns:ns3="f42425a8-59d7-4047-938f-ecd43ad22f48" targetNamespace="http://schemas.microsoft.com/office/2006/metadata/properties" ma:root="true" ma:fieldsID="909d4fb7bd7ed0d8283442f344bb1790" ns2:_="" ns3:_="">
    <xsd:import namespace="4f64249a-8ecc-413b-b0c6-56e6744ea5c2"/>
    <xsd:import namespace="f42425a8-59d7-4047-938f-ecd43ad22f4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3:SharedWithUsers" minOccurs="0"/>
                <xsd:element ref="ns3:SharedWithDetails" minOccurs="0"/>
                <xsd:element ref="ns2:MediaServiceSearchProperties" minOccurs="0"/>
                <xsd:element ref="ns2:MediaServiceBillingMetadata"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64249a-8ecc-413b-b0c6-56e6744ea5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2db525fe-0a0a-4e92-805c-edaf83f7c90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42425a8-59d7-4047-938f-ecd43ad22f4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10be0309-53a0-4769-bf19-3657940a0ac9}" ma:internalName="TaxCatchAll" ma:showField="CatchAllData" ma:web="f42425a8-59d7-4047-938f-ecd43ad22f48">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42425a8-59d7-4047-938f-ecd43ad22f48" xsi:nil="true"/>
    <lcf76f155ced4ddcb4097134ff3c332f xmlns="4f64249a-8ecc-413b-b0c6-56e6744ea5c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7258859-7EEC-4FBC-BFEA-6A4EBF934CB2}"/>
</file>

<file path=customXml/itemProps2.xml><?xml version="1.0" encoding="utf-8"?>
<ds:datastoreItem xmlns:ds="http://schemas.openxmlformats.org/officeDocument/2006/customXml" ds:itemID="{AC2509AC-2251-487D-935F-5F5239048140}"/>
</file>

<file path=customXml/itemProps3.xml><?xml version="1.0" encoding="utf-8"?>
<ds:datastoreItem xmlns:ds="http://schemas.openxmlformats.org/officeDocument/2006/customXml" ds:itemID="{1755E7A3-05C4-454D-B41F-9E6D5493842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13</vt:i4>
      </vt:variant>
      <vt:variant>
        <vt:lpstr>Benoemde bereiken</vt:lpstr>
      </vt:variant>
      <vt:variant>
        <vt:i4>6</vt:i4>
      </vt:variant>
    </vt:vector>
  </HeadingPairs>
  <TitlesOfParts>
    <vt:vector size="19" baseType="lpstr">
      <vt:lpstr>Inschrijfblad</vt:lpstr>
      <vt:lpstr>Kengetallen</vt:lpstr>
      <vt:lpstr>Ma - Vrij</vt:lpstr>
      <vt:lpstr>Ma - Vrij naloop</vt:lpstr>
      <vt:lpstr>Werkelijke dagen</vt:lpstr>
      <vt:lpstr>IVM SMO</vt:lpstr>
      <vt:lpstr>IVM Glas</vt:lpstr>
      <vt:lpstr>Uurtariefopbouw Contract</vt:lpstr>
      <vt:lpstr>Afroep ma-vr</vt:lpstr>
      <vt:lpstr>Afroep avonduren</vt:lpstr>
      <vt:lpstr>Afroep weekend</vt:lpstr>
      <vt:lpstr>Afroep feestdagen</vt:lpstr>
      <vt:lpstr>Toelichting Werkprogramma's</vt:lpstr>
      <vt:lpstr>'IVM Glas'!Afdrukbereik</vt:lpstr>
      <vt:lpstr>'IVM SMO'!Afdrukbereik</vt:lpstr>
      <vt:lpstr>'Ma - Vrij'!Afdrukbereik</vt:lpstr>
      <vt:lpstr>'Ma - Vrij naloop'!Afdrukbereik</vt:lpstr>
      <vt:lpstr>'Ma - Vrij'!Afdruktitels</vt:lpstr>
      <vt:lpstr>'Ma - Vrij naloop'!Afdruktitels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basis calculatie CSG</dc:title>
  <dc:creator>Dhr. Dingelstad</dc:creator>
  <cp:lastModifiedBy>Ryan van den Berg</cp:lastModifiedBy>
  <cp:lastPrinted>2018-03-29T08:09:47Z</cp:lastPrinted>
  <dcterms:created xsi:type="dcterms:W3CDTF">1998-07-05T07:56:09Z</dcterms:created>
  <dcterms:modified xsi:type="dcterms:W3CDTF">2026-08-12T11:29:53Z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0x01010095FE81C462BBDA4893158FAE120D6C5D</vt:lpwstr>
  </property>
</Properties>
</file>